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drawings/drawing9.xml" ContentType="application/vnd.openxmlformats-officedocument.drawing+xml"/>
  <Override PartName="/xl/comments9.xml" ContentType="application/vnd.openxmlformats-officedocument.spreadsheetml.comments+xml"/>
  <Override PartName="/xl/drawings/drawing10.xml" ContentType="application/vnd.openxmlformats-officedocument.drawing+xml"/>
  <Override PartName="/xl/comments10.xml" ContentType="application/vnd.openxmlformats-officedocument.spreadsheetml.comments+xml"/>
  <Override PartName="/xl/drawings/drawing11.xml" ContentType="application/vnd.openxmlformats-officedocument.drawing+xml"/>
  <Override PartName="/xl/comments11.xml" ContentType="application/vnd.openxmlformats-officedocument.spreadsheetml.comments+xml"/>
  <Override PartName="/xl/drawings/drawing12.xml" ContentType="application/vnd.openxmlformats-officedocument.drawing+xml"/>
  <Override PartName="/xl/comments12.xml" ContentType="application/vnd.openxmlformats-officedocument.spreadsheetml.comments+xml"/>
  <Override PartName="/xl/drawings/drawing13.xml" ContentType="application/vnd.openxmlformats-officedocument.drawing+xml"/>
  <Override PartName="/xl/comments13.xml" ContentType="application/vnd.openxmlformats-officedocument.spreadsheetml.comments+xml"/>
  <Override PartName="/xl/drawings/drawing14.xml" ContentType="application/vnd.openxmlformats-officedocument.drawing+xml"/>
  <Override PartName="/xl/comments14.xml" ContentType="application/vnd.openxmlformats-officedocument.spreadsheetml.comments+xml"/>
  <Override PartName="/xl/drawings/drawing15.xml" ContentType="application/vnd.openxmlformats-officedocument.drawing+xml"/>
  <Override PartName="/xl/comments15.xml" ContentType="application/vnd.openxmlformats-officedocument.spreadsheetml.comments+xml"/>
  <Override PartName="/xl/drawings/drawing16.xml" ContentType="application/vnd.openxmlformats-officedocument.drawing+xml"/>
  <Override PartName="/xl/comments16.xml" ContentType="application/vnd.openxmlformats-officedocument.spreadsheetml.comments+xml"/>
  <Override PartName="/xl/drawings/drawing17.xml" ContentType="application/vnd.openxmlformats-officedocument.drawing+xml"/>
  <Override PartName="/xl/comments17.xml" ContentType="application/vnd.openxmlformats-officedocument.spreadsheetml.comments+xml"/>
  <Override PartName="/xl/drawings/drawing18.xml" ContentType="application/vnd.openxmlformats-officedocument.drawing+xml"/>
  <Override PartName="/xl/comments18.xml" ContentType="application/vnd.openxmlformats-officedocument.spreadsheetml.comments+xml"/>
  <Override PartName="/xl/drawings/drawing19.xml" ContentType="application/vnd.openxmlformats-officedocument.drawing+xml"/>
  <Override PartName="/xl/comments19.xml" ContentType="application/vnd.openxmlformats-officedocument.spreadsheetml.comments+xml"/>
  <Override PartName="/xl/drawings/drawing20.xml" ContentType="application/vnd.openxmlformats-officedocument.drawing+xml"/>
  <Override PartName="/xl/comments20.xml" ContentType="application/vnd.openxmlformats-officedocument.spreadsheetml.comments+xml"/>
  <Override PartName="/xl/drawings/drawing21.xml" ContentType="application/vnd.openxmlformats-officedocument.drawing+xml"/>
  <Override PartName="/xl/comments21.xml" ContentType="application/vnd.openxmlformats-officedocument.spreadsheetml.comments+xml"/>
  <Override PartName="/xl/drawings/drawing22.xml" ContentType="application/vnd.openxmlformats-officedocument.drawing+xml"/>
  <Override PartName="/xl/comments22.xml" ContentType="application/vnd.openxmlformats-officedocument.spreadsheetml.comments+xml"/>
  <Override PartName="/xl/drawings/drawing23.xml" ContentType="application/vnd.openxmlformats-officedocument.drawing+xml"/>
  <Override PartName="/xl/comments23.xml" ContentType="application/vnd.openxmlformats-officedocument.spreadsheetml.comments+xml"/>
  <Override PartName="/xl/drawings/drawing24.xml" ContentType="application/vnd.openxmlformats-officedocument.drawing+xml"/>
  <Override PartName="/xl/comments24.xml" ContentType="application/vnd.openxmlformats-officedocument.spreadsheetml.comments+xml"/>
  <Override PartName="/xl/drawings/drawing25.xml" ContentType="application/vnd.openxmlformats-officedocument.drawing+xml"/>
  <Override PartName="/xl/comments25.xml" ContentType="application/vnd.openxmlformats-officedocument.spreadsheetml.comments+xml"/>
  <Override PartName="/xl/drawings/drawing26.xml" ContentType="application/vnd.openxmlformats-officedocument.drawing+xml"/>
  <Override PartName="/xl/comments26.xml" ContentType="application/vnd.openxmlformats-officedocument.spreadsheetml.comments+xml"/>
  <Override PartName="/xl/drawings/drawing27.xml" ContentType="application/vnd.openxmlformats-officedocument.drawing+xml"/>
  <Override PartName="/xl/comments27.xml" ContentType="application/vnd.openxmlformats-officedocument.spreadsheetml.comments+xml"/>
  <Override PartName="/xl/drawings/drawing28.xml" ContentType="application/vnd.openxmlformats-officedocument.drawing+xml"/>
  <Override PartName="/xl/comments28.xml" ContentType="application/vnd.openxmlformats-officedocument.spreadsheetml.comments+xml"/>
  <Override PartName="/xl/drawings/drawing29.xml" ContentType="application/vnd.openxmlformats-officedocument.drawing+xml"/>
  <Override PartName="/xl/comments29.xml" ContentType="application/vnd.openxmlformats-officedocument.spreadsheetml.comments+xml"/>
  <Override PartName="/xl/drawings/drawing30.xml" ContentType="application/vnd.openxmlformats-officedocument.drawing+xml"/>
  <Override PartName="/xl/comments30.xml" ContentType="application/vnd.openxmlformats-officedocument.spreadsheetml.comments+xml"/>
  <Override PartName="/xl/drawings/drawing31.xml" ContentType="application/vnd.openxmlformats-officedocument.drawing+xml"/>
  <Override PartName="/xl/comments31.xml" ContentType="application/vnd.openxmlformats-officedocument.spreadsheetml.comments+xml"/>
  <Override PartName="/xl/drawings/drawing32.xml" ContentType="application/vnd.openxmlformats-officedocument.drawing+xml"/>
  <Override PartName="/xl/comments32.xml" ContentType="application/vnd.openxmlformats-officedocument.spreadsheetml.comments+xml"/>
  <Override PartName="/xl/drawings/drawing33.xml" ContentType="application/vnd.openxmlformats-officedocument.drawing+xml"/>
  <Override PartName="/xl/comments33.xml" ContentType="application/vnd.openxmlformats-officedocument.spreadsheetml.comments+xml"/>
  <Override PartName="/xl/drawings/drawing34.xml" ContentType="application/vnd.openxmlformats-officedocument.drawing+xml"/>
  <Override PartName="/xl/comments34.xml" ContentType="application/vnd.openxmlformats-officedocument.spreadsheetml.comments+xml"/>
  <Override PartName="/xl/drawings/drawing35.xml" ContentType="application/vnd.openxmlformats-officedocument.drawing+xml"/>
  <Override PartName="/xl/comments35.xml" ContentType="application/vnd.openxmlformats-officedocument.spreadsheetml.comments+xml"/>
  <Override PartName="/xl/drawings/drawing36.xml" ContentType="application/vnd.openxmlformats-officedocument.drawing+xml"/>
  <Override PartName="/xl/comments36.xml" ContentType="application/vnd.openxmlformats-officedocument.spreadsheetml.comments+xml"/>
  <Override PartName="/xl/drawings/drawing37.xml" ContentType="application/vnd.openxmlformats-officedocument.drawing+xml"/>
  <Override PartName="/xl/comments3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lya\Documents\GitHub\statements\lib\documents\Сессии\"/>
    </mc:Choice>
  </mc:AlternateContent>
  <xr:revisionPtr revIDLastSave="0" documentId="13_ncr:1_{077DACC3-D026-4D5F-9C9A-DA52D4DFC198}" xr6:coauthVersionLast="37" xr6:coauthVersionMax="37" xr10:uidLastSave="{00000000-0000-0000-0000-000000000000}"/>
  <bookViews>
    <workbookView xWindow="0" yWindow="0" windowWidth="16380" windowHeight="8196" tabRatio="500" firstSheet="4" activeTab="15" xr2:uid="{00000000-000D-0000-FFFF-FFFF00000000}"/>
  </bookViews>
  <sheets>
    <sheet name="2731" sheetId="1" r:id="rId1"/>
    <sheet name="2732" sheetId="2" r:id="rId2"/>
    <sheet name="2733" sheetId="3" r:id="rId3"/>
    <sheet name="2734" sheetId="4" r:id="rId4"/>
    <sheet name="2735" sheetId="5" r:id="rId5"/>
    <sheet name="2751" sheetId="6" r:id="rId6"/>
    <sheet name="2741" sheetId="7" r:id="rId7"/>
    <sheet name="2742" sheetId="8" r:id="rId8"/>
    <sheet name="2631" sheetId="9" r:id="rId9"/>
    <sheet name="2632" sheetId="10" r:id="rId10"/>
    <sheet name="2633" sheetId="11" r:id="rId11"/>
    <sheet name="2634" sheetId="12" r:id="rId12"/>
    <sheet name="2635д" sheetId="13" r:id="rId13"/>
    <sheet name="2651" sheetId="14" r:id="rId14"/>
    <sheet name="2641" sheetId="15" r:id="rId15"/>
    <sheet name="2642" sheetId="16" r:id="rId16"/>
    <sheet name="2531" sheetId="17" r:id="rId17"/>
    <sheet name="2532" sheetId="18" r:id="rId18"/>
    <sheet name="2533" sheetId="19" r:id="rId19"/>
    <sheet name="2534" sheetId="20" r:id="rId20"/>
    <sheet name="2535д" sheetId="21" r:id="rId21"/>
    <sheet name="2551" sheetId="22" r:id="rId22"/>
    <sheet name="2541" sheetId="23" r:id="rId23"/>
    <sheet name="2542" sheetId="24" r:id="rId24"/>
    <sheet name="2543" sheetId="25" r:id="rId25"/>
    <sheet name="2592д" sheetId="26" r:id="rId26"/>
    <sheet name="2431" sheetId="27" r:id="rId27"/>
    <sheet name="2432" sheetId="28" r:id="rId28"/>
    <sheet name="2433" sheetId="29" r:id="rId29"/>
    <sheet name="2434" sheetId="30" r:id="rId30"/>
    <sheet name="2435" sheetId="31" r:id="rId31"/>
    <sheet name="2436д" sheetId="32" r:id="rId32"/>
    <sheet name="2451" sheetId="33" r:id="rId33"/>
    <sheet name="2441" sheetId="34" r:id="rId34"/>
    <sheet name="2442" sheetId="35" r:id="rId35"/>
    <sheet name="2443" sheetId="36" r:id="rId36"/>
    <sheet name="2492д" sheetId="37" r:id="rId37"/>
    <sheet name="сводн." sheetId="38" r:id="rId38"/>
    <sheet name="27 курс" sheetId="39" r:id="rId39"/>
    <sheet name="24 курс" sheetId="40" r:id="rId40"/>
    <sheet name="Лист1" sheetId="41" r:id="rId41"/>
  </sheets>
  <definedNames>
    <definedName name="_xlnm.Print_Area" localSheetId="26">'2431'!$A$1:$AP$45</definedName>
    <definedName name="_xlnm.Print_Area" localSheetId="27">'2432'!$A$1:$BE$45</definedName>
    <definedName name="_xlnm.Print_Area" localSheetId="28">'2433'!$A$1:$AS$42</definedName>
    <definedName name="_xlnm.Print_Area" localSheetId="29">'2434'!$A$1:$AR$45</definedName>
    <definedName name="_xlnm.Print_Area" localSheetId="30">'2435'!$A$1:$AD$45</definedName>
    <definedName name="_xlnm.Print_Area" localSheetId="31">'2436д'!$A$1:$CO$44</definedName>
    <definedName name="_xlnm.Print_Area" localSheetId="33">'2441'!$A$1:$AV$45</definedName>
    <definedName name="_xlnm.Print_Area" localSheetId="34">'2442'!$A$1:$AW$45</definedName>
    <definedName name="_xlnm.Print_Area" localSheetId="35">'2443'!$A$1:$AR$45</definedName>
    <definedName name="_xlnm.Print_Area" localSheetId="32">'2451'!$A$1:$AW$44</definedName>
    <definedName name="_xlnm.Print_Area" localSheetId="36">'2492д'!$A$1:$CT$29</definedName>
    <definedName name="_xlnm.Print_Area" localSheetId="20">'2535д'!$A$1:$BX$45</definedName>
    <definedName name="_xlnm.Print_Area" localSheetId="8">'2631'!$A$1:$AU$46</definedName>
    <definedName name="_xlnm.Print_Area" localSheetId="9">'2632'!$A$1:$AG$41</definedName>
    <definedName name="_xlnm.Print_Area" localSheetId="10">'2633'!$A$1:$AW$46</definedName>
    <definedName name="_xlnm.Print_Area" localSheetId="11">'2634'!$A$1:$AW$41</definedName>
    <definedName name="_xlnm.Print_Area" localSheetId="12">'2635д'!$A$1:$BY$39</definedName>
    <definedName name="_xlnm.Print_Area" localSheetId="14">'2641'!$A$1:$AW$45</definedName>
    <definedName name="_xlnm.Print_Area" localSheetId="15">'2642'!$A$1:$AO$45</definedName>
    <definedName name="_xlnm.Print_Area" localSheetId="13">'2651'!$A$1:$AD$45</definedName>
    <definedName name="_xlnm.Print_Area" localSheetId="0">'2731'!$A$1:$CG$45</definedName>
    <definedName name="_xlnm.Print_Area" localSheetId="1">'2732'!$A$1:$CJ$45</definedName>
    <definedName name="_xlnm.Print_Area" localSheetId="2">'2733'!$A$1:$CL$45</definedName>
    <definedName name="_xlnm.Print_Area" localSheetId="3">'2734'!$A$1:$CC$45</definedName>
    <definedName name="_xlnm.Print_Area" localSheetId="6">'2741'!$A$1:$AM$45</definedName>
    <definedName name="_xlnm.Print_Area" localSheetId="7">'2742'!$A$1:$AO$45</definedName>
    <definedName name="_xlnm.Print_Area" localSheetId="5">'2751'!$A$1:$AW$45</definedName>
    <definedName name="_xlnm.Print_Area" localSheetId="37">сводн.!$A$1:$T$51</definedName>
  </definedNames>
  <calcPr calcId="1790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I15" i="40" l="1"/>
  <c r="H15" i="40"/>
  <c r="G15" i="40"/>
  <c r="F15" i="40"/>
  <c r="E15" i="40"/>
  <c r="D15" i="40"/>
  <c r="C15" i="40"/>
  <c r="B15" i="40"/>
  <c r="B16" i="40" s="1"/>
  <c r="K15" i="39"/>
  <c r="J15" i="39"/>
  <c r="I15" i="39"/>
  <c r="H15" i="39"/>
  <c r="B50" i="38"/>
  <c r="B48" i="38"/>
  <c r="B45" i="38"/>
  <c r="AG29" i="37"/>
  <c r="AG28" i="37"/>
  <c r="CC27" i="37"/>
  <c r="CB27" i="37"/>
  <c r="CA27" i="37"/>
  <c r="BZ27" i="37"/>
  <c r="BY27" i="37"/>
  <c r="BX27" i="37"/>
  <c r="BW27" i="37"/>
  <c r="BV27" i="37"/>
  <c r="BU27" i="37"/>
  <c r="BT27" i="37"/>
  <c r="BS27" i="37"/>
  <c r="BR27" i="37"/>
  <c r="BQ27" i="37"/>
  <c r="BP27" i="37"/>
  <c r="BO27" i="37"/>
  <c r="BN27" i="37"/>
  <c r="BM27" i="37"/>
  <c r="BL27" i="37"/>
  <c r="BK27" i="37"/>
  <c r="BJ27" i="37"/>
  <c r="BI27" i="37"/>
  <c r="BH27" i="37"/>
  <c r="BG27" i="37"/>
  <c r="BF27" i="37"/>
  <c r="BE27" i="37"/>
  <c r="BD27" i="37"/>
  <c r="BC27" i="37"/>
  <c r="BB27" i="37"/>
  <c r="BA27" i="37"/>
  <c r="AZ27" i="37"/>
  <c r="AY27" i="37"/>
  <c r="AG27" i="37"/>
  <c r="AU26" i="37"/>
  <c r="AG26" i="37"/>
  <c r="AM25" i="37"/>
  <c r="AG25" i="37"/>
  <c r="AG24" i="37"/>
  <c r="AU23" i="37"/>
  <c r="AW21" i="37"/>
  <c r="AV21" i="37"/>
  <c r="AU21" i="37"/>
  <c r="AT21" i="37"/>
  <c r="AS21" i="37"/>
  <c r="AR21" i="37"/>
  <c r="AQ21" i="37"/>
  <c r="AP21" i="37"/>
  <c r="AO21" i="37"/>
  <c r="AN21" i="37"/>
  <c r="AM21" i="37"/>
  <c r="AL21" i="37"/>
  <c r="AK21" i="37"/>
  <c r="AJ21" i="37"/>
  <c r="AI21" i="37"/>
  <c r="AH21" i="37"/>
  <c r="AF21" i="37"/>
  <c r="AW20" i="37"/>
  <c r="AV20" i="37"/>
  <c r="AU20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AF20" i="37"/>
  <c r="AC20" i="37"/>
  <c r="AB20" i="37"/>
  <c r="X20" i="37"/>
  <c r="AW19" i="37"/>
  <c r="AV19" i="37"/>
  <c r="AU19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AF19" i="37"/>
  <c r="AB19" i="37"/>
  <c r="X19" i="37"/>
  <c r="AW18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AF18" i="37"/>
  <c r="Z18" i="37"/>
  <c r="Y18" i="37"/>
  <c r="AW17" i="37"/>
  <c r="AV17" i="37"/>
  <c r="AU17" i="37"/>
  <c r="AT17" i="37"/>
  <c r="AS17" i="37"/>
  <c r="AR17" i="37"/>
  <c r="AQ17" i="37"/>
  <c r="AP17" i="37"/>
  <c r="AO17" i="37"/>
  <c r="AN17" i="37"/>
  <c r="AM17" i="37"/>
  <c r="AL17" i="37"/>
  <c r="AK17" i="37"/>
  <c r="AB17" i="37" s="1"/>
  <c r="AJ17" i="37"/>
  <c r="AI17" i="37"/>
  <c r="AH17" i="37"/>
  <c r="AF17" i="37"/>
  <c r="Z17" i="37"/>
  <c r="Y17" i="37"/>
  <c r="AW16" i="37"/>
  <c r="AV16" i="37"/>
  <c r="AU16" i="37"/>
  <c r="AT16" i="37"/>
  <c r="AS16" i="37"/>
  <c r="AR16" i="37"/>
  <c r="AQ16" i="37"/>
  <c r="AP16" i="37"/>
  <c r="AO16" i="37"/>
  <c r="AN16" i="37"/>
  <c r="AM16" i="37"/>
  <c r="AL16" i="37"/>
  <c r="AK16" i="37"/>
  <c r="AJ16" i="37"/>
  <c r="AB16" i="37" s="1"/>
  <c r="AI16" i="37"/>
  <c r="AH16" i="37"/>
  <c r="AF16" i="37"/>
  <c r="AA16" i="37"/>
  <c r="Y16" i="37"/>
  <c r="AW15" i="37"/>
  <c r="AV15" i="37"/>
  <c r="AU15" i="37"/>
  <c r="AT15" i="37"/>
  <c r="AS15" i="37"/>
  <c r="AR15" i="37"/>
  <c r="AQ15" i="37"/>
  <c r="AP15" i="37"/>
  <c r="AO15" i="37"/>
  <c r="AN15" i="37"/>
  <c r="AM15" i="37"/>
  <c r="AL15" i="37"/>
  <c r="AK15" i="37"/>
  <c r="AJ15" i="37"/>
  <c r="AI15" i="37"/>
  <c r="AH15" i="37"/>
  <c r="AF15" i="37"/>
  <c r="AA15" i="37"/>
  <c r="Z15" i="37"/>
  <c r="AW14" i="37"/>
  <c r="AV14" i="37"/>
  <c r="AU14" i="37"/>
  <c r="AT14" i="37"/>
  <c r="AS14" i="37"/>
  <c r="AR14" i="37"/>
  <c r="AQ14" i="37"/>
  <c r="AP14" i="37"/>
  <c r="AO14" i="37"/>
  <c r="AN14" i="37"/>
  <c r="AM14" i="37"/>
  <c r="AL14" i="37"/>
  <c r="AK14" i="37"/>
  <c r="AJ14" i="37"/>
  <c r="AI14" i="37"/>
  <c r="AH14" i="37"/>
  <c r="AF14" i="37"/>
  <c r="AC14" i="37"/>
  <c r="AA14" i="37"/>
  <c r="AW13" i="37"/>
  <c r="AV13" i="37"/>
  <c r="AU13" i="37"/>
  <c r="AT13" i="37"/>
  <c r="AS13" i="37"/>
  <c r="AR13" i="37"/>
  <c r="AQ13" i="37"/>
  <c r="AP13" i="37"/>
  <c r="AO13" i="37"/>
  <c r="AN13" i="37"/>
  <c r="AM13" i="37"/>
  <c r="AL13" i="37"/>
  <c r="AK13" i="37"/>
  <c r="AJ13" i="37"/>
  <c r="AI13" i="37"/>
  <c r="AH13" i="37"/>
  <c r="AF13" i="37"/>
  <c r="AC13" i="37"/>
  <c r="X13" i="37"/>
  <c r="AW12" i="37"/>
  <c r="AV12" i="37"/>
  <c r="AU12" i="37"/>
  <c r="AT12" i="37"/>
  <c r="AS12" i="37"/>
  <c r="AR12" i="37"/>
  <c r="AQ12" i="37"/>
  <c r="AP12" i="37"/>
  <c r="AO12" i="37"/>
  <c r="AN12" i="37"/>
  <c r="AM12" i="37"/>
  <c r="AL12" i="37"/>
  <c r="AK12" i="37"/>
  <c r="AJ12" i="37"/>
  <c r="AI12" i="37"/>
  <c r="AH12" i="37"/>
  <c r="AF12" i="37"/>
  <c r="AW11" i="37"/>
  <c r="AV11" i="37"/>
  <c r="AU11" i="37"/>
  <c r="AT11" i="37"/>
  <c r="AS11" i="37"/>
  <c r="AR11" i="37"/>
  <c r="AQ11" i="37"/>
  <c r="AP11" i="37"/>
  <c r="AO11" i="37"/>
  <c r="AN11" i="37"/>
  <c r="AM11" i="37"/>
  <c r="AL11" i="37"/>
  <c r="AK11" i="37"/>
  <c r="AJ11" i="37"/>
  <c r="X11" i="37" s="1"/>
  <c r="AI11" i="37"/>
  <c r="AH11" i="37"/>
  <c r="AF11" i="37"/>
  <c r="AW10" i="37"/>
  <c r="AV10" i="37"/>
  <c r="AU10" i="37"/>
  <c r="AT10" i="37"/>
  <c r="AS10" i="37"/>
  <c r="AR10" i="37"/>
  <c r="AQ10" i="37"/>
  <c r="AQ25" i="37" s="1"/>
  <c r="AP10" i="37"/>
  <c r="AO10" i="37"/>
  <c r="AN10" i="37"/>
  <c r="AM10" i="37"/>
  <c r="AL10" i="37"/>
  <c r="AK10" i="37"/>
  <c r="AJ10" i="37"/>
  <c r="AI10" i="37"/>
  <c r="AI26" i="37" s="1"/>
  <c r="AH10" i="37"/>
  <c r="AF10" i="37"/>
  <c r="AA10" i="37"/>
  <c r="AW9" i="37"/>
  <c r="AV9" i="37"/>
  <c r="AU9" i="37"/>
  <c r="AT9" i="37"/>
  <c r="AT26" i="37" s="1"/>
  <c r="AS9" i="37"/>
  <c r="AS29" i="37" s="1"/>
  <c r="AR9" i="37"/>
  <c r="AQ9" i="37"/>
  <c r="AP9" i="37"/>
  <c r="AO9" i="37"/>
  <c r="AO24" i="37" s="1"/>
  <c r="AN9" i="37"/>
  <c r="AM9" i="37"/>
  <c r="AL9" i="37"/>
  <c r="AL28" i="37" s="1"/>
  <c r="AK9" i="37"/>
  <c r="Y9" i="37" s="1"/>
  <c r="AJ9" i="37"/>
  <c r="AI9" i="37"/>
  <c r="AH9" i="37"/>
  <c r="AF9" i="37"/>
  <c r="AW8" i="37"/>
  <c r="AV8" i="37"/>
  <c r="AU8" i="37"/>
  <c r="AT8" i="37"/>
  <c r="AS8" i="37"/>
  <c r="AR8" i="37"/>
  <c r="AR22" i="37" s="1"/>
  <c r="AQ8" i="37"/>
  <c r="AP8" i="37"/>
  <c r="AO8" i="37"/>
  <c r="AN8" i="37"/>
  <c r="AN28" i="37" s="1"/>
  <c r="AM8" i="37"/>
  <c r="AL8" i="37"/>
  <c r="AK8" i="37"/>
  <c r="AJ8" i="37"/>
  <c r="AI8" i="37"/>
  <c r="AH8" i="37"/>
  <c r="AF8" i="37"/>
  <c r="AW7" i="37"/>
  <c r="AV7" i="37"/>
  <c r="AU7" i="37"/>
  <c r="AT7" i="37"/>
  <c r="AS7" i="37"/>
  <c r="AR7" i="37"/>
  <c r="AQ7" i="37"/>
  <c r="AP7" i="37"/>
  <c r="AO7" i="37"/>
  <c r="AN7" i="37"/>
  <c r="AM7" i="37"/>
  <c r="AL7" i="37"/>
  <c r="AK7" i="37"/>
  <c r="AJ7" i="37"/>
  <c r="AI7" i="37"/>
  <c r="AH7" i="37"/>
  <c r="AF7" i="37"/>
  <c r="AA7" i="37"/>
  <c r="AW6" i="37"/>
  <c r="AV6" i="37"/>
  <c r="AU6" i="37"/>
  <c r="AU29" i="37" s="1"/>
  <c r="AT6" i="37"/>
  <c r="AS6" i="37"/>
  <c r="AR6" i="37"/>
  <c r="AQ6" i="37"/>
  <c r="AP6" i="37"/>
  <c r="AO6" i="37"/>
  <c r="AN6" i="37"/>
  <c r="AM6" i="37"/>
  <c r="AM22" i="37" s="1"/>
  <c r="AL6" i="37"/>
  <c r="AK6" i="37"/>
  <c r="AJ6" i="37"/>
  <c r="AI6" i="37"/>
  <c r="AA6" i="37" s="1"/>
  <c r="AH6" i="37"/>
  <c r="AF6" i="37"/>
  <c r="AC6" i="37"/>
  <c r="Y6" i="37"/>
  <c r="D1" i="37"/>
  <c r="AJ45" i="36"/>
  <c r="AF45" i="36"/>
  <c r="AF44" i="36"/>
  <c r="CB43" i="36"/>
  <c r="CA43" i="36"/>
  <c r="BZ43" i="36"/>
  <c r="BY43" i="36"/>
  <c r="BX43" i="36"/>
  <c r="BW43" i="36"/>
  <c r="BV43" i="36"/>
  <c r="BU43" i="36"/>
  <c r="BT43" i="36"/>
  <c r="BS43" i="36"/>
  <c r="BR43" i="36"/>
  <c r="BQ43" i="36"/>
  <c r="BP43" i="36"/>
  <c r="BO43" i="36"/>
  <c r="BN43" i="36"/>
  <c r="BM43" i="36"/>
  <c r="BL43" i="36"/>
  <c r="BK43" i="36"/>
  <c r="BJ43" i="36"/>
  <c r="BI43" i="36"/>
  <c r="BH43" i="36"/>
  <c r="BG43" i="36"/>
  <c r="BF43" i="36"/>
  <c r="BE43" i="36"/>
  <c r="BD43" i="36"/>
  <c r="BC43" i="36"/>
  <c r="BB43" i="36"/>
  <c r="BA43" i="36"/>
  <c r="AZ43" i="36"/>
  <c r="AY43" i="36"/>
  <c r="AX43" i="36"/>
  <c r="AR43" i="36"/>
  <c r="AF43" i="36"/>
  <c r="AL42" i="36"/>
  <c r="AF42" i="36"/>
  <c r="AF41" i="36"/>
  <c r="AF40" i="36"/>
  <c r="AT39" i="36"/>
  <c r="AP38" i="36"/>
  <c r="AG38" i="36"/>
  <c r="AV37" i="36"/>
  <c r="AU37" i="36"/>
  <c r="AT37" i="36"/>
  <c r="AS37" i="36"/>
  <c r="AR37" i="36"/>
  <c r="AQ37" i="36"/>
  <c r="AP37" i="36"/>
  <c r="AO37" i="36"/>
  <c r="AN37" i="36"/>
  <c r="AM37" i="36"/>
  <c r="AL37" i="36"/>
  <c r="AK37" i="36"/>
  <c r="AJ37" i="36"/>
  <c r="AI37" i="36"/>
  <c r="AH37" i="36"/>
  <c r="AG37" i="36"/>
  <c r="W37" i="36" s="1"/>
  <c r="AE37" i="36"/>
  <c r="AA37" i="36"/>
  <c r="X37" i="36"/>
  <c r="E37" i="36"/>
  <c r="B41" i="38" s="1"/>
  <c r="AV36" i="36"/>
  <c r="AU36" i="36"/>
  <c r="AT36" i="36"/>
  <c r="AS36" i="36"/>
  <c r="AR36" i="36"/>
  <c r="AQ36" i="36"/>
  <c r="AP36" i="36"/>
  <c r="AO36" i="36"/>
  <c r="AN36" i="36"/>
  <c r="AM36" i="36"/>
  <c r="AL36" i="36"/>
  <c r="AK36" i="36"/>
  <c r="AJ36" i="36"/>
  <c r="AI36" i="36"/>
  <c r="AH36" i="36"/>
  <c r="AG36" i="36"/>
  <c r="AE36" i="36"/>
  <c r="X36" i="36"/>
  <c r="AV35" i="36"/>
  <c r="AU35" i="36"/>
  <c r="AT35" i="36"/>
  <c r="AS35" i="36"/>
  <c r="AR35" i="36"/>
  <c r="AQ35" i="36"/>
  <c r="AP35" i="36"/>
  <c r="AO35" i="36"/>
  <c r="AN35" i="36"/>
  <c r="AM35" i="36"/>
  <c r="AL35" i="36"/>
  <c r="AK35" i="36"/>
  <c r="AJ35" i="36"/>
  <c r="AI35" i="36"/>
  <c r="Y35" i="36" s="1"/>
  <c r="AH35" i="36"/>
  <c r="AB35" i="36" s="1"/>
  <c r="AG35" i="36"/>
  <c r="AW35" i="36" s="1"/>
  <c r="AE35" i="36"/>
  <c r="AA35" i="36"/>
  <c r="Z35" i="36"/>
  <c r="W35" i="36"/>
  <c r="AV34" i="36"/>
  <c r="AU34" i="36"/>
  <c r="AT34" i="36"/>
  <c r="AS34" i="36"/>
  <c r="AR34" i="36"/>
  <c r="AQ34" i="36"/>
  <c r="AP34" i="36"/>
  <c r="AO34" i="36"/>
  <c r="AN34" i="36"/>
  <c r="AM34" i="36"/>
  <c r="AL34" i="36"/>
  <c r="AK34" i="36"/>
  <c r="AJ34" i="36"/>
  <c r="AI34" i="36"/>
  <c r="AH34" i="36"/>
  <c r="Z34" i="36" s="1"/>
  <c r="AG34" i="36"/>
  <c r="AE34" i="36"/>
  <c r="Y34" i="36"/>
  <c r="AV33" i="36"/>
  <c r="AU33" i="36"/>
  <c r="AT33" i="36"/>
  <c r="AS33" i="36"/>
  <c r="AR33" i="36"/>
  <c r="AQ33" i="36"/>
  <c r="AP33" i="36"/>
  <c r="AO33" i="36"/>
  <c r="AN33" i="36"/>
  <c r="AM33" i="36"/>
  <c r="AL33" i="36"/>
  <c r="AK33" i="36"/>
  <c r="AJ33" i="36"/>
  <c r="AI33" i="36"/>
  <c r="AH33" i="36"/>
  <c r="Y33" i="36" s="1"/>
  <c r="AG33" i="36"/>
  <c r="X33" i="36" s="1"/>
  <c r="AE33" i="36"/>
  <c r="AB33" i="36"/>
  <c r="AV32" i="36"/>
  <c r="AU32" i="36"/>
  <c r="AT32" i="36"/>
  <c r="AS32" i="36"/>
  <c r="AR32" i="36"/>
  <c r="AQ32" i="36"/>
  <c r="AP32" i="36"/>
  <c r="AO32" i="36"/>
  <c r="AN32" i="36"/>
  <c r="AM32" i="36"/>
  <c r="AL32" i="36"/>
  <c r="AK32" i="36"/>
  <c r="AJ32" i="36"/>
  <c r="AI32" i="36"/>
  <c r="AH32" i="36"/>
  <c r="AG32" i="36"/>
  <c r="AE32" i="36"/>
  <c r="X32" i="36"/>
  <c r="AV31" i="36"/>
  <c r="AU31" i="36"/>
  <c r="AT31" i="36"/>
  <c r="AS31" i="36"/>
  <c r="AR31" i="36"/>
  <c r="AQ31" i="36"/>
  <c r="AP31" i="36"/>
  <c r="AO31" i="36"/>
  <c r="AN31" i="36"/>
  <c r="AM31" i="36"/>
  <c r="AL31" i="36"/>
  <c r="AK31" i="36"/>
  <c r="AJ31" i="36"/>
  <c r="AI31" i="36"/>
  <c r="AH31" i="36"/>
  <c r="AB31" i="36" s="1"/>
  <c r="AG31" i="36"/>
  <c r="AW31" i="36" s="1"/>
  <c r="AE31" i="36"/>
  <c r="AA31" i="36"/>
  <c r="Z31" i="36"/>
  <c r="W31" i="36"/>
  <c r="AV30" i="36"/>
  <c r="AU30" i="36"/>
  <c r="AT30" i="36"/>
  <c r="AS30" i="36"/>
  <c r="AR30" i="36"/>
  <c r="AQ30" i="36"/>
  <c r="AP30" i="36"/>
  <c r="AO30" i="36"/>
  <c r="AN30" i="36"/>
  <c r="AM30" i="36"/>
  <c r="AL30" i="36"/>
  <c r="AK30" i="36"/>
  <c r="AJ30" i="36"/>
  <c r="AI30" i="36"/>
  <c r="AH30" i="36"/>
  <c r="Z30" i="36" s="1"/>
  <c r="AG30" i="36"/>
  <c r="AE30" i="36"/>
  <c r="Y30" i="36"/>
  <c r="AV29" i="36"/>
  <c r="AU29" i="36"/>
  <c r="AT29" i="36"/>
  <c r="AS29" i="36"/>
  <c r="AR29" i="36"/>
  <c r="AQ29" i="36"/>
  <c r="AP29" i="36"/>
  <c r="AO29" i="36"/>
  <c r="AN29" i="36"/>
  <c r="AM29" i="36"/>
  <c r="AL29" i="36"/>
  <c r="AK29" i="36"/>
  <c r="AJ29" i="36"/>
  <c r="AI29" i="36"/>
  <c r="AH29" i="36"/>
  <c r="Y29" i="36" s="1"/>
  <c r="AG29" i="36"/>
  <c r="X29" i="36" s="1"/>
  <c r="AE29" i="36"/>
  <c r="AB29" i="36"/>
  <c r="AV28" i="36"/>
  <c r="AU28" i="36"/>
  <c r="AT28" i="36"/>
  <c r="AS28" i="36"/>
  <c r="AR28" i="36"/>
  <c r="AQ28" i="36"/>
  <c r="AP28" i="36"/>
  <c r="AO28" i="36"/>
  <c r="AN28" i="36"/>
  <c r="AM28" i="36"/>
  <c r="AL28" i="36"/>
  <c r="AK28" i="36"/>
  <c r="AJ28" i="36"/>
  <c r="AI28" i="36"/>
  <c r="AH28" i="36"/>
  <c r="AG28" i="36"/>
  <c r="AE28" i="36"/>
  <c r="X28" i="36"/>
  <c r="AV27" i="36"/>
  <c r="AU27" i="36"/>
  <c r="AT27" i="36"/>
  <c r="AS27" i="36"/>
  <c r="AR27" i="36"/>
  <c r="AQ27" i="36"/>
  <c r="AP27" i="36"/>
  <c r="AO27" i="36"/>
  <c r="AN27" i="36"/>
  <c r="AM27" i="36"/>
  <c r="AL27" i="36"/>
  <c r="AK27" i="36"/>
  <c r="AJ27" i="36"/>
  <c r="AI27" i="36"/>
  <c r="AH27" i="36"/>
  <c r="AB27" i="36" s="1"/>
  <c r="AG27" i="36"/>
  <c r="AW27" i="36" s="1"/>
  <c r="AE27" i="36"/>
  <c r="AA27" i="36"/>
  <c r="Z27" i="36"/>
  <c r="W27" i="36"/>
  <c r="AV26" i="36"/>
  <c r="AU26" i="36"/>
  <c r="AT26" i="36"/>
  <c r="AS26" i="36"/>
  <c r="AR26" i="36"/>
  <c r="AQ26" i="36"/>
  <c r="AP26" i="36"/>
  <c r="AO26" i="36"/>
  <c r="AN26" i="36"/>
  <c r="AM26" i="36"/>
  <c r="AL26" i="36"/>
  <c r="AK26" i="36"/>
  <c r="AJ26" i="36"/>
  <c r="AI26" i="36"/>
  <c r="AH26" i="36"/>
  <c r="Z26" i="36" s="1"/>
  <c r="AG26" i="36"/>
  <c r="AE26" i="36"/>
  <c r="Y26" i="36"/>
  <c r="AV25" i="36"/>
  <c r="AU25" i="36"/>
  <c r="AT25" i="36"/>
  <c r="AS25" i="36"/>
  <c r="AR25" i="36"/>
  <c r="AQ25" i="36"/>
  <c r="AP25" i="36"/>
  <c r="AO25" i="36"/>
  <c r="AN25" i="36"/>
  <c r="AM25" i="36"/>
  <c r="AL25" i="36"/>
  <c r="AK25" i="36"/>
  <c r="AJ25" i="36"/>
  <c r="AI25" i="36"/>
  <c r="AH25" i="36"/>
  <c r="Y25" i="36" s="1"/>
  <c r="AG25" i="36"/>
  <c r="X25" i="36" s="1"/>
  <c r="AE25" i="36"/>
  <c r="AB25" i="36"/>
  <c r="AV24" i="36"/>
  <c r="AU24" i="36"/>
  <c r="AT24" i="36"/>
  <c r="AS24" i="36"/>
  <c r="AR24" i="36"/>
  <c r="AQ24" i="36"/>
  <c r="AP24" i="36"/>
  <c r="AO24" i="36"/>
  <c r="AN24" i="36"/>
  <c r="AM24" i="36"/>
  <c r="AL24" i="36"/>
  <c r="AK24" i="36"/>
  <c r="AJ24" i="36"/>
  <c r="AI24" i="36"/>
  <c r="AH24" i="36"/>
  <c r="AG24" i="36"/>
  <c r="AE24" i="36"/>
  <c r="X24" i="36"/>
  <c r="AV23" i="36"/>
  <c r="AU23" i="36"/>
  <c r="AT23" i="36"/>
  <c r="AS23" i="36"/>
  <c r="AR23" i="36"/>
  <c r="AQ23" i="36"/>
  <c r="AP23" i="36"/>
  <c r="AO23" i="36"/>
  <c r="AN23" i="36"/>
  <c r="AM23" i="36"/>
  <c r="AL23" i="36"/>
  <c r="AK23" i="36"/>
  <c r="AJ23" i="36"/>
  <c r="AI23" i="36"/>
  <c r="AH23" i="36"/>
  <c r="AB23" i="36" s="1"/>
  <c r="AG23" i="36"/>
  <c r="AW23" i="36" s="1"/>
  <c r="AE23" i="36"/>
  <c r="AA23" i="36"/>
  <c r="Z23" i="36"/>
  <c r="W23" i="36"/>
  <c r="AV22" i="36"/>
  <c r="AU22" i="36"/>
  <c r="AT22" i="36"/>
  <c r="AS22" i="36"/>
  <c r="AR22" i="36"/>
  <c r="AQ22" i="36"/>
  <c r="AP22" i="36"/>
  <c r="AO22" i="36"/>
  <c r="AN22" i="36"/>
  <c r="AM22" i="36"/>
  <c r="AL22" i="36"/>
  <c r="AK22" i="36"/>
  <c r="AJ22" i="36"/>
  <c r="AI22" i="36"/>
  <c r="AH22" i="36"/>
  <c r="Z22" i="36" s="1"/>
  <c r="AG22" i="36"/>
  <c r="AE22" i="36"/>
  <c r="Y22" i="36"/>
  <c r="AV21" i="36"/>
  <c r="AU21" i="36"/>
  <c r="AT21" i="36"/>
  <c r="AS21" i="36"/>
  <c r="AR21" i="36"/>
  <c r="AQ21" i="36"/>
  <c r="AP21" i="36"/>
  <c r="AO21" i="36"/>
  <c r="AN21" i="36"/>
  <c r="AM21" i="36"/>
  <c r="AL21" i="36"/>
  <c r="AK21" i="36"/>
  <c r="AJ21" i="36"/>
  <c r="AI21" i="36"/>
  <c r="AH21" i="36"/>
  <c r="Y21" i="36" s="1"/>
  <c r="AG21" i="36"/>
  <c r="X21" i="36" s="1"/>
  <c r="AE21" i="36"/>
  <c r="AB21" i="36"/>
  <c r="AV20" i="36"/>
  <c r="AU20" i="36"/>
  <c r="AT20" i="36"/>
  <c r="AS20" i="36"/>
  <c r="AR20" i="36"/>
  <c r="AQ20" i="36"/>
  <c r="AP20" i="36"/>
  <c r="AO20" i="36"/>
  <c r="AN20" i="36"/>
  <c r="AM20" i="36"/>
  <c r="AL20" i="36"/>
  <c r="AK20" i="36"/>
  <c r="AJ20" i="36"/>
  <c r="AI20" i="36"/>
  <c r="AH20" i="36"/>
  <c r="AG20" i="36"/>
  <c r="AE20" i="36"/>
  <c r="X20" i="36"/>
  <c r="AV19" i="36"/>
  <c r="AU19" i="36"/>
  <c r="AT19" i="36"/>
  <c r="AS19" i="36"/>
  <c r="AR19" i="36"/>
  <c r="AQ19" i="36"/>
  <c r="AP19" i="36"/>
  <c r="AO19" i="36"/>
  <c r="AN19" i="36"/>
  <c r="AM19" i="36"/>
  <c r="AL19" i="36"/>
  <c r="AK19" i="36"/>
  <c r="AJ19" i="36"/>
  <c r="AI19" i="36"/>
  <c r="AH19" i="36"/>
  <c r="AB19" i="36" s="1"/>
  <c r="AG19" i="36"/>
  <c r="AW19" i="36" s="1"/>
  <c r="AE19" i="36"/>
  <c r="AA19" i="36"/>
  <c r="Z19" i="36"/>
  <c r="W19" i="36"/>
  <c r="AV18" i="36"/>
  <c r="AU18" i="36"/>
  <c r="AT18" i="36"/>
  <c r="AS18" i="36"/>
  <c r="AR18" i="36"/>
  <c r="AQ18" i="36"/>
  <c r="AP18" i="36"/>
  <c r="AO18" i="36"/>
  <c r="AN18" i="36"/>
  <c r="AM18" i="36"/>
  <c r="AL18" i="36"/>
  <c r="AK18" i="36"/>
  <c r="AJ18" i="36"/>
  <c r="AI18" i="36"/>
  <c r="AH18" i="36"/>
  <c r="Z18" i="36" s="1"/>
  <c r="AG18" i="36"/>
  <c r="AE18" i="36"/>
  <c r="Y18" i="36"/>
  <c r="AV17" i="36"/>
  <c r="AU17" i="36"/>
  <c r="AT17" i="36"/>
  <c r="AS17" i="36"/>
  <c r="AR17" i="36"/>
  <c r="AQ17" i="36"/>
  <c r="AP17" i="36"/>
  <c r="AO17" i="36"/>
  <c r="AN17" i="36"/>
  <c r="AM17" i="36"/>
  <c r="AL17" i="36"/>
  <c r="AK17" i="36"/>
  <c r="AJ17" i="36"/>
  <c r="AI17" i="36"/>
  <c r="AH17" i="36"/>
  <c r="Y17" i="36" s="1"/>
  <c r="AG17" i="36"/>
  <c r="X17" i="36" s="1"/>
  <c r="AE17" i="36"/>
  <c r="AB17" i="36"/>
  <c r="AV16" i="36"/>
  <c r="AU16" i="36"/>
  <c r="AT16" i="36"/>
  <c r="AS16" i="36"/>
  <c r="AR16" i="36"/>
  <c r="AQ16" i="36"/>
  <c r="AP16" i="36"/>
  <c r="AO16" i="36"/>
  <c r="AN16" i="36"/>
  <c r="AM16" i="36"/>
  <c r="AL16" i="36"/>
  <c r="AK16" i="36"/>
  <c r="AJ16" i="36"/>
  <c r="AI16" i="36"/>
  <c r="AH16" i="36"/>
  <c r="AG16" i="36"/>
  <c r="AE16" i="36"/>
  <c r="X16" i="36"/>
  <c r="AV15" i="36"/>
  <c r="AU15" i="36"/>
  <c r="AT15" i="36"/>
  <c r="AS15" i="36"/>
  <c r="AR15" i="36"/>
  <c r="AQ15" i="36"/>
  <c r="AP15" i="36"/>
  <c r="AO15" i="36"/>
  <c r="AN15" i="36"/>
  <c r="AM15" i="36"/>
  <c r="AL15" i="36"/>
  <c r="AK15" i="36"/>
  <c r="AJ15" i="36"/>
  <c r="AI15" i="36"/>
  <c r="AH15" i="36"/>
  <c r="AB15" i="36" s="1"/>
  <c r="AG15" i="36"/>
  <c r="AW15" i="36" s="1"/>
  <c r="AE15" i="36"/>
  <c r="AA15" i="36"/>
  <c r="Z15" i="36"/>
  <c r="W15" i="36"/>
  <c r="AV14" i="36"/>
  <c r="AU14" i="36"/>
  <c r="AT14" i="36"/>
  <c r="AS14" i="36"/>
  <c r="AR14" i="36"/>
  <c r="AQ14" i="36"/>
  <c r="AP14" i="36"/>
  <c r="AO14" i="36"/>
  <c r="AN14" i="36"/>
  <c r="AM14" i="36"/>
  <c r="AL14" i="36"/>
  <c r="AK14" i="36"/>
  <c r="AJ14" i="36"/>
  <c r="AI14" i="36"/>
  <c r="AH14" i="36"/>
  <c r="Z14" i="36" s="1"/>
  <c r="AG14" i="36"/>
  <c r="AE14" i="36"/>
  <c r="Y14" i="36"/>
  <c r="AV13" i="36"/>
  <c r="AU13" i="36"/>
  <c r="AT13" i="36"/>
  <c r="AS13" i="36"/>
  <c r="AR13" i="36"/>
  <c r="AQ13" i="36"/>
  <c r="AP13" i="36"/>
  <c r="AO13" i="36"/>
  <c r="AN13" i="36"/>
  <c r="AM13" i="36"/>
  <c r="AL13" i="36"/>
  <c r="AK13" i="36"/>
  <c r="AJ13" i="36"/>
  <c r="AI13" i="36"/>
  <c r="AH13" i="36"/>
  <c r="Y13" i="36" s="1"/>
  <c r="AG13" i="36"/>
  <c r="X13" i="36" s="1"/>
  <c r="AE13" i="36"/>
  <c r="AB13" i="36"/>
  <c r="AV12" i="36"/>
  <c r="AU12" i="36"/>
  <c r="AT12" i="36"/>
  <c r="AS12" i="36"/>
  <c r="AR12" i="36"/>
  <c r="AQ12" i="36"/>
  <c r="AP12" i="36"/>
  <c r="AO12" i="36"/>
  <c r="AN12" i="36"/>
  <c r="AM12" i="36"/>
  <c r="AL12" i="36"/>
  <c r="AK12" i="36"/>
  <c r="AJ12" i="36"/>
  <c r="AI12" i="36"/>
  <c r="AH12" i="36"/>
  <c r="AG12" i="36"/>
  <c r="AE12" i="36"/>
  <c r="X12" i="36"/>
  <c r="AV11" i="36"/>
  <c r="AU11" i="36"/>
  <c r="AT11" i="36"/>
  <c r="AS11" i="36"/>
  <c r="AR11" i="36"/>
  <c r="AQ11" i="36"/>
  <c r="AP11" i="36"/>
  <c r="AO11" i="36"/>
  <c r="AN11" i="36"/>
  <c r="AM11" i="36"/>
  <c r="AL11" i="36"/>
  <c r="AK11" i="36"/>
  <c r="AJ11" i="36"/>
  <c r="AI11" i="36"/>
  <c r="AH11" i="36"/>
  <c r="AB11" i="36" s="1"/>
  <c r="AG11" i="36"/>
  <c r="AW11" i="36" s="1"/>
  <c r="AE11" i="36"/>
  <c r="AA11" i="36"/>
  <c r="Z11" i="36"/>
  <c r="W11" i="36"/>
  <c r="AV10" i="36"/>
  <c r="AU10" i="36"/>
  <c r="AT10" i="36"/>
  <c r="AS10" i="36"/>
  <c r="AR10" i="36"/>
  <c r="AQ10" i="36"/>
  <c r="AP10" i="36"/>
  <c r="AO10" i="36"/>
  <c r="AN10" i="36"/>
  <c r="AM10" i="36"/>
  <c r="AL10" i="36"/>
  <c r="AK10" i="36"/>
  <c r="AJ10" i="36"/>
  <c r="AI10" i="36"/>
  <c r="AH10" i="36"/>
  <c r="Z10" i="36" s="1"/>
  <c r="AG10" i="36"/>
  <c r="AE10" i="36"/>
  <c r="Y10" i="36"/>
  <c r="AV9" i="36"/>
  <c r="AU9" i="36"/>
  <c r="AT9" i="36"/>
  <c r="AS9" i="36"/>
  <c r="AR9" i="36"/>
  <c r="AQ9" i="36"/>
  <c r="AP9" i="36"/>
  <c r="AO9" i="36"/>
  <c r="AN9" i="36"/>
  <c r="AM9" i="36"/>
  <c r="AL9" i="36"/>
  <c r="AK9" i="36"/>
  <c r="AJ9" i="36"/>
  <c r="AI9" i="36"/>
  <c r="AH9" i="36"/>
  <c r="Y9" i="36" s="1"/>
  <c r="AG9" i="36"/>
  <c r="X9" i="36" s="1"/>
  <c r="AE9" i="36"/>
  <c r="AB9" i="36"/>
  <c r="AV8" i="36"/>
  <c r="AU8" i="36"/>
  <c r="AT8" i="36"/>
  <c r="AS8" i="36"/>
  <c r="AR8" i="36"/>
  <c r="AQ8" i="36"/>
  <c r="AP8" i="36"/>
  <c r="AO8" i="36"/>
  <c r="AO41" i="36" s="1"/>
  <c r="AN8" i="36"/>
  <c r="AM8" i="36"/>
  <c r="AL8" i="36"/>
  <c r="AK8" i="36"/>
  <c r="AJ8" i="36"/>
  <c r="AI8" i="36"/>
  <c r="AH8" i="36"/>
  <c r="AG8" i="36"/>
  <c r="AE8" i="36"/>
  <c r="X8" i="36"/>
  <c r="AV7" i="36"/>
  <c r="AV43" i="36" s="1"/>
  <c r="AU7" i="36"/>
  <c r="AT7" i="36"/>
  <c r="AS7" i="36"/>
  <c r="AR7" i="36"/>
  <c r="AR44" i="36" s="1"/>
  <c r="AQ7" i="36"/>
  <c r="AP7" i="36"/>
  <c r="AO7" i="36"/>
  <c r="AN7" i="36"/>
  <c r="AM7" i="36"/>
  <c r="AL7" i="36"/>
  <c r="AK7" i="36"/>
  <c r="AJ7" i="36"/>
  <c r="AJ43" i="36" s="1"/>
  <c r="AI7" i="36"/>
  <c r="AH7" i="36"/>
  <c r="AG7" i="36"/>
  <c r="AE7" i="36"/>
  <c r="W7" i="36"/>
  <c r="AV6" i="36"/>
  <c r="AU6" i="36"/>
  <c r="AT6" i="36"/>
  <c r="AS6" i="36"/>
  <c r="AR6" i="36"/>
  <c r="AQ6" i="36"/>
  <c r="AQ40" i="36" s="1"/>
  <c r="AP6" i="36"/>
  <c r="AP42" i="36" s="1"/>
  <c r="AO6" i="36"/>
  <c r="AN6" i="36"/>
  <c r="AM6" i="36"/>
  <c r="AL6" i="36"/>
  <c r="AL39" i="36" s="1"/>
  <c r="AK6" i="36"/>
  <c r="AJ6" i="36"/>
  <c r="AI6" i="36"/>
  <c r="AI44" i="36" s="1"/>
  <c r="AH6" i="36"/>
  <c r="AB6" i="36" s="1"/>
  <c r="AG6" i="36"/>
  <c r="AE6" i="36"/>
  <c r="X6" i="36"/>
  <c r="D1" i="36"/>
  <c r="AH45" i="35"/>
  <c r="AF45" i="35"/>
  <c r="AF44" i="35"/>
  <c r="CB43" i="35"/>
  <c r="CA43" i="35"/>
  <c r="BZ43" i="35"/>
  <c r="BY43" i="35"/>
  <c r="BX43" i="35"/>
  <c r="BW43" i="35"/>
  <c r="BV43" i="35"/>
  <c r="BU43" i="35"/>
  <c r="BT43" i="35"/>
  <c r="BS43" i="35"/>
  <c r="BR43" i="35"/>
  <c r="BQ43" i="35"/>
  <c r="BP43" i="35"/>
  <c r="BO43" i="35"/>
  <c r="BN43" i="35"/>
  <c r="BM43" i="35"/>
  <c r="BL43" i="35"/>
  <c r="BK43" i="35"/>
  <c r="BJ43" i="35"/>
  <c r="BI43" i="35"/>
  <c r="BH43" i="35"/>
  <c r="BG43" i="35"/>
  <c r="BF43" i="35"/>
  <c r="BE43" i="35"/>
  <c r="BD43" i="35"/>
  <c r="BC43" i="35"/>
  <c r="BB43" i="35"/>
  <c r="BA43" i="35"/>
  <c r="AZ43" i="35"/>
  <c r="AY43" i="35"/>
  <c r="AX43" i="35"/>
  <c r="AF43" i="35"/>
  <c r="AL42" i="35"/>
  <c r="AF42" i="35"/>
  <c r="AF41" i="35"/>
  <c r="AF40" i="35"/>
  <c r="AT39" i="35"/>
  <c r="AV37" i="35"/>
  <c r="AU37" i="35"/>
  <c r="AT37" i="35"/>
  <c r="AS37" i="35"/>
  <c r="AR37" i="35"/>
  <c r="AQ37" i="35"/>
  <c r="AP37" i="35"/>
  <c r="AO37" i="35"/>
  <c r="AN37" i="35"/>
  <c r="AM37" i="35"/>
  <c r="AL37" i="35"/>
  <c r="AK37" i="35"/>
  <c r="AJ37" i="35"/>
  <c r="AI37" i="35"/>
  <c r="AH37" i="35"/>
  <c r="AG37" i="35"/>
  <c r="X37" i="35" s="1"/>
  <c r="AE37" i="35"/>
  <c r="AA37" i="35"/>
  <c r="Y37" i="35"/>
  <c r="E37" i="35"/>
  <c r="B40" i="38" s="1"/>
  <c r="AV36" i="35"/>
  <c r="AU36" i="35"/>
  <c r="AT36" i="35"/>
  <c r="AS36" i="35"/>
  <c r="AR36" i="35"/>
  <c r="AQ36" i="35"/>
  <c r="AP36" i="35"/>
  <c r="AO36" i="35"/>
  <c r="AN36" i="35"/>
  <c r="AM36" i="35"/>
  <c r="AL36" i="35"/>
  <c r="AK36" i="35"/>
  <c r="AJ36" i="35"/>
  <c r="AI36" i="35"/>
  <c r="AH36" i="35"/>
  <c r="AG36" i="35"/>
  <c r="AE36" i="35"/>
  <c r="AV35" i="35"/>
  <c r="AU35" i="35"/>
  <c r="AT35" i="35"/>
  <c r="AS35" i="35"/>
  <c r="AR35" i="35"/>
  <c r="AQ35" i="35"/>
  <c r="AP35" i="35"/>
  <c r="AO35" i="35"/>
  <c r="AN35" i="35"/>
  <c r="AM35" i="35"/>
  <c r="AL35" i="35"/>
  <c r="AK35" i="35"/>
  <c r="AJ35" i="35"/>
  <c r="AI35" i="35"/>
  <c r="AH35" i="35"/>
  <c r="AG35" i="35"/>
  <c r="W35" i="35" s="1"/>
  <c r="AE35" i="35"/>
  <c r="AB35" i="35"/>
  <c r="AA35" i="35"/>
  <c r="Z35" i="35"/>
  <c r="AV34" i="35"/>
  <c r="AU34" i="35"/>
  <c r="AT34" i="35"/>
  <c r="AS34" i="35"/>
  <c r="AR34" i="35"/>
  <c r="AQ34" i="35"/>
  <c r="AP34" i="35"/>
  <c r="AO34" i="35"/>
  <c r="AN34" i="35"/>
  <c r="AM34" i="35"/>
  <c r="AL34" i="35"/>
  <c r="AK34" i="35"/>
  <c r="AJ34" i="35"/>
  <c r="AA34" i="35" s="1"/>
  <c r="AI34" i="35"/>
  <c r="AH34" i="35"/>
  <c r="AG34" i="35"/>
  <c r="AW34" i="35" s="1"/>
  <c r="AE34" i="35"/>
  <c r="Z34" i="35"/>
  <c r="W34" i="35"/>
  <c r="AV33" i="35"/>
  <c r="AU33" i="35"/>
  <c r="AT33" i="35"/>
  <c r="AS33" i="35"/>
  <c r="AR33" i="35"/>
  <c r="AQ33" i="35"/>
  <c r="AP33" i="35"/>
  <c r="AO33" i="35"/>
  <c r="AN33" i="35"/>
  <c r="AM33" i="35"/>
  <c r="AL33" i="35"/>
  <c r="AK33" i="35"/>
  <c r="AJ33" i="35"/>
  <c r="AI33" i="35"/>
  <c r="W33" i="35" s="1"/>
  <c r="AH33" i="35"/>
  <c r="AB33" i="35" s="1"/>
  <c r="AG33" i="35"/>
  <c r="AE33" i="35"/>
  <c r="Y33" i="35"/>
  <c r="X33" i="35"/>
  <c r="AV32" i="35"/>
  <c r="AU32" i="35"/>
  <c r="AT32" i="35"/>
  <c r="AS32" i="35"/>
  <c r="AR32" i="35"/>
  <c r="AQ32" i="35"/>
  <c r="AP32" i="35"/>
  <c r="AO32" i="35"/>
  <c r="AN32" i="35"/>
  <c r="AM32" i="35"/>
  <c r="AL32" i="35"/>
  <c r="AK32" i="35"/>
  <c r="AJ32" i="35"/>
  <c r="X32" i="35" s="1"/>
  <c r="AI32" i="35"/>
  <c r="AH32" i="35"/>
  <c r="AG32" i="35"/>
  <c r="AE32" i="35"/>
  <c r="AV31" i="35"/>
  <c r="AU31" i="35"/>
  <c r="AT31" i="35"/>
  <c r="AS31" i="35"/>
  <c r="AR31" i="35"/>
  <c r="AQ31" i="35"/>
  <c r="AP31" i="35"/>
  <c r="AO31" i="35"/>
  <c r="AN31" i="35"/>
  <c r="AM31" i="35"/>
  <c r="AL31" i="35"/>
  <c r="AK31" i="35"/>
  <c r="AJ31" i="35"/>
  <c r="Y31" i="35" s="1"/>
  <c r="AI31" i="35"/>
  <c r="W31" i="35" s="1"/>
  <c r="AH31" i="35"/>
  <c r="AG31" i="35"/>
  <c r="AE31" i="35"/>
  <c r="Z31" i="35"/>
  <c r="AV30" i="35"/>
  <c r="AU30" i="35"/>
  <c r="AT30" i="35"/>
  <c r="AS30" i="35"/>
  <c r="AR30" i="35"/>
  <c r="AQ30" i="35"/>
  <c r="AP30" i="35"/>
  <c r="AO30" i="35"/>
  <c r="AN30" i="35"/>
  <c r="AM30" i="35"/>
  <c r="AL30" i="35"/>
  <c r="AK30" i="35"/>
  <c r="AJ30" i="35"/>
  <c r="AI30" i="35"/>
  <c r="AH30" i="35"/>
  <c r="AG30" i="35"/>
  <c r="AE30" i="35"/>
  <c r="AB30" i="35"/>
  <c r="W30" i="35"/>
  <c r="AV29" i="35"/>
  <c r="AU29" i="35"/>
  <c r="AT29" i="35"/>
  <c r="AS29" i="35"/>
  <c r="AR29" i="35"/>
  <c r="AQ29" i="35"/>
  <c r="AP29" i="35"/>
  <c r="AO29" i="35"/>
  <c r="AN29" i="35"/>
  <c r="AM29" i="35"/>
  <c r="AL29" i="35"/>
  <c r="AK29" i="35"/>
  <c r="AJ29" i="35"/>
  <c r="AI29" i="35"/>
  <c r="Y29" i="35" s="1"/>
  <c r="AH29" i="35"/>
  <c r="AB29" i="35" s="1"/>
  <c r="AG29" i="35"/>
  <c r="AW29" i="35" s="1"/>
  <c r="AE29" i="35"/>
  <c r="Z29" i="35"/>
  <c r="AV28" i="35"/>
  <c r="AU28" i="35"/>
  <c r="AT28" i="35"/>
  <c r="AS28" i="35"/>
  <c r="AR28" i="35"/>
  <c r="AQ28" i="35"/>
  <c r="AP28" i="35"/>
  <c r="AO28" i="35"/>
  <c r="AN28" i="35"/>
  <c r="AM28" i="35"/>
  <c r="AL28" i="35"/>
  <c r="AK28" i="35"/>
  <c r="AJ28" i="35"/>
  <c r="AI28" i="35"/>
  <c r="AH28" i="35"/>
  <c r="AG28" i="35"/>
  <c r="AW28" i="35" s="1"/>
  <c r="AE28" i="35"/>
  <c r="Y28" i="35"/>
  <c r="AV27" i="35"/>
  <c r="AU27" i="35"/>
  <c r="AT27" i="35"/>
  <c r="AS27" i="35"/>
  <c r="AR27" i="35"/>
  <c r="AQ27" i="35"/>
  <c r="AP27" i="35"/>
  <c r="AO27" i="35"/>
  <c r="AN27" i="35"/>
  <c r="AM27" i="35"/>
  <c r="AL27" i="35"/>
  <c r="AK27" i="35"/>
  <c r="AJ27" i="35"/>
  <c r="AI27" i="35"/>
  <c r="AH27" i="35"/>
  <c r="AG27" i="35"/>
  <c r="AE27" i="35"/>
  <c r="AV26" i="35"/>
  <c r="AU26" i="35"/>
  <c r="AT26" i="35"/>
  <c r="AS26" i="35"/>
  <c r="AR26" i="35"/>
  <c r="AQ26" i="35"/>
  <c r="AP26" i="35"/>
  <c r="AO26" i="35"/>
  <c r="AN26" i="35"/>
  <c r="AM26" i="35"/>
  <c r="AL26" i="35"/>
  <c r="AK26" i="35"/>
  <c r="AJ26" i="35"/>
  <c r="Z26" i="35" s="1"/>
  <c r="AI26" i="35"/>
  <c r="AH26" i="35"/>
  <c r="AG26" i="35"/>
  <c r="AE26" i="35"/>
  <c r="AV25" i="35"/>
  <c r="AU25" i="35"/>
  <c r="AT25" i="35"/>
  <c r="AS25" i="35"/>
  <c r="AR25" i="35"/>
  <c r="AQ25" i="35"/>
  <c r="AP25" i="35"/>
  <c r="AO25" i="35"/>
  <c r="AN25" i="35"/>
  <c r="AM25" i="35"/>
  <c r="AL25" i="35"/>
  <c r="AK25" i="35"/>
  <c r="AJ25" i="35"/>
  <c r="AI25" i="35"/>
  <c r="Y25" i="35" s="1"/>
  <c r="AH25" i="35"/>
  <c r="AG25" i="35"/>
  <c r="AE25" i="35"/>
  <c r="AV24" i="35"/>
  <c r="AU24" i="35"/>
  <c r="AT24" i="35"/>
  <c r="AS24" i="35"/>
  <c r="AR24" i="35"/>
  <c r="AQ24" i="35"/>
  <c r="AP24" i="35"/>
  <c r="AO24" i="35"/>
  <c r="AN24" i="35"/>
  <c r="AM24" i="35"/>
  <c r="AL24" i="35"/>
  <c r="AK24" i="35"/>
  <c r="AJ24" i="35"/>
  <c r="AI24" i="35"/>
  <c r="AH24" i="35"/>
  <c r="AG24" i="35"/>
  <c r="AE24" i="35"/>
  <c r="Y24" i="35"/>
  <c r="AV23" i="35"/>
  <c r="AU23" i="35"/>
  <c r="AT23" i="35"/>
  <c r="AS23" i="35"/>
  <c r="AR23" i="35"/>
  <c r="AQ23" i="35"/>
  <c r="AP23" i="35"/>
  <c r="AO23" i="35"/>
  <c r="AN23" i="35"/>
  <c r="AM23" i="35"/>
  <c r="AL23" i="35"/>
  <c r="AK23" i="35"/>
  <c r="AJ23" i="35"/>
  <c r="AI23" i="35"/>
  <c r="AH23" i="35"/>
  <c r="AG23" i="35"/>
  <c r="AE23" i="35"/>
  <c r="AB23" i="35"/>
  <c r="X23" i="35"/>
  <c r="AV22" i="35"/>
  <c r="AU22" i="35"/>
  <c r="AT22" i="35"/>
  <c r="AS22" i="35"/>
  <c r="AR22" i="35"/>
  <c r="AQ22" i="35"/>
  <c r="AP22" i="35"/>
  <c r="AO22" i="35"/>
  <c r="AN22" i="35"/>
  <c r="AM22" i="35"/>
  <c r="AL22" i="35"/>
  <c r="AK22" i="35"/>
  <c r="AJ22" i="35"/>
  <c r="Z22" i="35" s="1"/>
  <c r="AI22" i="35"/>
  <c r="Y22" i="35" s="1"/>
  <c r="AH22" i="35"/>
  <c r="AB22" i="35" s="1"/>
  <c r="AG22" i="35"/>
  <c r="AW22" i="35" s="1"/>
  <c r="AE22" i="35"/>
  <c r="AA22" i="35"/>
  <c r="W22" i="35"/>
  <c r="AV21" i="35"/>
  <c r="AU21" i="35"/>
  <c r="AT21" i="35"/>
  <c r="AS21" i="35"/>
  <c r="AR21" i="35"/>
  <c r="AQ21" i="35"/>
  <c r="AP21" i="35"/>
  <c r="AO21" i="35"/>
  <c r="AN21" i="35"/>
  <c r="AM21" i="35"/>
  <c r="AL21" i="35"/>
  <c r="AK21" i="35"/>
  <c r="AJ21" i="35"/>
  <c r="AI21" i="35"/>
  <c r="Y21" i="35" s="1"/>
  <c r="AH21" i="35"/>
  <c r="AB21" i="35" s="1"/>
  <c r="AG21" i="35"/>
  <c r="AW21" i="35" s="1"/>
  <c r="AE21" i="35"/>
  <c r="Z21" i="35"/>
  <c r="AV20" i="35"/>
  <c r="AU20" i="35"/>
  <c r="AT20" i="35"/>
  <c r="AS20" i="35"/>
  <c r="AR20" i="35"/>
  <c r="AQ20" i="35"/>
  <c r="AP20" i="35"/>
  <c r="AO20" i="35"/>
  <c r="AN20" i="35"/>
  <c r="AM20" i="35"/>
  <c r="AL20" i="35"/>
  <c r="AK20" i="35"/>
  <c r="AJ20" i="35"/>
  <c r="AI20" i="35"/>
  <c r="AH20" i="35"/>
  <c r="AG20" i="35"/>
  <c r="AW20" i="35" s="1"/>
  <c r="AE20" i="35"/>
  <c r="Y20" i="35"/>
  <c r="AV19" i="35"/>
  <c r="AU19" i="35"/>
  <c r="AT19" i="35"/>
  <c r="AS19" i="35"/>
  <c r="AR19" i="35"/>
  <c r="AQ19" i="35"/>
  <c r="AP19" i="35"/>
  <c r="AO19" i="35"/>
  <c r="AN19" i="35"/>
  <c r="AM19" i="35"/>
  <c r="AL19" i="35"/>
  <c r="AK19" i="35"/>
  <c r="AJ19" i="35"/>
  <c r="AI19" i="35"/>
  <c r="AH19" i="35"/>
  <c r="AG19" i="35"/>
  <c r="AE19" i="35"/>
  <c r="AV18" i="35"/>
  <c r="AU18" i="35"/>
  <c r="AT18" i="35"/>
  <c r="AS18" i="35"/>
  <c r="AR18" i="35"/>
  <c r="AQ18" i="35"/>
  <c r="AP18" i="35"/>
  <c r="AO18" i="35"/>
  <c r="AN18" i="35"/>
  <c r="AM18" i="35"/>
  <c r="AL18" i="35"/>
  <c r="AK18" i="35"/>
  <c r="AJ18" i="35"/>
  <c r="Z18" i="35" s="1"/>
  <c r="AI18" i="35"/>
  <c r="AH18" i="35"/>
  <c r="AG18" i="35"/>
  <c r="AE18" i="35"/>
  <c r="AV17" i="35"/>
  <c r="AU17" i="35"/>
  <c r="AT17" i="35"/>
  <c r="AS17" i="35"/>
  <c r="AR17" i="35"/>
  <c r="AQ17" i="35"/>
  <c r="AP17" i="35"/>
  <c r="AO17" i="35"/>
  <c r="AN17" i="35"/>
  <c r="AM17" i="35"/>
  <c r="AL17" i="35"/>
  <c r="AK17" i="35"/>
  <c r="AJ17" i="35"/>
  <c r="AI17" i="35"/>
  <c r="Y17" i="35" s="1"/>
  <c r="AH17" i="35"/>
  <c r="AG17" i="35"/>
  <c r="AE17" i="35"/>
  <c r="AV16" i="35"/>
  <c r="AU16" i="35"/>
  <c r="AT16" i="35"/>
  <c r="AS16" i="35"/>
  <c r="AR16" i="35"/>
  <c r="AQ16" i="35"/>
  <c r="AP16" i="35"/>
  <c r="AO16" i="35"/>
  <c r="AN16" i="35"/>
  <c r="AM16" i="35"/>
  <c r="AL16" i="35"/>
  <c r="AK16" i="35"/>
  <c r="AJ16" i="35"/>
  <c r="AI16" i="35"/>
  <c r="AH16" i="35"/>
  <c r="AG16" i="35"/>
  <c r="AE16" i="35"/>
  <c r="Y16" i="35"/>
  <c r="AV15" i="35"/>
  <c r="AU15" i="35"/>
  <c r="AT15" i="35"/>
  <c r="AS15" i="35"/>
  <c r="AR15" i="35"/>
  <c r="AQ15" i="35"/>
  <c r="AP15" i="35"/>
  <c r="AO15" i="35"/>
  <c r="AN15" i="35"/>
  <c r="AM15" i="35"/>
  <c r="AL15" i="35"/>
  <c r="AK15" i="35"/>
  <c r="AJ15" i="35"/>
  <c r="AI15" i="35"/>
  <c r="AH15" i="35"/>
  <c r="AG15" i="35"/>
  <c r="AE15" i="35"/>
  <c r="AB15" i="35"/>
  <c r="X15" i="35"/>
  <c r="AV14" i="35"/>
  <c r="AU14" i="35"/>
  <c r="AT14" i="35"/>
  <c r="AS14" i="35"/>
  <c r="AR14" i="35"/>
  <c r="AQ14" i="35"/>
  <c r="AP14" i="35"/>
  <c r="AO14" i="35"/>
  <c r="AN14" i="35"/>
  <c r="AM14" i="35"/>
  <c r="AL14" i="35"/>
  <c r="AK14" i="35"/>
  <c r="AJ14" i="35"/>
  <c r="Z14" i="35" s="1"/>
  <c r="AI14" i="35"/>
  <c r="Y14" i="35" s="1"/>
  <c r="AH14" i="35"/>
  <c r="AB14" i="35" s="1"/>
  <c r="AG14" i="35"/>
  <c r="AE14" i="35"/>
  <c r="AA14" i="35"/>
  <c r="W14" i="35"/>
  <c r="AV13" i="35"/>
  <c r="AU13" i="35"/>
  <c r="AT13" i="35"/>
  <c r="AS13" i="35"/>
  <c r="AR13" i="35"/>
  <c r="AQ13" i="35"/>
  <c r="AP13" i="35"/>
  <c r="AO13" i="35"/>
  <c r="AN13" i="35"/>
  <c r="AM13" i="35"/>
  <c r="AL13" i="35"/>
  <c r="AK13" i="35"/>
  <c r="AJ13" i="35"/>
  <c r="AI13" i="35"/>
  <c r="Y13" i="35" s="1"/>
  <c r="AH13" i="35"/>
  <c r="AB13" i="35" s="1"/>
  <c r="AG13" i="35"/>
  <c r="AW13" i="35" s="1"/>
  <c r="AE13" i="35"/>
  <c r="Z13" i="35"/>
  <c r="AV12" i="35"/>
  <c r="AU12" i="35"/>
  <c r="AT12" i="35"/>
  <c r="AS12" i="35"/>
  <c r="AR12" i="35"/>
  <c r="AQ12" i="35"/>
  <c r="AP12" i="35"/>
  <c r="AO12" i="35"/>
  <c r="AN12" i="35"/>
  <c r="AM12" i="35"/>
  <c r="AL12" i="35"/>
  <c r="AK12" i="35"/>
  <c r="AJ12" i="35"/>
  <c r="AI12" i="35"/>
  <c r="AH12" i="35"/>
  <c r="AG12" i="35"/>
  <c r="AW12" i="35" s="1"/>
  <c r="AE12" i="35"/>
  <c r="Y12" i="35"/>
  <c r="AV11" i="35"/>
  <c r="AU11" i="35"/>
  <c r="AT11" i="35"/>
  <c r="AS11" i="35"/>
  <c r="AR11" i="35"/>
  <c r="AQ11" i="35"/>
  <c r="AP11" i="35"/>
  <c r="AO11" i="35"/>
  <c r="AN11" i="35"/>
  <c r="AM11" i="35"/>
  <c r="AL11" i="35"/>
  <c r="AK11" i="35"/>
  <c r="AJ11" i="35"/>
  <c r="AI11" i="35"/>
  <c r="AH11" i="35"/>
  <c r="AG11" i="35"/>
  <c r="AE11" i="35"/>
  <c r="AV10" i="35"/>
  <c r="AU10" i="35"/>
  <c r="AT10" i="35"/>
  <c r="AS10" i="35"/>
  <c r="AR10" i="35"/>
  <c r="AQ10" i="35"/>
  <c r="AP10" i="35"/>
  <c r="AO10" i="35"/>
  <c r="AN10" i="35"/>
  <c r="AM10" i="35"/>
  <c r="AL10" i="35"/>
  <c r="AK10" i="35"/>
  <c r="AJ10" i="35"/>
  <c r="Z10" i="35" s="1"/>
  <c r="AI10" i="35"/>
  <c r="AH10" i="35"/>
  <c r="AG10" i="35"/>
  <c r="AE10" i="35"/>
  <c r="AV9" i="35"/>
  <c r="AU9" i="35"/>
  <c r="AT9" i="35"/>
  <c r="AS9" i="35"/>
  <c r="AR9" i="35"/>
  <c r="AQ9" i="35"/>
  <c r="AQ38" i="35" s="1"/>
  <c r="AP9" i="35"/>
  <c r="AO9" i="35"/>
  <c r="AN9" i="35"/>
  <c r="AM9" i="35"/>
  <c r="AL9" i="35"/>
  <c r="AK9" i="35"/>
  <c r="AJ9" i="35"/>
  <c r="AI9" i="35"/>
  <c r="Y9" i="35" s="1"/>
  <c r="AH9" i="35"/>
  <c r="AG9" i="35"/>
  <c r="AE9" i="35"/>
  <c r="AV8" i="35"/>
  <c r="AU8" i="35"/>
  <c r="AT8" i="35"/>
  <c r="AS8" i="35"/>
  <c r="AR8" i="35"/>
  <c r="AQ8" i="35"/>
  <c r="AP8" i="35"/>
  <c r="AP41" i="35" s="1"/>
  <c r="AO8" i="35"/>
  <c r="AN8" i="35"/>
  <c r="AM8" i="35"/>
  <c r="AL8" i="35"/>
  <c r="AK8" i="35"/>
  <c r="AJ8" i="35"/>
  <c r="AI8" i="35"/>
  <c r="AH8" i="35"/>
  <c r="AG8" i="35"/>
  <c r="AW8" i="35" s="1"/>
  <c r="AE8" i="35"/>
  <c r="Y8" i="35"/>
  <c r="AV7" i="35"/>
  <c r="AU7" i="35"/>
  <c r="AT7" i="35"/>
  <c r="AS7" i="35"/>
  <c r="AR7" i="35"/>
  <c r="AQ7" i="35"/>
  <c r="AP7" i="35"/>
  <c r="AO7" i="35"/>
  <c r="AN7" i="35"/>
  <c r="AM7" i="35"/>
  <c r="AL7" i="35"/>
  <c r="AK7" i="35"/>
  <c r="AK44" i="35" s="1"/>
  <c r="AJ7" i="35"/>
  <c r="AI7" i="35"/>
  <c r="AH7" i="35"/>
  <c r="AG7" i="35"/>
  <c r="AG38" i="35" s="1"/>
  <c r="AE7" i="35"/>
  <c r="AB7" i="35"/>
  <c r="AV6" i="35"/>
  <c r="AU6" i="35"/>
  <c r="AT6" i="35"/>
  <c r="AT41" i="35" s="1"/>
  <c r="AS6" i="35"/>
  <c r="AR6" i="35"/>
  <c r="AR45" i="35" s="1"/>
  <c r="AQ6" i="35"/>
  <c r="AP6" i="35"/>
  <c r="AO6" i="35"/>
  <c r="AN6" i="35"/>
  <c r="AM6" i="35"/>
  <c r="AL6" i="35"/>
  <c r="AL45" i="35" s="1"/>
  <c r="AK6" i="35"/>
  <c r="AJ6" i="35"/>
  <c r="AI6" i="35"/>
  <c r="AH6" i="35"/>
  <c r="AB6" i="35" s="1"/>
  <c r="AG6" i="35"/>
  <c r="AE6" i="35"/>
  <c r="AA6" i="35"/>
  <c r="W6" i="35"/>
  <c r="D1" i="35"/>
  <c r="AF45" i="34"/>
  <c r="AL44" i="34"/>
  <c r="AF44" i="34"/>
  <c r="CB43" i="34"/>
  <c r="CA43" i="34"/>
  <c r="BZ43" i="34"/>
  <c r="BY43" i="34"/>
  <c r="BX43" i="34"/>
  <c r="BW43" i="34"/>
  <c r="BV43" i="34"/>
  <c r="BU43" i="34"/>
  <c r="BT43" i="34"/>
  <c r="BS43" i="34"/>
  <c r="BR43" i="34"/>
  <c r="BQ43" i="34"/>
  <c r="BP43" i="34"/>
  <c r="BO43" i="34"/>
  <c r="BN43" i="34"/>
  <c r="BM43" i="34"/>
  <c r="BL43" i="34"/>
  <c r="BK43" i="34"/>
  <c r="BJ43" i="34"/>
  <c r="BI43" i="34"/>
  <c r="BH43" i="34"/>
  <c r="BG43" i="34"/>
  <c r="BF43" i="34"/>
  <c r="BE43" i="34"/>
  <c r="BD43" i="34"/>
  <c r="BC43" i="34"/>
  <c r="BB43" i="34"/>
  <c r="BA43" i="34"/>
  <c r="AZ43" i="34"/>
  <c r="AY43" i="34"/>
  <c r="AX43" i="34"/>
  <c r="AT43" i="34"/>
  <c r="AF43" i="34"/>
  <c r="AF42" i="34"/>
  <c r="AF41" i="34"/>
  <c r="AT40" i="34"/>
  <c r="AF40" i="34"/>
  <c r="AV37" i="34"/>
  <c r="AU37" i="34"/>
  <c r="AT37" i="34"/>
  <c r="AS37" i="34"/>
  <c r="AR37" i="34"/>
  <c r="AQ37" i="34"/>
  <c r="AP37" i="34"/>
  <c r="AO37" i="34"/>
  <c r="AN37" i="34"/>
  <c r="AM37" i="34"/>
  <c r="AL37" i="34"/>
  <c r="AK37" i="34"/>
  <c r="AJ37" i="34"/>
  <c r="AI37" i="34"/>
  <c r="AH37" i="34"/>
  <c r="AG37" i="34"/>
  <c r="AE37" i="34"/>
  <c r="Z37" i="34"/>
  <c r="E37" i="34"/>
  <c r="B39" i="38" s="1"/>
  <c r="AV36" i="34"/>
  <c r="AU36" i="34"/>
  <c r="AT36" i="34"/>
  <c r="AS36" i="34"/>
  <c r="AR36" i="34"/>
  <c r="AQ36" i="34"/>
  <c r="AP36" i="34"/>
  <c r="AO36" i="34"/>
  <c r="AN36" i="34"/>
  <c r="AM36" i="34"/>
  <c r="AL36" i="34"/>
  <c r="AK36" i="34"/>
  <c r="AJ36" i="34"/>
  <c r="AI36" i="34"/>
  <c r="AH36" i="34"/>
  <c r="AG36" i="34"/>
  <c r="AE36" i="34"/>
  <c r="AV35" i="34"/>
  <c r="AU35" i="34"/>
  <c r="AT35" i="34"/>
  <c r="AS35" i="34"/>
  <c r="AR35" i="34"/>
  <c r="AQ35" i="34"/>
  <c r="AP35" i="34"/>
  <c r="AO35" i="34"/>
  <c r="AN35" i="34"/>
  <c r="AM35" i="34"/>
  <c r="AL35" i="34"/>
  <c r="AK35" i="34"/>
  <c r="AJ35" i="34"/>
  <c r="AI35" i="34"/>
  <c r="AH35" i="34"/>
  <c r="AG35" i="34"/>
  <c r="AW35" i="34" s="1"/>
  <c r="AE35" i="34"/>
  <c r="Y35" i="34"/>
  <c r="AV34" i="34"/>
  <c r="AU34" i="34"/>
  <c r="AT34" i="34"/>
  <c r="AS34" i="34"/>
  <c r="AR34" i="34"/>
  <c r="AQ34" i="34"/>
  <c r="AP34" i="34"/>
  <c r="AO34" i="34"/>
  <c r="AN34" i="34"/>
  <c r="AM34" i="34"/>
  <c r="AL34" i="34"/>
  <c r="AK34" i="34"/>
  <c r="AJ34" i="34"/>
  <c r="AI34" i="34"/>
  <c r="AH34" i="34"/>
  <c r="AG34" i="34"/>
  <c r="AE34" i="34"/>
  <c r="AB34" i="34"/>
  <c r="AV33" i="34"/>
  <c r="AU33" i="34"/>
  <c r="AT33" i="34"/>
  <c r="AS33" i="34"/>
  <c r="AR33" i="34"/>
  <c r="AQ33" i="34"/>
  <c r="AP33" i="34"/>
  <c r="AO33" i="34"/>
  <c r="AN33" i="34"/>
  <c r="AM33" i="34"/>
  <c r="AL33" i="34"/>
  <c r="AK33" i="34"/>
  <c r="AJ33" i="34"/>
  <c r="AI33" i="34"/>
  <c r="AH33" i="34"/>
  <c r="AG33" i="34"/>
  <c r="AE33" i="34"/>
  <c r="AA33" i="34"/>
  <c r="W33" i="34"/>
  <c r="AV32" i="34"/>
  <c r="AU32" i="34"/>
  <c r="AT32" i="34"/>
  <c r="AS32" i="34"/>
  <c r="AR32" i="34"/>
  <c r="AQ32" i="34"/>
  <c r="AP32" i="34"/>
  <c r="AO32" i="34"/>
  <c r="AN32" i="34"/>
  <c r="AM32" i="34"/>
  <c r="AL32" i="34"/>
  <c r="AK32" i="34"/>
  <c r="AJ32" i="34"/>
  <c r="AI32" i="34"/>
  <c r="AH32" i="34"/>
  <c r="AG32" i="34"/>
  <c r="AW32" i="34" s="1"/>
  <c r="AE32" i="34"/>
  <c r="Z32" i="34"/>
  <c r="AV31" i="34"/>
  <c r="AU31" i="34"/>
  <c r="AT31" i="34"/>
  <c r="AS31" i="34"/>
  <c r="AR31" i="34"/>
  <c r="AQ31" i="34"/>
  <c r="AP31" i="34"/>
  <c r="AO31" i="34"/>
  <c r="AN31" i="34"/>
  <c r="AM31" i="34"/>
  <c r="AL31" i="34"/>
  <c r="AK31" i="34"/>
  <c r="AJ31" i="34"/>
  <c r="AI31" i="34"/>
  <c r="AH31" i="34"/>
  <c r="AG31" i="34"/>
  <c r="AW31" i="34" s="1"/>
  <c r="AE31" i="34"/>
  <c r="Y31" i="34"/>
  <c r="AV30" i="34"/>
  <c r="AU30" i="34"/>
  <c r="AT30" i="34"/>
  <c r="AS30" i="34"/>
  <c r="AR30" i="34"/>
  <c r="AQ30" i="34"/>
  <c r="AP30" i="34"/>
  <c r="AO30" i="34"/>
  <c r="AN30" i="34"/>
  <c r="AM30" i="34"/>
  <c r="AL30" i="34"/>
  <c r="AK30" i="34"/>
  <c r="AJ30" i="34"/>
  <c r="AI30" i="34"/>
  <c r="AH30" i="34"/>
  <c r="AG30" i="34"/>
  <c r="AE30" i="34"/>
  <c r="AV29" i="34"/>
  <c r="AU29" i="34"/>
  <c r="AT29" i="34"/>
  <c r="AS29" i="34"/>
  <c r="AR29" i="34"/>
  <c r="AQ29" i="34"/>
  <c r="AP29" i="34"/>
  <c r="AO29" i="34"/>
  <c r="AN29" i="34"/>
  <c r="AM29" i="34"/>
  <c r="AL29" i="34"/>
  <c r="AK29" i="34"/>
  <c r="AJ29" i="34"/>
  <c r="AI29" i="34"/>
  <c r="AH29" i="34"/>
  <c r="AG29" i="34"/>
  <c r="AE29" i="34"/>
  <c r="AV28" i="34"/>
  <c r="AU28" i="34"/>
  <c r="AT28" i="34"/>
  <c r="AS28" i="34"/>
  <c r="AR28" i="34"/>
  <c r="AQ28" i="34"/>
  <c r="AP28" i="34"/>
  <c r="AO28" i="34"/>
  <c r="AN28" i="34"/>
  <c r="AM28" i="34"/>
  <c r="AL28" i="34"/>
  <c r="AK28" i="34"/>
  <c r="AJ28" i="34"/>
  <c r="AI28" i="34"/>
  <c r="AH28" i="34"/>
  <c r="AG28" i="34"/>
  <c r="AE28" i="34"/>
  <c r="AV27" i="34"/>
  <c r="AU27" i="34"/>
  <c r="AT27" i="34"/>
  <c r="AS27" i="34"/>
  <c r="AR27" i="34"/>
  <c r="AQ27" i="34"/>
  <c r="AP27" i="34"/>
  <c r="AO27" i="34"/>
  <c r="AN27" i="34"/>
  <c r="AM27" i="34"/>
  <c r="AL27" i="34"/>
  <c r="AK27" i="34"/>
  <c r="AJ27" i="34"/>
  <c r="AI27" i="34"/>
  <c r="AH27" i="34"/>
  <c r="AG27" i="34"/>
  <c r="AW27" i="34" s="1"/>
  <c r="AE27" i="34"/>
  <c r="Y27" i="34"/>
  <c r="AV26" i="34"/>
  <c r="AU26" i="34"/>
  <c r="AT26" i="34"/>
  <c r="AS26" i="34"/>
  <c r="AR26" i="34"/>
  <c r="AQ26" i="34"/>
  <c r="AP26" i="34"/>
  <c r="AO26" i="34"/>
  <c r="AN26" i="34"/>
  <c r="AM26" i="34"/>
  <c r="AL26" i="34"/>
  <c r="AK26" i="34"/>
  <c r="AJ26" i="34"/>
  <c r="AI26" i="34"/>
  <c r="AH26" i="34"/>
  <c r="AG26" i="34"/>
  <c r="AE26" i="34"/>
  <c r="AB26" i="34"/>
  <c r="AV25" i="34"/>
  <c r="AU25" i="34"/>
  <c r="AT25" i="34"/>
  <c r="AS25" i="34"/>
  <c r="AR25" i="34"/>
  <c r="AQ25" i="34"/>
  <c r="AP25" i="34"/>
  <c r="AO25" i="34"/>
  <c r="AN25" i="34"/>
  <c r="AM25" i="34"/>
  <c r="AL25" i="34"/>
  <c r="AK25" i="34"/>
  <c r="AJ25" i="34"/>
  <c r="AI25" i="34"/>
  <c r="AH25" i="34"/>
  <c r="AG25" i="34"/>
  <c r="AE25" i="34"/>
  <c r="AA25" i="34"/>
  <c r="W25" i="34"/>
  <c r="AV24" i="34"/>
  <c r="AU24" i="34"/>
  <c r="AT24" i="34"/>
  <c r="AS24" i="34"/>
  <c r="AR24" i="34"/>
  <c r="AQ24" i="34"/>
  <c r="AP24" i="34"/>
  <c r="AO24" i="34"/>
  <c r="AN24" i="34"/>
  <c r="AM24" i="34"/>
  <c r="AL24" i="34"/>
  <c r="AK24" i="34"/>
  <c r="AJ24" i="34"/>
  <c r="AI24" i="34"/>
  <c r="AH24" i="34"/>
  <c r="AG24" i="34"/>
  <c r="AW24" i="34" s="1"/>
  <c r="AE24" i="34"/>
  <c r="Z24" i="34"/>
  <c r="AV23" i="34"/>
  <c r="AU23" i="34"/>
  <c r="AT23" i="34"/>
  <c r="AS23" i="34"/>
  <c r="AR23" i="34"/>
  <c r="AQ23" i="34"/>
  <c r="AP23" i="34"/>
  <c r="AO23" i="34"/>
  <c r="AN23" i="34"/>
  <c r="AM23" i="34"/>
  <c r="AL23" i="34"/>
  <c r="AK23" i="34"/>
  <c r="AJ23" i="34"/>
  <c r="AI23" i="34"/>
  <c r="AH23" i="34"/>
  <c r="AG23" i="34"/>
  <c r="AW23" i="34" s="1"/>
  <c r="AE23" i="34"/>
  <c r="Y23" i="34"/>
  <c r="AV22" i="34"/>
  <c r="AU22" i="34"/>
  <c r="AT22" i="34"/>
  <c r="AS22" i="34"/>
  <c r="AR22" i="34"/>
  <c r="AQ22" i="34"/>
  <c r="AP22" i="34"/>
  <c r="AO22" i="34"/>
  <c r="AN22" i="34"/>
  <c r="AM22" i="34"/>
  <c r="AL22" i="34"/>
  <c r="AK22" i="34"/>
  <c r="AJ22" i="34"/>
  <c r="AI22" i="34"/>
  <c r="AH22" i="34"/>
  <c r="AG22" i="34"/>
  <c r="AE22" i="34"/>
  <c r="AV21" i="34"/>
  <c r="AU21" i="34"/>
  <c r="AT21" i="34"/>
  <c r="AS21" i="34"/>
  <c r="AR21" i="34"/>
  <c r="AQ21" i="34"/>
  <c r="AP21" i="34"/>
  <c r="AO21" i="34"/>
  <c r="AN21" i="34"/>
  <c r="AM21" i="34"/>
  <c r="AL21" i="34"/>
  <c r="AK21" i="34"/>
  <c r="AJ21" i="34"/>
  <c r="AI21" i="34"/>
  <c r="AH21" i="34"/>
  <c r="AG21" i="34"/>
  <c r="AE21" i="34"/>
  <c r="AV20" i="34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G20" i="34"/>
  <c r="AE20" i="34"/>
  <c r="AV19" i="34"/>
  <c r="AU19" i="34"/>
  <c r="AT19" i="34"/>
  <c r="AS19" i="34"/>
  <c r="AR19" i="34"/>
  <c r="AQ19" i="34"/>
  <c r="AP19" i="34"/>
  <c r="AO19" i="34"/>
  <c r="AN19" i="34"/>
  <c r="AM19" i="34"/>
  <c r="AL19" i="34"/>
  <c r="AK19" i="34"/>
  <c r="AJ19" i="34"/>
  <c r="AI19" i="34"/>
  <c r="AH19" i="34"/>
  <c r="AG19" i="34"/>
  <c r="AW19" i="34" s="1"/>
  <c r="AE19" i="34"/>
  <c r="Y19" i="34"/>
  <c r="AV18" i="34"/>
  <c r="AU18" i="34"/>
  <c r="AT18" i="34"/>
  <c r="AS18" i="34"/>
  <c r="AR18" i="34"/>
  <c r="AQ18" i="34"/>
  <c r="AP18" i="34"/>
  <c r="AO18" i="34"/>
  <c r="AN18" i="34"/>
  <c r="AM18" i="34"/>
  <c r="AL18" i="34"/>
  <c r="AK18" i="34"/>
  <c r="AJ18" i="34"/>
  <c r="AI18" i="34"/>
  <c r="AH18" i="34"/>
  <c r="AG18" i="34"/>
  <c r="AE18" i="34"/>
  <c r="AB18" i="34"/>
  <c r="AV17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AG17" i="34"/>
  <c r="AE17" i="34"/>
  <c r="AA17" i="34"/>
  <c r="W17" i="34"/>
  <c r="AV16" i="34"/>
  <c r="AU16" i="34"/>
  <c r="AT16" i="34"/>
  <c r="AS16" i="34"/>
  <c r="AR16" i="34"/>
  <c r="AQ16" i="34"/>
  <c r="AP16" i="34"/>
  <c r="AO16" i="34"/>
  <c r="AN16" i="34"/>
  <c r="AM16" i="34"/>
  <c r="AL16" i="34"/>
  <c r="AK16" i="34"/>
  <c r="AJ16" i="34"/>
  <c r="AI16" i="34"/>
  <c r="AH16" i="34"/>
  <c r="AG16" i="34"/>
  <c r="AW16" i="34" s="1"/>
  <c r="AE16" i="34"/>
  <c r="Z16" i="34"/>
  <c r="AV15" i="34"/>
  <c r="AU15" i="34"/>
  <c r="AT15" i="34"/>
  <c r="AS15" i="34"/>
  <c r="AR15" i="34"/>
  <c r="AQ15" i="34"/>
  <c r="AP15" i="34"/>
  <c r="AO15" i="34"/>
  <c r="AN15" i="34"/>
  <c r="AM15" i="34"/>
  <c r="AL15" i="34"/>
  <c r="AK15" i="34"/>
  <c r="AJ15" i="34"/>
  <c r="AI15" i="34"/>
  <c r="AH15" i="34"/>
  <c r="AG15" i="34"/>
  <c r="AW15" i="34" s="1"/>
  <c r="AE15" i="34"/>
  <c r="Y15" i="34"/>
  <c r="AV14" i="34"/>
  <c r="AU14" i="34"/>
  <c r="AT14" i="34"/>
  <c r="AS14" i="34"/>
  <c r="AR14" i="34"/>
  <c r="AQ14" i="34"/>
  <c r="AP14" i="34"/>
  <c r="AO14" i="34"/>
  <c r="AN14" i="34"/>
  <c r="AM14" i="34"/>
  <c r="AL14" i="34"/>
  <c r="AK14" i="34"/>
  <c r="AJ14" i="34"/>
  <c r="AI14" i="34"/>
  <c r="AH14" i="34"/>
  <c r="AG14" i="34"/>
  <c r="AE14" i="34"/>
  <c r="AV13" i="34"/>
  <c r="AV38" i="34" s="1"/>
  <c r="AU13" i="34"/>
  <c r="AT13" i="34"/>
  <c r="AS13" i="34"/>
  <c r="AR13" i="34"/>
  <c r="AQ13" i="34"/>
  <c r="AP13" i="34"/>
  <c r="AO13" i="34"/>
  <c r="AN13" i="34"/>
  <c r="AM13" i="34"/>
  <c r="AL13" i="34"/>
  <c r="AK13" i="34"/>
  <c r="AJ13" i="34"/>
  <c r="AI13" i="34"/>
  <c r="AH13" i="34"/>
  <c r="AG13" i="34"/>
  <c r="AE13" i="34"/>
  <c r="AV12" i="34"/>
  <c r="AU12" i="34"/>
  <c r="AT12" i="34"/>
  <c r="AS12" i="34"/>
  <c r="AR12" i="34"/>
  <c r="AQ12" i="34"/>
  <c r="AP12" i="34"/>
  <c r="AO12" i="34"/>
  <c r="AN12" i="34"/>
  <c r="AM12" i="34"/>
  <c r="AL12" i="34"/>
  <c r="AK12" i="34"/>
  <c r="AJ12" i="34"/>
  <c r="AI12" i="34"/>
  <c r="AH12" i="34"/>
  <c r="AG12" i="34"/>
  <c r="AE12" i="34"/>
  <c r="AV11" i="34"/>
  <c r="AU11" i="34"/>
  <c r="AT11" i="34"/>
  <c r="AS11" i="34"/>
  <c r="AR11" i="34"/>
  <c r="AQ11" i="34"/>
  <c r="AP11" i="34"/>
  <c r="AO11" i="34"/>
  <c r="AN11" i="34"/>
  <c r="AM11" i="34"/>
  <c r="AL11" i="34"/>
  <c r="AK11" i="34"/>
  <c r="AJ11" i="34"/>
  <c r="AI11" i="34"/>
  <c r="AH11" i="34"/>
  <c r="AG11" i="34"/>
  <c r="AW11" i="34" s="1"/>
  <c r="AE11" i="34"/>
  <c r="Y11" i="34"/>
  <c r="AV10" i="34"/>
  <c r="AU10" i="34"/>
  <c r="AT10" i="34"/>
  <c r="AS10" i="34"/>
  <c r="AR10" i="34"/>
  <c r="AQ10" i="34"/>
  <c r="AP10" i="34"/>
  <c r="AO10" i="34"/>
  <c r="AN10" i="34"/>
  <c r="AM10" i="34"/>
  <c r="AL10" i="34"/>
  <c r="AK10" i="34"/>
  <c r="AJ10" i="34"/>
  <c r="AI10" i="34"/>
  <c r="AH10" i="34"/>
  <c r="AG10" i="34"/>
  <c r="AE10" i="34"/>
  <c r="AB10" i="34"/>
  <c r="AV9" i="34"/>
  <c r="AV42" i="34" s="1"/>
  <c r="AU9" i="34"/>
  <c r="AT9" i="34"/>
  <c r="AS9" i="34"/>
  <c r="AR9" i="34"/>
  <c r="AQ9" i="34"/>
  <c r="AP9" i="34"/>
  <c r="AO9" i="34"/>
  <c r="AN9" i="34"/>
  <c r="AN42" i="34" s="1"/>
  <c r="AM9" i="34"/>
  <c r="AL9" i="34"/>
  <c r="AK9" i="34"/>
  <c r="AJ9" i="34"/>
  <c r="AI9" i="34"/>
  <c r="AH9" i="34"/>
  <c r="AG9" i="34"/>
  <c r="AE9" i="34"/>
  <c r="AE41" i="34" s="1"/>
  <c r="AA9" i="34"/>
  <c r="W9" i="34"/>
  <c r="AV8" i="34"/>
  <c r="AU8" i="34"/>
  <c r="AU41" i="34" s="1"/>
  <c r="AT8" i="34"/>
  <c r="AS8" i="34"/>
  <c r="AR8" i="34"/>
  <c r="AQ8" i="34"/>
  <c r="AQ41" i="34" s="1"/>
  <c r="AP8" i="34"/>
  <c r="AO8" i="34"/>
  <c r="AN8" i="34"/>
  <c r="AM8" i="34"/>
  <c r="AM41" i="34" s="1"/>
  <c r="AL8" i="34"/>
  <c r="AK8" i="34"/>
  <c r="AJ8" i="34"/>
  <c r="AI8" i="34"/>
  <c r="AH8" i="34"/>
  <c r="AG8" i="34"/>
  <c r="AW8" i="34" s="1"/>
  <c r="AE8" i="34"/>
  <c r="Z8" i="34"/>
  <c r="AV7" i="34"/>
  <c r="AU7" i="34"/>
  <c r="AT7" i="34"/>
  <c r="AT44" i="34" s="1"/>
  <c r="AS7" i="34"/>
  <c r="AR7" i="34"/>
  <c r="AQ7" i="34"/>
  <c r="AP7" i="34"/>
  <c r="AP43" i="34" s="1"/>
  <c r="AO7" i="34"/>
  <c r="AN7" i="34"/>
  <c r="AM7" i="34"/>
  <c r="AL7" i="34"/>
  <c r="AL43" i="34" s="1"/>
  <c r="AK7" i="34"/>
  <c r="AJ7" i="34"/>
  <c r="AI7" i="34"/>
  <c r="AH7" i="34"/>
  <c r="AG7" i="34"/>
  <c r="AW7" i="34" s="1"/>
  <c r="AE7" i="34"/>
  <c r="Y7" i="34"/>
  <c r="AV6" i="34"/>
  <c r="AU6" i="34"/>
  <c r="AT6" i="34"/>
  <c r="AT41" i="34" s="1"/>
  <c r="AS6" i="34"/>
  <c r="AR6" i="34"/>
  <c r="AQ6" i="34"/>
  <c r="AP6" i="34"/>
  <c r="AP41" i="34" s="1"/>
  <c r="AO6" i="34"/>
  <c r="AN6" i="34"/>
  <c r="AM6" i="34"/>
  <c r="AL6" i="34"/>
  <c r="AL41" i="34" s="1"/>
  <c r="AK6" i="34"/>
  <c r="AJ6" i="34"/>
  <c r="AI6" i="34"/>
  <c r="AH6" i="34"/>
  <c r="AH41" i="34" s="1"/>
  <c r="AG6" i="34"/>
  <c r="AE6" i="34"/>
  <c r="D1" i="34"/>
  <c r="AF44" i="33"/>
  <c r="AF43" i="33"/>
  <c r="CB42" i="33"/>
  <c r="CA42" i="33"/>
  <c r="BZ42" i="33"/>
  <c r="BY42" i="33"/>
  <c r="BX42" i="33"/>
  <c r="BW42" i="33"/>
  <c r="BV42" i="33"/>
  <c r="BU42" i="33"/>
  <c r="BT42" i="33"/>
  <c r="BS42" i="33"/>
  <c r="BR42" i="33"/>
  <c r="BQ42" i="33"/>
  <c r="BP42" i="33"/>
  <c r="BO42" i="33"/>
  <c r="BN42" i="33"/>
  <c r="BM42" i="33"/>
  <c r="BL42" i="33"/>
  <c r="BK42" i="33"/>
  <c r="BJ42" i="33"/>
  <c r="BI42" i="33"/>
  <c r="BH42" i="33"/>
  <c r="BG42" i="33"/>
  <c r="BF42" i="33"/>
  <c r="BE42" i="33"/>
  <c r="BD42" i="33"/>
  <c r="BC42" i="33"/>
  <c r="BB42" i="33"/>
  <c r="BA42" i="33"/>
  <c r="AZ42" i="33"/>
  <c r="AY42" i="33"/>
  <c r="AX42" i="33"/>
  <c r="AF42" i="33"/>
  <c r="AF41" i="33"/>
  <c r="AF40" i="33"/>
  <c r="AF39" i="33"/>
  <c r="AV36" i="33"/>
  <c r="AU36" i="33"/>
  <c r="AT36" i="33"/>
  <c r="AS36" i="33"/>
  <c r="AR36" i="33"/>
  <c r="AQ36" i="33"/>
  <c r="AP36" i="33"/>
  <c r="AO36" i="33"/>
  <c r="AN36" i="33"/>
  <c r="AM36" i="33"/>
  <c r="AL36" i="33"/>
  <c r="AK36" i="33"/>
  <c r="AJ36" i="33"/>
  <c r="AI36" i="33"/>
  <c r="Y36" i="33" s="1"/>
  <c r="AH36" i="33"/>
  <c r="AG36" i="33"/>
  <c r="AE36" i="33"/>
  <c r="E36" i="33"/>
  <c r="B38" i="38" s="1"/>
  <c r="AV35" i="33"/>
  <c r="AU35" i="33"/>
  <c r="AT35" i="33"/>
  <c r="AS35" i="33"/>
  <c r="AR35" i="33"/>
  <c r="AQ35" i="33"/>
  <c r="AP35" i="33"/>
  <c r="AO35" i="33"/>
  <c r="AN35" i="33"/>
  <c r="AM35" i="33"/>
  <c r="AL35" i="33"/>
  <c r="AK35" i="33"/>
  <c r="AJ35" i="33"/>
  <c r="AI35" i="33"/>
  <c r="Y35" i="33" s="1"/>
  <c r="AH35" i="33"/>
  <c r="AG35" i="33"/>
  <c r="AE35" i="33"/>
  <c r="AV34" i="33"/>
  <c r="AU34" i="33"/>
  <c r="AT34" i="33"/>
  <c r="AS34" i="33"/>
  <c r="AR34" i="33"/>
  <c r="AQ34" i="33"/>
  <c r="AP34" i="33"/>
  <c r="AO34" i="33"/>
  <c r="AN34" i="33"/>
  <c r="AM34" i="33"/>
  <c r="AL34" i="33"/>
  <c r="AK34" i="33"/>
  <c r="AJ34" i="33"/>
  <c r="AI34" i="33"/>
  <c r="AH34" i="33"/>
  <c r="AG34" i="33"/>
  <c r="AE34" i="33"/>
  <c r="Y34" i="33"/>
  <c r="AV33" i="33"/>
  <c r="AU33" i="33"/>
  <c r="AT33" i="33"/>
  <c r="AS33" i="33"/>
  <c r="AR33" i="33"/>
  <c r="AQ33" i="33"/>
  <c r="AP33" i="33"/>
  <c r="AO33" i="33"/>
  <c r="AN33" i="33"/>
  <c r="AM33" i="33"/>
  <c r="AL33" i="33"/>
  <c r="AK33" i="33"/>
  <c r="AJ33" i="33"/>
  <c r="AI33" i="33"/>
  <c r="AH33" i="33"/>
  <c r="AG33" i="33"/>
  <c r="X33" i="33" s="1"/>
  <c r="AE33" i="33"/>
  <c r="AB33" i="33"/>
  <c r="AV32" i="33"/>
  <c r="AU32" i="33"/>
  <c r="AT32" i="33"/>
  <c r="AS32" i="33"/>
  <c r="AR32" i="33"/>
  <c r="AQ32" i="33"/>
  <c r="AP32" i="33"/>
  <c r="AO32" i="33"/>
  <c r="AN32" i="33"/>
  <c r="AM32" i="33"/>
  <c r="AL32" i="33"/>
  <c r="AK32" i="33"/>
  <c r="AJ32" i="33"/>
  <c r="Z32" i="33" s="1"/>
  <c r="AI32" i="33"/>
  <c r="AB32" i="33" s="1"/>
  <c r="AH32" i="33"/>
  <c r="AG32" i="33"/>
  <c r="AE32" i="33"/>
  <c r="AA32" i="33"/>
  <c r="W32" i="33"/>
  <c r="AV31" i="33"/>
  <c r="AU31" i="33"/>
  <c r="AT31" i="33"/>
  <c r="AS31" i="33"/>
  <c r="AR31" i="33"/>
  <c r="AQ31" i="33"/>
  <c r="AP31" i="33"/>
  <c r="AO31" i="33"/>
  <c r="AN31" i="33"/>
  <c r="AM31" i="33"/>
  <c r="AL31" i="33"/>
  <c r="AK31" i="33"/>
  <c r="AJ31" i="33"/>
  <c r="AI31" i="33"/>
  <c r="AH31" i="33"/>
  <c r="AG31" i="33"/>
  <c r="AE31" i="33"/>
  <c r="AV30" i="33"/>
  <c r="AU30" i="33"/>
  <c r="AT30" i="33"/>
  <c r="AS30" i="33"/>
  <c r="AR30" i="33"/>
  <c r="AQ30" i="33"/>
  <c r="AP30" i="33"/>
  <c r="AO30" i="33"/>
  <c r="AN30" i="33"/>
  <c r="AM30" i="33"/>
  <c r="AL30" i="33"/>
  <c r="AK30" i="33"/>
  <c r="AJ30" i="33"/>
  <c r="AI30" i="33"/>
  <c r="AH30" i="33"/>
  <c r="AG30" i="33"/>
  <c r="AE30" i="33"/>
  <c r="Y30" i="33"/>
  <c r="AV29" i="33"/>
  <c r="AU29" i="33"/>
  <c r="AT29" i="33"/>
  <c r="AS29" i="33"/>
  <c r="AR29" i="33"/>
  <c r="AQ29" i="33"/>
  <c r="AP29" i="33"/>
  <c r="AO29" i="33"/>
  <c r="AN29" i="33"/>
  <c r="AM29" i="33"/>
  <c r="AL29" i="33"/>
  <c r="AK29" i="33"/>
  <c r="AJ29" i="33"/>
  <c r="AI29" i="33"/>
  <c r="AH29" i="33"/>
  <c r="AG29" i="33"/>
  <c r="AE29" i="33"/>
  <c r="AB29" i="33"/>
  <c r="X29" i="33"/>
  <c r="AV28" i="33"/>
  <c r="AU28" i="33"/>
  <c r="AT28" i="33"/>
  <c r="AS28" i="33"/>
  <c r="AR28" i="33"/>
  <c r="AQ28" i="33"/>
  <c r="AP28" i="33"/>
  <c r="AO28" i="33"/>
  <c r="AN28" i="33"/>
  <c r="AM28" i="33"/>
  <c r="AL28" i="33"/>
  <c r="AK28" i="33"/>
  <c r="AJ28" i="33"/>
  <c r="Z28" i="33" s="1"/>
  <c r="AI28" i="33"/>
  <c r="AH28" i="33"/>
  <c r="AG28" i="33"/>
  <c r="Y28" i="33" s="1"/>
  <c r="AE28" i="33"/>
  <c r="W28" i="33"/>
  <c r="AV27" i="33"/>
  <c r="AU27" i="33"/>
  <c r="AT27" i="33"/>
  <c r="AS27" i="33"/>
  <c r="AR27" i="33"/>
  <c r="AQ27" i="33"/>
  <c r="AP27" i="33"/>
  <c r="AO27" i="33"/>
  <c r="AN27" i="33"/>
  <c r="AM27" i="33"/>
  <c r="AL27" i="33"/>
  <c r="AK27" i="33"/>
  <c r="AJ27" i="33"/>
  <c r="AI27" i="33"/>
  <c r="Y27" i="33" s="1"/>
  <c r="AH27" i="33"/>
  <c r="AG27" i="33"/>
  <c r="AW27" i="33" s="1"/>
  <c r="AE27" i="33"/>
  <c r="AV26" i="33"/>
  <c r="AU26" i="33"/>
  <c r="AT26" i="33"/>
  <c r="AS26" i="33"/>
  <c r="AR26" i="33"/>
  <c r="AQ26" i="33"/>
  <c r="AP26" i="33"/>
  <c r="AO26" i="33"/>
  <c r="AN26" i="33"/>
  <c r="AM26" i="33"/>
  <c r="AL26" i="33"/>
  <c r="AK26" i="33"/>
  <c r="AJ26" i="33"/>
  <c r="AI26" i="33"/>
  <c r="AH26" i="33"/>
  <c r="AG26" i="33"/>
  <c r="AW26" i="33" s="1"/>
  <c r="AE26" i="33"/>
  <c r="Y26" i="33"/>
  <c r="AV25" i="33"/>
  <c r="AU25" i="33"/>
  <c r="AT25" i="33"/>
  <c r="AS25" i="33"/>
  <c r="AR25" i="33"/>
  <c r="AQ25" i="33"/>
  <c r="AP25" i="33"/>
  <c r="AO25" i="33"/>
  <c r="AN25" i="33"/>
  <c r="AM25" i="33"/>
  <c r="AL25" i="33"/>
  <c r="AK25" i="33"/>
  <c r="AJ25" i="33"/>
  <c r="AI25" i="33"/>
  <c r="AH25" i="33"/>
  <c r="AG25" i="33"/>
  <c r="AE25" i="33"/>
  <c r="AV24" i="33"/>
  <c r="AU24" i="33"/>
  <c r="AT24" i="33"/>
  <c r="AS24" i="33"/>
  <c r="AR24" i="33"/>
  <c r="AQ24" i="33"/>
  <c r="AP24" i="33"/>
  <c r="AO24" i="33"/>
  <c r="AN24" i="33"/>
  <c r="AM24" i="33"/>
  <c r="AL24" i="33"/>
  <c r="AK24" i="33"/>
  <c r="AJ24" i="33"/>
  <c r="AI24" i="33"/>
  <c r="AH24" i="33"/>
  <c r="AG24" i="33"/>
  <c r="AE24" i="33"/>
  <c r="AV23" i="33"/>
  <c r="AU23" i="33"/>
  <c r="AT23" i="33"/>
  <c r="AS23" i="33"/>
  <c r="AR23" i="33"/>
  <c r="AQ23" i="33"/>
  <c r="AP23" i="33"/>
  <c r="AO23" i="33"/>
  <c r="AN23" i="33"/>
  <c r="AM23" i="33"/>
  <c r="AL23" i="33"/>
  <c r="AK23" i="33"/>
  <c r="AJ23" i="33"/>
  <c r="AI23" i="33"/>
  <c r="AH23" i="33"/>
  <c r="AG23" i="33"/>
  <c r="AE23" i="33"/>
  <c r="AV22" i="33"/>
  <c r="AU22" i="33"/>
  <c r="AT22" i="33"/>
  <c r="AS22" i="33"/>
  <c r="AR22" i="33"/>
  <c r="AQ22" i="33"/>
  <c r="AP22" i="33"/>
  <c r="AO22" i="33"/>
  <c r="AN22" i="33"/>
  <c r="AM22" i="33"/>
  <c r="AL22" i="33"/>
  <c r="AK22" i="33"/>
  <c r="AJ22" i="33"/>
  <c r="AI22" i="33"/>
  <c r="AH22" i="33"/>
  <c r="AG22" i="33"/>
  <c r="AE22" i="33"/>
  <c r="Y22" i="33"/>
  <c r="AV21" i="33"/>
  <c r="AU21" i="33"/>
  <c r="AT21" i="33"/>
  <c r="AS21" i="33"/>
  <c r="AR21" i="33"/>
  <c r="AQ21" i="33"/>
  <c r="AP21" i="33"/>
  <c r="AO21" i="33"/>
  <c r="AN21" i="33"/>
  <c r="AM21" i="33"/>
  <c r="AL21" i="33"/>
  <c r="AK21" i="33"/>
  <c r="AJ21" i="33"/>
  <c r="AI21" i="33"/>
  <c r="AH21" i="33"/>
  <c r="AG21" i="33"/>
  <c r="AE21" i="33"/>
  <c r="AB21" i="33"/>
  <c r="X21" i="33"/>
  <c r="AV20" i="33"/>
  <c r="AU20" i="33"/>
  <c r="AT20" i="33"/>
  <c r="AS20" i="33"/>
  <c r="AR20" i="33"/>
  <c r="AQ20" i="33"/>
  <c r="AP20" i="33"/>
  <c r="AO20" i="33"/>
  <c r="AN20" i="33"/>
  <c r="AM20" i="33"/>
  <c r="AL20" i="33"/>
  <c r="AK20" i="33"/>
  <c r="AJ20" i="33"/>
  <c r="Z20" i="33" s="1"/>
  <c r="AI20" i="33"/>
  <c r="AH20" i="33"/>
  <c r="AG20" i="33"/>
  <c r="Y20" i="33" s="1"/>
  <c r="AE20" i="33"/>
  <c r="W20" i="33"/>
  <c r="AV19" i="33"/>
  <c r="AU19" i="33"/>
  <c r="AT19" i="33"/>
  <c r="AS19" i="33"/>
  <c r="AR19" i="33"/>
  <c r="AQ19" i="33"/>
  <c r="AP19" i="33"/>
  <c r="AO19" i="33"/>
  <c r="AN19" i="33"/>
  <c r="AM19" i="33"/>
  <c r="AL19" i="33"/>
  <c r="AK19" i="33"/>
  <c r="AJ19" i="33"/>
  <c r="AI19" i="33"/>
  <c r="Y19" i="33" s="1"/>
  <c r="AH19" i="33"/>
  <c r="AG19" i="33"/>
  <c r="AW19" i="33" s="1"/>
  <c r="AE19" i="33"/>
  <c r="AV18" i="33"/>
  <c r="AU18" i="33"/>
  <c r="AT18" i="33"/>
  <c r="AS18" i="33"/>
  <c r="AR18" i="33"/>
  <c r="AQ18" i="33"/>
  <c r="AP18" i="33"/>
  <c r="AO18" i="33"/>
  <c r="AN18" i="33"/>
  <c r="AM18" i="33"/>
  <c r="AL18" i="33"/>
  <c r="AK18" i="33"/>
  <c r="AJ18" i="33"/>
  <c r="AI18" i="33"/>
  <c r="AH18" i="33"/>
  <c r="AG18" i="33"/>
  <c r="AW18" i="33" s="1"/>
  <c r="AE18" i="33"/>
  <c r="Y18" i="33"/>
  <c r="AV17" i="33"/>
  <c r="AU17" i="33"/>
  <c r="AT17" i="33"/>
  <c r="AS17" i="33"/>
  <c r="AR17" i="33"/>
  <c r="AQ17" i="33"/>
  <c r="AP17" i="33"/>
  <c r="AO17" i="33"/>
  <c r="AN17" i="33"/>
  <c r="AM17" i="33"/>
  <c r="AL17" i="33"/>
  <c r="AK17" i="33"/>
  <c r="AJ17" i="33"/>
  <c r="AI17" i="33"/>
  <c r="AH17" i="33"/>
  <c r="AG17" i="33"/>
  <c r="AE17" i="33"/>
  <c r="AV16" i="33"/>
  <c r="AU16" i="33"/>
  <c r="AT16" i="33"/>
  <c r="AS16" i="33"/>
  <c r="AR16" i="33"/>
  <c r="AQ16" i="33"/>
  <c r="AP16" i="33"/>
  <c r="AO16" i="33"/>
  <c r="AN16" i="33"/>
  <c r="AM16" i="33"/>
  <c r="AL16" i="33"/>
  <c r="AK16" i="33"/>
  <c r="AJ16" i="33"/>
  <c r="AI16" i="33"/>
  <c r="AH16" i="33"/>
  <c r="AG16" i="33"/>
  <c r="AE16" i="33"/>
  <c r="AV15" i="33"/>
  <c r="AU15" i="33"/>
  <c r="AT15" i="33"/>
  <c r="AS15" i="33"/>
  <c r="AR15" i="33"/>
  <c r="AQ15" i="33"/>
  <c r="AP15" i="33"/>
  <c r="AO15" i="33"/>
  <c r="AN15" i="33"/>
  <c r="AM15" i="33"/>
  <c r="AL15" i="33"/>
  <c r="AK15" i="33"/>
  <c r="AJ15" i="33"/>
  <c r="AI15" i="33"/>
  <c r="AH15" i="33"/>
  <c r="AG15" i="33"/>
  <c r="AW15" i="33" s="1"/>
  <c r="AE15" i="33"/>
  <c r="AV14" i="33"/>
  <c r="AU14" i="33"/>
  <c r="AT14" i="33"/>
  <c r="AS14" i="33"/>
  <c r="AR14" i="33"/>
  <c r="AQ14" i="33"/>
  <c r="AP14" i="33"/>
  <c r="AO14" i="33"/>
  <c r="AN14" i="33"/>
  <c r="AM14" i="33"/>
  <c r="AL14" i="33"/>
  <c r="AK14" i="33"/>
  <c r="AJ14" i="33"/>
  <c r="AI14" i="33"/>
  <c r="AH14" i="33"/>
  <c r="AG14" i="33"/>
  <c r="AW14" i="33" s="1"/>
  <c r="AE14" i="33"/>
  <c r="Y14" i="33"/>
  <c r="AV13" i="33"/>
  <c r="AU13" i="33"/>
  <c r="AT13" i="33"/>
  <c r="AS13" i="33"/>
  <c r="AR13" i="33"/>
  <c r="AQ13" i="33"/>
  <c r="AP13" i="33"/>
  <c r="AO13" i="33"/>
  <c r="AN13" i="33"/>
  <c r="AM13" i="33"/>
  <c r="AL13" i="33"/>
  <c r="AK13" i="33"/>
  <c r="AJ13" i="33"/>
  <c r="AI13" i="33"/>
  <c r="AH13" i="33"/>
  <c r="AG13" i="33"/>
  <c r="AE13" i="33"/>
  <c r="AB13" i="33"/>
  <c r="AV12" i="33"/>
  <c r="AU12" i="33"/>
  <c r="AT12" i="33"/>
  <c r="AS12" i="33"/>
  <c r="AR12" i="33"/>
  <c r="AQ12" i="33"/>
  <c r="AP12" i="33"/>
  <c r="AO12" i="33"/>
  <c r="AN12" i="33"/>
  <c r="AM12" i="33"/>
  <c r="AL12" i="33"/>
  <c r="AK12" i="33"/>
  <c r="AJ12" i="33"/>
  <c r="AI12" i="33"/>
  <c r="AH12" i="33"/>
  <c r="AG12" i="33"/>
  <c r="AE12" i="33"/>
  <c r="W12" i="33"/>
  <c r="AV11" i="33"/>
  <c r="AU11" i="33"/>
  <c r="AT11" i="33"/>
  <c r="AS11" i="33"/>
  <c r="AR11" i="33"/>
  <c r="AQ11" i="33"/>
  <c r="AP11" i="33"/>
  <c r="AO11" i="33"/>
  <c r="AN11" i="33"/>
  <c r="AM11" i="33"/>
  <c r="AL11" i="33"/>
  <c r="AK11" i="33"/>
  <c r="AJ11" i="33"/>
  <c r="AI11" i="33"/>
  <c r="AH11" i="33"/>
  <c r="AG11" i="33"/>
  <c r="AW11" i="33" s="1"/>
  <c r="AE11" i="33"/>
  <c r="AV10" i="33"/>
  <c r="AU10" i="33"/>
  <c r="AT10" i="33"/>
  <c r="AS10" i="33"/>
  <c r="AR10" i="33"/>
  <c r="AQ10" i="33"/>
  <c r="AP10" i="33"/>
  <c r="AO10" i="33"/>
  <c r="AN10" i="33"/>
  <c r="AM10" i="33"/>
  <c r="AL10" i="33"/>
  <c r="AK10" i="33"/>
  <c r="AJ10" i="33"/>
  <c r="AI10" i="33"/>
  <c r="AH10" i="33"/>
  <c r="AG10" i="33"/>
  <c r="AW10" i="33" s="1"/>
  <c r="AE10" i="33"/>
  <c r="Y10" i="33"/>
  <c r="AV9" i="33"/>
  <c r="AU9" i="33"/>
  <c r="AT9" i="33"/>
  <c r="AS9" i="33"/>
  <c r="AR9" i="33"/>
  <c r="AQ9" i="33"/>
  <c r="AP9" i="33"/>
  <c r="AO9" i="33"/>
  <c r="AN9" i="33"/>
  <c r="AM9" i="33"/>
  <c r="AL9" i="33"/>
  <c r="AK9" i="33"/>
  <c r="AJ9" i="33"/>
  <c r="AI9" i="33"/>
  <c r="AH9" i="33"/>
  <c r="AG9" i="33"/>
  <c r="AE9" i="33"/>
  <c r="AB9" i="33"/>
  <c r="AV8" i="33"/>
  <c r="AU8" i="33"/>
  <c r="AT8" i="33"/>
  <c r="AS8" i="33"/>
  <c r="AR8" i="33"/>
  <c r="AQ8" i="33"/>
  <c r="AP8" i="33"/>
  <c r="AO8" i="33"/>
  <c r="AN8" i="33"/>
  <c r="AM8" i="33"/>
  <c r="AL8" i="33"/>
  <c r="AK8" i="33"/>
  <c r="AJ8" i="33"/>
  <c r="AI8" i="33"/>
  <c r="Y8" i="33" s="1"/>
  <c r="AH8" i="33"/>
  <c r="AG8" i="33"/>
  <c r="AE8" i="33"/>
  <c r="AA8" i="33"/>
  <c r="W8" i="33"/>
  <c r="AV7" i="33"/>
  <c r="AU7" i="33"/>
  <c r="AT7" i="33"/>
  <c r="AS7" i="33"/>
  <c r="AR7" i="33"/>
  <c r="AQ7" i="33"/>
  <c r="AP7" i="33"/>
  <c r="AO7" i="33"/>
  <c r="AN7" i="33"/>
  <c r="AM7" i="33"/>
  <c r="AL7" i="33"/>
  <c r="AK7" i="33"/>
  <c r="AJ7" i="33"/>
  <c r="AI7" i="33"/>
  <c r="AH7" i="33"/>
  <c r="AB7" i="33" s="1"/>
  <c r="AG7" i="33"/>
  <c r="AW7" i="33" s="1"/>
  <c r="AE7" i="33"/>
  <c r="Z7" i="33"/>
  <c r="AV6" i="33"/>
  <c r="AU6" i="33"/>
  <c r="AT6" i="33"/>
  <c r="AS6" i="33"/>
  <c r="AR6" i="33"/>
  <c r="AQ6" i="33"/>
  <c r="AP6" i="33"/>
  <c r="AO6" i="33"/>
  <c r="AN6" i="33"/>
  <c r="AM6" i="33"/>
  <c r="AL6" i="33"/>
  <c r="AK6" i="33"/>
  <c r="AJ6" i="33"/>
  <c r="AI6" i="33"/>
  <c r="AH6" i="33"/>
  <c r="AG6" i="33"/>
  <c r="AE6" i="33"/>
  <c r="Y6" i="33"/>
  <c r="D1" i="33"/>
  <c r="AQ44" i="32"/>
  <c r="AF44" i="32"/>
  <c r="AJ43" i="32"/>
  <c r="AF43" i="32"/>
  <c r="CB42" i="32"/>
  <c r="CA42" i="32"/>
  <c r="BZ42" i="32"/>
  <c r="BY42" i="32"/>
  <c r="BX42" i="32"/>
  <c r="BW42" i="32"/>
  <c r="BV42" i="32"/>
  <c r="BU42" i="32"/>
  <c r="BT42" i="32"/>
  <c r="BS42" i="32"/>
  <c r="BR42" i="32"/>
  <c r="BQ42" i="32"/>
  <c r="BP42" i="32"/>
  <c r="BO42" i="32"/>
  <c r="BN42" i="32"/>
  <c r="BM42" i="32"/>
  <c r="BL42" i="32"/>
  <c r="BK42" i="32"/>
  <c r="BJ42" i="32"/>
  <c r="BI42" i="32"/>
  <c r="BH42" i="32"/>
  <c r="BG42" i="32"/>
  <c r="BF42" i="32"/>
  <c r="BE42" i="32"/>
  <c r="BD42" i="32"/>
  <c r="BC42" i="32"/>
  <c r="BB42" i="32"/>
  <c r="BA42" i="32"/>
  <c r="AZ42" i="32"/>
  <c r="AY42" i="32"/>
  <c r="AX42" i="32"/>
  <c r="AF42" i="32"/>
  <c r="AF41" i="32"/>
  <c r="AF40" i="32"/>
  <c r="AF39" i="32"/>
  <c r="AV36" i="32"/>
  <c r="AU36" i="32"/>
  <c r="AT36" i="32"/>
  <c r="AS36" i="32"/>
  <c r="AR36" i="32"/>
  <c r="AQ36" i="32"/>
  <c r="AP36" i="32"/>
  <c r="AO36" i="32"/>
  <c r="AN36" i="32"/>
  <c r="AM36" i="32"/>
  <c r="AL36" i="32"/>
  <c r="AK36" i="32"/>
  <c r="AJ36" i="32"/>
  <c r="AI36" i="32"/>
  <c r="AH36" i="32"/>
  <c r="AG36" i="32"/>
  <c r="AE36" i="32"/>
  <c r="AB36" i="32"/>
  <c r="AV35" i="32"/>
  <c r="AU35" i="32"/>
  <c r="AT35" i="32"/>
  <c r="AS35" i="32"/>
  <c r="AR35" i="32"/>
  <c r="AQ35" i="32"/>
  <c r="AP35" i="32"/>
  <c r="AO35" i="32"/>
  <c r="AN35" i="32"/>
  <c r="AM35" i="32"/>
  <c r="AL35" i="32"/>
  <c r="AK35" i="32"/>
  <c r="AJ35" i="32"/>
  <c r="Z35" i="32" s="1"/>
  <c r="AI35" i="32"/>
  <c r="Y35" i="32" s="1"/>
  <c r="AH35" i="32"/>
  <c r="AB35" i="32" s="1"/>
  <c r="AG35" i="32"/>
  <c r="AE35" i="32"/>
  <c r="AA35" i="32"/>
  <c r="W35" i="32"/>
  <c r="AV34" i="32"/>
  <c r="AU34" i="32"/>
  <c r="AT34" i="32"/>
  <c r="AS34" i="32"/>
  <c r="AR34" i="32"/>
  <c r="AQ34" i="32"/>
  <c r="AP34" i="32"/>
  <c r="AO34" i="32"/>
  <c r="AN34" i="32"/>
  <c r="AM34" i="32"/>
  <c r="AL34" i="32"/>
  <c r="AK34" i="32"/>
  <c r="AJ34" i="32"/>
  <c r="AI34" i="32"/>
  <c r="Y34" i="32" s="1"/>
  <c r="AH34" i="32"/>
  <c r="AB34" i="32" s="1"/>
  <c r="AG34" i="32"/>
  <c r="AW34" i="32" s="1"/>
  <c r="AE34" i="32"/>
  <c r="Z34" i="32"/>
  <c r="AV33" i="32"/>
  <c r="AU33" i="32"/>
  <c r="AT33" i="32"/>
  <c r="AS33" i="32"/>
  <c r="AR33" i="32"/>
  <c r="AQ33" i="32"/>
  <c r="AP33" i="32"/>
  <c r="AO33" i="32"/>
  <c r="AN33" i="32"/>
  <c r="AM33" i="32"/>
  <c r="AL33" i="32"/>
  <c r="AK33" i="32"/>
  <c r="AJ33" i="32"/>
  <c r="AI33" i="32"/>
  <c r="AH33" i="32"/>
  <c r="AG33" i="32"/>
  <c r="AW33" i="32" s="1"/>
  <c r="AE33" i="32"/>
  <c r="Y33" i="32"/>
  <c r="AV32" i="32"/>
  <c r="AU32" i="32"/>
  <c r="AT32" i="32"/>
  <c r="AS32" i="32"/>
  <c r="AR32" i="32"/>
  <c r="AQ32" i="32"/>
  <c r="AP32" i="32"/>
  <c r="AO32" i="32"/>
  <c r="AN32" i="32"/>
  <c r="AM32" i="32"/>
  <c r="AL32" i="32"/>
  <c r="AK32" i="32"/>
  <c r="AJ32" i="32"/>
  <c r="AI32" i="32"/>
  <c r="AH32" i="32"/>
  <c r="AG32" i="32"/>
  <c r="AE32" i="32"/>
  <c r="AV31" i="32"/>
  <c r="AU31" i="32"/>
  <c r="AT31" i="32"/>
  <c r="AS31" i="32"/>
  <c r="AR31" i="32"/>
  <c r="AQ31" i="32"/>
  <c r="AP31" i="32"/>
  <c r="AO31" i="32"/>
  <c r="AN31" i="32"/>
  <c r="AM31" i="32"/>
  <c r="AL31" i="32"/>
  <c r="AK31" i="32"/>
  <c r="AJ31" i="32"/>
  <c r="AI31" i="32"/>
  <c r="AH31" i="32"/>
  <c r="AG31" i="32"/>
  <c r="AE31" i="32"/>
  <c r="W31" i="32"/>
  <c r="AV30" i="32"/>
  <c r="AU30" i="32"/>
  <c r="AT30" i="32"/>
  <c r="AS30" i="32"/>
  <c r="AR30" i="32"/>
  <c r="AQ30" i="32"/>
  <c r="AP30" i="32"/>
  <c r="AO30" i="32"/>
  <c r="AN30" i="32"/>
  <c r="AM30" i="32"/>
  <c r="AL30" i="32"/>
  <c r="AK30" i="32"/>
  <c r="AJ30" i="32"/>
  <c r="AI30" i="32"/>
  <c r="AH30" i="32"/>
  <c r="AG30" i="32"/>
  <c r="AW30" i="32" s="1"/>
  <c r="AE30" i="32"/>
  <c r="AV29" i="32"/>
  <c r="AU29" i="32"/>
  <c r="AT29" i="32"/>
  <c r="AS29" i="32"/>
  <c r="AR29" i="32"/>
  <c r="AQ29" i="32"/>
  <c r="AP29" i="32"/>
  <c r="AO29" i="32"/>
  <c r="AN29" i="32"/>
  <c r="AM29" i="32"/>
  <c r="AL29" i="32"/>
  <c r="AK29" i="32"/>
  <c r="AJ29" i="32"/>
  <c r="AI29" i="32"/>
  <c r="AH29" i="32"/>
  <c r="AG29" i="32"/>
  <c r="AW29" i="32" s="1"/>
  <c r="AE29" i="32"/>
  <c r="Y29" i="32"/>
  <c r="AV28" i="32"/>
  <c r="AU28" i="32"/>
  <c r="AT28" i="32"/>
  <c r="AS28" i="32"/>
  <c r="AR28" i="32"/>
  <c r="AQ28" i="32"/>
  <c r="AP28" i="32"/>
  <c r="AO28" i="32"/>
  <c r="AN28" i="32"/>
  <c r="AM28" i="32"/>
  <c r="AL28" i="32"/>
  <c r="AK28" i="32"/>
  <c r="AJ28" i="32"/>
  <c r="AI28" i="32"/>
  <c r="AH28" i="32"/>
  <c r="AG28" i="32"/>
  <c r="AE28" i="32"/>
  <c r="AV27" i="32"/>
  <c r="AU27" i="32"/>
  <c r="AT27" i="32"/>
  <c r="AS27" i="32"/>
  <c r="AR27" i="32"/>
  <c r="AQ27" i="32"/>
  <c r="AP27" i="32"/>
  <c r="AO27" i="32"/>
  <c r="AN27" i="32"/>
  <c r="AM27" i="32"/>
  <c r="AL27" i="32"/>
  <c r="AK27" i="32"/>
  <c r="AJ27" i="32"/>
  <c r="Z27" i="32" s="1"/>
  <c r="AI27" i="32"/>
  <c r="Y27" i="32" s="1"/>
  <c r="AH27" i="32"/>
  <c r="AB27" i="32" s="1"/>
  <c r="AG27" i="32"/>
  <c r="AE27" i="32"/>
  <c r="AA27" i="32"/>
  <c r="W27" i="32"/>
  <c r="AV26" i="32"/>
  <c r="AU26" i="32"/>
  <c r="AT26" i="32"/>
  <c r="AS26" i="32"/>
  <c r="AR26" i="32"/>
  <c r="AQ26" i="32"/>
  <c r="AP26" i="32"/>
  <c r="AO26" i="32"/>
  <c r="AN26" i="32"/>
  <c r="AM26" i="32"/>
  <c r="AL26" i="32"/>
  <c r="AK26" i="32"/>
  <c r="AJ26" i="32"/>
  <c r="AI26" i="32"/>
  <c r="Y26" i="32" s="1"/>
  <c r="AH26" i="32"/>
  <c r="AB26" i="32" s="1"/>
  <c r="AG26" i="32"/>
  <c r="AW26" i="32" s="1"/>
  <c r="AE26" i="32"/>
  <c r="Z26" i="32"/>
  <c r="AP25" i="32"/>
  <c r="AO25" i="32"/>
  <c r="AN25" i="32"/>
  <c r="AM25" i="32"/>
  <c r="AL25" i="32"/>
  <c r="AJ25" i="32"/>
  <c r="AI25" i="32"/>
  <c r="AH25" i="32"/>
  <c r="AE25" i="32"/>
  <c r="AV24" i="32"/>
  <c r="AU24" i="32"/>
  <c r="AT24" i="32"/>
  <c r="AS24" i="32"/>
  <c r="AR24" i="32"/>
  <c r="AQ24" i="32"/>
  <c r="AP24" i="32"/>
  <c r="AO24" i="32"/>
  <c r="AN24" i="32"/>
  <c r="AM24" i="32"/>
  <c r="AL24" i="32"/>
  <c r="AK24" i="32"/>
  <c r="AJ24" i="32"/>
  <c r="AI24" i="32"/>
  <c r="AH24" i="32"/>
  <c r="AG24" i="32"/>
  <c r="AE24" i="32"/>
  <c r="AE44" i="32" s="1"/>
  <c r="AV23" i="32"/>
  <c r="AU23" i="32"/>
  <c r="AT23" i="32"/>
  <c r="AS23" i="32"/>
  <c r="AR23" i="32"/>
  <c r="AQ23" i="32"/>
  <c r="AP23" i="32"/>
  <c r="AO23" i="32"/>
  <c r="AN23" i="32"/>
  <c r="AM23" i="32"/>
  <c r="AL23" i="32"/>
  <c r="AK23" i="32"/>
  <c r="AJ23" i="32"/>
  <c r="AI23" i="32"/>
  <c r="AH23" i="32"/>
  <c r="AG23" i="32"/>
  <c r="AE23" i="32"/>
  <c r="AP22" i="32"/>
  <c r="AO22" i="32"/>
  <c r="AN22" i="32"/>
  <c r="AM22" i="32"/>
  <c r="AL22" i="32"/>
  <c r="AJ22" i="32"/>
  <c r="AI22" i="32"/>
  <c r="AH22" i="32"/>
  <c r="AE22" i="32"/>
  <c r="AV21" i="32"/>
  <c r="AU21" i="32"/>
  <c r="AT21" i="32"/>
  <c r="AS21" i="32"/>
  <c r="AR21" i="32"/>
  <c r="AQ21" i="32"/>
  <c r="AP21" i="32"/>
  <c r="AO21" i="32"/>
  <c r="AN21" i="32"/>
  <c r="AN43" i="32" s="1"/>
  <c r="AM21" i="32"/>
  <c r="AL21" i="32"/>
  <c r="AK21" i="32"/>
  <c r="AJ21" i="32"/>
  <c r="Z21" i="32" s="1"/>
  <c r="AI21" i="32"/>
  <c r="Y21" i="32" s="1"/>
  <c r="AH21" i="32"/>
  <c r="AG21" i="32"/>
  <c r="AE21" i="32"/>
  <c r="AA21" i="32"/>
  <c r="AV20" i="32"/>
  <c r="AU20" i="32"/>
  <c r="AT20" i="32"/>
  <c r="AS20" i="32"/>
  <c r="AR20" i="32"/>
  <c r="AQ20" i="32"/>
  <c r="AP20" i="32"/>
  <c r="AO20" i="32"/>
  <c r="AN20" i="32"/>
  <c r="AM20" i="32"/>
  <c r="AL20" i="32"/>
  <c r="AK20" i="32"/>
  <c r="AJ20" i="32"/>
  <c r="AI20" i="32"/>
  <c r="Y20" i="32" s="1"/>
  <c r="AH20" i="32"/>
  <c r="AB20" i="32" s="1"/>
  <c r="AG20" i="32"/>
  <c r="AE20" i="32"/>
  <c r="Z20" i="32"/>
  <c r="AV19" i="32"/>
  <c r="AU19" i="32"/>
  <c r="AT19" i="32"/>
  <c r="AT41" i="32" s="1"/>
  <c r="AS19" i="32"/>
  <c r="AR19" i="32"/>
  <c r="AQ19" i="32"/>
  <c r="AP19" i="32"/>
  <c r="AO19" i="32"/>
  <c r="AN19" i="32"/>
  <c r="AM19" i="32"/>
  <c r="AL19" i="32"/>
  <c r="AK19" i="32"/>
  <c r="AJ19" i="32"/>
  <c r="AI19" i="32"/>
  <c r="AH19" i="32"/>
  <c r="AG19" i="32"/>
  <c r="AE19" i="32"/>
  <c r="AV18" i="32"/>
  <c r="AU18" i="32"/>
  <c r="AT18" i="32"/>
  <c r="AS18" i="32"/>
  <c r="AR18" i="32"/>
  <c r="AQ18" i="32"/>
  <c r="AP18" i="32"/>
  <c r="AO18" i="32"/>
  <c r="AN18" i="32"/>
  <c r="AM18" i="32"/>
  <c r="AL18" i="32"/>
  <c r="AK18" i="32"/>
  <c r="AJ18" i="32"/>
  <c r="AI18" i="32"/>
  <c r="AH18" i="32"/>
  <c r="AG18" i="32"/>
  <c r="AE18" i="32"/>
  <c r="AB18" i="32"/>
  <c r="AA18" i="32"/>
  <c r="X18" i="32"/>
  <c r="AV17" i="32"/>
  <c r="AU17" i="32"/>
  <c r="AT17" i="32"/>
  <c r="AS17" i="32"/>
  <c r="AR17" i="32"/>
  <c r="AQ17" i="32"/>
  <c r="AP17" i="32"/>
  <c r="AO17" i="32"/>
  <c r="AN17" i="32"/>
  <c r="AM17" i="32"/>
  <c r="AL17" i="32"/>
  <c r="AK17" i="32"/>
  <c r="AJ17" i="32"/>
  <c r="AI17" i="32"/>
  <c r="AH17" i="32"/>
  <c r="AB17" i="32" s="1"/>
  <c r="AG17" i="32"/>
  <c r="AE17" i="32"/>
  <c r="AA17" i="32"/>
  <c r="AV16" i="32"/>
  <c r="AU16" i="32"/>
  <c r="AT16" i="32"/>
  <c r="AS16" i="32"/>
  <c r="AR16" i="32"/>
  <c r="AQ16" i="32"/>
  <c r="AP16" i="32"/>
  <c r="AO16" i="32"/>
  <c r="AN16" i="32"/>
  <c r="AM16" i="32"/>
  <c r="AL16" i="32"/>
  <c r="AK16" i="32"/>
  <c r="AJ16" i="32"/>
  <c r="AI16" i="32"/>
  <c r="AH16" i="32"/>
  <c r="AG16" i="32"/>
  <c r="AW16" i="32" s="1"/>
  <c r="AE16" i="32"/>
  <c r="Z16" i="32"/>
  <c r="Y16" i="32"/>
  <c r="AV15" i="32"/>
  <c r="AU15" i="32"/>
  <c r="AT15" i="32"/>
  <c r="AS15" i="32"/>
  <c r="AR15" i="32"/>
  <c r="AQ15" i="32"/>
  <c r="AP15" i="32"/>
  <c r="AO15" i="32"/>
  <c r="AN15" i="32"/>
  <c r="AM15" i="32"/>
  <c r="AL15" i="32"/>
  <c r="AK15" i="32"/>
  <c r="AJ15" i="32"/>
  <c r="AI15" i="32"/>
  <c r="AH15" i="32"/>
  <c r="AG15" i="32"/>
  <c r="AE15" i="32"/>
  <c r="X15" i="32"/>
  <c r="AV14" i="32"/>
  <c r="AU14" i="32"/>
  <c r="AT14" i="32"/>
  <c r="AS14" i="32"/>
  <c r="AR14" i="32"/>
  <c r="AQ14" i="32"/>
  <c r="AP14" i="32"/>
  <c r="AO14" i="32"/>
  <c r="AN14" i="32"/>
  <c r="AM14" i="32"/>
  <c r="AL14" i="32"/>
  <c r="AK14" i="32"/>
  <c r="AJ14" i="32"/>
  <c r="AI14" i="32"/>
  <c r="AH14" i="32"/>
  <c r="AG14" i="32"/>
  <c r="AE14" i="32"/>
  <c r="AV13" i="32"/>
  <c r="AU13" i="32"/>
  <c r="AT13" i="32"/>
  <c r="AS13" i="32"/>
  <c r="AR13" i="32"/>
  <c r="AQ13" i="32"/>
  <c r="AP13" i="32"/>
  <c r="AO13" i="32"/>
  <c r="AN13" i="32"/>
  <c r="AM13" i="32"/>
  <c r="AL13" i="32"/>
  <c r="AK13" i="32"/>
  <c r="AJ13" i="32"/>
  <c r="AI13" i="32"/>
  <c r="Y13" i="32" s="1"/>
  <c r="AH13" i="32"/>
  <c r="AB13" i="32" s="1"/>
  <c r="AG13" i="32"/>
  <c r="AW13" i="32" s="1"/>
  <c r="AE13" i="32"/>
  <c r="AA13" i="32"/>
  <c r="Z13" i="32"/>
  <c r="AV12" i="32"/>
  <c r="AU12" i="32"/>
  <c r="AT12" i="32"/>
  <c r="AS12" i="32"/>
  <c r="AR12" i="32"/>
  <c r="AQ12" i="32"/>
  <c r="AP12" i="32"/>
  <c r="AO12" i="32"/>
  <c r="AN12" i="32"/>
  <c r="AM12" i="32"/>
  <c r="AL12" i="32"/>
  <c r="AK12" i="32"/>
  <c r="AJ12" i="32"/>
  <c r="AI12" i="32"/>
  <c r="AH12" i="32"/>
  <c r="AG12" i="32"/>
  <c r="AE12" i="32"/>
  <c r="AP11" i="32"/>
  <c r="AO11" i="32"/>
  <c r="AN11" i="32"/>
  <c r="AM11" i="32"/>
  <c r="AL11" i="32"/>
  <c r="AJ11" i="32"/>
  <c r="AI11" i="32"/>
  <c r="AH11" i="32"/>
  <c r="AE11" i="32"/>
  <c r="AV10" i="32"/>
  <c r="AU10" i="32"/>
  <c r="AT10" i="32"/>
  <c r="AS10" i="32"/>
  <c r="AR10" i="32"/>
  <c r="AQ10" i="32"/>
  <c r="AP10" i="32"/>
  <c r="AO10" i="32"/>
  <c r="AN10" i="32"/>
  <c r="AM10" i="32"/>
  <c r="AL10" i="32"/>
  <c r="AK10" i="32"/>
  <c r="AJ10" i="32"/>
  <c r="AI10" i="32"/>
  <c r="Y10" i="32" s="1"/>
  <c r="AH10" i="32"/>
  <c r="AB10" i="32" s="1"/>
  <c r="AG10" i="32"/>
  <c r="AE10" i="32"/>
  <c r="AA10" i="32"/>
  <c r="AV9" i="32"/>
  <c r="AU9" i="32"/>
  <c r="AT9" i="32"/>
  <c r="AS9" i="32"/>
  <c r="AR9" i="32"/>
  <c r="AQ9" i="32"/>
  <c r="AP9" i="32"/>
  <c r="AO9" i="32"/>
  <c r="AN9" i="32"/>
  <c r="AM9" i="32"/>
  <c r="AL9" i="32"/>
  <c r="AK9" i="32"/>
  <c r="AJ9" i="32"/>
  <c r="AI9" i="32"/>
  <c r="AH9" i="32"/>
  <c r="AG9" i="32"/>
  <c r="AW9" i="32" s="1"/>
  <c r="AE9" i="32"/>
  <c r="Z9" i="32"/>
  <c r="Y9" i="32"/>
  <c r="AV8" i="32"/>
  <c r="AU8" i="32"/>
  <c r="AT8" i="32"/>
  <c r="AS8" i="32"/>
  <c r="AR8" i="32"/>
  <c r="AQ8" i="32"/>
  <c r="AP8" i="32"/>
  <c r="AO8" i="32"/>
  <c r="AN8" i="32"/>
  <c r="AM8" i="32"/>
  <c r="AL8" i="32"/>
  <c r="AK8" i="32"/>
  <c r="AJ8" i="32"/>
  <c r="AI8" i="32"/>
  <c r="AH8" i="32"/>
  <c r="AG8" i="32"/>
  <c r="AE8" i="32"/>
  <c r="Y8" i="32"/>
  <c r="X8" i="32"/>
  <c r="AV7" i="32"/>
  <c r="AU7" i="32"/>
  <c r="AT7" i="32"/>
  <c r="AS7" i="32"/>
  <c r="AS40" i="32" s="1"/>
  <c r="AR7" i="32"/>
  <c r="AQ7" i="32"/>
  <c r="AP7" i="32"/>
  <c r="AO7" i="32"/>
  <c r="AO40" i="32" s="1"/>
  <c r="AN7" i="32"/>
  <c r="AM7" i="32"/>
  <c r="AL7" i="32"/>
  <c r="AK7" i="32"/>
  <c r="AK40" i="32" s="1"/>
  <c r="AJ7" i="32"/>
  <c r="AI7" i="32"/>
  <c r="AH7" i="32"/>
  <c r="AG7" i="32"/>
  <c r="AE7" i="32"/>
  <c r="AV6" i="32"/>
  <c r="AU6" i="32"/>
  <c r="AT6" i="32"/>
  <c r="AS6" i="32"/>
  <c r="AR6" i="32"/>
  <c r="AQ6" i="32"/>
  <c r="AP6" i="32"/>
  <c r="AO6" i="32"/>
  <c r="AN6" i="32"/>
  <c r="AM6" i="32"/>
  <c r="AL6" i="32"/>
  <c r="AK6" i="32"/>
  <c r="AJ6" i="32"/>
  <c r="AI6" i="32"/>
  <c r="AH6" i="32"/>
  <c r="AG6" i="32"/>
  <c r="AE6" i="32"/>
  <c r="AA6" i="32"/>
  <c r="D1" i="32"/>
  <c r="AF45" i="31"/>
  <c r="AF44" i="31"/>
  <c r="CB43" i="31"/>
  <c r="CA43" i="31"/>
  <c r="BZ43" i="31"/>
  <c r="BY43" i="31"/>
  <c r="BX43" i="31"/>
  <c r="BW43" i="31"/>
  <c r="BV43" i="31"/>
  <c r="BU43" i="31"/>
  <c r="BT43" i="31"/>
  <c r="BS43" i="31"/>
  <c r="BR43" i="31"/>
  <c r="BQ43" i="31"/>
  <c r="BP43" i="31"/>
  <c r="BO43" i="31"/>
  <c r="BN43" i="31"/>
  <c r="BM43" i="31"/>
  <c r="BL43" i="31"/>
  <c r="BK43" i="31"/>
  <c r="BJ43" i="31"/>
  <c r="BI43" i="31"/>
  <c r="BH43" i="31"/>
  <c r="BG43" i="31"/>
  <c r="BF43" i="31"/>
  <c r="BE43" i="31"/>
  <c r="BD43" i="31"/>
  <c r="BC43" i="31"/>
  <c r="BB43" i="31"/>
  <c r="BA43" i="31"/>
  <c r="AZ43" i="31"/>
  <c r="AY43" i="31"/>
  <c r="AX43" i="31"/>
  <c r="AF43" i="31"/>
  <c r="AP42" i="31"/>
  <c r="AF42" i="31"/>
  <c r="AF41" i="31"/>
  <c r="AF40" i="31"/>
  <c r="AP38" i="31"/>
  <c r="AV37" i="31"/>
  <c r="AU37" i="31"/>
  <c r="AT37" i="31"/>
  <c r="AS37" i="31"/>
  <c r="AR37" i="31"/>
  <c r="AQ37" i="31"/>
  <c r="AP37" i="31"/>
  <c r="AO37" i="31"/>
  <c r="AN37" i="31"/>
  <c r="AM37" i="31"/>
  <c r="AL37" i="31"/>
  <c r="AK37" i="31"/>
  <c r="AJ37" i="31"/>
  <c r="AI37" i="31"/>
  <c r="AH37" i="31"/>
  <c r="AG37" i="31"/>
  <c r="AE37" i="31"/>
  <c r="AB37" i="31"/>
  <c r="X37" i="31"/>
  <c r="E37" i="31"/>
  <c r="B37" i="38" s="1"/>
  <c r="AV36" i="31"/>
  <c r="AU36" i="31"/>
  <c r="AT36" i="31"/>
  <c r="AS36" i="31"/>
  <c r="AR36" i="31"/>
  <c r="AQ36" i="31"/>
  <c r="AP36" i="31"/>
  <c r="AO36" i="31"/>
  <c r="AN36" i="31"/>
  <c r="AM36" i="31"/>
  <c r="AL36" i="31"/>
  <c r="AK36" i="31"/>
  <c r="AJ36" i="31"/>
  <c r="AI36" i="31"/>
  <c r="AH36" i="31"/>
  <c r="AG36" i="31"/>
  <c r="AE36" i="31"/>
  <c r="AB36" i="31"/>
  <c r="X36" i="31"/>
  <c r="AV35" i="31"/>
  <c r="AU35" i="31"/>
  <c r="AT35" i="31"/>
  <c r="AS35" i="31"/>
  <c r="AR35" i="31"/>
  <c r="AQ35" i="31"/>
  <c r="AP35" i="31"/>
  <c r="AO35" i="31"/>
  <c r="AN35" i="31"/>
  <c r="AM35" i="31"/>
  <c r="AL35" i="31"/>
  <c r="AK35" i="31"/>
  <c r="AJ35" i="31"/>
  <c r="AI35" i="31"/>
  <c r="AH35" i="31"/>
  <c r="AG35" i="31"/>
  <c r="Z35" i="31" s="1"/>
  <c r="AE35" i="31"/>
  <c r="AA35" i="31"/>
  <c r="W35" i="31"/>
  <c r="AV34" i="31"/>
  <c r="AU34" i="31"/>
  <c r="AT34" i="31"/>
  <c r="AS34" i="31"/>
  <c r="AR34" i="31"/>
  <c r="AQ34" i="31"/>
  <c r="AP34" i="31"/>
  <c r="AO34" i="31"/>
  <c r="AN34" i="31"/>
  <c r="AM34" i="31"/>
  <c r="AL34" i="31"/>
  <c r="AK34" i="31"/>
  <c r="AJ34" i="31"/>
  <c r="AI34" i="31"/>
  <c r="AH34" i="31"/>
  <c r="AG34" i="31"/>
  <c r="Y34" i="31" s="1"/>
  <c r="AE34" i="31"/>
  <c r="Z34" i="31"/>
  <c r="AV33" i="31"/>
  <c r="AU33" i="31"/>
  <c r="AT33" i="31"/>
  <c r="AS33" i="31"/>
  <c r="AR33" i="31"/>
  <c r="AQ33" i="31"/>
  <c r="AP33" i="31"/>
  <c r="AO33" i="31"/>
  <c r="AN33" i="31"/>
  <c r="AM33" i="31"/>
  <c r="AL33" i="31"/>
  <c r="AK33" i="31"/>
  <c r="AJ33" i="31"/>
  <c r="AI33" i="31"/>
  <c r="AH33" i="31"/>
  <c r="AG33" i="31"/>
  <c r="AW33" i="31" s="1"/>
  <c r="AE33" i="31"/>
  <c r="Y33" i="31"/>
  <c r="AV32" i="31"/>
  <c r="AU32" i="31"/>
  <c r="AT32" i="31"/>
  <c r="AS32" i="31"/>
  <c r="AR32" i="31"/>
  <c r="AQ32" i="31"/>
  <c r="AP32" i="31"/>
  <c r="AO32" i="31"/>
  <c r="AN32" i="31"/>
  <c r="AM32" i="31"/>
  <c r="AL32" i="31"/>
  <c r="AK32" i="31"/>
  <c r="AJ32" i="31"/>
  <c r="AI32" i="31"/>
  <c r="AH32" i="31"/>
  <c r="AG32" i="31"/>
  <c r="AE32" i="31"/>
  <c r="AV31" i="31"/>
  <c r="AU31" i="31"/>
  <c r="AT31" i="31"/>
  <c r="AS31" i="31"/>
  <c r="AR31" i="31"/>
  <c r="AQ31" i="31"/>
  <c r="AP31" i="31"/>
  <c r="AO31" i="31"/>
  <c r="AN31" i="31"/>
  <c r="AM31" i="31"/>
  <c r="AL31" i="31"/>
  <c r="AK31" i="31"/>
  <c r="AJ31" i="31"/>
  <c r="AI31" i="31"/>
  <c r="AH31" i="31"/>
  <c r="AG31" i="31"/>
  <c r="AE31" i="31"/>
  <c r="AV30" i="31"/>
  <c r="AU30" i="31"/>
  <c r="AT30" i="31"/>
  <c r="AS30" i="31"/>
  <c r="AR30" i="31"/>
  <c r="AQ30" i="31"/>
  <c r="AP30" i="31"/>
  <c r="AO30" i="31"/>
  <c r="AN30" i="31"/>
  <c r="AM30" i="31"/>
  <c r="AL30" i="31"/>
  <c r="AK30" i="31"/>
  <c r="AJ30" i="31"/>
  <c r="AI30" i="31"/>
  <c r="AH30" i="31"/>
  <c r="AG30" i="31"/>
  <c r="AE30" i="31"/>
  <c r="AV29" i="31"/>
  <c r="AU29" i="31"/>
  <c r="AT29" i="31"/>
  <c r="AS29" i="31"/>
  <c r="AR29" i="31"/>
  <c r="AQ29" i="31"/>
  <c r="AP29" i="31"/>
  <c r="AO29" i="31"/>
  <c r="AN29" i="31"/>
  <c r="AM29" i="31"/>
  <c r="AL29" i="31"/>
  <c r="AK29" i="31"/>
  <c r="AJ29" i="31"/>
  <c r="AI29" i="31"/>
  <c r="AH29" i="31"/>
  <c r="AG29" i="31"/>
  <c r="AE29" i="31"/>
  <c r="Y29" i="31"/>
  <c r="AV28" i="31"/>
  <c r="AU28" i="31"/>
  <c r="AT28" i="31"/>
  <c r="AS28" i="31"/>
  <c r="AR28" i="31"/>
  <c r="AQ28" i="31"/>
  <c r="AP28" i="31"/>
  <c r="AO28" i="31"/>
  <c r="AN28" i="31"/>
  <c r="AM28" i="31"/>
  <c r="AL28" i="31"/>
  <c r="AK28" i="31"/>
  <c r="AJ28" i="31"/>
  <c r="AI28" i="31"/>
  <c r="AH28" i="31"/>
  <c r="AG28" i="31"/>
  <c r="AE28" i="31"/>
  <c r="AB28" i="31"/>
  <c r="X28" i="31"/>
  <c r="AV27" i="31"/>
  <c r="AU27" i="31"/>
  <c r="AT27" i="31"/>
  <c r="AS27" i="31"/>
  <c r="AR27" i="31"/>
  <c r="AQ27" i="31"/>
  <c r="AP27" i="31"/>
  <c r="AO27" i="31"/>
  <c r="AN27" i="31"/>
  <c r="AM27" i="31"/>
  <c r="AL27" i="31"/>
  <c r="AK27" i="31"/>
  <c r="AJ27" i="31"/>
  <c r="AI27" i="31"/>
  <c r="AH27" i="31"/>
  <c r="AG27" i="31"/>
  <c r="Z27" i="31" s="1"/>
  <c r="AE27" i="31"/>
  <c r="AA27" i="31"/>
  <c r="W27" i="31"/>
  <c r="AV26" i="31"/>
  <c r="AU26" i="31"/>
  <c r="AT26" i="31"/>
  <c r="AS26" i="31"/>
  <c r="AR26" i="31"/>
  <c r="AQ26" i="31"/>
  <c r="AP26" i="31"/>
  <c r="AO26" i="31"/>
  <c r="AN26" i="31"/>
  <c r="AM26" i="31"/>
  <c r="AL26" i="31"/>
  <c r="AK26" i="31"/>
  <c r="AJ26" i="31"/>
  <c r="AI26" i="31"/>
  <c r="AH26" i="31"/>
  <c r="AG26" i="31"/>
  <c r="Y26" i="31" s="1"/>
  <c r="AE26" i="31"/>
  <c r="Z26" i="31"/>
  <c r="AV25" i="31"/>
  <c r="AU25" i="31"/>
  <c r="AT25" i="31"/>
  <c r="AS25" i="31"/>
  <c r="AR25" i="31"/>
  <c r="AQ25" i="31"/>
  <c r="AP25" i="31"/>
  <c r="AO25" i="31"/>
  <c r="AN25" i="31"/>
  <c r="AM25" i="31"/>
  <c r="AL25" i="31"/>
  <c r="AK25" i="31"/>
  <c r="AJ25" i="31"/>
  <c r="AI25" i="31"/>
  <c r="AH25" i="31"/>
  <c r="AG25" i="31"/>
  <c r="AW25" i="31" s="1"/>
  <c r="AE25" i="31"/>
  <c r="Y25" i="31"/>
  <c r="AV24" i="31"/>
  <c r="AU24" i="31"/>
  <c r="AT24" i="31"/>
  <c r="AS24" i="31"/>
  <c r="AR24" i="31"/>
  <c r="AQ24" i="31"/>
  <c r="AP24" i="31"/>
  <c r="AO24" i="31"/>
  <c r="AN24" i="31"/>
  <c r="AM24" i="31"/>
  <c r="AL24" i="31"/>
  <c r="AK24" i="31"/>
  <c r="AJ24" i="31"/>
  <c r="AI24" i="31"/>
  <c r="AH24" i="31"/>
  <c r="AG24" i="31"/>
  <c r="AE24" i="31"/>
  <c r="AV23" i="31"/>
  <c r="AU23" i="31"/>
  <c r="AT23" i="31"/>
  <c r="AS23" i="31"/>
  <c r="AR23" i="31"/>
  <c r="AQ23" i="31"/>
  <c r="AP23" i="31"/>
  <c r="AO23" i="31"/>
  <c r="AN23" i="31"/>
  <c r="AM23" i="31"/>
  <c r="AL23" i="31"/>
  <c r="AK23" i="31"/>
  <c r="AJ23" i="31"/>
  <c r="AI23" i="31"/>
  <c r="AH23" i="31"/>
  <c r="AG23" i="31"/>
  <c r="AE23" i="31"/>
  <c r="AV22" i="31"/>
  <c r="AU22" i="31"/>
  <c r="AT22" i="31"/>
  <c r="AS22" i="31"/>
  <c r="AR22" i="31"/>
  <c r="AQ22" i="31"/>
  <c r="AP22" i="31"/>
  <c r="AO22" i="31"/>
  <c r="AN22" i="31"/>
  <c r="AM22" i="31"/>
  <c r="AL22" i="31"/>
  <c r="AK22" i="31"/>
  <c r="AJ22" i="31"/>
  <c r="AI22" i="31"/>
  <c r="AH22" i="31"/>
  <c r="AG22" i="31"/>
  <c r="AE22" i="31"/>
  <c r="AV21" i="31"/>
  <c r="AU21" i="31"/>
  <c r="AT21" i="31"/>
  <c r="AS21" i="31"/>
  <c r="AR21" i="31"/>
  <c r="AQ21" i="31"/>
  <c r="AP21" i="31"/>
  <c r="AO21" i="31"/>
  <c r="AN21" i="31"/>
  <c r="AM21" i="31"/>
  <c r="AL21" i="31"/>
  <c r="AK21" i="31"/>
  <c r="AJ21" i="31"/>
  <c r="AI21" i="31"/>
  <c r="AH21" i="31"/>
  <c r="AG21" i="31"/>
  <c r="AE21" i="31"/>
  <c r="Y21" i="31"/>
  <c r="AV20" i="31"/>
  <c r="AU20" i="31"/>
  <c r="AT20" i="31"/>
  <c r="AS20" i="31"/>
  <c r="AR20" i="31"/>
  <c r="AQ20" i="31"/>
  <c r="AP20" i="31"/>
  <c r="AO20" i="31"/>
  <c r="AN20" i="31"/>
  <c r="AM20" i="31"/>
  <c r="AL20" i="31"/>
  <c r="AK20" i="31"/>
  <c r="AJ20" i="31"/>
  <c r="AI20" i="31"/>
  <c r="AH20" i="31"/>
  <c r="AG20" i="31"/>
  <c r="AE20" i="31"/>
  <c r="AB20" i="31"/>
  <c r="X20" i="31"/>
  <c r="AV19" i="31"/>
  <c r="AU19" i="31"/>
  <c r="AT19" i="31"/>
  <c r="AS19" i="31"/>
  <c r="AR19" i="31"/>
  <c r="AQ19" i="31"/>
  <c r="AP19" i="31"/>
  <c r="AO19" i="31"/>
  <c r="AN19" i="31"/>
  <c r="AM19" i="31"/>
  <c r="AL19" i="31"/>
  <c r="AK19" i="31"/>
  <c r="AJ19" i="31"/>
  <c r="AI19" i="31"/>
  <c r="AH19" i="31"/>
  <c r="AG19" i="31"/>
  <c r="Z19" i="31" s="1"/>
  <c r="AE19" i="31"/>
  <c r="AA19" i="31"/>
  <c r="W19" i="31"/>
  <c r="AV18" i="31"/>
  <c r="AU18" i="31"/>
  <c r="AT18" i="31"/>
  <c r="AS18" i="31"/>
  <c r="AR18" i="31"/>
  <c r="AQ18" i="31"/>
  <c r="AP18" i="31"/>
  <c r="AO18" i="31"/>
  <c r="AN18" i="31"/>
  <c r="AM18" i="31"/>
  <c r="AL18" i="31"/>
  <c r="AK18" i="31"/>
  <c r="AJ18" i="31"/>
  <c r="AI18" i="31"/>
  <c r="AH18" i="31"/>
  <c r="AG18" i="31"/>
  <c r="Y18" i="31" s="1"/>
  <c r="AE18" i="31"/>
  <c r="Z18" i="31"/>
  <c r="AV17" i="31"/>
  <c r="AU17" i="31"/>
  <c r="AT17" i="31"/>
  <c r="AS17" i="31"/>
  <c r="AR17" i="31"/>
  <c r="AQ17" i="31"/>
  <c r="AP17" i="31"/>
  <c r="AO17" i="31"/>
  <c r="AN17" i="31"/>
  <c r="AM17" i="31"/>
  <c r="AL17" i="31"/>
  <c r="AK17" i="31"/>
  <c r="AJ17" i="31"/>
  <c r="AI17" i="31"/>
  <c r="AH17" i="31"/>
  <c r="AG17" i="31"/>
  <c r="AW17" i="31" s="1"/>
  <c r="AE17" i="31"/>
  <c r="Y17" i="31"/>
  <c r="AV16" i="31"/>
  <c r="AU16" i="31"/>
  <c r="AT16" i="31"/>
  <c r="AS16" i="31"/>
  <c r="AR16" i="31"/>
  <c r="AQ16" i="31"/>
  <c r="AP16" i="31"/>
  <c r="AO16" i="31"/>
  <c r="AN16" i="31"/>
  <c r="AM16" i="31"/>
  <c r="AL16" i="31"/>
  <c r="AK16" i="31"/>
  <c r="AK41" i="31" s="1"/>
  <c r="AJ16" i="31"/>
  <c r="AI16" i="31"/>
  <c r="AH16" i="31"/>
  <c r="AG16" i="31"/>
  <c r="AE16" i="31"/>
  <c r="AV15" i="31"/>
  <c r="AU15" i="31"/>
  <c r="AT15" i="31"/>
  <c r="AS15" i="31"/>
  <c r="AR15" i="31"/>
  <c r="AQ15" i="31"/>
  <c r="AP15" i="31"/>
  <c r="AO15" i="31"/>
  <c r="AN15" i="31"/>
  <c r="AM15" i="31"/>
  <c r="AL15" i="31"/>
  <c r="AK15" i="31"/>
  <c r="AJ15" i="31"/>
  <c r="AI15" i="31"/>
  <c r="AH15" i="31"/>
  <c r="AG15" i="31"/>
  <c r="AE15" i="31"/>
  <c r="AV14" i="31"/>
  <c r="AU14" i="31"/>
  <c r="AT14" i="31"/>
  <c r="AS14" i="31"/>
  <c r="AR14" i="31"/>
  <c r="AQ14" i="31"/>
  <c r="AP14" i="31"/>
  <c r="AO14" i="31"/>
  <c r="AN14" i="31"/>
  <c r="AM14" i="31"/>
  <c r="AM39" i="31" s="1"/>
  <c r="AL14" i="31"/>
  <c r="AK14" i="31"/>
  <c r="AJ14" i="31"/>
  <c r="AI14" i="31"/>
  <c r="AH14" i="31"/>
  <c r="AG14" i="31"/>
  <c r="AE14" i="31"/>
  <c r="AV13" i="31"/>
  <c r="AU13" i="31"/>
  <c r="AT13" i="31"/>
  <c r="AS13" i="31"/>
  <c r="AR13" i="31"/>
  <c r="AQ13" i="31"/>
  <c r="AP13" i="31"/>
  <c r="AO13" i="31"/>
  <c r="AN13" i="31"/>
  <c r="AM13" i="31"/>
  <c r="AL13" i="31"/>
  <c r="AK13" i="31"/>
  <c r="AJ13" i="31"/>
  <c r="AI13" i="31"/>
  <c r="AH13" i="31"/>
  <c r="AG13" i="31"/>
  <c r="AE13" i="31"/>
  <c r="Y13" i="31"/>
  <c r="AV12" i="31"/>
  <c r="AU12" i="31"/>
  <c r="AT12" i="31"/>
  <c r="AS12" i="31"/>
  <c r="AR12" i="31"/>
  <c r="AQ12" i="31"/>
  <c r="AP12" i="31"/>
  <c r="AO12" i="31"/>
  <c r="AN12" i="31"/>
  <c r="AM12" i="31"/>
  <c r="AL12" i="31"/>
  <c r="AK12" i="31"/>
  <c r="AJ12" i="31"/>
  <c r="AI12" i="31"/>
  <c r="AH12" i="31"/>
  <c r="AG12" i="31"/>
  <c r="AE12" i="31"/>
  <c r="AB12" i="31"/>
  <c r="X12" i="31"/>
  <c r="AV11" i="31"/>
  <c r="AU11" i="31"/>
  <c r="AT11" i="31"/>
  <c r="AS11" i="31"/>
  <c r="AR11" i="31"/>
  <c r="AQ11" i="31"/>
  <c r="AP11" i="31"/>
  <c r="AO11" i="31"/>
  <c r="AN11" i="31"/>
  <c r="AM11" i="31"/>
  <c r="AL11" i="31"/>
  <c r="AK11" i="31"/>
  <c r="AJ11" i="31"/>
  <c r="AI11" i="31"/>
  <c r="AH11" i="31"/>
  <c r="AG11" i="31"/>
  <c r="Z11" i="31" s="1"/>
  <c r="AE11" i="31"/>
  <c r="AA11" i="31"/>
  <c r="W11" i="31"/>
  <c r="AV10" i="31"/>
  <c r="AU10" i="31"/>
  <c r="AT10" i="31"/>
  <c r="AS10" i="31"/>
  <c r="AR10" i="31"/>
  <c r="AQ10" i="31"/>
  <c r="AP10" i="31"/>
  <c r="AO10" i="31"/>
  <c r="AN10" i="31"/>
  <c r="AM10" i="31"/>
  <c r="AL10" i="31"/>
  <c r="AK10" i="31"/>
  <c r="AJ10" i="31"/>
  <c r="AI10" i="31"/>
  <c r="AH10" i="31"/>
  <c r="AG10" i="31"/>
  <c r="Y10" i="31" s="1"/>
  <c r="AE10" i="31"/>
  <c r="Z10" i="31"/>
  <c r="AV9" i="31"/>
  <c r="AU9" i="31"/>
  <c r="AT9" i="31"/>
  <c r="AT42" i="31" s="1"/>
  <c r="AS9" i="31"/>
  <c r="AR9" i="31"/>
  <c r="AQ9" i="31"/>
  <c r="AP9" i="31"/>
  <c r="AO9" i="31"/>
  <c r="AN9" i="31"/>
  <c r="AM9" i="31"/>
  <c r="AL9" i="31"/>
  <c r="AL44" i="31" s="1"/>
  <c r="AK9" i="31"/>
  <c r="AJ9" i="31"/>
  <c r="AI9" i="31"/>
  <c r="AH9" i="31"/>
  <c r="AG9" i="31"/>
  <c r="AW9" i="31" s="1"/>
  <c r="AE9" i="31"/>
  <c r="Y9" i="31"/>
  <c r="AV8" i="31"/>
  <c r="AU8" i="31"/>
  <c r="AT8" i="31"/>
  <c r="AT41" i="31" s="1"/>
  <c r="AS8" i="31"/>
  <c r="AR8" i="31"/>
  <c r="AQ8" i="31"/>
  <c r="AP8" i="31"/>
  <c r="AP41" i="31" s="1"/>
  <c r="AO8" i="31"/>
  <c r="AN8" i="31"/>
  <c r="AM8" i="31"/>
  <c r="AL8" i="31"/>
  <c r="AL41" i="31" s="1"/>
  <c r="AK8" i="31"/>
  <c r="AJ8" i="31"/>
  <c r="AI8" i="31"/>
  <c r="AH8" i="31"/>
  <c r="AH44" i="31" s="1"/>
  <c r="AG8" i="31"/>
  <c r="AE8" i="31"/>
  <c r="AV7" i="31"/>
  <c r="AV40" i="31" s="1"/>
  <c r="AU7" i="31"/>
  <c r="AT7" i="31"/>
  <c r="AS7" i="31"/>
  <c r="AR7" i="31"/>
  <c r="AQ7" i="31"/>
  <c r="AP7" i="31"/>
  <c r="AO7" i="31"/>
  <c r="AN7" i="31"/>
  <c r="AM7" i="31"/>
  <c r="AL7" i="31"/>
  <c r="AK7" i="31"/>
  <c r="AJ7" i="31"/>
  <c r="AI7" i="31"/>
  <c r="AH7" i="31"/>
  <c r="AG7" i="31"/>
  <c r="AE7" i="31"/>
  <c r="AV6" i="31"/>
  <c r="AU6" i="31"/>
  <c r="AT6" i="31"/>
  <c r="AS6" i="31"/>
  <c r="AR6" i="31"/>
  <c r="AQ6" i="31"/>
  <c r="AP6" i="31"/>
  <c r="AO6" i="31"/>
  <c r="AN6" i="31"/>
  <c r="AM6" i="31"/>
  <c r="AL6" i="31"/>
  <c r="AK6" i="31"/>
  <c r="AJ6" i="31"/>
  <c r="AI6" i="31"/>
  <c r="AH6" i="31"/>
  <c r="AG6" i="31"/>
  <c r="AE6" i="31"/>
  <c r="D1" i="31"/>
  <c r="AF45" i="30"/>
  <c r="AF44" i="30"/>
  <c r="CB43" i="30"/>
  <c r="CA43" i="30"/>
  <c r="BZ43" i="30"/>
  <c r="BY43" i="30"/>
  <c r="BX43" i="30"/>
  <c r="BW43" i="30"/>
  <c r="BV43" i="30"/>
  <c r="BU43" i="30"/>
  <c r="BT43" i="30"/>
  <c r="BS43" i="30"/>
  <c r="BR43" i="30"/>
  <c r="BQ43" i="30"/>
  <c r="BP43" i="30"/>
  <c r="BO43" i="30"/>
  <c r="BN43" i="30"/>
  <c r="BM43" i="30"/>
  <c r="BL43" i="30"/>
  <c r="BK43" i="30"/>
  <c r="BJ43" i="30"/>
  <c r="BI43" i="30"/>
  <c r="BH43" i="30"/>
  <c r="BG43" i="30"/>
  <c r="BF43" i="30"/>
  <c r="BE43" i="30"/>
  <c r="BD43" i="30"/>
  <c r="BC43" i="30"/>
  <c r="BB43" i="30"/>
  <c r="BA43" i="30"/>
  <c r="AZ43" i="30"/>
  <c r="AY43" i="30"/>
  <c r="AX43" i="30"/>
  <c r="AF43" i="30"/>
  <c r="AF42" i="30"/>
  <c r="AF41" i="30"/>
  <c r="AF40" i="30"/>
  <c r="AV37" i="30"/>
  <c r="AU37" i="30"/>
  <c r="AT37" i="30"/>
  <c r="AS37" i="30"/>
  <c r="AR37" i="30"/>
  <c r="AQ37" i="30"/>
  <c r="AP37" i="30"/>
  <c r="AO37" i="30"/>
  <c r="AN37" i="30"/>
  <c r="AM37" i="30"/>
  <c r="AL37" i="30"/>
  <c r="AK37" i="30"/>
  <c r="AJ37" i="30"/>
  <c r="AI37" i="30"/>
  <c r="AH37" i="30"/>
  <c r="AG37" i="30"/>
  <c r="AW37" i="30" s="1"/>
  <c r="AE37" i="30"/>
  <c r="Y37" i="30"/>
  <c r="E37" i="30"/>
  <c r="B36" i="38" s="1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W36" i="30" s="1"/>
  <c r="AE36" i="30"/>
  <c r="Y36" i="30"/>
  <c r="AV35" i="30"/>
  <c r="AU35" i="30"/>
  <c r="AT35" i="30"/>
  <c r="AS35" i="30"/>
  <c r="AR35" i="30"/>
  <c r="AQ35" i="30"/>
  <c r="AP35" i="30"/>
  <c r="AO35" i="30"/>
  <c r="AN35" i="30"/>
  <c r="AM35" i="30"/>
  <c r="AL35" i="30"/>
  <c r="AK35" i="30"/>
  <c r="AJ35" i="30"/>
  <c r="AI35" i="30"/>
  <c r="AH35" i="30"/>
  <c r="AG35" i="30"/>
  <c r="AE35" i="30"/>
  <c r="AV34" i="30"/>
  <c r="AV45" i="30" s="1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J39" i="30" s="1"/>
  <c r="AI34" i="30"/>
  <c r="AH34" i="30"/>
  <c r="AG34" i="30"/>
  <c r="AE34" i="30"/>
  <c r="AV33" i="30"/>
  <c r="AU33" i="30"/>
  <c r="AT33" i="30"/>
  <c r="AS33" i="30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E33" i="30"/>
  <c r="AV32" i="30"/>
  <c r="AU32" i="30"/>
  <c r="AT32" i="30"/>
  <c r="AS32" i="30"/>
  <c r="AR32" i="30"/>
  <c r="AQ32" i="30"/>
  <c r="AP32" i="30"/>
  <c r="AO32" i="30"/>
  <c r="AN32" i="30"/>
  <c r="AM32" i="30"/>
  <c r="AL32" i="30"/>
  <c r="AK32" i="30"/>
  <c r="AJ32" i="30"/>
  <c r="AI32" i="30"/>
  <c r="AH32" i="30"/>
  <c r="AG32" i="30"/>
  <c r="AE32" i="30"/>
  <c r="Y32" i="30"/>
  <c r="AV31" i="30"/>
  <c r="AU31" i="30"/>
  <c r="AT31" i="30"/>
  <c r="AS31" i="30"/>
  <c r="AR31" i="30"/>
  <c r="AQ31" i="30"/>
  <c r="AP31" i="30"/>
  <c r="AO31" i="30"/>
  <c r="AN31" i="30"/>
  <c r="AM31" i="30"/>
  <c r="AL31" i="30"/>
  <c r="AK31" i="30"/>
  <c r="AJ31" i="30"/>
  <c r="AI31" i="30"/>
  <c r="AH31" i="30"/>
  <c r="AG31" i="30"/>
  <c r="AE31" i="30"/>
  <c r="AB31" i="30"/>
  <c r="X31" i="30"/>
  <c r="AV30" i="30"/>
  <c r="AU30" i="30"/>
  <c r="AT30" i="30"/>
  <c r="AS30" i="30"/>
  <c r="AR30" i="30"/>
  <c r="AQ30" i="30"/>
  <c r="AP30" i="30"/>
  <c r="AO30" i="30"/>
  <c r="AN30" i="30"/>
  <c r="AM30" i="30"/>
  <c r="AL30" i="30"/>
  <c r="AK30" i="30"/>
  <c r="AJ30" i="30"/>
  <c r="AI30" i="30"/>
  <c r="AH30" i="30"/>
  <c r="AG30" i="30"/>
  <c r="Z30" i="30" s="1"/>
  <c r="AE30" i="30"/>
  <c r="AA30" i="30"/>
  <c r="W30" i="30"/>
  <c r="AV29" i="30"/>
  <c r="AU29" i="30"/>
  <c r="AT29" i="30"/>
  <c r="AS29" i="30"/>
  <c r="AR29" i="30"/>
  <c r="AQ29" i="30"/>
  <c r="AP29" i="30"/>
  <c r="AO29" i="30"/>
  <c r="AN29" i="30"/>
  <c r="AM29" i="30"/>
  <c r="AL29" i="30"/>
  <c r="AK29" i="30"/>
  <c r="AJ29" i="30"/>
  <c r="AI29" i="30"/>
  <c r="AH29" i="30"/>
  <c r="AG29" i="30"/>
  <c r="Y29" i="30" s="1"/>
  <c r="AE29" i="30"/>
  <c r="Z29" i="30"/>
  <c r="AV28" i="30"/>
  <c r="AU28" i="30"/>
  <c r="AT28" i="30"/>
  <c r="AS28" i="30"/>
  <c r="AR28" i="30"/>
  <c r="AQ28" i="30"/>
  <c r="AP28" i="30"/>
  <c r="AO28" i="30"/>
  <c r="AN28" i="30"/>
  <c r="AM28" i="30"/>
  <c r="AL28" i="30"/>
  <c r="AK28" i="30"/>
  <c r="AJ28" i="30"/>
  <c r="AI28" i="30"/>
  <c r="AH28" i="30"/>
  <c r="AG28" i="30"/>
  <c r="AW28" i="30" s="1"/>
  <c r="AE28" i="30"/>
  <c r="Y28" i="30"/>
  <c r="AV27" i="30"/>
  <c r="AU27" i="30"/>
  <c r="AT27" i="30"/>
  <c r="AS27" i="30"/>
  <c r="AR27" i="30"/>
  <c r="AQ27" i="30"/>
  <c r="AP27" i="30"/>
  <c r="AO27" i="30"/>
  <c r="AN27" i="30"/>
  <c r="AM27" i="30"/>
  <c r="AL27" i="30"/>
  <c r="AK27" i="30"/>
  <c r="AJ27" i="30"/>
  <c r="AI27" i="30"/>
  <c r="AH27" i="30"/>
  <c r="AG27" i="30"/>
  <c r="AE27" i="30"/>
  <c r="Z27" i="30"/>
  <c r="AV26" i="30"/>
  <c r="AU26" i="30"/>
  <c r="AT26" i="30"/>
  <c r="AS26" i="30"/>
  <c r="AR26" i="30"/>
  <c r="AQ26" i="30"/>
  <c r="AP26" i="30"/>
  <c r="AO26" i="30"/>
  <c r="AN26" i="30"/>
  <c r="AM26" i="30"/>
  <c r="AL26" i="30"/>
  <c r="AK26" i="30"/>
  <c r="AJ26" i="30"/>
  <c r="AA26" i="30" s="1"/>
  <c r="AI26" i="30"/>
  <c r="AH26" i="30"/>
  <c r="Y26" i="30" s="1"/>
  <c r="AG26" i="30"/>
  <c r="AE26" i="30"/>
  <c r="W26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E25" i="30"/>
  <c r="AV24" i="30"/>
  <c r="AU24" i="30"/>
  <c r="AT24" i="30"/>
  <c r="AS24" i="30"/>
  <c r="AR24" i="30"/>
  <c r="AQ24" i="30"/>
  <c r="AP24" i="30"/>
  <c r="AO24" i="30"/>
  <c r="AN24" i="30"/>
  <c r="AM24" i="30"/>
  <c r="AL24" i="30"/>
  <c r="AK24" i="30"/>
  <c r="AJ24" i="30"/>
  <c r="AA24" i="30" s="1"/>
  <c r="AI24" i="30"/>
  <c r="AH24" i="30"/>
  <c r="Y24" i="30" s="1"/>
  <c r="AG24" i="30"/>
  <c r="AE24" i="30"/>
  <c r="W24" i="30"/>
  <c r="AV23" i="30"/>
  <c r="AU23" i="30"/>
  <c r="AT23" i="30"/>
  <c r="AS23" i="30"/>
  <c r="AR23" i="30"/>
  <c r="AQ23" i="30"/>
  <c r="AP23" i="30"/>
  <c r="AO23" i="30"/>
  <c r="AN23" i="30"/>
  <c r="AM23" i="30"/>
  <c r="AL23" i="30"/>
  <c r="AK23" i="30"/>
  <c r="AJ23" i="30"/>
  <c r="AI23" i="30"/>
  <c r="AH23" i="30"/>
  <c r="AG23" i="30"/>
  <c r="AE23" i="30"/>
  <c r="Z23" i="30"/>
  <c r="AV22" i="30"/>
  <c r="AU22" i="30"/>
  <c r="AT22" i="30"/>
  <c r="AS22" i="30"/>
  <c r="AR22" i="30"/>
  <c r="AQ22" i="30"/>
  <c r="AP22" i="30"/>
  <c r="AO22" i="30"/>
  <c r="AN22" i="30"/>
  <c r="AM22" i="30"/>
  <c r="AL22" i="30"/>
  <c r="AK22" i="30"/>
  <c r="AJ22" i="30"/>
  <c r="AA22" i="30" s="1"/>
  <c r="AI22" i="30"/>
  <c r="AH22" i="30"/>
  <c r="Y22" i="30" s="1"/>
  <c r="AG22" i="30"/>
  <c r="AE22" i="30"/>
  <c r="W22" i="30"/>
  <c r="AV21" i="30"/>
  <c r="AU21" i="30"/>
  <c r="AT21" i="30"/>
  <c r="AS21" i="30"/>
  <c r="AR21" i="30"/>
  <c r="AQ21" i="30"/>
  <c r="AP21" i="30"/>
  <c r="AO21" i="30"/>
  <c r="AN21" i="30"/>
  <c r="AM21" i="30"/>
  <c r="AL21" i="30"/>
  <c r="AK21" i="30"/>
  <c r="AJ21" i="30"/>
  <c r="AI21" i="30"/>
  <c r="AH21" i="30"/>
  <c r="AG21" i="30"/>
  <c r="AE21" i="30"/>
  <c r="AV20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A20" i="30" s="1"/>
  <c r="AI20" i="30"/>
  <c r="AH20" i="30"/>
  <c r="Y20" i="30" s="1"/>
  <c r="AG20" i="30"/>
  <c r="AE20" i="30"/>
  <c r="W20" i="30"/>
  <c r="AV19" i="30"/>
  <c r="AU19" i="30"/>
  <c r="AT19" i="30"/>
  <c r="AS19" i="30"/>
  <c r="AR19" i="30"/>
  <c r="AQ19" i="30"/>
  <c r="AP19" i="30"/>
  <c r="AO19" i="30"/>
  <c r="AN19" i="30"/>
  <c r="AM19" i="30"/>
  <c r="AL19" i="30"/>
  <c r="AK19" i="30"/>
  <c r="AJ19" i="30"/>
  <c r="AI19" i="30"/>
  <c r="AH19" i="30"/>
  <c r="AG19" i="30"/>
  <c r="AE19" i="30"/>
  <c r="Z19" i="30"/>
  <c r="AV18" i="30"/>
  <c r="AU18" i="30"/>
  <c r="AT18" i="30"/>
  <c r="AS18" i="30"/>
  <c r="AR18" i="30"/>
  <c r="AQ18" i="30"/>
  <c r="AP18" i="30"/>
  <c r="AO18" i="30"/>
  <c r="AN18" i="30"/>
  <c r="AM18" i="30"/>
  <c r="AL18" i="30"/>
  <c r="AK18" i="30"/>
  <c r="AJ18" i="30"/>
  <c r="AA18" i="30" s="1"/>
  <c r="AI18" i="30"/>
  <c r="AH18" i="30"/>
  <c r="Y18" i="30" s="1"/>
  <c r="AG18" i="30"/>
  <c r="AE18" i="30"/>
  <c r="W18" i="30"/>
  <c r="AV17" i="30"/>
  <c r="AU17" i="30"/>
  <c r="AT17" i="30"/>
  <c r="AS17" i="30"/>
  <c r="AR17" i="30"/>
  <c r="AQ17" i="30"/>
  <c r="AP17" i="30"/>
  <c r="AO17" i="30"/>
  <c r="AN17" i="30"/>
  <c r="AM17" i="30"/>
  <c r="AL17" i="30"/>
  <c r="AK17" i="30"/>
  <c r="AJ17" i="30"/>
  <c r="AI17" i="30"/>
  <c r="AH17" i="30"/>
  <c r="AG17" i="30"/>
  <c r="AE17" i="30"/>
  <c r="AV16" i="30"/>
  <c r="AU16" i="30"/>
  <c r="AT16" i="30"/>
  <c r="AS16" i="30"/>
  <c r="AR16" i="30"/>
  <c r="AQ16" i="30"/>
  <c r="AP16" i="30"/>
  <c r="AO16" i="30"/>
  <c r="AN16" i="30"/>
  <c r="AM16" i="30"/>
  <c r="AL16" i="30"/>
  <c r="AK16" i="30"/>
  <c r="AJ16" i="30"/>
  <c r="AI16" i="30"/>
  <c r="AH16" i="30"/>
  <c r="AG16" i="30"/>
  <c r="AW16" i="30" s="1"/>
  <c r="AE16" i="30"/>
  <c r="AA16" i="30"/>
  <c r="W16" i="30"/>
  <c r="AV15" i="30"/>
  <c r="AU15" i="30"/>
  <c r="AT15" i="30"/>
  <c r="AS15" i="30"/>
  <c r="AR15" i="30"/>
  <c r="AQ15" i="30"/>
  <c r="AP15" i="30"/>
  <c r="AO15" i="30"/>
  <c r="AN15" i="30"/>
  <c r="AM15" i="30"/>
  <c r="AL15" i="30"/>
  <c r="AK15" i="30"/>
  <c r="AJ15" i="30"/>
  <c r="AI15" i="30"/>
  <c r="AH15" i="30"/>
  <c r="AG15" i="30"/>
  <c r="AE15" i="30"/>
  <c r="X15" i="30"/>
  <c r="AV14" i="30"/>
  <c r="AU14" i="30"/>
  <c r="AT14" i="30"/>
  <c r="AS14" i="30"/>
  <c r="AR14" i="30"/>
  <c r="AQ14" i="30"/>
  <c r="AP14" i="30"/>
  <c r="AO14" i="30"/>
  <c r="AN14" i="30"/>
  <c r="AM14" i="30"/>
  <c r="AL14" i="30"/>
  <c r="AK14" i="30"/>
  <c r="AJ14" i="30"/>
  <c r="AB14" i="30" s="1"/>
  <c r="AI14" i="30"/>
  <c r="AH14" i="30"/>
  <c r="AA14" i="30" s="1"/>
  <c r="AG14" i="30"/>
  <c r="AE14" i="30"/>
  <c r="Y14" i="30"/>
  <c r="X14" i="30"/>
  <c r="AV13" i="30"/>
  <c r="AU13" i="30"/>
  <c r="AT13" i="30"/>
  <c r="AS13" i="30"/>
  <c r="AR13" i="30"/>
  <c r="AQ13" i="30"/>
  <c r="AP13" i="30"/>
  <c r="AO13" i="30"/>
  <c r="AN13" i="30"/>
  <c r="AM13" i="30"/>
  <c r="AM38" i="30" s="1"/>
  <c r="AL13" i="30"/>
  <c r="AK13" i="30"/>
  <c r="AJ13" i="30"/>
  <c r="AI13" i="30"/>
  <c r="AH13" i="30"/>
  <c r="AG13" i="30"/>
  <c r="AE13" i="30"/>
  <c r="AV12" i="30"/>
  <c r="AU12" i="30"/>
  <c r="AT12" i="30"/>
  <c r="AS12" i="30"/>
  <c r="AR12" i="30"/>
  <c r="AQ12" i="30"/>
  <c r="AP12" i="30"/>
  <c r="AO12" i="30"/>
  <c r="AN12" i="30"/>
  <c r="AM12" i="30"/>
  <c r="AL12" i="30"/>
  <c r="AK12" i="30"/>
  <c r="AJ12" i="30"/>
  <c r="AI12" i="30"/>
  <c r="AH12" i="30"/>
  <c r="AA12" i="30" s="1"/>
  <c r="AG12" i="30"/>
  <c r="AE12" i="30"/>
  <c r="Y12" i="30"/>
  <c r="AV11" i="30"/>
  <c r="AU11" i="30"/>
  <c r="AT11" i="30"/>
  <c r="AS11" i="30"/>
  <c r="AR11" i="30"/>
  <c r="AQ11" i="30"/>
  <c r="AP11" i="30"/>
  <c r="AO11" i="30"/>
  <c r="AN11" i="30"/>
  <c r="AM11" i="30"/>
  <c r="AL11" i="30"/>
  <c r="AK11" i="30"/>
  <c r="AJ11" i="30"/>
  <c r="AI11" i="30"/>
  <c r="AH11" i="30"/>
  <c r="AG11" i="30"/>
  <c r="AE11" i="30"/>
  <c r="AB11" i="30"/>
  <c r="Z11" i="30"/>
  <c r="AV10" i="30"/>
  <c r="AU10" i="30"/>
  <c r="AT10" i="30"/>
  <c r="AS10" i="30"/>
  <c r="AR10" i="30"/>
  <c r="AQ10" i="30"/>
  <c r="AP10" i="30"/>
  <c r="AO10" i="30"/>
  <c r="AO40" i="30" s="1"/>
  <c r="AN10" i="30"/>
  <c r="AM10" i="30"/>
  <c r="AL10" i="30"/>
  <c r="AK10" i="30"/>
  <c r="AJ10" i="30"/>
  <c r="AI10" i="30"/>
  <c r="AH10" i="30"/>
  <c r="AG10" i="30"/>
  <c r="AE10" i="30"/>
  <c r="AV9" i="30"/>
  <c r="AU9" i="30"/>
  <c r="AT9" i="30"/>
  <c r="AS9" i="30"/>
  <c r="AR9" i="30"/>
  <c r="AQ9" i="30"/>
  <c r="AP9" i="30"/>
  <c r="AO9" i="30"/>
  <c r="AO44" i="30" s="1"/>
  <c r="AN9" i="30"/>
  <c r="AM9" i="30"/>
  <c r="AL9" i="30"/>
  <c r="AK9" i="30"/>
  <c r="AK43" i="30" s="1"/>
  <c r="AJ9" i="30"/>
  <c r="AI9" i="30"/>
  <c r="AH9" i="30"/>
  <c r="AG9" i="30"/>
  <c r="AE9" i="30"/>
  <c r="AV8" i="30"/>
  <c r="AU8" i="30"/>
  <c r="AT8" i="30"/>
  <c r="AS8" i="30"/>
  <c r="AR8" i="30"/>
  <c r="AQ8" i="30"/>
  <c r="AP8" i="30"/>
  <c r="AO8" i="30"/>
  <c r="AN8" i="30"/>
  <c r="AM8" i="30"/>
  <c r="AL8" i="30"/>
  <c r="AK8" i="30"/>
  <c r="AJ8" i="30"/>
  <c r="AI8" i="30"/>
  <c r="AH8" i="30"/>
  <c r="AG8" i="30"/>
  <c r="AW8" i="30" s="1"/>
  <c r="AE8" i="30"/>
  <c r="AA8" i="30"/>
  <c r="W8" i="30"/>
  <c r="AV7" i="30"/>
  <c r="AU7" i="30"/>
  <c r="AT7" i="30"/>
  <c r="AT41" i="30" s="1"/>
  <c r="AS7" i="30"/>
  <c r="AR7" i="30"/>
  <c r="AQ7" i="30"/>
  <c r="AP7" i="30"/>
  <c r="AO7" i="30"/>
  <c r="AN7" i="30"/>
  <c r="AM7" i="30"/>
  <c r="AL7" i="30"/>
  <c r="AK7" i="30"/>
  <c r="AJ7" i="30"/>
  <c r="AI7" i="30"/>
  <c r="AH7" i="30"/>
  <c r="AG7" i="30"/>
  <c r="Z7" i="30" s="1"/>
  <c r="AE7" i="30"/>
  <c r="X7" i="30"/>
  <c r="AV6" i="30"/>
  <c r="AU6" i="30"/>
  <c r="AT6" i="30"/>
  <c r="AS6" i="30"/>
  <c r="AR6" i="30"/>
  <c r="AQ6" i="30"/>
  <c r="AP6" i="30"/>
  <c r="AO6" i="30"/>
  <c r="AN6" i="30"/>
  <c r="AM6" i="30"/>
  <c r="AL6" i="30"/>
  <c r="AL41" i="30" s="1"/>
  <c r="AK6" i="30"/>
  <c r="AJ6" i="30"/>
  <c r="AI6" i="30"/>
  <c r="AH6" i="30"/>
  <c r="AA6" i="30" s="1"/>
  <c r="AG6" i="30"/>
  <c r="AE6" i="30"/>
  <c r="Y6" i="30"/>
  <c r="X6" i="30"/>
  <c r="D1" i="30"/>
  <c r="AF42" i="29"/>
  <c r="AV41" i="29"/>
  <c r="AF41" i="29"/>
  <c r="CB40" i="29"/>
  <c r="CA40" i="29"/>
  <c r="BZ40" i="29"/>
  <c r="BY40" i="29"/>
  <c r="BX40" i="29"/>
  <c r="BW40" i="29"/>
  <c r="BV40" i="29"/>
  <c r="BU40" i="29"/>
  <c r="BT40" i="29"/>
  <c r="BS40" i="29"/>
  <c r="BR40" i="29"/>
  <c r="BQ40" i="29"/>
  <c r="BP40" i="29"/>
  <c r="BO40" i="29"/>
  <c r="BN40" i="29"/>
  <c r="BM40" i="29"/>
  <c r="BL40" i="29"/>
  <c r="BK40" i="29"/>
  <c r="BJ40" i="29"/>
  <c r="BI40" i="29"/>
  <c r="BH40" i="29"/>
  <c r="BG40" i="29"/>
  <c r="BF40" i="29"/>
  <c r="BE40" i="29"/>
  <c r="BD40" i="29"/>
  <c r="BC40" i="29"/>
  <c r="BB40" i="29"/>
  <c r="BA40" i="29"/>
  <c r="AZ40" i="29"/>
  <c r="AY40" i="29"/>
  <c r="AX40" i="29"/>
  <c r="AR40" i="29"/>
  <c r="AF40" i="29"/>
  <c r="AR39" i="29"/>
  <c r="AF39" i="29"/>
  <c r="AN38" i="29"/>
  <c r="AF38" i="29"/>
  <c r="AJ37" i="29"/>
  <c r="AF37" i="29"/>
  <c r="AE37" i="29"/>
  <c r="AJ35" i="29"/>
  <c r="AV34" i="29"/>
  <c r="AU34" i="29"/>
  <c r="AT34" i="29"/>
  <c r="AS34" i="29"/>
  <c r="AR34" i="29"/>
  <c r="AQ34" i="29"/>
  <c r="AP34" i="29"/>
  <c r="AO34" i="29"/>
  <c r="AN34" i="29"/>
  <c r="AM34" i="29"/>
  <c r="AL34" i="29"/>
  <c r="AK34" i="29"/>
  <c r="AJ34" i="29"/>
  <c r="AI34" i="29"/>
  <c r="AH34" i="29"/>
  <c r="AG34" i="29"/>
  <c r="AE34" i="29"/>
  <c r="E34" i="29"/>
  <c r="B35" i="38" s="1"/>
  <c r="AV33" i="29"/>
  <c r="AU33" i="29"/>
  <c r="AT33" i="29"/>
  <c r="AS33" i="29"/>
  <c r="AR33" i="29"/>
  <c r="AQ33" i="29"/>
  <c r="AP33" i="29"/>
  <c r="AO33" i="29"/>
  <c r="AN33" i="29"/>
  <c r="AM33" i="29"/>
  <c r="AL33" i="29"/>
  <c r="AK33" i="29"/>
  <c r="AJ33" i="29"/>
  <c r="AI33" i="29"/>
  <c r="AH33" i="29"/>
  <c r="AG33" i="29"/>
  <c r="AE33" i="29"/>
  <c r="AA33" i="29"/>
  <c r="AV32" i="29"/>
  <c r="AU32" i="29"/>
  <c r="AT32" i="29"/>
  <c r="AS32" i="29"/>
  <c r="AR32" i="29"/>
  <c r="AQ32" i="29"/>
  <c r="AP32" i="29"/>
  <c r="AO32" i="29"/>
  <c r="AN32" i="29"/>
  <c r="AM32" i="29"/>
  <c r="AL32" i="29"/>
  <c r="AK32" i="29"/>
  <c r="AJ32" i="29"/>
  <c r="AI32" i="29"/>
  <c r="AH32" i="29"/>
  <c r="AG32" i="29"/>
  <c r="AW32" i="29" s="1"/>
  <c r="AE32" i="29"/>
  <c r="AA32" i="29"/>
  <c r="W32" i="29"/>
  <c r="AV31" i="29"/>
  <c r="AU31" i="29"/>
  <c r="AT31" i="29"/>
  <c r="AS31" i="29"/>
  <c r="AR31" i="29"/>
  <c r="AQ31" i="29"/>
  <c r="AP31" i="29"/>
  <c r="AO31" i="29"/>
  <c r="AN31" i="29"/>
  <c r="AM31" i="29"/>
  <c r="AL31" i="29"/>
  <c r="AK31" i="29"/>
  <c r="AJ31" i="29"/>
  <c r="AI31" i="29"/>
  <c r="AH31" i="29"/>
  <c r="AG31" i="29"/>
  <c r="AE31" i="29"/>
  <c r="X31" i="29"/>
  <c r="AV30" i="29"/>
  <c r="AU30" i="29"/>
  <c r="AT30" i="29"/>
  <c r="AS30" i="29"/>
  <c r="AR30" i="29"/>
  <c r="AQ30" i="29"/>
  <c r="AP30" i="29"/>
  <c r="AO30" i="29"/>
  <c r="AN30" i="29"/>
  <c r="AM30" i="29"/>
  <c r="AL30" i="29"/>
  <c r="AK30" i="29"/>
  <c r="AJ30" i="29"/>
  <c r="AB30" i="29" s="1"/>
  <c r="AI30" i="29"/>
  <c r="AH30" i="29"/>
  <c r="AA30" i="29" s="1"/>
  <c r="AG30" i="29"/>
  <c r="AE30" i="29"/>
  <c r="Y30" i="29"/>
  <c r="X30" i="29"/>
  <c r="AV29" i="29"/>
  <c r="AU29" i="29"/>
  <c r="AT29" i="29"/>
  <c r="AS29" i="29"/>
  <c r="AR29" i="29"/>
  <c r="AQ29" i="29"/>
  <c r="AP29" i="29"/>
  <c r="AO29" i="29"/>
  <c r="AN29" i="29"/>
  <c r="AM29" i="29"/>
  <c r="AL29" i="29"/>
  <c r="AK29" i="29"/>
  <c r="AJ29" i="29"/>
  <c r="AI29" i="29"/>
  <c r="AH29" i="29"/>
  <c r="AG29" i="29"/>
  <c r="AE29" i="29"/>
  <c r="X29" i="29"/>
  <c r="AV28" i="29"/>
  <c r="AU28" i="29"/>
  <c r="AT28" i="29"/>
  <c r="AS28" i="29"/>
  <c r="AR28" i="29"/>
  <c r="AQ28" i="29"/>
  <c r="AP28" i="29"/>
  <c r="AO28" i="29"/>
  <c r="AN28" i="29"/>
  <c r="AM28" i="29"/>
  <c r="AL28" i="29"/>
  <c r="AK28" i="29"/>
  <c r="AJ28" i="29"/>
  <c r="AI28" i="29"/>
  <c r="AH28" i="29"/>
  <c r="AA28" i="29" s="1"/>
  <c r="AG28" i="29"/>
  <c r="AE28" i="29"/>
  <c r="Y28" i="29"/>
  <c r="AV27" i="29"/>
  <c r="AU27" i="29"/>
  <c r="AT27" i="29"/>
  <c r="AS27" i="29"/>
  <c r="AR27" i="29"/>
  <c r="AQ27" i="29"/>
  <c r="AP27" i="29"/>
  <c r="AO27" i="29"/>
  <c r="AN27" i="29"/>
  <c r="AM27" i="29"/>
  <c r="AL27" i="29"/>
  <c r="AK27" i="29"/>
  <c r="AJ27" i="29"/>
  <c r="AI27" i="29"/>
  <c r="AH27" i="29"/>
  <c r="AG27" i="29"/>
  <c r="AE27" i="29"/>
  <c r="AB27" i="29"/>
  <c r="Z27" i="29"/>
  <c r="AV26" i="29"/>
  <c r="AU26" i="29"/>
  <c r="AT26" i="29"/>
  <c r="AS26" i="29"/>
  <c r="AR26" i="29"/>
  <c r="AQ26" i="29"/>
  <c r="AP26" i="29"/>
  <c r="AO26" i="29"/>
  <c r="AN26" i="29"/>
  <c r="AM26" i="29"/>
  <c r="AL26" i="29"/>
  <c r="AK26" i="29"/>
  <c r="AJ26" i="29"/>
  <c r="AI26" i="29"/>
  <c r="AH26" i="29"/>
  <c r="AG26" i="29"/>
  <c r="AE26" i="29"/>
  <c r="AA26" i="29"/>
  <c r="AV25" i="29"/>
  <c r="AU25" i="29"/>
  <c r="AT25" i="29"/>
  <c r="AS25" i="29"/>
  <c r="AR25" i="29"/>
  <c r="AQ25" i="29"/>
  <c r="AP25" i="29"/>
  <c r="AO25" i="29"/>
  <c r="AN25" i="29"/>
  <c r="AM25" i="29"/>
  <c r="AL25" i="29"/>
  <c r="AK25" i="29"/>
  <c r="AJ25" i="29"/>
  <c r="AI25" i="29"/>
  <c r="AH25" i="29"/>
  <c r="AG25" i="29"/>
  <c r="AE25" i="29"/>
  <c r="AA25" i="29"/>
  <c r="AV24" i="29"/>
  <c r="AU24" i="29"/>
  <c r="AT24" i="29"/>
  <c r="AS24" i="29"/>
  <c r="AR24" i="29"/>
  <c r="AQ24" i="29"/>
  <c r="AP24" i="29"/>
  <c r="AO24" i="29"/>
  <c r="AN24" i="29"/>
  <c r="AM24" i="29"/>
  <c r="AL24" i="29"/>
  <c r="AK24" i="29"/>
  <c r="AJ24" i="29"/>
  <c r="AI24" i="29"/>
  <c r="AH24" i="29"/>
  <c r="AG24" i="29"/>
  <c r="AW24" i="29" s="1"/>
  <c r="AE24" i="29"/>
  <c r="AA24" i="29"/>
  <c r="W24" i="29"/>
  <c r="AV23" i="29"/>
  <c r="AU23" i="29"/>
  <c r="AT23" i="29"/>
  <c r="AS23" i="29"/>
  <c r="AR23" i="29"/>
  <c r="AQ23" i="29"/>
  <c r="AP23" i="29"/>
  <c r="AO23" i="29"/>
  <c r="AN23" i="29"/>
  <c r="AM23" i="29"/>
  <c r="AL23" i="29"/>
  <c r="AL39" i="29" s="1"/>
  <c r="AK23" i="29"/>
  <c r="AJ23" i="29"/>
  <c r="AI23" i="29"/>
  <c r="AH23" i="29"/>
  <c r="AG23" i="29"/>
  <c r="AE23" i="29"/>
  <c r="X23" i="29"/>
  <c r="AV22" i="29"/>
  <c r="AU22" i="29"/>
  <c r="AT22" i="29"/>
  <c r="AS22" i="29"/>
  <c r="AR22" i="29"/>
  <c r="AQ22" i="29"/>
  <c r="AP22" i="29"/>
  <c r="AO22" i="29"/>
  <c r="AN22" i="29"/>
  <c r="AM22" i="29"/>
  <c r="AL22" i="29"/>
  <c r="AK22" i="29"/>
  <c r="AJ22" i="29"/>
  <c r="AB22" i="29" s="1"/>
  <c r="AI22" i="29"/>
  <c r="AH22" i="29"/>
  <c r="AA22" i="29" s="1"/>
  <c r="AG22" i="29"/>
  <c r="AE22" i="29"/>
  <c r="Y22" i="29"/>
  <c r="X22" i="29"/>
  <c r="AV21" i="29"/>
  <c r="AU21" i="29"/>
  <c r="AT21" i="29"/>
  <c r="AS21" i="29"/>
  <c r="AR21" i="29"/>
  <c r="AQ21" i="29"/>
  <c r="AP21" i="29"/>
  <c r="AO21" i="29"/>
  <c r="AN21" i="29"/>
  <c r="AM21" i="29"/>
  <c r="AL21" i="29"/>
  <c r="AK21" i="29"/>
  <c r="AJ21" i="29"/>
  <c r="AI21" i="29"/>
  <c r="AH21" i="29"/>
  <c r="AG21" i="29"/>
  <c r="AE21" i="29"/>
  <c r="X21" i="29"/>
  <c r="AV20" i="29"/>
  <c r="AU20" i="29"/>
  <c r="AT20" i="29"/>
  <c r="AS20" i="29"/>
  <c r="AR20" i="29"/>
  <c r="AQ20" i="29"/>
  <c r="AP20" i="29"/>
  <c r="AO20" i="29"/>
  <c r="AN20" i="29"/>
  <c r="AM20" i="29"/>
  <c r="AL20" i="29"/>
  <c r="AK20" i="29"/>
  <c r="AJ20" i="29"/>
  <c r="AI20" i="29"/>
  <c r="Y20" i="29" s="1"/>
  <c r="AH20" i="29"/>
  <c r="AG20" i="29"/>
  <c r="AE20" i="29"/>
  <c r="AV19" i="29"/>
  <c r="AU19" i="29"/>
  <c r="AT19" i="29"/>
  <c r="AS19" i="29"/>
  <c r="AR19" i="29"/>
  <c r="AQ19" i="29"/>
  <c r="AP19" i="29"/>
  <c r="AO19" i="29"/>
  <c r="AN19" i="29"/>
  <c r="AM19" i="29"/>
  <c r="AL19" i="29"/>
  <c r="AK19" i="29"/>
  <c r="AJ19" i="29"/>
  <c r="AI19" i="29"/>
  <c r="AH19" i="29"/>
  <c r="AG19" i="29"/>
  <c r="AE19" i="29"/>
  <c r="AB19" i="29"/>
  <c r="Z19" i="29"/>
  <c r="AV18" i="29"/>
  <c r="AU18" i="29"/>
  <c r="AT18" i="29"/>
  <c r="AS18" i="29"/>
  <c r="AR18" i="29"/>
  <c r="AQ18" i="29"/>
  <c r="AP18" i="29"/>
  <c r="AO18" i="29"/>
  <c r="AN18" i="29"/>
  <c r="AM18" i="29"/>
  <c r="AL18" i="29"/>
  <c r="AK18" i="29"/>
  <c r="AJ18" i="29"/>
  <c r="AI18" i="29"/>
  <c r="AH18" i="29"/>
  <c r="AG18" i="29"/>
  <c r="AE18" i="29"/>
  <c r="AA18" i="29"/>
  <c r="AV17" i="29"/>
  <c r="AU17" i="29"/>
  <c r="AT17" i="29"/>
  <c r="AS17" i="29"/>
  <c r="AR17" i="29"/>
  <c r="AQ17" i="29"/>
  <c r="AP17" i="29"/>
  <c r="AO17" i="29"/>
  <c r="AN17" i="29"/>
  <c r="AM17" i="29"/>
  <c r="AL17" i="29"/>
  <c r="AK17" i="29"/>
  <c r="AJ17" i="29"/>
  <c r="AI17" i="29"/>
  <c r="AH17" i="29"/>
  <c r="AG17" i="29"/>
  <c r="AA17" i="29" s="1"/>
  <c r="AE17" i="29"/>
  <c r="AV16" i="29"/>
  <c r="AU16" i="29"/>
  <c r="AT16" i="29"/>
  <c r="AS16" i="29"/>
  <c r="AR16" i="29"/>
  <c r="AQ16" i="29"/>
  <c r="AP16" i="29"/>
  <c r="AO16" i="29"/>
  <c r="AN16" i="29"/>
  <c r="AM16" i="29"/>
  <c r="AL16" i="29"/>
  <c r="AK16" i="29"/>
  <c r="AJ16" i="29"/>
  <c r="AI16" i="29"/>
  <c r="AH16" i="29"/>
  <c r="AG16" i="29"/>
  <c r="AW16" i="29" s="1"/>
  <c r="AE16" i="29"/>
  <c r="AA16" i="29"/>
  <c r="W16" i="29"/>
  <c r="AV15" i="29"/>
  <c r="AU15" i="29"/>
  <c r="AT15" i="29"/>
  <c r="AS15" i="29"/>
  <c r="AR15" i="29"/>
  <c r="AQ15" i="29"/>
  <c r="AP15" i="29"/>
  <c r="AO15" i="29"/>
  <c r="AN15" i="29"/>
  <c r="AM15" i="29"/>
  <c r="AL15" i="29"/>
  <c r="AK15" i="29"/>
  <c r="AJ15" i="29"/>
  <c r="AI15" i="29"/>
  <c r="AH15" i="29"/>
  <c r="AG15" i="29"/>
  <c r="Z15" i="29" s="1"/>
  <c r="AE15" i="29"/>
  <c r="X15" i="29"/>
  <c r="AV14" i="29"/>
  <c r="AU14" i="29"/>
  <c r="AT14" i="29"/>
  <c r="AS14" i="29"/>
  <c r="AR14" i="29"/>
  <c r="AQ14" i="29"/>
  <c r="AP14" i="29"/>
  <c r="AO14" i="29"/>
  <c r="AN14" i="29"/>
  <c r="AM14" i="29"/>
  <c r="AL14" i="29"/>
  <c r="AK14" i="29"/>
  <c r="AJ14" i="29"/>
  <c r="AB14" i="29" s="1"/>
  <c r="AI14" i="29"/>
  <c r="AH14" i="29"/>
  <c r="AA14" i="29" s="1"/>
  <c r="AG14" i="29"/>
  <c r="AE14" i="29"/>
  <c r="Y14" i="29"/>
  <c r="X14" i="29"/>
  <c r="AV13" i="29"/>
  <c r="AU13" i="29"/>
  <c r="AT13" i="29"/>
  <c r="AS13" i="29"/>
  <c r="AR13" i="29"/>
  <c r="AQ13" i="29"/>
  <c r="AP13" i="29"/>
  <c r="AO13" i="29"/>
  <c r="AN13" i="29"/>
  <c r="AM13" i="29"/>
  <c r="AL13" i="29"/>
  <c r="AK13" i="29"/>
  <c r="AJ13" i="29"/>
  <c r="AI13" i="29"/>
  <c r="X13" i="29" s="1"/>
  <c r="AH13" i="29"/>
  <c r="AG13" i="29"/>
  <c r="AE13" i="29"/>
  <c r="AV12" i="29"/>
  <c r="AU12" i="29"/>
  <c r="AU37" i="29" s="1"/>
  <c r="AT12" i="29"/>
  <c r="AS12" i="29"/>
  <c r="AR12" i="29"/>
  <c r="AQ12" i="29"/>
  <c r="AQ41" i="29" s="1"/>
  <c r="AP12" i="29"/>
  <c r="AO12" i="29"/>
  <c r="AN12" i="29"/>
  <c r="AM12" i="29"/>
  <c r="AM40" i="29" s="1"/>
  <c r="AL12" i="29"/>
  <c r="AK12" i="29"/>
  <c r="AJ12" i="29"/>
  <c r="AI12" i="29"/>
  <c r="AH12" i="29"/>
  <c r="AG12" i="29"/>
  <c r="AE12" i="29"/>
  <c r="AV11" i="29"/>
  <c r="AU11" i="29"/>
  <c r="AT11" i="29"/>
  <c r="AS11" i="29"/>
  <c r="AR11" i="29"/>
  <c r="AQ11" i="29"/>
  <c r="AP11" i="29"/>
  <c r="AO11" i="29"/>
  <c r="AN11" i="29"/>
  <c r="AM11" i="29"/>
  <c r="AL11" i="29"/>
  <c r="AK11" i="29"/>
  <c r="AJ11" i="29"/>
  <c r="AI11" i="29"/>
  <c r="AH11" i="29"/>
  <c r="AG11" i="29"/>
  <c r="AE11" i="29"/>
  <c r="AB11" i="29"/>
  <c r="Z11" i="29"/>
  <c r="AV10" i="29"/>
  <c r="AU10" i="29"/>
  <c r="AT10" i="29"/>
  <c r="AS10" i="29"/>
  <c r="AR10" i="29"/>
  <c r="AQ10" i="29"/>
  <c r="AP10" i="29"/>
  <c r="AO10" i="29"/>
  <c r="AN10" i="29"/>
  <c r="AM10" i="29"/>
  <c r="AL10" i="29"/>
  <c r="AK10" i="29"/>
  <c r="AJ10" i="29"/>
  <c r="AI10" i="29"/>
  <c r="AH10" i="29"/>
  <c r="AG10" i="29"/>
  <c r="AA10" i="29" s="1"/>
  <c r="AE10" i="29"/>
  <c r="AV9" i="29"/>
  <c r="AU9" i="29"/>
  <c r="AT9" i="29"/>
  <c r="AS9" i="29"/>
  <c r="AS38" i="29" s="1"/>
  <c r="AR9" i="29"/>
  <c r="AQ9" i="29"/>
  <c r="AP9" i="29"/>
  <c r="AO9" i="29"/>
  <c r="AO35" i="29" s="1"/>
  <c r="AN9" i="29"/>
  <c r="AM9" i="29"/>
  <c r="AL9" i="29"/>
  <c r="AK9" i="29"/>
  <c r="AJ9" i="29"/>
  <c r="AI9" i="29"/>
  <c r="AH9" i="29"/>
  <c r="AG9" i="29"/>
  <c r="AE9" i="29"/>
  <c r="AV8" i="29"/>
  <c r="AU8" i="29"/>
  <c r="AT8" i="29"/>
  <c r="AS8" i="29"/>
  <c r="AR8" i="29"/>
  <c r="AQ8" i="29"/>
  <c r="AP8" i="29"/>
  <c r="AO8" i="29"/>
  <c r="AN8" i="29"/>
  <c r="AM8" i="29"/>
  <c r="AL8" i="29"/>
  <c r="AK8" i="29"/>
  <c r="AJ8" i="29"/>
  <c r="AI8" i="29"/>
  <c r="AH8" i="29"/>
  <c r="AG8" i="29"/>
  <c r="AW8" i="29" s="1"/>
  <c r="AE8" i="29"/>
  <c r="AA8" i="29"/>
  <c r="W8" i="29"/>
  <c r="AV7" i="29"/>
  <c r="AU7" i="29"/>
  <c r="AT7" i="29"/>
  <c r="AT35" i="29" s="1"/>
  <c r="AS7" i="29"/>
  <c r="AR7" i="29"/>
  <c r="AQ7" i="29"/>
  <c r="AP7" i="29"/>
  <c r="AP37" i="29" s="1"/>
  <c r="AO7" i="29"/>
  <c r="AN7" i="29"/>
  <c r="AM7" i="29"/>
  <c r="AL7" i="29"/>
  <c r="AL42" i="29" s="1"/>
  <c r="AK7" i="29"/>
  <c r="AJ7" i="29"/>
  <c r="AI7" i="29"/>
  <c r="AH7" i="29"/>
  <c r="AH40" i="29" s="1"/>
  <c r="AG7" i="29"/>
  <c r="AE7" i="29"/>
  <c r="X7" i="29"/>
  <c r="AV6" i="29"/>
  <c r="AU6" i="29"/>
  <c r="AU39" i="29" s="1"/>
  <c r="AT6" i="29"/>
  <c r="AS6" i="29"/>
  <c r="AR6" i="29"/>
  <c r="AQ6" i="29"/>
  <c r="AQ39" i="29" s="1"/>
  <c r="AP6" i="29"/>
  <c r="AO6" i="29"/>
  <c r="AN6" i="29"/>
  <c r="AM6" i="29"/>
  <c r="AM39" i="29" s="1"/>
  <c r="AL6" i="29"/>
  <c r="AK6" i="29"/>
  <c r="AJ6" i="29"/>
  <c r="AI6" i="29"/>
  <c r="AI39" i="29" s="1"/>
  <c r="AH6" i="29"/>
  <c r="AG6" i="29"/>
  <c r="AE6" i="29"/>
  <c r="AE39" i="29" s="1"/>
  <c r="Y6" i="29"/>
  <c r="X6" i="29"/>
  <c r="D1" i="29"/>
  <c r="AF45" i="28"/>
  <c r="AF44" i="28"/>
  <c r="CB43" i="28"/>
  <c r="CA43" i="28"/>
  <c r="BZ43" i="28"/>
  <c r="BY43" i="28"/>
  <c r="BX43" i="28"/>
  <c r="BW43" i="28"/>
  <c r="BV43" i="28"/>
  <c r="BU43" i="28"/>
  <c r="BT43" i="28"/>
  <c r="BS43" i="28"/>
  <c r="BR43" i="28"/>
  <c r="BQ43" i="28"/>
  <c r="BP43" i="28"/>
  <c r="BO43" i="28"/>
  <c r="BN43" i="28"/>
  <c r="BM43" i="28"/>
  <c r="BL43" i="28"/>
  <c r="BK43" i="28"/>
  <c r="BJ43" i="28"/>
  <c r="BI43" i="28"/>
  <c r="BH43" i="28"/>
  <c r="BG43" i="28"/>
  <c r="BF43" i="28"/>
  <c r="BE43" i="28"/>
  <c r="BD43" i="28"/>
  <c r="BC43" i="28"/>
  <c r="BB43" i="28"/>
  <c r="BA43" i="28"/>
  <c r="AZ43" i="28"/>
  <c r="AY43" i="28"/>
  <c r="AX43" i="28"/>
  <c r="AF43" i="28"/>
  <c r="AR42" i="28"/>
  <c r="AF42" i="28"/>
  <c r="AF41" i="28"/>
  <c r="AJ40" i="28"/>
  <c r="AF40" i="28"/>
  <c r="AJ38" i="28"/>
  <c r="AV37" i="28"/>
  <c r="AU37" i="28"/>
  <c r="AT37" i="28"/>
  <c r="AS37" i="28"/>
  <c r="AR37" i="28"/>
  <c r="AQ37" i="28"/>
  <c r="AP37" i="28"/>
  <c r="AO37" i="28"/>
  <c r="AN37" i="28"/>
  <c r="AM37" i="28"/>
  <c r="AL37" i="28"/>
  <c r="AK37" i="28"/>
  <c r="AJ37" i="28"/>
  <c r="AI37" i="28"/>
  <c r="X37" i="28" s="1"/>
  <c r="AH37" i="28"/>
  <c r="AG37" i="28"/>
  <c r="AE37" i="28"/>
  <c r="E37" i="28"/>
  <c r="B34" i="38" s="1"/>
  <c r="AV36" i="28"/>
  <c r="AU36" i="28"/>
  <c r="AT36" i="28"/>
  <c r="AS36" i="28"/>
  <c r="AR36" i="28"/>
  <c r="AQ36" i="28"/>
  <c r="AP36" i="28"/>
  <c r="AO36" i="28"/>
  <c r="AN36" i="28"/>
  <c r="AM36" i="28"/>
  <c r="AL36" i="28"/>
  <c r="AK36" i="28"/>
  <c r="AJ36" i="28"/>
  <c r="AI36" i="28"/>
  <c r="AH36" i="28"/>
  <c r="AG36" i="28"/>
  <c r="AE36" i="28"/>
  <c r="AV35" i="28"/>
  <c r="AU35" i="28"/>
  <c r="AT35" i="28"/>
  <c r="AS35" i="28"/>
  <c r="AR35" i="28"/>
  <c r="AQ35" i="28"/>
  <c r="AP35" i="28"/>
  <c r="AO35" i="28"/>
  <c r="AN35" i="28"/>
  <c r="AM35" i="28"/>
  <c r="AL35" i="28"/>
  <c r="AK35" i="28"/>
  <c r="AJ35" i="28"/>
  <c r="AI35" i="28"/>
  <c r="AH35" i="28"/>
  <c r="AG35" i="28"/>
  <c r="AW35" i="28" s="1"/>
  <c r="AE35" i="28"/>
  <c r="AA35" i="28"/>
  <c r="W35" i="28"/>
  <c r="AV34" i="28"/>
  <c r="AU34" i="28"/>
  <c r="AT34" i="28"/>
  <c r="AS34" i="28"/>
  <c r="AR34" i="28"/>
  <c r="AQ34" i="28"/>
  <c r="AP34" i="28"/>
  <c r="AO34" i="28"/>
  <c r="AN34" i="28"/>
  <c r="AM34" i="28"/>
  <c r="AL34" i="28"/>
  <c r="AK34" i="28"/>
  <c r="AJ34" i="28"/>
  <c r="AI34" i="28"/>
  <c r="AH34" i="28"/>
  <c r="AG34" i="28"/>
  <c r="AE34" i="28"/>
  <c r="X34" i="28"/>
  <c r="AV33" i="28"/>
  <c r="AU33" i="28"/>
  <c r="AT33" i="28"/>
  <c r="AS33" i="28"/>
  <c r="AR33" i="28"/>
  <c r="AQ33" i="28"/>
  <c r="AP33" i="28"/>
  <c r="AO33" i="28"/>
  <c r="AN33" i="28"/>
  <c r="AM33" i="28"/>
  <c r="AL33" i="28"/>
  <c r="AK33" i="28"/>
  <c r="AJ33" i="28"/>
  <c r="AA33" i="28" s="1"/>
  <c r="AI33" i="28"/>
  <c r="AH33" i="28"/>
  <c r="AG33" i="28"/>
  <c r="AE33" i="28"/>
  <c r="Y33" i="28"/>
  <c r="X33" i="28"/>
  <c r="AV32" i="28"/>
  <c r="AU32" i="28"/>
  <c r="AT32" i="28"/>
  <c r="AS32" i="28"/>
  <c r="AR32" i="28"/>
  <c r="AQ32" i="28"/>
  <c r="AQ39" i="28" s="1"/>
  <c r="AP32" i="28"/>
  <c r="AO32" i="28"/>
  <c r="AN32" i="28"/>
  <c r="AM32" i="28"/>
  <c r="AL32" i="28"/>
  <c r="AK32" i="28"/>
  <c r="AJ32" i="28"/>
  <c r="AI32" i="28"/>
  <c r="AH32" i="28"/>
  <c r="AG32" i="28"/>
  <c r="AE32" i="28"/>
  <c r="AV31" i="28"/>
  <c r="AU31" i="28"/>
  <c r="AT31" i="28"/>
  <c r="AS31" i="28"/>
  <c r="AR31" i="28"/>
  <c r="AQ31" i="28"/>
  <c r="AP31" i="28"/>
  <c r="AO31" i="28"/>
  <c r="AN31" i="28"/>
  <c r="AM31" i="28"/>
  <c r="AL31" i="28"/>
  <c r="AK31" i="28"/>
  <c r="AJ31" i="28"/>
  <c r="AI31" i="28"/>
  <c r="AH31" i="28"/>
  <c r="AG31" i="28"/>
  <c r="AE31" i="28"/>
  <c r="Y31" i="28"/>
  <c r="AV30" i="28"/>
  <c r="AU30" i="28"/>
  <c r="AT30" i="28"/>
  <c r="AS30" i="28"/>
  <c r="AR30" i="28"/>
  <c r="AQ30" i="28"/>
  <c r="AP30" i="28"/>
  <c r="AO30" i="28"/>
  <c r="AN30" i="28"/>
  <c r="AM30" i="28"/>
  <c r="AL30" i="28"/>
  <c r="AK30" i="28"/>
  <c r="AJ30" i="28"/>
  <c r="AI30" i="28"/>
  <c r="AH30" i="28"/>
  <c r="AG30" i="28"/>
  <c r="AE30" i="28"/>
  <c r="AB30" i="28"/>
  <c r="Z30" i="28"/>
  <c r="AV29" i="28"/>
  <c r="AU29" i="28"/>
  <c r="AT29" i="28"/>
  <c r="AS29" i="28"/>
  <c r="AR29" i="28"/>
  <c r="AQ29" i="28"/>
  <c r="AP29" i="28"/>
  <c r="AO29" i="28"/>
  <c r="AO38" i="28" s="1"/>
  <c r="AN29" i="28"/>
  <c r="AM29" i="28"/>
  <c r="AL29" i="28"/>
  <c r="AK29" i="28"/>
  <c r="AJ29" i="28"/>
  <c r="AI29" i="28"/>
  <c r="AH29" i="28"/>
  <c r="AG29" i="28"/>
  <c r="AE29" i="28"/>
  <c r="AV28" i="28"/>
  <c r="AU28" i="28"/>
  <c r="AT28" i="28"/>
  <c r="AS28" i="28"/>
  <c r="AR28" i="28"/>
  <c r="AQ28" i="28"/>
  <c r="AP28" i="28"/>
  <c r="AO28" i="28"/>
  <c r="AN28" i="28"/>
  <c r="AM28" i="28"/>
  <c r="AL28" i="28"/>
  <c r="AK28" i="28"/>
  <c r="AJ28" i="28"/>
  <c r="AI28" i="28"/>
  <c r="AH28" i="28"/>
  <c r="AG28" i="28"/>
  <c r="AE28" i="28"/>
  <c r="AA28" i="28"/>
  <c r="AV27" i="28"/>
  <c r="AU27" i="28"/>
  <c r="AT27" i="28"/>
  <c r="AS27" i="28"/>
  <c r="AR27" i="28"/>
  <c r="AQ27" i="28"/>
  <c r="AP27" i="28"/>
  <c r="AO27" i="28"/>
  <c r="AN27" i="28"/>
  <c r="AM27" i="28"/>
  <c r="AL27" i="28"/>
  <c r="AK27" i="28"/>
  <c r="AJ27" i="28"/>
  <c r="AI27" i="28"/>
  <c r="AH27" i="28"/>
  <c r="AG27" i="28"/>
  <c r="AW27" i="28" s="1"/>
  <c r="AE27" i="28"/>
  <c r="AA27" i="28"/>
  <c r="W27" i="28"/>
  <c r="AV26" i="28"/>
  <c r="AU26" i="28"/>
  <c r="AT26" i="28"/>
  <c r="AS26" i="28"/>
  <c r="AR26" i="28"/>
  <c r="AQ26" i="28"/>
  <c r="AP26" i="28"/>
  <c r="AO26" i="28"/>
  <c r="AN26" i="28"/>
  <c r="AM26" i="28"/>
  <c r="AL26" i="28"/>
  <c r="AK26" i="28"/>
  <c r="AJ26" i="28"/>
  <c r="AI26" i="28"/>
  <c r="AH26" i="28"/>
  <c r="AG26" i="28"/>
  <c r="AE26" i="28"/>
  <c r="X26" i="28"/>
  <c r="AV25" i="28"/>
  <c r="AU25" i="28"/>
  <c r="AT25" i="28"/>
  <c r="AS25" i="28"/>
  <c r="AR25" i="28"/>
  <c r="AQ25" i="28"/>
  <c r="AP25" i="28"/>
  <c r="AO25" i="28"/>
  <c r="AN25" i="28"/>
  <c r="AM25" i="28"/>
  <c r="AL25" i="28"/>
  <c r="AK25" i="28"/>
  <c r="AJ25" i="28"/>
  <c r="AB25" i="28" s="1"/>
  <c r="AI25" i="28"/>
  <c r="AH25" i="28"/>
  <c r="AG25" i="28"/>
  <c r="AE25" i="28"/>
  <c r="Y25" i="28"/>
  <c r="X25" i="28"/>
  <c r="AV24" i="28"/>
  <c r="AU24" i="28"/>
  <c r="AT24" i="28"/>
  <c r="AS24" i="28"/>
  <c r="AR24" i="28"/>
  <c r="AQ24" i="28"/>
  <c r="AP24" i="28"/>
  <c r="AO24" i="28"/>
  <c r="AN24" i="28"/>
  <c r="AM24" i="28"/>
  <c r="AL24" i="28"/>
  <c r="AK24" i="28"/>
  <c r="AJ24" i="28"/>
  <c r="AI24" i="28"/>
  <c r="AH24" i="28"/>
  <c r="AG24" i="28"/>
  <c r="AE24" i="28"/>
  <c r="X24" i="28"/>
  <c r="AV23" i="28"/>
  <c r="AU23" i="28"/>
  <c r="AT23" i="28"/>
  <c r="AS23" i="28"/>
  <c r="AR23" i="28"/>
  <c r="AQ23" i="28"/>
  <c r="AP23" i="28"/>
  <c r="AO23" i="28"/>
  <c r="AN23" i="28"/>
  <c r="AM23" i="28"/>
  <c r="AL23" i="28"/>
  <c r="AK23" i="28"/>
  <c r="AJ23" i="28"/>
  <c r="AI23" i="28"/>
  <c r="Y23" i="28" s="1"/>
  <c r="AH23" i="28"/>
  <c r="AG23" i="28"/>
  <c r="AE23" i="28"/>
  <c r="AV22" i="28"/>
  <c r="AU22" i="28"/>
  <c r="AT22" i="28"/>
  <c r="AS22" i="28"/>
  <c r="AR22" i="28"/>
  <c r="AQ22" i="28"/>
  <c r="AP22" i="28"/>
  <c r="AO22" i="28"/>
  <c r="AN22" i="28"/>
  <c r="AM22" i="28"/>
  <c r="AL22" i="28"/>
  <c r="AK22" i="28"/>
  <c r="AJ22" i="28"/>
  <c r="AI22" i="28"/>
  <c r="AH22" i="28"/>
  <c r="AG22" i="28"/>
  <c r="AE22" i="28"/>
  <c r="AB22" i="28"/>
  <c r="Z22" i="28"/>
  <c r="AV21" i="28"/>
  <c r="AU21" i="28"/>
  <c r="AT21" i="28"/>
  <c r="AS21" i="28"/>
  <c r="AR21" i="28"/>
  <c r="AQ21" i="28"/>
  <c r="AP21" i="28"/>
  <c r="AO21" i="28"/>
  <c r="AN21" i="28"/>
  <c r="AM21" i="28"/>
  <c r="AL21" i="28"/>
  <c r="AK21" i="28"/>
  <c r="AJ21" i="28"/>
  <c r="AI21" i="28"/>
  <c r="AH21" i="28"/>
  <c r="AG21" i="28"/>
  <c r="AE21" i="28"/>
  <c r="AA21" i="28"/>
  <c r="AV20" i="28"/>
  <c r="AU20" i="28"/>
  <c r="AT20" i="28"/>
  <c r="AS20" i="28"/>
  <c r="AR20" i="28"/>
  <c r="AQ20" i="28"/>
  <c r="AP20" i="28"/>
  <c r="AO20" i="28"/>
  <c r="AN20" i="28"/>
  <c r="AM20" i="28"/>
  <c r="AL20" i="28"/>
  <c r="AK20" i="28"/>
  <c r="AJ20" i="28"/>
  <c r="AI20" i="28"/>
  <c r="AH20" i="28"/>
  <c r="AG20" i="28"/>
  <c r="AE20" i="28"/>
  <c r="AA20" i="28"/>
  <c r="AV19" i="28"/>
  <c r="AU19" i="28"/>
  <c r="AT19" i="28"/>
  <c r="AS19" i="28"/>
  <c r="AR19" i="28"/>
  <c r="AQ19" i="28"/>
  <c r="AP19" i="28"/>
  <c r="AO19" i="28"/>
  <c r="AN19" i="28"/>
  <c r="AM19" i="28"/>
  <c r="AL19" i="28"/>
  <c r="AK19" i="28"/>
  <c r="AJ19" i="28"/>
  <c r="AI19" i="28"/>
  <c r="AH19" i="28"/>
  <c r="AG19" i="28"/>
  <c r="AW19" i="28" s="1"/>
  <c r="AE19" i="28"/>
  <c r="AA19" i="28"/>
  <c r="W19" i="28"/>
  <c r="AV18" i="28"/>
  <c r="AU18" i="28"/>
  <c r="AT18" i="28"/>
  <c r="AS18" i="28"/>
  <c r="AR18" i="28"/>
  <c r="AQ18" i="28"/>
  <c r="AP18" i="28"/>
  <c r="AO18" i="28"/>
  <c r="AN18" i="28"/>
  <c r="AM18" i="28"/>
  <c r="AL18" i="28"/>
  <c r="AL42" i="28" s="1"/>
  <c r="AK18" i="28"/>
  <c r="AJ18" i="28"/>
  <c r="AI18" i="28"/>
  <c r="AH18" i="28"/>
  <c r="AG18" i="28"/>
  <c r="AE18" i="28"/>
  <c r="X18" i="28"/>
  <c r="AV17" i="28"/>
  <c r="AU17" i="28"/>
  <c r="AT17" i="28"/>
  <c r="AS17" i="28"/>
  <c r="AR17" i="28"/>
  <c r="AQ17" i="28"/>
  <c r="AP17" i="28"/>
  <c r="AO17" i="28"/>
  <c r="AN17" i="28"/>
  <c r="AM17" i="28"/>
  <c r="AL17" i="28"/>
  <c r="AK17" i="28"/>
  <c r="AJ17" i="28"/>
  <c r="AB17" i="28" s="1"/>
  <c r="AI17" i="28"/>
  <c r="AH17" i="28"/>
  <c r="AA17" i="28" s="1"/>
  <c r="AG17" i="28"/>
  <c r="AE17" i="28"/>
  <c r="Y17" i="28"/>
  <c r="X17" i="28"/>
  <c r="AV16" i="28"/>
  <c r="AU16" i="28"/>
  <c r="AT16" i="28"/>
  <c r="AS16" i="28"/>
  <c r="AR16" i="28"/>
  <c r="AQ16" i="28"/>
  <c r="AP16" i="28"/>
  <c r="AO16" i="28"/>
  <c r="AN16" i="28"/>
  <c r="AM16" i="28"/>
  <c r="AL16" i="28"/>
  <c r="AK16" i="28"/>
  <c r="AJ16" i="28"/>
  <c r="AI16" i="28"/>
  <c r="X16" i="28" s="1"/>
  <c r="AH16" i="28"/>
  <c r="AG16" i="28"/>
  <c r="AE16" i="28"/>
  <c r="AV15" i="28"/>
  <c r="AU15" i="28"/>
  <c r="AT15" i="28"/>
  <c r="AS15" i="28"/>
  <c r="AR15" i="28"/>
  <c r="AQ15" i="28"/>
  <c r="AP15" i="28"/>
  <c r="AO15" i="28"/>
  <c r="AN15" i="28"/>
  <c r="AM15" i="28"/>
  <c r="AL15" i="28"/>
  <c r="AK15" i="28"/>
  <c r="AJ15" i="28"/>
  <c r="AI15" i="28"/>
  <c r="Y15" i="28" s="1"/>
  <c r="AH15" i="28"/>
  <c r="AG15" i="28"/>
  <c r="AE15" i="28"/>
  <c r="AV14" i="28"/>
  <c r="AU14" i="28"/>
  <c r="AT14" i="28"/>
  <c r="AS14" i="28"/>
  <c r="AR14" i="28"/>
  <c r="AQ14" i="28"/>
  <c r="AP14" i="28"/>
  <c r="AO14" i="28"/>
  <c r="AN14" i="28"/>
  <c r="AM14" i="28"/>
  <c r="AL14" i="28"/>
  <c r="AK14" i="28"/>
  <c r="AJ14" i="28"/>
  <c r="AI14" i="28"/>
  <c r="AH14" i="28"/>
  <c r="AG14" i="28"/>
  <c r="AE14" i="28"/>
  <c r="AB14" i="28"/>
  <c r="Z14" i="28"/>
  <c r="AV13" i="28"/>
  <c r="AU13" i="28"/>
  <c r="AT13" i="28"/>
  <c r="AS13" i="28"/>
  <c r="AR13" i="28"/>
  <c r="AQ13" i="28"/>
  <c r="AP13" i="28"/>
  <c r="AO13" i="28"/>
  <c r="AN13" i="28"/>
  <c r="AM13" i="28"/>
  <c r="AL13" i="28"/>
  <c r="AK13" i="28"/>
  <c r="AJ13" i="28"/>
  <c r="AI13" i="28"/>
  <c r="AH13" i="28"/>
  <c r="AG13" i="28"/>
  <c r="AE13" i="28"/>
  <c r="AA13" i="28"/>
  <c r="AV12" i="28"/>
  <c r="AU12" i="28"/>
  <c r="AT12" i="28"/>
  <c r="AS12" i="28"/>
  <c r="AS41" i="28" s="1"/>
  <c r="AR12" i="28"/>
  <c r="AQ12" i="28"/>
  <c r="AP12" i="28"/>
  <c r="AO12" i="28"/>
  <c r="AN12" i="28"/>
  <c r="AM12" i="28"/>
  <c r="AL12" i="28"/>
  <c r="AK12" i="28"/>
  <c r="AJ12" i="28"/>
  <c r="AI12" i="28"/>
  <c r="AH12" i="28"/>
  <c r="AG12" i="28"/>
  <c r="AA12" i="28" s="1"/>
  <c r="AE12" i="28"/>
  <c r="AV11" i="28"/>
  <c r="AU11" i="28"/>
  <c r="AT11" i="28"/>
  <c r="AS11" i="28"/>
  <c r="AR11" i="28"/>
  <c r="AQ11" i="28"/>
  <c r="AP11" i="28"/>
  <c r="AO11" i="28"/>
  <c r="AN11" i="28"/>
  <c r="AM11" i="28"/>
  <c r="AL11" i="28"/>
  <c r="AK11" i="28"/>
  <c r="AJ11" i="28"/>
  <c r="AI11" i="28"/>
  <c r="AH11" i="28"/>
  <c r="AG11" i="28"/>
  <c r="AW11" i="28" s="1"/>
  <c r="AE11" i="28"/>
  <c r="AA11" i="28"/>
  <c r="W11" i="28"/>
  <c r="AV10" i="28"/>
  <c r="AU10" i="28"/>
  <c r="AT10" i="28"/>
  <c r="AT38" i="28" s="1"/>
  <c r="AS10" i="28"/>
  <c r="AR10" i="28"/>
  <c r="AQ10" i="28"/>
  <c r="AP10" i="28"/>
  <c r="AP40" i="28" s="1"/>
  <c r="AO10" i="28"/>
  <c r="AN10" i="28"/>
  <c r="AM10" i="28"/>
  <c r="AL10" i="28"/>
  <c r="AL45" i="28" s="1"/>
  <c r="AK10" i="28"/>
  <c r="AJ10" i="28"/>
  <c r="AI10" i="28"/>
  <c r="AH10" i="28"/>
  <c r="AG10" i="28"/>
  <c r="Z10" i="28" s="1"/>
  <c r="AE10" i="28"/>
  <c r="X10" i="28"/>
  <c r="AV9" i="28"/>
  <c r="AU9" i="28"/>
  <c r="AT9" i="28"/>
  <c r="AS9" i="28"/>
  <c r="AR9" i="28"/>
  <c r="AQ9" i="28"/>
  <c r="AP9" i="28"/>
  <c r="AO9" i="28"/>
  <c r="AN9" i="28"/>
  <c r="AM9" i="28"/>
  <c r="AL9" i="28"/>
  <c r="AK9" i="28"/>
  <c r="AJ9" i="28"/>
  <c r="AB9" i="28" s="1"/>
  <c r="AI9" i="28"/>
  <c r="AH9" i="28"/>
  <c r="AA9" i="28" s="1"/>
  <c r="AG9" i="28"/>
  <c r="AE9" i="28"/>
  <c r="Y9" i="28"/>
  <c r="X9" i="28"/>
  <c r="AV8" i="28"/>
  <c r="AU8" i="28"/>
  <c r="AU40" i="28" s="1"/>
  <c r="AT8" i="28"/>
  <c r="AS8" i="28"/>
  <c r="AR8" i="28"/>
  <c r="AQ8" i="28"/>
  <c r="AQ45" i="28" s="1"/>
  <c r="AP8" i="28"/>
  <c r="AO8" i="28"/>
  <c r="AN8" i="28"/>
  <c r="AM8" i="28"/>
  <c r="AM43" i="28" s="1"/>
  <c r="AL8" i="28"/>
  <c r="AK8" i="28"/>
  <c r="AJ8" i="28"/>
  <c r="AI8" i="28"/>
  <c r="Y8" i="28" s="1"/>
  <c r="AH8" i="28"/>
  <c r="AG8" i="28"/>
  <c r="AE8" i="28"/>
  <c r="AV7" i="28"/>
  <c r="AU7" i="28"/>
  <c r="AT7" i="28"/>
  <c r="AS7" i="28"/>
  <c r="AR7" i="28"/>
  <c r="AQ7" i="28"/>
  <c r="AP7" i="28"/>
  <c r="AO7" i="28"/>
  <c r="AN7" i="28"/>
  <c r="AM7" i="28"/>
  <c r="AL7" i="28"/>
  <c r="AK7" i="28"/>
  <c r="AJ7" i="28"/>
  <c r="AI7" i="28"/>
  <c r="AH7" i="28"/>
  <c r="AG7" i="28"/>
  <c r="AE7" i="28"/>
  <c r="AB7" i="28"/>
  <c r="X7" i="28"/>
  <c r="AV6" i="28"/>
  <c r="AU6" i="28"/>
  <c r="AU43" i="28" s="1"/>
  <c r="AT6" i="28"/>
  <c r="AS6" i="28"/>
  <c r="AR6" i="28"/>
  <c r="AQ6" i="28"/>
  <c r="AQ41" i="28" s="1"/>
  <c r="AP6" i="28"/>
  <c r="AO6" i="28"/>
  <c r="AN6" i="28"/>
  <c r="AM6" i="28"/>
  <c r="AM40" i="28" s="1"/>
  <c r="AL6" i="28"/>
  <c r="AK6" i="28"/>
  <c r="AJ6" i="28"/>
  <c r="AI6" i="28"/>
  <c r="AI45" i="28" s="1"/>
  <c r="AH6" i="28"/>
  <c r="AG6" i="28"/>
  <c r="AE6" i="28"/>
  <c r="AA6" i="28"/>
  <c r="W6" i="28"/>
  <c r="D1" i="28"/>
  <c r="AS45" i="27"/>
  <c r="AF45" i="27"/>
  <c r="AF44" i="27"/>
  <c r="CB43" i="27"/>
  <c r="CA43" i="27"/>
  <c r="BZ43" i="27"/>
  <c r="BY43" i="27"/>
  <c r="BX43" i="27"/>
  <c r="BW43" i="27"/>
  <c r="BV43" i="27"/>
  <c r="BU43" i="27"/>
  <c r="BT43" i="27"/>
  <c r="BS43" i="27"/>
  <c r="BR43" i="27"/>
  <c r="BQ43" i="27"/>
  <c r="BP43" i="27"/>
  <c r="BO43" i="27"/>
  <c r="BN43" i="27"/>
  <c r="BM43" i="27"/>
  <c r="BL43" i="27"/>
  <c r="BK43" i="27"/>
  <c r="BJ43" i="27"/>
  <c r="BI43" i="27"/>
  <c r="BH43" i="27"/>
  <c r="BG43" i="27"/>
  <c r="BF43" i="27"/>
  <c r="BE43" i="27"/>
  <c r="BD43" i="27"/>
  <c r="BC43" i="27"/>
  <c r="BB43" i="27"/>
  <c r="BA43" i="27"/>
  <c r="AZ43" i="27"/>
  <c r="AY43" i="27"/>
  <c r="AX43" i="27"/>
  <c r="AF43" i="27"/>
  <c r="AV42" i="27"/>
  <c r="AF42" i="27"/>
  <c r="AF41" i="27"/>
  <c r="AF40" i="27"/>
  <c r="AS39" i="27"/>
  <c r="AV38" i="27"/>
  <c r="AV37" i="27"/>
  <c r="AU37" i="27"/>
  <c r="AT37" i="27"/>
  <c r="AS37" i="27"/>
  <c r="AR37" i="27"/>
  <c r="AQ37" i="27"/>
  <c r="AP37" i="27"/>
  <c r="AO37" i="27"/>
  <c r="AN37" i="27"/>
  <c r="AM37" i="27"/>
  <c r="AM41" i="27" s="1"/>
  <c r="AL37" i="27"/>
  <c r="AK37" i="27"/>
  <c r="AJ37" i="27"/>
  <c r="AI37" i="27"/>
  <c r="AH37" i="27"/>
  <c r="AG37" i="27"/>
  <c r="AE37" i="27"/>
  <c r="E37" i="27"/>
  <c r="B33" i="38" s="1"/>
  <c r="AV36" i="27"/>
  <c r="AU36" i="27"/>
  <c r="AT36" i="27"/>
  <c r="AS36" i="27"/>
  <c r="AR36" i="27"/>
  <c r="AQ36" i="27"/>
  <c r="AP36" i="27"/>
  <c r="AO36" i="27"/>
  <c r="AN36" i="27"/>
  <c r="AM36" i="27"/>
  <c r="AL36" i="27"/>
  <c r="AK36" i="27"/>
  <c r="AJ36" i="27"/>
  <c r="AI36" i="27"/>
  <c r="Z36" i="27" s="1"/>
  <c r="AH36" i="27"/>
  <c r="AG36" i="27"/>
  <c r="AE36" i="27"/>
  <c r="AV35" i="27"/>
  <c r="AU35" i="27"/>
  <c r="AT35" i="27"/>
  <c r="AS35" i="27"/>
  <c r="AR35" i="27"/>
  <c r="AQ35" i="27"/>
  <c r="AP35" i="27"/>
  <c r="AO35" i="27"/>
  <c r="AN35" i="27"/>
  <c r="AM35" i="27"/>
  <c r="AL35" i="27"/>
  <c r="AK35" i="27"/>
  <c r="AJ35" i="27"/>
  <c r="AI35" i="27"/>
  <c r="AH35" i="27"/>
  <c r="AG35" i="27"/>
  <c r="AE35" i="27"/>
  <c r="Y35" i="27"/>
  <c r="AV34" i="27"/>
  <c r="AU34" i="27"/>
  <c r="AT34" i="27"/>
  <c r="AS34" i="27"/>
  <c r="AR34" i="27"/>
  <c r="AQ34" i="27"/>
  <c r="AP34" i="27"/>
  <c r="AO34" i="27"/>
  <c r="AN34" i="27"/>
  <c r="AM34" i="27"/>
  <c r="AL34" i="27"/>
  <c r="AK34" i="27"/>
  <c r="AJ34" i="27"/>
  <c r="AI34" i="27"/>
  <c r="AH34" i="27"/>
  <c r="AG34" i="27"/>
  <c r="AE34" i="27"/>
  <c r="AB34" i="27"/>
  <c r="X34" i="27"/>
  <c r="AV33" i="27"/>
  <c r="AU33" i="27"/>
  <c r="AT33" i="27"/>
  <c r="AS33" i="27"/>
  <c r="AR33" i="27"/>
  <c r="AQ33" i="27"/>
  <c r="AP33" i="27"/>
  <c r="AO33" i="27"/>
  <c r="AN33" i="27"/>
  <c r="AM33" i="27"/>
  <c r="AL33" i="27"/>
  <c r="AK33" i="27"/>
  <c r="AJ33" i="27"/>
  <c r="AI33" i="27"/>
  <c r="AH33" i="27"/>
  <c r="AG33" i="27"/>
  <c r="Z33" i="27" s="1"/>
  <c r="AE33" i="27"/>
  <c r="AA33" i="27"/>
  <c r="W33" i="27"/>
  <c r="AV32" i="27"/>
  <c r="AU32" i="27"/>
  <c r="AT32" i="27"/>
  <c r="AS32" i="27"/>
  <c r="AR32" i="27"/>
  <c r="AQ32" i="27"/>
  <c r="AP32" i="27"/>
  <c r="AO32" i="27"/>
  <c r="AN32" i="27"/>
  <c r="AM32" i="27"/>
  <c r="AL32" i="27"/>
  <c r="AK32" i="27"/>
  <c r="AJ32" i="27"/>
  <c r="AI32" i="27"/>
  <c r="AH32" i="27"/>
  <c r="AB32" i="27" s="1"/>
  <c r="AG32" i="27"/>
  <c r="AW32" i="27" s="1"/>
  <c r="AE32" i="27"/>
  <c r="Z32" i="27"/>
  <c r="AV31" i="27"/>
  <c r="AU31" i="27"/>
  <c r="AT31" i="27"/>
  <c r="AS31" i="27"/>
  <c r="AR31" i="27"/>
  <c r="AQ31" i="27"/>
  <c r="AP31" i="27"/>
  <c r="AO31" i="27"/>
  <c r="AN31" i="27"/>
  <c r="AM31" i="27"/>
  <c r="AL31" i="27"/>
  <c r="AK31" i="27"/>
  <c r="AJ31" i="27"/>
  <c r="AI31" i="27"/>
  <c r="AH31" i="27"/>
  <c r="AG31" i="27"/>
  <c r="AE31" i="27"/>
  <c r="Y31" i="27"/>
  <c r="AV30" i="27"/>
  <c r="AU30" i="27"/>
  <c r="AT30" i="27"/>
  <c r="AS30" i="27"/>
  <c r="AR30" i="27"/>
  <c r="AQ30" i="27"/>
  <c r="AP30" i="27"/>
  <c r="AO30" i="27"/>
  <c r="AN30" i="27"/>
  <c r="AM30" i="27"/>
  <c r="AL30" i="27"/>
  <c r="AK30" i="27"/>
  <c r="AJ30" i="27"/>
  <c r="AI30" i="27"/>
  <c r="AH30" i="27"/>
  <c r="AG30" i="27"/>
  <c r="AB30" i="27" s="1"/>
  <c r="AE30" i="27"/>
  <c r="X30" i="27"/>
  <c r="AV29" i="27"/>
  <c r="AU29" i="27"/>
  <c r="AT29" i="27"/>
  <c r="AS29" i="27"/>
  <c r="AR29" i="27"/>
  <c r="AQ29" i="27"/>
  <c r="AP29" i="27"/>
  <c r="AO29" i="27"/>
  <c r="AN29" i="27"/>
  <c r="AM29" i="27"/>
  <c r="AL29" i="27"/>
  <c r="AK29" i="27"/>
  <c r="AJ29" i="27"/>
  <c r="AA29" i="27" s="1"/>
  <c r="AI29" i="27"/>
  <c r="AH29" i="27"/>
  <c r="AG29" i="27"/>
  <c r="Z29" i="27" s="1"/>
  <c r="AE29" i="27"/>
  <c r="AV28" i="27"/>
  <c r="AU28" i="27"/>
  <c r="AT28" i="27"/>
  <c r="AS28" i="27"/>
  <c r="AR28" i="27"/>
  <c r="AQ28" i="27"/>
  <c r="AP28" i="27"/>
  <c r="AO28" i="27"/>
  <c r="AN28" i="27"/>
  <c r="AM28" i="27"/>
  <c r="AL28" i="27"/>
  <c r="AK28" i="27"/>
  <c r="AJ28" i="27"/>
  <c r="AI28" i="27"/>
  <c r="Z28" i="27" s="1"/>
  <c r="AH28" i="27"/>
  <c r="AG28" i="27"/>
  <c r="AE28" i="27"/>
  <c r="AV27" i="27"/>
  <c r="AU27" i="27"/>
  <c r="AT27" i="27"/>
  <c r="AS27" i="27"/>
  <c r="AR27" i="27"/>
  <c r="AQ27" i="27"/>
  <c r="AP27" i="27"/>
  <c r="AO27" i="27"/>
  <c r="AN27" i="27"/>
  <c r="AM27" i="27"/>
  <c r="AL27" i="27"/>
  <c r="AK27" i="27"/>
  <c r="AJ27" i="27"/>
  <c r="AI27" i="27"/>
  <c r="AH27" i="27"/>
  <c r="AG27" i="27"/>
  <c r="AW27" i="27" s="1"/>
  <c r="AE27" i="27"/>
  <c r="Y27" i="27"/>
  <c r="AV26" i="27"/>
  <c r="AU26" i="27"/>
  <c r="AT26" i="27"/>
  <c r="AS26" i="27"/>
  <c r="AR26" i="27"/>
  <c r="AQ26" i="27"/>
  <c r="AP26" i="27"/>
  <c r="AO26" i="27"/>
  <c r="AN26" i="27"/>
  <c r="AM26" i="27"/>
  <c r="AL26" i="27"/>
  <c r="AK26" i="27"/>
  <c r="AJ26" i="27"/>
  <c r="AI26" i="27"/>
  <c r="AH26" i="27"/>
  <c r="AG26" i="27"/>
  <c r="AE26" i="27"/>
  <c r="AB26" i="27"/>
  <c r="AV25" i="27"/>
  <c r="AU25" i="27"/>
  <c r="AT25" i="27"/>
  <c r="AS25" i="27"/>
  <c r="AR25" i="27"/>
  <c r="AQ25" i="27"/>
  <c r="AP25" i="27"/>
  <c r="AO25" i="27"/>
  <c r="AN25" i="27"/>
  <c r="AM25" i="27"/>
  <c r="AL25" i="27"/>
  <c r="AK25" i="27"/>
  <c r="AJ25" i="27"/>
  <c r="AI25" i="27"/>
  <c r="AH25" i="27"/>
  <c r="AG25" i="27"/>
  <c r="AE25" i="27"/>
  <c r="AA25" i="27"/>
  <c r="W25" i="27"/>
  <c r="AV24" i="27"/>
  <c r="AU24" i="27"/>
  <c r="AT24" i="27"/>
  <c r="AS24" i="27"/>
  <c r="AR24" i="27"/>
  <c r="AQ24" i="27"/>
  <c r="AP24" i="27"/>
  <c r="AO24" i="27"/>
  <c r="AN24" i="27"/>
  <c r="AM24" i="27"/>
  <c r="AL24" i="27"/>
  <c r="AK24" i="27"/>
  <c r="AJ24" i="27"/>
  <c r="AI24" i="27"/>
  <c r="AH24" i="27"/>
  <c r="AB24" i="27" s="1"/>
  <c r="AG24" i="27"/>
  <c r="AW24" i="27" s="1"/>
  <c r="AE24" i="27"/>
  <c r="Z24" i="27"/>
  <c r="AV23" i="27"/>
  <c r="AU23" i="27"/>
  <c r="AT23" i="27"/>
  <c r="AS23" i="27"/>
  <c r="AR23" i="27"/>
  <c r="AQ23" i="27"/>
  <c r="AP23" i="27"/>
  <c r="AO23" i="27"/>
  <c r="AN23" i="27"/>
  <c r="AM23" i="27"/>
  <c r="AL23" i="27"/>
  <c r="AK23" i="27"/>
  <c r="AJ23" i="27"/>
  <c r="AI23" i="27"/>
  <c r="AH23" i="27"/>
  <c r="AG23" i="27"/>
  <c r="AE23" i="27"/>
  <c r="Y23" i="27"/>
  <c r="AV22" i="27"/>
  <c r="AU22" i="27"/>
  <c r="AT22" i="27"/>
  <c r="AS22" i="27"/>
  <c r="AR22" i="27"/>
  <c r="AQ22" i="27"/>
  <c r="AP22" i="27"/>
  <c r="AO22" i="27"/>
  <c r="AN22" i="27"/>
  <c r="AM22" i="27"/>
  <c r="AL22" i="27"/>
  <c r="AK22" i="27"/>
  <c r="AJ22" i="27"/>
  <c r="AI22" i="27"/>
  <c r="AH22" i="27"/>
  <c r="AG22" i="27"/>
  <c r="AB22" i="27" s="1"/>
  <c r="AE22" i="27"/>
  <c r="X22" i="27"/>
  <c r="AV21" i="27"/>
  <c r="AU21" i="27"/>
  <c r="AT21" i="27"/>
  <c r="AS21" i="27"/>
  <c r="AR21" i="27"/>
  <c r="AQ21" i="27"/>
  <c r="AP21" i="27"/>
  <c r="AO21" i="27"/>
  <c r="AN21" i="27"/>
  <c r="AM21" i="27"/>
  <c r="AL21" i="27"/>
  <c r="AK21" i="27"/>
  <c r="AJ21" i="27"/>
  <c r="AA21" i="27" s="1"/>
  <c r="AI21" i="27"/>
  <c r="AH21" i="27"/>
  <c r="AG21" i="27"/>
  <c r="Z21" i="27" s="1"/>
  <c r="AE21" i="27"/>
  <c r="AV20" i="27"/>
  <c r="AU20" i="27"/>
  <c r="AT20" i="27"/>
  <c r="AS20" i="27"/>
  <c r="AR20" i="27"/>
  <c r="AQ20" i="27"/>
  <c r="AP20" i="27"/>
  <c r="AO20" i="27"/>
  <c r="AN20" i="27"/>
  <c r="AM20" i="27"/>
  <c r="AL20" i="27"/>
  <c r="AK20" i="27"/>
  <c r="AJ20" i="27"/>
  <c r="AI20" i="27"/>
  <c r="Z20" i="27" s="1"/>
  <c r="AH20" i="27"/>
  <c r="AG20" i="27"/>
  <c r="AE20" i="27"/>
  <c r="AV19" i="27"/>
  <c r="AU19" i="27"/>
  <c r="AT19" i="27"/>
  <c r="AS19" i="27"/>
  <c r="AR19" i="27"/>
  <c r="AQ19" i="27"/>
  <c r="AP19" i="27"/>
  <c r="AO19" i="27"/>
  <c r="AN19" i="27"/>
  <c r="AM19" i="27"/>
  <c r="AL19" i="27"/>
  <c r="AK19" i="27"/>
  <c r="AJ19" i="27"/>
  <c r="AI19" i="27"/>
  <c r="AH19" i="27"/>
  <c r="AG19" i="27"/>
  <c r="AW19" i="27" s="1"/>
  <c r="AE19" i="27"/>
  <c r="Y19" i="27"/>
  <c r="AV18" i="27"/>
  <c r="AU18" i="27"/>
  <c r="AT18" i="27"/>
  <c r="AS18" i="27"/>
  <c r="AR18" i="27"/>
  <c r="AQ18" i="27"/>
  <c r="AP18" i="27"/>
  <c r="AO18" i="27"/>
  <c r="AN18" i="27"/>
  <c r="AM18" i="27"/>
  <c r="AL18" i="27"/>
  <c r="AK18" i="27"/>
  <c r="AJ18" i="27"/>
  <c r="AI18" i="27"/>
  <c r="AH18" i="27"/>
  <c r="AG18" i="27"/>
  <c r="AE18" i="27"/>
  <c r="AB18" i="27"/>
  <c r="AV17" i="27"/>
  <c r="AU17" i="27"/>
  <c r="AT17" i="27"/>
  <c r="AS17" i="27"/>
  <c r="AR17" i="27"/>
  <c r="AQ17" i="27"/>
  <c r="AP17" i="27"/>
  <c r="AO17" i="27"/>
  <c r="AN17" i="27"/>
  <c r="AM17" i="27"/>
  <c r="AL17" i="27"/>
  <c r="AK17" i="27"/>
  <c r="AJ17" i="27"/>
  <c r="AI17" i="27"/>
  <c r="AH17" i="27"/>
  <c r="AG17" i="27"/>
  <c r="AE17" i="27"/>
  <c r="AA17" i="27"/>
  <c r="W17" i="27"/>
  <c r="AV16" i="27"/>
  <c r="AU16" i="27"/>
  <c r="AT16" i="27"/>
  <c r="AS16" i="27"/>
  <c r="AR16" i="27"/>
  <c r="AQ16" i="27"/>
  <c r="AP16" i="27"/>
  <c r="AO16" i="27"/>
  <c r="AN16" i="27"/>
  <c r="AM16" i="27"/>
  <c r="AL16" i="27"/>
  <c r="AK16" i="27"/>
  <c r="AJ16" i="27"/>
  <c r="AI16" i="27"/>
  <c r="AH16" i="27"/>
  <c r="AB16" i="27" s="1"/>
  <c r="AG16" i="27"/>
  <c r="AW16" i="27" s="1"/>
  <c r="AE16" i="27"/>
  <c r="Z16" i="27"/>
  <c r="AV15" i="27"/>
  <c r="AU15" i="27"/>
  <c r="AT15" i="27"/>
  <c r="AS15" i="27"/>
  <c r="AR15" i="27"/>
  <c r="AQ15" i="27"/>
  <c r="AP15" i="27"/>
  <c r="AO15" i="27"/>
  <c r="AN15" i="27"/>
  <c r="AM15" i="27"/>
  <c r="AL15" i="27"/>
  <c r="AK15" i="27"/>
  <c r="AJ15" i="27"/>
  <c r="AI15" i="27"/>
  <c r="AH15" i="27"/>
  <c r="AG15" i="27"/>
  <c r="AE15" i="27"/>
  <c r="Y15" i="27"/>
  <c r="AV14" i="27"/>
  <c r="AU14" i="27"/>
  <c r="AT14" i="27"/>
  <c r="AS14" i="27"/>
  <c r="AR14" i="27"/>
  <c r="AQ14" i="27"/>
  <c r="AP14" i="27"/>
  <c r="AO14" i="27"/>
  <c r="AN14" i="27"/>
  <c r="AM14" i="27"/>
  <c r="AL14" i="27"/>
  <c r="AK14" i="27"/>
  <c r="AJ14" i="27"/>
  <c r="AI14" i="27"/>
  <c r="AH14" i="27"/>
  <c r="AG14" i="27"/>
  <c r="AB14" i="27" s="1"/>
  <c r="AE14" i="27"/>
  <c r="X14" i="27"/>
  <c r="AV13" i="27"/>
  <c r="AU13" i="27"/>
  <c r="AT13" i="27"/>
  <c r="AS13" i="27"/>
  <c r="AR13" i="27"/>
  <c r="AQ13" i="27"/>
  <c r="AP13" i="27"/>
  <c r="AO13" i="27"/>
  <c r="AN13" i="27"/>
  <c r="AM13" i="27"/>
  <c r="AL13" i="27"/>
  <c r="AK13" i="27"/>
  <c r="AJ13" i="27"/>
  <c r="AA13" i="27" s="1"/>
  <c r="AI13" i="27"/>
  <c r="AH13" i="27"/>
  <c r="AG13" i="27"/>
  <c r="Z13" i="27" s="1"/>
  <c r="AE13" i="27"/>
  <c r="AV12" i="27"/>
  <c r="AU12" i="27"/>
  <c r="AT12" i="27"/>
  <c r="AS12" i="27"/>
  <c r="AR12" i="27"/>
  <c r="AQ12" i="27"/>
  <c r="AP12" i="27"/>
  <c r="AO12" i="27"/>
  <c r="AN12" i="27"/>
  <c r="AM12" i="27"/>
  <c r="AL12" i="27"/>
  <c r="AK12" i="27"/>
  <c r="AJ12" i="27"/>
  <c r="AI12" i="27"/>
  <c r="Z12" i="27" s="1"/>
  <c r="AH12" i="27"/>
  <c r="AG12" i="27"/>
  <c r="AE12" i="27"/>
  <c r="AV11" i="27"/>
  <c r="AU11" i="27"/>
  <c r="AT11" i="27"/>
  <c r="AS11" i="27"/>
  <c r="AR11" i="27"/>
  <c r="AQ11" i="27"/>
  <c r="AP11" i="27"/>
  <c r="AO11" i="27"/>
  <c r="AN11" i="27"/>
  <c r="AM11" i="27"/>
  <c r="AL11" i="27"/>
  <c r="AK11" i="27"/>
  <c r="AJ11" i="27"/>
  <c r="AI11" i="27"/>
  <c r="AH11" i="27"/>
  <c r="AG11" i="27"/>
  <c r="AW11" i="27" s="1"/>
  <c r="AE11" i="27"/>
  <c r="Y11" i="27"/>
  <c r="AV10" i="27"/>
  <c r="AU10" i="27"/>
  <c r="AT10" i="27"/>
  <c r="AS10" i="27"/>
  <c r="AR10" i="27"/>
  <c r="AQ10" i="27"/>
  <c r="AP10" i="27"/>
  <c r="AO10" i="27"/>
  <c r="AN10" i="27"/>
  <c r="AM10" i="27"/>
  <c r="AL10" i="27"/>
  <c r="AK10" i="27"/>
  <c r="AJ10" i="27"/>
  <c r="AI10" i="27"/>
  <c r="AH10" i="27"/>
  <c r="AG10" i="27"/>
  <c r="AE10" i="27"/>
  <c r="AB10" i="27"/>
  <c r="AV9" i="27"/>
  <c r="AU9" i="27"/>
  <c r="AT9" i="27"/>
  <c r="AS9" i="27"/>
  <c r="AR9" i="27"/>
  <c r="AR42" i="27" s="1"/>
  <c r="AQ9" i="27"/>
  <c r="AP9" i="27"/>
  <c r="AO9" i="27"/>
  <c r="AN9" i="27"/>
  <c r="AN42" i="27" s="1"/>
  <c r="AM9" i="27"/>
  <c r="AL9" i="27"/>
  <c r="AK9" i="27"/>
  <c r="AJ9" i="27"/>
  <c r="Z9" i="27" s="1"/>
  <c r="AI9" i="27"/>
  <c r="AB9" i="27" s="1"/>
  <c r="AH9" i="27"/>
  <c r="AG9" i="27"/>
  <c r="AE9" i="27"/>
  <c r="AE41" i="27" s="1"/>
  <c r="AA9" i="27"/>
  <c r="W9" i="27"/>
  <c r="AV8" i="27"/>
  <c r="AU8" i="27"/>
  <c r="AU41" i="27" s="1"/>
  <c r="AT8" i="27"/>
  <c r="AS8" i="27"/>
  <c r="AR8" i="27"/>
  <c r="AQ8" i="27"/>
  <c r="AQ41" i="27" s="1"/>
  <c r="AP8" i="27"/>
  <c r="AO8" i="27"/>
  <c r="AN8" i="27"/>
  <c r="AM8" i="27"/>
  <c r="AL8" i="27"/>
  <c r="AK8" i="27"/>
  <c r="AJ8" i="27"/>
  <c r="AI8" i="27"/>
  <c r="Y8" i="27" s="1"/>
  <c r="AH8" i="27"/>
  <c r="AB8" i="27" s="1"/>
  <c r="AG8" i="27"/>
  <c r="AW8" i="27" s="1"/>
  <c r="AE8" i="27"/>
  <c r="Z8" i="27"/>
  <c r="AV7" i="27"/>
  <c r="AU7" i="27"/>
  <c r="AT7" i="27"/>
  <c r="AT43" i="27" s="1"/>
  <c r="AS7" i="27"/>
  <c r="AR7" i="27"/>
  <c r="AQ7" i="27"/>
  <c r="AP7" i="27"/>
  <c r="AP43" i="27" s="1"/>
  <c r="AO7" i="27"/>
  <c r="AN7" i="27"/>
  <c r="AM7" i="27"/>
  <c r="AL7" i="27"/>
  <c r="AL44" i="27" s="1"/>
  <c r="AK7" i="27"/>
  <c r="AJ7" i="27"/>
  <c r="AI7" i="27"/>
  <c r="AH7" i="27"/>
  <c r="AG7" i="27"/>
  <c r="AE7" i="27"/>
  <c r="Y7" i="27"/>
  <c r="AV6" i="27"/>
  <c r="AU6" i="27"/>
  <c r="AT6" i="27"/>
  <c r="AT41" i="27" s="1"/>
  <c r="AS6" i="27"/>
  <c r="AR6" i="27"/>
  <c r="AQ6" i="27"/>
  <c r="AP6" i="27"/>
  <c r="AP41" i="27" s="1"/>
  <c r="AO6" i="27"/>
  <c r="AN6" i="27"/>
  <c r="AM6" i="27"/>
  <c r="AL6" i="27"/>
  <c r="AL41" i="27" s="1"/>
  <c r="AK6" i="27"/>
  <c r="AK45" i="27" s="1"/>
  <c r="AJ6" i="27"/>
  <c r="AI6" i="27"/>
  <c r="AH6" i="27"/>
  <c r="AH41" i="27" s="1"/>
  <c r="AG6" i="27"/>
  <c r="AG45" i="27" s="1"/>
  <c r="AE6" i="27"/>
  <c r="X6" i="27"/>
  <c r="D1" i="27"/>
  <c r="AF23" i="26"/>
  <c r="AF22" i="26"/>
  <c r="CB21" i="26"/>
  <c r="CA21" i="26"/>
  <c r="BZ21" i="26"/>
  <c r="BY21" i="26"/>
  <c r="BX21" i="26"/>
  <c r="BW21" i="26"/>
  <c r="BV21" i="26"/>
  <c r="BU21" i="26"/>
  <c r="BT21" i="26"/>
  <c r="BS21" i="26"/>
  <c r="BR21" i="26"/>
  <c r="BQ21" i="26"/>
  <c r="BP21" i="26"/>
  <c r="BO21" i="26"/>
  <c r="BN21" i="26"/>
  <c r="BM21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AF21" i="26"/>
  <c r="AV20" i="26"/>
  <c r="AF20" i="26"/>
  <c r="AR19" i="26"/>
  <c r="AF19" i="26"/>
  <c r="AN18" i="26"/>
  <c r="AF18" i="26"/>
  <c r="AR16" i="26"/>
  <c r="AV15" i="26"/>
  <c r="AU15" i="26"/>
  <c r="AT15" i="26"/>
  <c r="AS15" i="26"/>
  <c r="AR15" i="26"/>
  <c r="AQ15" i="26"/>
  <c r="AP15" i="26"/>
  <c r="AO15" i="26"/>
  <c r="AN15" i="26"/>
  <c r="AM15" i="26"/>
  <c r="AL15" i="26"/>
  <c r="AK15" i="26"/>
  <c r="AJ15" i="26"/>
  <c r="W15" i="26" s="1"/>
  <c r="AI15" i="26"/>
  <c r="AH15" i="26"/>
  <c r="AG15" i="26"/>
  <c r="AW15" i="26" s="1"/>
  <c r="AE15" i="26"/>
  <c r="AA15" i="26"/>
  <c r="Z15" i="26"/>
  <c r="AV14" i="26"/>
  <c r="AU14" i="26"/>
  <c r="AT14" i="26"/>
  <c r="AS14" i="26"/>
  <c r="AR14" i="26"/>
  <c r="AQ14" i="26"/>
  <c r="AP14" i="26"/>
  <c r="AO14" i="26"/>
  <c r="AN14" i="26"/>
  <c r="AM14" i="26"/>
  <c r="AL14" i="26"/>
  <c r="AK14" i="26"/>
  <c r="AJ14" i="26"/>
  <c r="AI14" i="26"/>
  <c r="AH14" i="26"/>
  <c r="AB14" i="26" s="1"/>
  <c r="AG14" i="26"/>
  <c r="Z14" i="26" s="1"/>
  <c r="AE14" i="26"/>
  <c r="X14" i="26"/>
  <c r="AV13" i="26"/>
  <c r="AU13" i="26"/>
  <c r="AT13" i="26"/>
  <c r="AS13" i="26"/>
  <c r="AR13" i="26"/>
  <c r="AQ13" i="26"/>
  <c r="AP13" i="26"/>
  <c r="AO13" i="26"/>
  <c r="AN13" i="26"/>
  <c r="AM13" i="26"/>
  <c r="AL13" i="26"/>
  <c r="AK13" i="26"/>
  <c r="AJ13" i="26"/>
  <c r="AI13" i="26"/>
  <c r="AH13" i="26"/>
  <c r="AA13" i="26" s="1"/>
  <c r="AG13" i="26"/>
  <c r="AE13" i="26"/>
  <c r="AB13" i="26"/>
  <c r="X13" i="26"/>
  <c r="W13" i="26"/>
  <c r="AV12" i="26"/>
  <c r="AU12" i="26"/>
  <c r="AT12" i="26"/>
  <c r="AS12" i="26"/>
  <c r="AR12" i="26"/>
  <c r="AQ12" i="26"/>
  <c r="AP12" i="26"/>
  <c r="AO12" i="26"/>
  <c r="AN12" i="26"/>
  <c r="AM12" i="26"/>
  <c r="AL12" i="26"/>
  <c r="AK12" i="26"/>
  <c r="AJ12" i="26"/>
  <c r="AI12" i="26"/>
  <c r="AB12" i="26" s="1"/>
  <c r="AH12" i="26"/>
  <c r="AG12" i="26"/>
  <c r="AE12" i="26"/>
  <c r="X12" i="26"/>
  <c r="AV11" i="26"/>
  <c r="AU11" i="26"/>
  <c r="AU21" i="26" s="1"/>
  <c r="AT11" i="26"/>
  <c r="AS11" i="26"/>
  <c r="AR11" i="26"/>
  <c r="AQ11" i="26"/>
  <c r="AP11" i="26"/>
  <c r="AO11" i="26"/>
  <c r="AN11" i="26"/>
  <c r="AM11" i="26"/>
  <c r="AM22" i="26" s="1"/>
  <c r="AL11" i="26"/>
  <c r="AK11" i="26"/>
  <c r="AJ11" i="26"/>
  <c r="AI11" i="26"/>
  <c r="W11" i="26" s="1"/>
  <c r="AH11" i="26"/>
  <c r="AA11" i="26" s="1"/>
  <c r="AG11" i="26"/>
  <c r="AE11" i="26"/>
  <c r="Y11" i="26"/>
  <c r="AV10" i="26"/>
  <c r="AU10" i="26"/>
  <c r="AT10" i="26"/>
  <c r="AS10" i="26"/>
  <c r="AR10" i="26"/>
  <c r="AQ10" i="26"/>
  <c r="AP10" i="26"/>
  <c r="AO10" i="26"/>
  <c r="AN10" i="26"/>
  <c r="AM10" i="26"/>
  <c r="AL10" i="26"/>
  <c r="AK10" i="26"/>
  <c r="AJ10" i="26"/>
  <c r="AI10" i="26"/>
  <c r="AB10" i="26" s="1"/>
  <c r="AH10" i="26"/>
  <c r="AG10" i="26"/>
  <c r="AE10" i="26"/>
  <c r="Z10" i="26"/>
  <c r="Y10" i="26"/>
  <c r="AV9" i="26"/>
  <c r="AU9" i="26"/>
  <c r="AT9" i="26"/>
  <c r="AS9" i="26"/>
  <c r="AR9" i="26"/>
  <c r="AQ9" i="26"/>
  <c r="AP9" i="26"/>
  <c r="AO9" i="26"/>
  <c r="AN9" i="26"/>
  <c r="AM9" i="26"/>
  <c r="AL9" i="26"/>
  <c r="AK9" i="26"/>
  <c r="AJ9" i="26"/>
  <c r="AI9" i="26"/>
  <c r="AH9" i="26"/>
  <c r="AG9" i="26"/>
  <c r="Z9" i="26" s="1"/>
  <c r="AE9" i="26"/>
  <c r="AA9" i="26"/>
  <c r="AV8" i="26"/>
  <c r="AU8" i="26"/>
  <c r="AT8" i="26"/>
  <c r="AS8" i="26"/>
  <c r="AR8" i="26"/>
  <c r="AQ8" i="26"/>
  <c r="AP8" i="26"/>
  <c r="AO8" i="26"/>
  <c r="AN8" i="26"/>
  <c r="AM8" i="26"/>
  <c r="AL8" i="26"/>
  <c r="AK8" i="26"/>
  <c r="AK20" i="26" s="1"/>
  <c r="AJ8" i="26"/>
  <c r="AI8" i="26"/>
  <c r="AH8" i="26"/>
  <c r="AG8" i="26"/>
  <c r="Y8" i="26" s="1"/>
  <c r="AE8" i="26"/>
  <c r="AA8" i="26"/>
  <c r="AV7" i="26"/>
  <c r="AV21" i="26" s="1"/>
  <c r="AU7" i="26"/>
  <c r="AT7" i="26"/>
  <c r="AS7" i="26"/>
  <c r="AR7" i="26"/>
  <c r="AR21" i="26" s="1"/>
  <c r="AQ7" i="26"/>
  <c r="AP7" i="26"/>
  <c r="AO7" i="26"/>
  <c r="AN7" i="26"/>
  <c r="AN21" i="26" s="1"/>
  <c r="AM7" i="26"/>
  <c r="AL7" i="26"/>
  <c r="AK7" i="26"/>
  <c r="AJ7" i="26"/>
  <c r="AJ21" i="26" s="1"/>
  <c r="AI7" i="26"/>
  <c r="AH7" i="26"/>
  <c r="AG7" i="26"/>
  <c r="AW7" i="26" s="1"/>
  <c r="AE7" i="26"/>
  <c r="AE21" i="26" s="1"/>
  <c r="AA7" i="26"/>
  <c r="Z7" i="26"/>
  <c r="AV6" i="26"/>
  <c r="AU6" i="26"/>
  <c r="AT6" i="26"/>
  <c r="AS6" i="26"/>
  <c r="AS20" i="26" s="1"/>
  <c r="AR6" i="26"/>
  <c r="AQ6" i="26"/>
  <c r="AP6" i="26"/>
  <c r="AO6" i="26"/>
  <c r="AO19" i="26" s="1"/>
  <c r="AN6" i="26"/>
  <c r="AM6" i="26"/>
  <c r="AL6" i="26"/>
  <c r="AK6" i="26"/>
  <c r="AJ6" i="26"/>
  <c r="AI6" i="26"/>
  <c r="AH6" i="26"/>
  <c r="AG6" i="26"/>
  <c r="Z6" i="26" s="1"/>
  <c r="AE6" i="26"/>
  <c r="X6" i="26"/>
  <c r="D1" i="26"/>
  <c r="AF45" i="25"/>
  <c r="AF44" i="25"/>
  <c r="CB43" i="25"/>
  <c r="CA43" i="25"/>
  <c r="BZ43" i="25"/>
  <c r="BY43" i="25"/>
  <c r="BX43" i="25"/>
  <c r="BW43" i="25"/>
  <c r="BV43" i="25"/>
  <c r="BU43" i="25"/>
  <c r="BT43" i="25"/>
  <c r="BS43" i="25"/>
  <c r="BR43" i="25"/>
  <c r="BQ43" i="25"/>
  <c r="BP43" i="25"/>
  <c r="BO43" i="25"/>
  <c r="BN43" i="25"/>
  <c r="BM43" i="25"/>
  <c r="BL43" i="25"/>
  <c r="BK43" i="25"/>
  <c r="BJ43" i="25"/>
  <c r="BI43" i="25"/>
  <c r="BH43" i="25"/>
  <c r="BG43" i="25"/>
  <c r="BF43" i="25"/>
  <c r="BE43" i="25"/>
  <c r="BD43" i="25"/>
  <c r="BC43" i="25"/>
  <c r="BB43" i="25"/>
  <c r="BA43" i="25"/>
  <c r="AZ43" i="25"/>
  <c r="AY43" i="25"/>
  <c r="AX43" i="25"/>
  <c r="AF43" i="25"/>
  <c r="AF42" i="25"/>
  <c r="AF41" i="25"/>
  <c r="AF40" i="25"/>
  <c r="AV37" i="25"/>
  <c r="AU37" i="25"/>
  <c r="AT37" i="25"/>
  <c r="AS37" i="25"/>
  <c r="AR37" i="25"/>
  <c r="AQ37" i="25"/>
  <c r="AP37" i="25"/>
  <c r="AO37" i="25"/>
  <c r="AN37" i="25"/>
  <c r="AM37" i="25"/>
  <c r="AL37" i="25"/>
  <c r="AK37" i="25"/>
  <c r="AJ37" i="25"/>
  <c r="AI37" i="25"/>
  <c r="AH37" i="25"/>
  <c r="AG37" i="25"/>
  <c r="AW37" i="25" s="1"/>
  <c r="AE37" i="25"/>
  <c r="Y37" i="25"/>
  <c r="E37" i="25"/>
  <c r="B31" i="38" s="1"/>
  <c r="AV36" i="25"/>
  <c r="AU36" i="25"/>
  <c r="AT36" i="25"/>
  <c r="AS36" i="25"/>
  <c r="AR36" i="25"/>
  <c r="AQ36" i="25"/>
  <c r="AP36" i="25"/>
  <c r="AO36" i="25"/>
  <c r="AN36" i="25"/>
  <c r="AM36" i="25"/>
  <c r="AL36" i="25"/>
  <c r="AK36" i="25"/>
  <c r="AJ36" i="25"/>
  <c r="AI36" i="25"/>
  <c r="AH36" i="25"/>
  <c r="AG36" i="25"/>
  <c r="AW36" i="25" s="1"/>
  <c r="AE36" i="25"/>
  <c r="Y36" i="25"/>
  <c r="AV35" i="25"/>
  <c r="AU35" i="25"/>
  <c r="AT35" i="25"/>
  <c r="AS35" i="25"/>
  <c r="AR35" i="25"/>
  <c r="AQ35" i="25"/>
  <c r="AP35" i="25"/>
  <c r="AO35" i="25"/>
  <c r="AN35" i="25"/>
  <c r="AM35" i="25"/>
  <c r="AL35" i="25"/>
  <c r="AK35" i="25"/>
  <c r="AJ35" i="25"/>
  <c r="AI35" i="25"/>
  <c r="AH35" i="25"/>
  <c r="AG35" i="25"/>
  <c r="AE35" i="25"/>
  <c r="AV34" i="25"/>
  <c r="AU34" i="25"/>
  <c r="AT34" i="25"/>
  <c r="AS34" i="25"/>
  <c r="AR34" i="25"/>
  <c r="AQ34" i="25"/>
  <c r="AP34" i="25"/>
  <c r="AO34" i="25"/>
  <c r="AN34" i="25"/>
  <c r="AM34" i="25"/>
  <c r="AL34" i="25"/>
  <c r="AK34" i="25"/>
  <c r="AJ34" i="25"/>
  <c r="Z34" i="25" s="1"/>
  <c r="AI34" i="25"/>
  <c r="AH34" i="25"/>
  <c r="AG34" i="25"/>
  <c r="AE34" i="25"/>
  <c r="AV33" i="25"/>
  <c r="AU33" i="25"/>
  <c r="AT33" i="25"/>
  <c r="AS33" i="25"/>
  <c r="AR33" i="25"/>
  <c r="AQ33" i="25"/>
  <c r="AP33" i="25"/>
  <c r="AO33" i="25"/>
  <c r="AN33" i="25"/>
  <c r="AM33" i="25"/>
  <c r="AL33" i="25"/>
  <c r="AK33" i="25"/>
  <c r="AJ33" i="25"/>
  <c r="AI33" i="25"/>
  <c r="Y33" i="25" s="1"/>
  <c r="AH33" i="25"/>
  <c r="AG33" i="25"/>
  <c r="AE33" i="25"/>
  <c r="AV32" i="25"/>
  <c r="AU32" i="25"/>
  <c r="AT32" i="25"/>
  <c r="AS32" i="25"/>
  <c r="AR32" i="25"/>
  <c r="AQ32" i="25"/>
  <c r="AP32" i="25"/>
  <c r="AO32" i="25"/>
  <c r="AN32" i="25"/>
  <c r="AM32" i="25"/>
  <c r="AL32" i="25"/>
  <c r="AK32" i="25"/>
  <c r="AJ32" i="25"/>
  <c r="AI32" i="25"/>
  <c r="AH32" i="25"/>
  <c r="AG32" i="25"/>
  <c r="AE32" i="25"/>
  <c r="Y32" i="25"/>
  <c r="AV31" i="25"/>
  <c r="AU31" i="25"/>
  <c r="AT31" i="25"/>
  <c r="AS31" i="25"/>
  <c r="AR31" i="25"/>
  <c r="AQ31" i="25"/>
  <c r="AP31" i="25"/>
  <c r="AO31" i="25"/>
  <c r="AN31" i="25"/>
  <c r="AM31" i="25"/>
  <c r="AL31" i="25"/>
  <c r="AK31" i="25"/>
  <c r="AJ31" i="25"/>
  <c r="AI31" i="25"/>
  <c r="AH31" i="25"/>
  <c r="AG31" i="25"/>
  <c r="AE31" i="25"/>
  <c r="AB31" i="25"/>
  <c r="X31" i="25"/>
  <c r="AV30" i="25"/>
  <c r="AU30" i="25"/>
  <c r="AT30" i="25"/>
  <c r="AS30" i="25"/>
  <c r="AR30" i="25"/>
  <c r="AQ30" i="25"/>
  <c r="AP30" i="25"/>
  <c r="AO30" i="25"/>
  <c r="AN30" i="25"/>
  <c r="AM30" i="25"/>
  <c r="AL30" i="25"/>
  <c r="AK30" i="25"/>
  <c r="AJ30" i="25"/>
  <c r="Z30" i="25" s="1"/>
  <c r="AI30" i="25"/>
  <c r="AB30" i="25" s="1"/>
  <c r="AH30" i="25"/>
  <c r="AG30" i="25"/>
  <c r="Y30" i="25" s="1"/>
  <c r="AE30" i="25"/>
  <c r="AA30" i="25"/>
  <c r="W30" i="25"/>
  <c r="AV29" i="25"/>
  <c r="AU29" i="25"/>
  <c r="AT29" i="25"/>
  <c r="AS29" i="25"/>
  <c r="AR29" i="25"/>
  <c r="AQ29" i="25"/>
  <c r="AP29" i="25"/>
  <c r="AO29" i="25"/>
  <c r="AN29" i="25"/>
  <c r="AM29" i="25"/>
  <c r="AL29" i="25"/>
  <c r="AK29" i="25"/>
  <c r="AJ29" i="25"/>
  <c r="AI29" i="25"/>
  <c r="Y29" i="25" s="1"/>
  <c r="AH29" i="25"/>
  <c r="AB29" i="25" s="1"/>
  <c r="AG29" i="25"/>
  <c r="AW29" i="25" s="1"/>
  <c r="AE29" i="25"/>
  <c r="Z29" i="25"/>
  <c r="AV28" i="25"/>
  <c r="AU28" i="25"/>
  <c r="AT28" i="25"/>
  <c r="AS28" i="25"/>
  <c r="AR28" i="25"/>
  <c r="AQ28" i="25"/>
  <c r="AP28" i="25"/>
  <c r="AO28" i="25"/>
  <c r="AN28" i="25"/>
  <c r="AM28" i="25"/>
  <c r="AL28" i="25"/>
  <c r="AK28" i="25"/>
  <c r="AJ28" i="25"/>
  <c r="AI28" i="25"/>
  <c r="AH28" i="25"/>
  <c r="AG28" i="25"/>
  <c r="AW28" i="25" s="1"/>
  <c r="AE28" i="25"/>
  <c r="Y28" i="25"/>
  <c r="AV27" i="25"/>
  <c r="AU27" i="25"/>
  <c r="AT27" i="25"/>
  <c r="AS27" i="25"/>
  <c r="AR27" i="25"/>
  <c r="AQ27" i="25"/>
  <c r="AP27" i="25"/>
  <c r="AO27" i="25"/>
  <c r="AN27" i="25"/>
  <c r="AM27" i="25"/>
  <c r="AL27" i="25"/>
  <c r="AK27" i="25"/>
  <c r="AJ27" i="25"/>
  <c r="AI27" i="25"/>
  <c r="AH27" i="25"/>
  <c r="AG27" i="25"/>
  <c r="AE27" i="25"/>
  <c r="AV26" i="25"/>
  <c r="AU26" i="25"/>
  <c r="AT26" i="25"/>
  <c r="AS26" i="25"/>
  <c r="AR26" i="25"/>
  <c r="AQ26" i="25"/>
  <c r="AP26" i="25"/>
  <c r="AO26" i="25"/>
  <c r="AN26" i="25"/>
  <c r="AM26" i="25"/>
  <c r="AL26" i="25"/>
  <c r="AK26" i="25"/>
  <c r="AJ26" i="25"/>
  <c r="Z26" i="25" s="1"/>
  <c r="AI26" i="25"/>
  <c r="AH26" i="25"/>
  <c r="AG26" i="25"/>
  <c r="AE26" i="25"/>
  <c r="AV25" i="25"/>
  <c r="AU25" i="25"/>
  <c r="AT25" i="25"/>
  <c r="AS25" i="25"/>
  <c r="AR25" i="25"/>
  <c r="AQ25" i="25"/>
  <c r="AP25" i="25"/>
  <c r="AO25" i="25"/>
  <c r="AN25" i="25"/>
  <c r="AM25" i="25"/>
  <c r="AL25" i="25"/>
  <c r="AK25" i="25"/>
  <c r="AJ25" i="25"/>
  <c r="AI25" i="25"/>
  <c r="Y25" i="25" s="1"/>
  <c r="AH25" i="25"/>
  <c r="AG25" i="25"/>
  <c r="AE25" i="25"/>
  <c r="AV24" i="25"/>
  <c r="AU24" i="25"/>
  <c r="AT24" i="25"/>
  <c r="AS24" i="25"/>
  <c r="AR24" i="25"/>
  <c r="AQ24" i="25"/>
  <c r="AP24" i="25"/>
  <c r="AO24" i="25"/>
  <c r="AN24" i="25"/>
  <c r="AM24" i="25"/>
  <c r="AL24" i="25"/>
  <c r="AK24" i="25"/>
  <c r="AJ24" i="25"/>
  <c r="AI24" i="25"/>
  <c r="AH24" i="25"/>
  <c r="AG24" i="25"/>
  <c r="AE24" i="25"/>
  <c r="Y24" i="25"/>
  <c r="AV23" i="25"/>
  <c r="AU23" i="25"/>
  <c r="AT23" i="25"/>
  <c r="AS23" i="25"/>
  <c r="AR23" i="25"/>
  <c r="AQ23" i="25"/>
  <c r="AP23" i="25"/>
  <c r="AO23" i="25"/>
  <c r="AN23" i="25"/>
  <c r="AM23" i="25"/>
  <c r="AL23" i="25"/>
  <c r="AK23" i="25"/>
  <c r="AJ23" i="25"/>
  <c r="AI23" i="25"/>
  <c r="AH23" i="25"/>
  <c r="AG23" i="25"/>
  <c r="AE23" i="25"/>
  <c r="AB23" i="25"/>
  <c r="X23" i="25"/>
  <c r="AV22" i="25"/>
  <c r="AU22" i="25"/>
  <c r="AT22" i="25"/>
  <c r="AS22" i="25"/>
  <c r="AR22" i="25"/>
  <c r="AQ22" i="25"/>
  <c r="AP22" i="25"/>
  <c r="AO22" i="25"/>
  <c r="AN22" i="25"/>
  <c r="AM22" i="25"/>
  <c r="AL22" i="25"/>
  <c r="AK22" i="25"/>
  <c r="AJ22" i="25"/>
  <c r="Z22" i="25" s="1"/>
  <c r="AI22" i="25"/>
  <c r="AB22" i="25" s="1"/>
  <c r="AH22" i="25"/>
  <c r="AG22" i="25"/>
  <c r="Y22" i="25" s="1"/>
  <c r="AE22" i="25"/>
  <c r="AA22" i="25"/>
  <c r="W22" i="25"/>
  <c r="AV21" i="25"/>
  <c r="AU21" i="25"/>
  <c r="AT21" i="25"/>
  <c r="AS21" i="25"/>
  <c r="AR21" i="25"/>
  <c r="AQ21" i="25"/>
  <c r="AP21" i="25"/>
  <c r="AO21" i="25"/>
  <c r="AN21" i="25"/>
  <c r="AM21" i="25"/>
  <c r="AL21" i="25"/>
  <c r="AK21" i="25"/>
  <c r="AJ21" i="25"/>
  <c r="AI21" i="25"/>
  <c r="Y21" i="25" s="1"/>
  <c r="AH21" i="25"/>
  <c r="AB21" i="25" s="1"/>
  <c r="AG21" i="25"/>
  <c r="AW21" i="25" s="1"/>
  <c r="AE21" i="25"/>
  <c r="Z21" i="25"/>
  <c r="AV20" i="25"/>
  <c r="AU20" i="25"/>
  <c r="AT20" i="25"/>
  <c r="AS20" i="25"/>
  <c r="AR20" i="25"/>
  <c r="AQ20" i="25"/>
  <c r="AP20" i="25"/>
  <c r="AO20" i="25"/>
  <c r="AN20" i="25"/>
  <c r="AM20" i="25"/>
  <c r="AL20" i="25"/>
  <c r="AK20" i="25"/>
  <c r="AJ20" i="25"/>
  <c r="AI20" i="25"/>
  <c r="AH20" i="25"/>
  <c r="AG20" i="25"/>
  <c r="AW20" i="25" s="1"/>
  <c r="AE20" i="25"/>
  <c r="Y20" i="25"/>
  <c r="AV19" i="25"/>
  <c r="AU19" i="25"/>
  <c r="AT19" i="25"/>
  <c r="AS19" i="25"/>
  <c r="AR19" i="25"/>
  <c r="AQ19" i="25"/>
  <c r="AP19" i="25"/>
  <c r="AO19" i="25"/>
  <c r="AN19" i="25"/>
  <c r="AM19" i="25"/>
  <c r="AL19" i="25"/>
  <c r="AK19" i="25"/>
  <c r="AJ19" i="25"/>
  <c r="AI19" i="25"/>
  <c r="AH19" i="25"/>
  <c r="AG19" i="25"/>
  <c r="AE19" i="25"/>
  <c r="AV18" i="25"/>
  <c r="AU18" i="25"/>
  <c r="AT18" i="25"/>
  <c r="AS18" i="25"/>
  <c r="AR18" i="25"/>
  <c r="AQ18" i="25"/>
  <c r="AP18" i="25"/>
  <c r="AO18" i="25"/>
  <c r="AN18" i="25"/>
  <c r="AM18" i="25"/>
  <c r="AL18" i="25"/>
  <c r="AK18" i="25"/>
  <c r="AJ18" i="25"/>
  <c r="Z18" i="25" s="1"/>
  <c r="AI18" i="25"/>
  <c r="AH18" i="25"/>
  <c r="AG18" i="25"/>
  <c r="AE18" i="25"/>
  <c r="AV17" i="25"/>
  <c r="AU17" i="25"/>
  <c r="AT17" i="25"/>
  <c r="AS17" i="25"/>
  <c r="AR17" i="25"/>
  <c r="AQ17" i="25"/>
  <c r="AP17" i="25"/>
  <c r="AO17" i="25"/>
  <c r="AN17" i="25"/>
  <c r="AM17" i="25"/>
  <c r="AL17" i="25"/>
  <c r="AK17" i="25"/>
  <c r="AJ17" i="25"/>
  <c r="AI17" i="25"/>
  <c r="Y17" i="25" s="1"/>
  <c r="AH17" i="25"/>
  <c r="AG17" i="25"/>
  <c r="AE17" i="25"/>
  <c r="AV16" i="25"/>
  <c r="AU16" i="25"/>
  <c r="AT16" i="25"/>
  <c r="AS16" i="25"/>
  <c r="AR16" i="25"/>
  <c r="AQ16" i="25"/>
  <c r="AP16" i="25"/>
  <c r="AO16" i="25"/>
  <c r="AN16" i="25"/>
  <c r="AM16" i="25"/>
  <c r="AL16" i="25"/>
  <c r="AK16" i="25"/>
  <c r="AJ16" i="25"/>
  <c r="AI16" i="25"/>
  <c r="AH16" i="25"/>
  <c r="AG16" i="25"/>
  <c r="AE16" i="25"/>
  <c r="Y16" i="25"/>
  <c r="AV15" i="25"/>
  <c r="AU15" i="25"/>
  <c r="AT15" i="25"/>
  <c r="AS15" i="25"/>
  <c r="AR15" i="25"/>
  <c r="AQ15" i="25"/>
  <c r="AP15" i="25"/>
  <c r="AO15" i="25"/>
  <c r="AN15" i="25"/>
  <c r="AM15" i="25"/>
  <c r="AL15" i="25"/>
  <c r="AK15" i="25"/>
  <c r="AJ15" i="25"/>
  <c r="AI15" i="25"/>
  <c r="AH15" i="25"/>
  <c r="AG15" i="25"/>
  <c r="AE15" i="25"/>
  <c r="AB15" i="25"/>
  <c r="X15" i="25"/>
  <c r="AV14" i="25"/>
  <c r="AU14" i="25"/>
  <c r="AT14" i="25"/>
  <c r="AS14" i="25"/>
  <c r="AR14" i="25"/>
  <c r="AQ14" i="25"/>
  <c r="AP14" i="25"/>
  <c r="AO14" i="25"/>
  <c r="AN14" i="25"/>
  <c r="AM14" i="25"/>
  <c r="AL14" i="25"/>
  <c r="AK14" i="25"/>
  <c r="AJ14" i="25"/>
  <c r="Z14" i="25" s="1"/>
  <c r="AI14" i="25"/>
  <c r="AB14" i="25" s="1"/>
  <c r="AH14" i="25"/>
  <c r="AG14" i="25"/>
  <c r="Y14" i="25" s="1"/>
  <c r="AE14" i="25"/>
  <c r="AA14" i="25"/>
  <c r="W14" i="25"/>
  <c r="AV13" i="25"/>
  <c r="AU13" i="25"/>
  <c r="AT13" i="25"/>
  <c r="AS13" i="25"/>
  <c r="AR13" i="25"/>
  <c r="AQ13" i="25"/>
  <c r="AP13" i="25"/>
  <c r="AO13" i="25"/>
  <c r="AN13" i="25"/>
  <c r="AM13" i="25"/>
  <c r="AL13" i="25"/>
  <c r="AK13" i="25"/>
  <c r="AJ13" i="25"/>
  <c r="AI13" i="25"/>
  <c r="Y13" i="25" s="1"/>
  <c r="AH13" i="25"/>
  <c r="AB13" i="25" s="1"/>
  <c r="AG13" i="25"/>
  <c r="AW13" i="25" s="1"/>
  <c r="AE13" i="25"/>
  <c r="Z13" i="25"/>
  <c r="AV12" i="25"/>
  <c r="AU12" i="25"/>
  <c r="AT12" i="25"/>
  <c r="AS12" i="25"/>
  <c r="AR12" i="25"/>
  <c r="AQ12" i="25"/>
  <c r="AP12" i="25"/>
  <c r="AO12" i="25"/>
  <c r="AN12" i="25"/>
  <c r="AM12" i="25"/>
  <c r="AL12" i="25"/>
  <c r="AK12" i="25"/>
  <c r="AJ12" i="25"/>
  <c r="AI12" i="25"/>
  <c r="AH12" i="25"/>
  <c r="AG12" i="25"/>
  <c r="AW12" i="25" s="1"/>
  <c r="AE12" i="25"/>
  <c r="Y12" i="25"/>
  <c r="AV11" i="25"/>
  <c r="AU11" i="25"/>
  <c r="AT11" i="25"/>
  <c r="AS11" i="25"/>
  <c r="AR11" i="25"/>
  <c r="AQ11" i="25"/>
  <c r="AP11" i="25"/>
  <c r="AO11" i="25"/>
  <c r="AN11" i="25"/>
  <c r="AM11" i="25"/>
  <c r="AL11" i="25"/>
  <c r="AK11" i="25"/>
  <c r="AJ11" i="25"/>
  <c r="AI11" i="25"/>
  <c r="AH11" i="25"/>
  <c r="AG11" i="25"/>
  <c r="AE11" i="25"/>
  <c r="AV10" i="25"/>
  <c r="AU10" i="25"/>
  <c r="AT10" i="25"/>
  <c r="AS10" i="25"/>
  <c r="AR10" i="25"/>
  <c r="AQ10" i="25"/>
  <c r="AP10" i="25"/>
  <c r="AO10" i="25"/>
  <c r="AN10" i="25"/>
  <c r="AM10" i="25"/>
  <c r="AL10" i="25"/>
  <c r="AK10" i="25"/>
  <c r="AJ10" i="25"/>
  <c r="Z10" i="25" s="1"/>
  <c r="AI10" i="25"/>
  <c r="AH10" i="25"/>
  <c r="AG10" i="25"/>
  <c r="AE10" i="25"/>
  <c r="AV9" i="25"/>
  <c r="AU9" i="25"/>
  <c r="AU44" i="25" s="1"/>
  <c r="AT9" i="25"/>
  <c r="AS9" i="25"/>
  <c r="AR9" i="25"/>
  <c r="AQ9" i="25"/>
  <c r="AQ45" i="25" s="1"/>
  <c r="AP9" i="25"/>
  <c r="AO9" i="25"/>
  <c r="AN9" i="25"/>
  <c r="AM9" i="25"/>
  <c r="AM41" i="25" s="1"/>
  <c r="AL9" i="25"/>
  <c r="AK9" i="25"/>
  <c r="AJ9" i="25"/>
  <c r="AI9" i="25"/>
  <c r="Y9" i="25" s="1"/>
  <c r="AH9" i="25"/>
  <c r="AG9" i="25"/>
  <c r="AE9" i="25"/>
  <c r="AV8" i="25"/>
  <c r="AU8" i="25"/>
  <c r="AT8" i="25"/>
  <c r="AT43" i="25" s="1"/>
  <c r="AS8" i="25"/>
  <c r="AR8" i="25"/>
  <c r="AQ8" i="25"/>
  <c r="AP8" i="25"/>
  <c r="AP43" i="25" s="1"/>
  <c r="AO8" i="25"/>
  <c r="AN8" i="25"/>
  <c r="AM8" i="25"/>
  <c r="AL8" i="25"/>
  <c r="AK8" i="25"/>
  <c r="AJ8" i="25"/>
  <c r="AI8" i="25"/>
  <c r="AH8" i="25"/>
  <c r="AH40" i="25" s="1"/>
  <c r="AG8" i="25"/>
  <c r="AE8" i="25"/>
  <c r="Y8" i="25"/>
  <c r="AV7" i="25"/>
  <c r="AU7" i="25"/>
  <c r="AT7" i="25"/>
  <c r="AS7" i="25"/>
  <c r="AS39" i="25" s="1"/>
  <c r="AR7" i="25"/>
  <c r="AQ7" i="25"/>
  <c r="AP7" i="25"/>
  <c r="AO7" i="25"/>
  <c r="AO39" i="25" s="1"/>
  <c r="AN7" i="25"/>
  <c r="AM7" i="25"/>
  <c r="AL7" i="25"/>
  <c r="AK7" i="25"/>
  <c r="AK39" i="25" s="1"/>
  <c r="AJ7" i="25"/>
  <c r="AI7" i="25"/>
  <c r="AH7" i="25"/>
  <c r="AG7" i="25"/>
  <c r="AE7" i="25"/>
  <c r="AB7" i="25"/>
  <c r="X7" i="25"/>
  <c r="AV6" i="25"/>
  <c r="AU6" i="25"/>
  <c r="AT6" i="25"/>
  <c r="AT39" i="25" s="1"/>
  <c r="AS6" i="25"/>
  <c r="AR6" i="25"/>
  <c r="AR42" i="25" s="1"/>
  <c r="AQ6" i="25"/>
  <c r="AP6" i="25"/>
  <c r="AP39" i="25" s="1"/>
  <c r="AO6" i="25"/>
  <c r="AN6" i="25"/>
  <c r="AN42" i="25" s="1"/>
  <c r="AM6" i="25"/>
  <c r="AL6" i="25"/>
  <c r="AL39" i="25" s="1"/>
  <c r="AK6" i="25"/>
  <c r="AJ6" i="25"/>
  <c r="AI6" i="25"/>
  <c r="AH6" i="25"/>
  <c r="AH45" i="25" s="1"/>
  <c r="AG6" i="25"/>
  <c r="AE6" i="25"/>
  <c r="AA6" i="25"/>
  <c r="W6" i="25"/>
  <c r="D1" i="25"/>
  <c r="AF45" i="24"/>
  <c r="AF44" i="24"/>
  <c r="CB43" i="24"/>
  <c r="CA43" i="24"/>
  <c r="BZ43" i="24"/>
  <c r="BY43" i="24"/>
  <c r="BX43" i="24"/>
  <c r="BW43" i="24"/>
  <c r="BV43" i="24"/>
  <c r="BU43" i="24"/>
  <c r="BT43" i="24"/>
  <c r="BS43" i="24"/>
  <c r="BR43" i="24"/>
  <c r="BQ43" i="24"/>
  <c r="BP43" i="24"/>
  <c r="BO43" i="24"/>
  <c r="BN43" i="24"/>
  <c r="BM43" i="24"/>
  <c r="BL43" i="24"/>
  <c r="BK43" i="24"/>
  <c r="BJ43" i="24"/>
  <c r="BI43" i="24"/>
  <c r="BH43" i="24"/>
  <c r="BG43" i="24"/>
  <c r="BF43" i="24"/>
  <c r="BE43" i="24"/>
  <c r="BD43" i="24"/>
  <c r="BC43" i="24"/>
  <c r="BB43" i="24"/>
  <c r="BA43" i="24"/>
  <c r="AZ43" i="24"/>
  <c r="AY43" i="24"/>
  <c r="AX43" i="24"/>
  <c r="AF43" i="24"/>
  <c r="AF42" i="24"/>
  <c r="AF41" i="24"/>
  <c r="AF40" i="24"/>
  <c r="AV37" i="24"/>
  <c r="AU37" i="24"/>
  <c r="AT37" i="24"/>
  <c r="AS37" i="24"/>
  <c r="AR37" i="24"/>
  <c r="AQ37" i="24"/>
  <c r="AP37" i="24"/>
  <c r="AO37" i="24"/>
  <c r="AN37" i="24"/>
  <c r="AM37" i="24"/>
  <c r="AL37" i="24"/>
  <c r="AK37" i="24"/>
  <c r="AJ37" i="24"/>
  <c r="AI37" i="24"/>
  <c r="AH37" i="24"/>
  <c r="AG37" i="24"/>
  <c r="AE37" i="24"/>
  <c r="Y37" i="24"/>
  <c r="E37" i="24"/>
  <c r="B30" i="38" s="1"/>
  <c r="AV36" i="24"/>
  <c r="AU36" i="24"/>
  <c r="AT36" i="24"/>
  <c r="AS36" i="24"/>
  <c r="AR36" i="24"/>
  <c r="AQ36" i="24"/>
  <c r="AP36" i="24"/>
  <c r="AO36" i="24"/>
  <c r="AN36" i="24"/>
  <c r="AM36" i="24"/>
  <c r="AL36" i="24"/>
  <c r="AK36" i="24"/>
  <c r="AJ36" i="24"/>
  <c r="AI36" i="24"/>
  <c r="AH36" i="24"/>
  <c r="AG36" i="24"/>
  <c r="AE36" i="24"/>
  <c r="Y36" i="24"/>
  <c r="AV35" i="24"/>
  <c r="AU35" i="24"/>
  <c r="AT35" i="24"/>
  <c r="AS35" i="24"/>
  <c r="AR35" i="24"/>
  <c r="AQ35" i="24"/>
  <c r="AP35" i="24"/>
  <c r="AO35" i="24"/>
  <c r="AN35" i="24"/>
  <c r="AM35" i="24"/>
  <c r="AL35" i="24"/>
  <c r="AK35" i="24"/>
  <c r="AJ35" i="24"/>
  <c r="AI35" i="24"/>
  <c r="AH35" i="24"/>
  <c r="AG35" i="24"/>
  <c r="AE35" i="24"/>
  <c r="AB35" i="24"/>
  <c r="X35" i="24"/>
  <c r="AV34" i="24"/>
  <c r="AU34" i="24"/>
  <c r="AT34" i="24"/>
  <c r="AS34" i="24"/>
  <c r="AR34" i="24"/>
  <c r="AQ34" i="24"/>
  <c r="AP34" i="24"/>
  <c r="AO34" i="24"/>
  <c r="AN34" i="24"/>
  <c r="AM34" i="24"/>
  <c r="AL34" i="24"/>
  <c r="AK34" i="24"/>
  <c r="AJ34" i="24"/>
  <c r="Z34" i="24" s="1"/>
  <c r="AI34" i="24"/>
  <c r="AH34" i="24"/>
  <c r="AG34" i="24"/>
  <c r="Y34" i="24" s="1"/>
  <c r="AE34" i="24"/>
  <c r="W34" i="24"/>
  <c r="AV33" i="24"/>
  <c r="AU33" i="24"/>
  <c r="AT33" i="24"/>
  <c r="AS33" i="24"/>
  <c r="AR33" i="24"/>
  <c r="AQ33" i="24"/>
  <c r="AP33" i="24"/>
  <c r="AO33" i="24"/>
  <c r="AN33" i="24"/>
  <c r="AM33" i="24"/>
  <c r="AL33" i="24"/>
  <c r="AK33" i="24"/>
  <c r="AJ33" i="24"/>
  <c r="AI33" i="24"/>
  <c r="Y33" i="24" s="1"/>
  <c r="AH33" i="24"/>
  <c r="AG33" i="24"/>
  <c r="AE33" i="24"/>
  <c r="AV32" i="24"/>
  <c r="AU32" i="24"/>
  <c r="AT32" i="24"/>
  <c r="AS32" i="24"/>
  <c r="AR32" i="24"/>
  <c r="AQ32" i="24"/>
  <c r="AP32" i="24"/>
  <c r="AO32" i="24"/>
  <c r="AN32" i="24"/>
  <c r="AM32" i="24"/>
  <c r="AL32" i="24"/>
  <c r="AK32" i="24"/>
  <c r="AJ32" i="24"/>
  <c r="AI32" i="24"/>
  <c r="AH32" i="24"/>
  <c r="AG32" i="24"/>
  <c r="AW32" i="24" s="1"/>
  <c r="AE32" i="24"/>
  <c r="Y32" i="24"/>
  <c r="AV31" i="24"/>
  <c r="AU31" i="24"/>
  <c r="AT31" i="24"/>
  <c r="AS31" i="24"/>
  <c r="AR31" i="24"/>
  <c r="AQ31" i="24"/>
  <c r="AP31" i="24"/>
  <c r="AO31" i="24"/>
  <c r="AN31" i="24"/>
  <c r="AM31" i="24"/>
  <c r="AL31" i="24"/>
  <c r="AK31" i="24"/>
  <c r="AJ31" i="24"/>
  <c r="AI31" i="24"/>
  <c r="AH31" i="24"/>
  <c r="AG31" i="24"/>
  <c r="AE31" i="24"/>
  <c r="AV30" i="24"/>
  <c r="AU30" i="24"/>
  <c r="AT30" i="24"/>
  <c r="AS30" i="24"/>
  <c r="AR30" i="24"/>
  <c r="AQ30" i="24"/>
  <c r="AP30" i="24"/>
  <c r="AO30" i="24"/>
  <c r="AN30" i="24"/>
  <c r="AM30" i="24"/>
  <c r="AL30" i="24"/>
  <c r="AK30" i="24"/>
  <c r="AJ30" i="24"/>
  <c r="Z30" i="24" s="1"/>
  <c r="AI30" i="24"/>
  <c r="AB30" i="24" s="1"/>
  <c r="AH30" i="24"/>
  <c r="AG30" i="24"/>
  <c r="AE30" i="24"/>
  <c r="AA30" i="24"/>
  <c r="AV29" i="24"/>
  <c r="AU29" i="24"/>
  <c r="AT29" i="24"/>
  <c r="AS29" i="24"/>
  <c r="AR29" i="24"/>
  <c r="AQ29" i="24"/>
  <c r="AP29" i="24"/>
  <c r="AO29" i="24"/>
  <c r="AN29" i="24"/>
  <c r="AM29" i="24"/>
  <c r="AL29" i="24"/>
  <c r="AK29" i="24"/>
  <c r="AJ29" i="24"/>
  <c r="AI29" i="24"/>
  <c r="Y29" i="24" s="1"/>
  <c r="AH29" i="24"/>
  <c r="AB29" i="24" s="1"/>
  <c r="AG29" i="24"/>
  <c r="AE29" i="24"/>
  <c r="Z29" i="24"/>
  <c r="AV28" i="24"/>
  <c r="AU28" i="24"/>
  <c r="AT28" i="24"/>
  <c r="AS28" i="24"/>
  <c r="AR28" i="24"/>
  <c r="AQ28" i="24"/>
  <c r="AP28" i="24"/>
  <c r="AO28" i="24"/>
  <c r="AN28" i="24"/>
  <c r="AM28" i="24"/>
  <c r="AL28" i="24"/>
  <c r="AK28" i="24"/>
  <c r="AJ28" i="24"/>
  <c r="AI28" i="24"/>
  <c r="AH28" i="24"/>
  <c r="AG28" i="24"/>
  <c r="AE28" i="24"/>
  <c r="Y28" i="24"/>
  <c r="AV27" i="24"/>
  <c r="AU27" i="24"/>
  <c r="AT27" i="24"/>
  <c r="AS27" i="24"/>
  <c r="AR27" i="24"/>
  <c r="AQ27" i="24"/>
  <c r="AP27" i="24"/>
  <c r="AO27" i="24"/>
  <c r="AN27" i="24"/>
  <c r="AM27" i="24"/>
  <c r="AL27" i="24"/>
  <c r="AK27" i="24"/>
  <c r="AJ27" i="24"/>
  <c r="AI27" i="24"/>
  <c r="AH27" i="24"/>
  <c r="AG27" i="24"/>
  <c r="AE27" i="24"/>
  <c r="AB27" i="24"/>
  <c r="X27" i="24"/>
  <c r="AV26" i="24"/>
  <c r="AU26" i="24"/>
  <c r="AT26" i="24"/>
  <c r="AS26" i="24"/>
  <c r="AR26" i="24"/>
  <c r="AQ26" i="24"/>
  <c r="AP26" i="24"/>
  <c r="AO26" i="24"/>
  <c r="AN26" i="24"/>
  <c r="AM26" i="24"/>
  <c r="AL26" i="24"/>
  <c r="AK26" i="24"/>
  <c r="AJ26" i="24"/>
  <c r="Z26" i="24" s="1"/>
  <c r="AI26" i="24"/>
  <c r="AH26" i="24"/>
  <c r="AG26" i="24"/>
  <c r="Y26" i="24" s="1"/>
  <c r="AE26" i="24"/>
  <c r="W26" i="24"/>
  <c r="AV25" i="24"/>
  <c r="AU25" i="24"/>
  <c r="AT25" i="24"/>
  <c r="AS25" i="24"/>
  <c r="AR25" i="24"/>
  <c r="AQ25" i="24"/>
  <c r="AP25" i="24"/>
  <c r="AO25" i="24"/>
  <c r="AN25" i="24"/>
  <c r="AM25" i="24"/>
  <c r="AL25" i="24"/>
  <c r="AK25" i="24"/>
  <c r="AJ25" i="24"/>
  <c r="AI25" i="24"/>
  <c r="Y25" i="24" s="1"/>
  <c r="AH25" i="24"/>
  <c r="AG25" i="24"/>
  <c r="AE25" i="24"/>
  <c r="AV24" i="24"/>
  <c r="AU24" i="24"/>
  <c r="AT24" i="24"/>
  <c r="AS24" i="24"/>
  <c r="AR24" i="24"/>
  <c r="AQ24" i="24"/>
  <c r="AP24" i="24"/>
  <c r="AO24" i="24"/>
  <c r="AN24" i="24"/>
  <c r="AM24" i="24"/>
  <c r="AL24" i="24"/>
  <c r="AK24" i="24"/>
  <c r="AJ24" i="24"/>
  <c r="AI24" i="24"/>
  <c r="AH24" i="24"/>
  <c r="AG24" i="24"/>
  <c r="AW24" i="24" s="1"/>
  <c r="AE24" i="24"/>
  <c r="Y24" i="24"/>
  <c r="AV23" i="24"/>
  <c r="AU23" i="24"/>
  <c r="AT23" i="24"/>
  <c r="AS23" i="24"/>
  <c r="AR23" i="24"/>
  <c r="AQ23" i="24"/>
  <c r="AP23" i="24"/>
  <c r="AO23" i="24"/>
  <c r="AN23" i="24"/>
  <c r="AM23" i="24"/>
  <c r="AL23" i="24"/>
  <c r="AK23" i="24"/>
  <c r="AJ23" i="24"/>
  <c r="AI23" i="24"/>
  <c r="AH23" i="24"/>
  <c r="AG23" i="24"/>
  <c r="AE23" i="24"/>
  <c r="AV22" i="24"/>
  <c r="AU22" i="24"/>
  <c r="AT22" i="24"/>
  <c r="AS22" i="24"/>
  <c r="AR22" i="24"/>
  <c r="AQ22" i="24"/>
  <c r="AP22" i="24"/>
  <c r="AO22" i="24"/>
  <c r="AN22" i="24"/>
  <c r="AM22" i="24"/>
  <c r="AL22" i="24"/>
  <c r="AK22" i="24"/>
  <c r="AJ22" i="24"/>
  <c r="Z22" i="24" s="1"/>
  <c r="AI22" i="24"/>
  <c r="AB22" i="24" s="1"/>
  <c r="AH22" i="24"/>
  <c r="AG22" i="24"/>
  <c r="AE22" i="24"/>
  <c r="AA22" i="24"/>
  <c r="AV21" i="24"/>
  <c r="AU21" i="24"/>
  <c r="AT21" i="24"/>
  <c r="AS21" i="24"/>
  <c r="AR21" i="24"/>
  <c r="AQ21" i="24"/>
  <c r="AP21" i="24"/>
  <c r="AO21" i="24"/>
  <c r="AN21" i="24"/>
  <c r="AM21" i="24"/>
  <c r="AL21" i="24"/>
  <c r="AK21" i="24"/>
  <c r="AJ21" i="24"/>
  <c r="AI21" i="24"/>
  <c r="Y21" i="24" s="1"/>
  <c r="AH21" i="24"/>
  <c r="AB21" i="24" s="1"/>
  <c r="AG21" i="24"/>
  <c r="AE21" i="24"/>
  <c r="Z21" i="24"/>
  <c r="AV20" i="24"/>
  <c r="AU20" i="24"/>
  <c r="AT20" i="24"/>
  <c r="AS20" i="24"/>
  <c r="AR20" i="24"/>
  <c r="AQ20" i="24"/>
  <c r="AP20" i="24"/>
  <c r="AO20" i="24"/>
  <c r="AN20" i="24"/>
  <c r="AM20" i="24"/>
  <c r="AL20" i="24"/>
  <c r="AK20" i="24"/>
  <c r="AJ20" i="24"/>
  <c r="AI20" i="24"/>
  <c r="AH20" i="24"/>
  <c r="AG20" i="24"/>
  <c r="AE20" i="24"/>
  <c r="Y20" i="24"/>
  <c r="AV19" i="24"/>
  <c r="AU19" i="24"/>
  <c r="AT19" i="24"/>
  <c r="AS19" i="24"/>
  <c r="AR19" i="24"/>
  <c r="AQ19" i="24"/>
  <c r="AP19" i="24"/>
  <c r="AO19" i="24"/>
  <c r="AN19" i="24"/>
  <c r="AM19" i="24"/>
  <c r="AL19" i="24"/>
  <c r="AK19" i="24"/>
  <c r="AJ19" i="24"/>
  <c r="AI19" i="24"/>
  <c r="AH19" i="24"/>
  <c r="AG19" i="24"/>
  <c r="AE19" i="24"/>
  <c r="AB19" i="24"/>
  <c r="X19" i="24"/>
  <c r="AV18" i="24"/>
  <c r="AU18" i="24"/>
  <c r="AT18" i="24"/>
  <c r="AS18" i="24"/>
  <c r="AR18" i="24"/>
  <c r="AQ18" i="24"/>
  <c r="AP18" i="24"/>
  <c r="AO18" i="24"/>
  <c r="AN18" i="24"/>
  <c r="AM18" i="24"/>
  <c r="AL18" i="24"/>
  <c r="AK18" i="24"/>
  <c r="AJ18" i="24"/>
  <c r="Z18" i="24" s="1"/>
  <c r="AI18" i="24"/>
  <c r="AH18" i="24"/>
  <c r="AG18" i="24"/>
  <c r="Y18" i="24" s="1"/>
  <c r="AE18" i="24"/>
  <c r="W18" i="24"/>
  <c r="AV17" i="24"/>
  <c r="AU17" i="24"/>
  <c r="AT17" i="24"/>
  <c r="AS17" i="24"/>
  <c r="AR17" i="24"/>
  <c r="AQ17" i="24"/>
  <c r="AP17" i="24"/>
  <c r="AO17" i="24"/>
  <c r="AN17" i="24"/>
  <c r="AM17" i="24"/>
  <c r="AL17" i="24"/>
  <c r="AK17" i="24"/>
  <c r="AJ17" i="24"/>
  <c r="AI17" i="24"/>
  <c r="Y17" i="24" s="1"/>
  <c r="AH17" i="24"/>
  <c r="AG17" i="24"/>
  <c r="AW17" i="24" s="1"/>
  <c r="AE17" i="24"/>
  <c r="AV16" i="24"/>
  <c r="AU16" i="24"/>
  <c r="AT16" i="24"/>
  <c r="AS16" i="24"/>
  <c r="AR16" i="24"/>
  <c r="AQ16" i="24"/>
  <c r="AP16" i="24"/>
  <c r="AO16" i="24"/>
  <c r="AN16" i="24"/>
  <c r="AM16" i="24"/>
  <c r="AL16" i="24"/>
  <c r="AK16" i="24"/>
  <c r="AJ16" i="24"/>
  <c r="AI16" i="24"/>
  <c r="AH16" i="24"/>
  <c r="AG16" i="24"/>
  <c r="AW16" i="24" s="1"/>
  <c r="AE16" i="24"/>
  <c r="Y16" i="24"/>
  <c r="AV15" i="24"/>
  <c r="AU15" i="24"/>
  <c r="AT15" i="24"/>
  <c r="AS15" i="24"/>
  <c r="AR15" i="24"/>
  <c r="AQ15" i="24"/>
  <c r="AP15" i="24"/>
  <c r="AO15" i="24"/>
  <c r="AN15" i="24"/>
  <c r="AM15" i="24"/>
  <c r="AL15" i="24"/>
  <c r="AK15" i="24"/>
  <c r="AJ15" i="24"/>
  <c r="AI15" i="24"/>
  <c r="AH15" i="24"/>
  <c r="AG15" i="24"/>
  <c r="AE15" i="24"/>
  <c r="AV14" i="24"/>
  <c r="AU14" i="24"/>
  <c r="AT14" i="24"/>
  <c r="AS14" i="24"/>
  <c r="AR14" i="24"/>
  <c r="AQ14" i="24"/>
  <c r="AP14" i="24"/>
  <c r="AO14" i="24"/>
  <c r="AN14" i="24"/>
  <c r="AM14" i="24"/>
  <c r="AL14" i="24"/>
  <c r="AK14" i="24"/>
  <c r="AJ14" i="24"/>
  <c r="Z14" i="24" s="1"/>
  <c r="AI14" i="24"/>
  <c r="AB14" i="24" s="1"/>
  <c r="AH14" i="24"/>
  <c r="AG14" i="24"/>
  <c r="AE14" i="24"/>
  <c r="AA14" i="24"/>
  <c r="AV13" i="24"/>
  <c r="AU13" i="24"/>
  <c r="AT13" i="24"/>
  <c r="AS13" i="24"/>
  <c r="AR13" i="24"/>
  <c r="AQ13" i="24"/>
  <c r="AP13" i="24"/>
  <c r="AO13" i="24"/>
  <c r="AN13" i="24"/>
  <c r="AM13" i="24"/>
  <c r="AL13" i="24"/>
  <c r="AK13" i="24"/>
  <c r="AJ13" i="24"/>
  <c r="AI13" i="24"/>
  <c r="Y13" i="24" s="1"/>
  <c r="AH13" i="24"/>
  <c r="AB13" i="24" s="1"/>
  <c r="AG13" i="24"/>
  <c r="AE13" i="24"/>
  <c r="Z13" i="24"/>
  <c r="AV12" i="24"/>
  <c r="AU12" i="24"/>
  <c r="AT12" i="24"/>
  <c r="AT43" i="24" s="1"/>
  <c r="AS12" i="24"/>
  <c r="AR12" i="24"/>
  <c r="AQ12" i="24"/>
  <c r="AP12" i="24"/>
  <c r="AO12" i="24"/>
  <c r="AN12" i="24"/>
  <c r="AM12" i="24"/>
  <c r="AL12" i="24"/>
  <c r="AL44" i="24" s="1"/>
  <c r="AK12" i="24"/>
  <c r="AJ12" i="24"/>
  <c r="AI12" i="24"/>
  <c r="AH12" i="24"/>
  <c r="AG12" i="24"/>
  <c r="AE12" i="24"/>
  <c r="Y12" i="24"/>
  <c r="AV11" i="24"/>
  <c r="AU11" i="24"/>
  <c r="AT11" i="24"/>
  <c r="AS11" i="24"/>
  <c r="AR11" i="24"/>
  <c r="AQ11" i="24"/>
  <c r="AP11" i="24"/>
  <c r="AO11" i="24"/>
  <c r="AN11" i="24"/>
  <c r="AM11" i="24"/>
  <c r="AL11" i="24"/>
  <c r="AK11" i="24"/>
  <c r="AJ11" i="24"/>
  <c r="AI11" i="24"/>
  <c r="AH11" i="24"/>
  <c r="AG11" i="24"/>
  <c r="AE11" i="24"/>
  <c r="AB11" i="24"/>
  <c r="X11" i="24"/>
  <c r="AV10" i="24"/>
  <c r="AU10" i="24"/>
  <c r="AT10" i="24"/>
  <c r="AS10" i="24"/>
  <c r="AR10" i="24"/>
  <c r="AQ10" i="24"/>
  <c r="AP10" i="24"/>
  <c r="AO10" i="24"/>
  <c r="AN10" i="24"/>
  <c r="AM10" i="24"/>
  <c r="AL10" i="24"/>
  <c r="AK10" i="24"/>
  <c r="AJ10" i="24"/>
  <c r="Z10" i="24" s="1"/>
  <c r="AI10" i="24"/>
  <c r="AH10" i="24"/>
  <c r="AG10" i="24"/>
  <c r="Y10" i="24" s="1"/>
  <c r="AE10" i="24"/>
  <c r="W10" i="24"/>
  <c r="AV9" i="24"/>
  <c r="AU9" i="24"/>
  <c r="AU41" i="24" s="1"/>
  <c r="AT9" i="24"/>
  <c r="AS9" i="24"/>
  <c r="AR9" i="24"/>
  <c r="AQ9" i="24"/>
  <c r="AQ41" i="24" s="1"/>
  <c r="AP9" i="24"/>
  <c r="AO9" i="24"/>
  <c r="AN9" i="24"/>
  <c r="AM9" i="24"/>
  <c r="AM38" i="24" s="1"/>
  <c r="AL9" i="24"/>
  <c r="AK9" i="24"/>
  <c r="AJ9" i="24"/>
  <c r="AI9" i="24"/>
  <c r="Y9" i="24" s="1"/>
  <c r="AH9" i="24"/>
  <c r="AG9" i="24"/>
  <c r="AW9" i="24" s="1"/>
  <c r="AE9" i="24"/>
  <c r="AV8" i="24"/>
  <c r="AU8" i="24"/>
  <c r="AT8" i="24"/>
  <c r="AT44" i="24" s="1"/>
  <c r="AS8" i="24"/>
  <c r="AR8" i="24"/>
  <c r="AQ8" i="24"/>
  <c r="AP8" i="24"/>
  <c r="AP43" i="24" s="1"/>
  <c r="AO8" i="24"/>
  <c r="AN8" i="24"/>
  <c r="AM8" i="24"/>
  <c r="AL8" i="24"/>
  <c r="AL43" i="24" s="1"/>
  <c r="AK8" i="24"/>
  <c r="AJ8" i="24"/>
  <c r="AI8" i="24"/>
  <c r="AH8" i="24"/>
  <c r="AH43" i="24" s="1"/>
  <c r="AG8" i="24"/>
  <c r="AW8" i="24" s="1"/>
  <c r="AE8" i="24"/>
  <c r="Y8" i="24"/>
  <c r="AV7" i="24"/>
  <c r="AU7" i="24"/>
  <c r="AT7" i="24"/>
  <c r="AS7" i="24"/>
  <c r="AS45" i="24" s="1"/>
  <c r="AR7" i="24"/>
  <c r="AQ7" i="24"/>
  <c r="AP7" i="24"/>
  <c r="AO7" i="24"/>
  <c r="AO45" i="24" s="1"/>
  <c r="AN7" i="24"/>
  <c r="AM7" i="24"/>
  <c r="AL7" i="24"/>
  <c r="AK7" i="24"/>
  <c r="AK45" i="24" s="1"/>
  <c r="AJ7" i="24"/>
  <c r="AI7" i="24"/>
  <c r="AH7" i="24"/>
  <c r="AG7" i="24"/>
  <c r="AE7" i="24"/>
  <c r="AV6" i="24"/>
  <c r="AU6" i="24"/>
  <c r="AU42" i="24" s="1"/>
  <c r="AT6" i="24"/>
  <c r="AS6" i="24"/>
  <c r="AR6" i="24"/>
  <c r="AR42" i="24" s="1"/>
  <c r="AQ6" i="24"/>
  <c r="AQ42" i="24" s="1"/>
  <c r="AP6" i="24"/>
  <c r="AO6" i="24"/>
  <c r="AN6" i="24"/>
  <c r="AM6" i="24"/>
  <c r="AM42" i="24" s="1"/>
  <c r="AL6" i="24"/>
  <c r="AK6" i="24"/>
  <c r="AJ6" i="24"/>
  <c r="AI6" i="24"/>
  <c r="AI42" i="24" s="1"/>
  <c r="AH6" i="24"/>
  <c r="AG6" i="24"/>
  <c r="AE6" i="24"/>
  <c r="AA6" i="24"/>
  <c r="D1" i="24"/>
  <c r="AF45" i="23"/>
  <c r="AF44" i="23"/>
  <c r="CB43" i="23"/>
  <c r="CA43" i="23"/>
  <c r="BZ43" i="23"/>
  <c r="BY43" i="23"/>
  <c r="BX43" i="23"/>
  <c r="BW43" i="23"/>
  <c r="BV43" i="23"/>
  <c r="BU43" i="23"/>
  <c r="BT43" i="23"/>
  <c r="BS43" i="23"/>
  <c r="BR43" i="23"/>
  <c r="BQ43" i="23"/>
  <c r="BP43" i="23"/>
  <c r="BO43" i="23"/>
  <c r="BN43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BA43" i="23"/>
  <c r="AZ43" i="23"/>
  <c r="AY43" i="23"/>
  <c r="AX43" i="23"/>
  <c r="AF43" i="23"/>
  <c r="AF42" i="23"/>
  <c r="AF41" i="23"/>
  <c r="AF40" i="23"/>
  <c r="AV37" i="23"/>
  <c r="AU37" i="23"/>
  <c r="AT37" i="23"/>
  <c r="AS37" i="23"/>
  <c r="AR37" i="23"/>
  <c r="AQ37" i="23"/>
  <c r="AP37" i="23"/>
  <c r="AO37" i="23"/>
  <c r="AN37" i="23"/>
  <c r="AM37" i="23"/>
  <c r="AL37" i="23"/>
  <c r="AK37" i="23"/>
  <c r="AJ37" i="23"/>
  <c r="AI37" i="23"/>
  <c r="AH37" i="23"/>
  <c r="AG37" i="23"/>
  <c r="AE37" i="23"/>
  <c r="Y37" i="23"/>
  <c r="E37" i="23"/>
  <c r="B29" i="38" s="1"/>
  <c r="AV36" i="23"/>
  <c r="AU36" i="23"/>
  <c r="AT36" i="23"/>
  <c r="AS36" i="23"/>
  <c r="AR36" i="23"/>
  <c r="AQ36" i="23"/>
  <c r="AP36" i="23"/>
  <c r="AO36" i="23"/>
  <c r="AN36" i="23"/>
  <c r="AM36" i="23"/>
  <c r="AL36" i="23"/>
  <c r="AK36" i="23"/>
  <c r="AJ36" i="23"/>
  <c r="AI36" i="23"/>
  <c r="AH36" i="23"/>
  <c r="AG36" i="23"/>
  <c r="AE36" i="23"/>
  <c r="Y36" i="23"/>
  <c r="AV35" i="23"/>
  <c r="AU35" i="23"/>
  <c r="AT35" i="23"/>
  <c r="AS35" i="23"/>
  <c r="AR35" i="23"/>
  <c r="AQ35" i="23"/>
  <c r="AP35" i="23"/>
  <c r="AO35" i="23"/>
  <c r="AN35" i="23"/>
  <c r="AM35" i="23"/>
  <c r="AL35" i="23"/>
  <c r="AK35" i="23"/>
  <c r="AJ35" i="23"/>
  <c r="AI35" i="23"/>
  <c r="AH35" i="23"/>
  <c r="AG35" i="23"/>
  <c r="AE35" i="23"/>
  <c r="AB35" i="23"/>
  <c r="X35" i="23"/>
  <c r="AV34" i="23"/>
  <c r="AU34" i="23"/>
  <c r="AT34" i="23"/>
  <c r="AS34" i="23"/>
  <c r="AR34" i="23"/>
  <c r="AQ34" i="23"/>
  <c r="AP34" i="23"/>
  <c r="AO34" i="23"/>
  <c r="AN34" i="23"/>
  <c r="AM34" i="23"/>
  <c r="AL34" i="23"/>
  <c r="AK34" i="23"/>
  <c r="AJ34" i="23"/>
  <c r="Z34" i="23" s="1"/>
  <c r="AI34" i="23"/>
  <c r="AB34" i="23" s="1"/>
  <c r="AH34" i="23"/>
  <c r="AG34" i="23"/>
  <c r="Y34" i="23" s="1"/>
  <c r="AE34" i="23"/>
  <c r="AA34" i="23"/>
  <c r="W34" i="23"/>
  <c r="AV33" i="23"/>
  <c r="AU33" i="23"/>
  <c r="AT33" i="23"/>
  <c r="AS33" i="23"/>
  <c r="AR33" i="23"/>
  <c r="AQ33" i="23"/>
  <c r="AP33" i="23"/>
  <c r="AO33" i="23"/>
  <c r="AN33" i="23"/>
  <c r="AM33" i="23"/>
  <c r="AL33" i="23"/>
  <c r="AK33" i="23"/>
  <c r="AJ33" i="23"/>
  <c r="AI33" i="23"/>
  <c r="AH33" i="23"/>
  <c r="AB33" i="23" s="1"/>
  <c r="AG33" i="23"/>
  <c r="AW33" i="23" s="1"/>
  <c r="AE33" i="23"/>
  <c r="Z33" i="23"/>
  <c r="AV32" i="23"/>
  <c r="AU32" i="23"/>
  <c r="AT32" i="23"/>
  <c r="AS32" i="23"/>
  <c r="AR32" i="23"/>
  <c r="AQ32" i="23"/>
  <c r="AP32" i="23"/>
  <c r="AO32" i="23"/>
  <c r="AN32" i="23"/>
  <c r="AM32" i="23"/>
  <c r="AL32" i="23"/>
  <c r="AK32" i="23"/>
  <c r="AJ32" i="23"/>
  <c r="AI32" i="23"/>
  <c r="AH32" i="23"/>
  <c r="AG32" i="23"/>
  <c r="AW32" i="23" s="1"/>
  <c r="AE32" i="23"/>
  <c r="Y32" i="23"/>
  <c r="AV31" i="23"/>
  <c r="AU31" i="23"/>
  <c r="AT31" i="23"/>
  <c r="AS31" i="23"/>
  <c r="AR31" i="23"/>
  <c r="AQ31" i="23"/>
  <c r="AP31" i="23"/>
  <c r="AO31" i="23"/>
  <c r="AN31" i="23"/>
  <c r="AM31" i="23"/>
  <c r="AL31" i="23"/>
  <c r="AK31" i="23"/>
  <c r="AJ31" i="23"/>
  <c r="AI31" i="23"/>
  <c r="AH31" i="23"/>
  <c r="AG31" i="23"/>
  <c r="AE31" i="23"/>
  <c r="AV30" i="23"/>
  <c r="AU30" i="23"/>
  <c r="AT30" i="23"/>
  <c r="AS30" i="23"/>
  <c r="AR30" i="23"/>
  <c r="AQ30" i="23"/>
  <c r="AP30" i="23"/>
  <c r="AO30" i="23"/>
  <c r="AN30" i="23"/>
  <c r="AM30" i="23"/>
  <c r="AL30" i="23"/>
  <c r="AK30" i="23"/>
  <c r="AJ30" i="23"/>
  <c r="Z30" i="23" s="1"/>
  <c r="AI30" i="23"/>
  <c r="AH30" i="23"/>
  <c r="AG30" i="23"/>
  <c r="AE30" i="23"/>
  <c r="AV29" i="23"/>
  <c r="AU29" i="23"/>
  <c r="AT29" i="23"/>
  <c r="AS29" i="23"/>
  <c r="AR29" i="23"/>
  <c r="AQ29" i="23"/>
  <c r="AP29" i="23"/>
  <c r="AO29" i="23"/>
  <c r="AN29" i="23"/>
  <c r="AM29" i="23"/>
  <c r="AL29" i="23"/>
  <c r="AK29" i="23"/>
  <c r="AJ29" i="23"/>
  <c r="AI29" i="23"/>
  <c r="AH29" i="23"/>
  <c r="AG29" i="23"/>
  <c r="AE29" i="23"/>
  <c r="AV28" i="23"/>
  <c r="AU28" i="23"/>
  <c r="AT28" i="23"/>
  <c r="AS28" i="23"/>
  <c r="AR28" i="23"/>
  <c r="AQ28" i="23"/>
  <c r="AP28" i="23"/>
  <c r="AO28" i="23"/>
  <c r="AN28" i="23"/>
  <c r="AM28" i="23"/>
  <c r="AL28" i="23"/>
  <c r="AK28" i="23"/>
  <c r="AJ28" i="23"/>
  <c r="AI28" i="23"/>
  <c r="AH28" i="23"/>
  <c r="AG28" i="23"/>
  <c r="AE28" i="23"/>
  <c r="Y28" i="23"/>
  <c r="AV27" i="23"/>
  <c r="AU27" i="23"/>
  <c r="AT27" i="23"/>
  <c r="AS27" i="23"/>
  <c r="AR27" i="23"/>
  <c r="AQ27" i="23"/>
  <c r="AP27" i="23"/>
  <c r="AO27" i="23"/>
  <c r="AN27" i="23"/>
  <c r="AM27" i="23"/>
  <c r="AL27" i="23"/>
  <c r="AK27" i="23"/>
  <c r="AJ27" i="23"/>
  <c r="AI27" i="23"/>
  <c r="AH27" i="23"/>
  <c r="AG27" i="23"/>
  <c r="AE27" i="23"/>
  <c r="AB27" i="23"/>
  <c r="X27" i="23"/>
  <c r="AV26" i="23"/>
  <c r="AU26" i="23"/>
  <c r="AT26" i="23"/>
  <c r="AS26" i="23"/>
  <c r="AR26" i="23"/>
  <c r="AQ26" i="23"/>
  <c r="AP26" i="23"/>
  <c r="AO26" i="23"/>
  <c r="AN26" i="23"/>
  <c r="AM26" i="23"/>
  <c r="AL26" i="23"/>
  <c r="AK26" i="23"/>
  <c r="AJ26" i="23"/>
  <c r="AI26" i="23"/>
  <c r="AB26" i="23" s="1"/>
  <c r="AH26" i="23"/>
  <c r="AG26" i="23"/>
  <c r="Y26" i="23" s="1"/>
  <c r="AE26" i="23"/>
  <c r="AA26" i="23"/>
  <c r="W26" i="23"/>
  <c r="AV25" i="23"/>
  <c r="AU25" i="23"/>
  <c r="AT25" i="23"/>
  <c r="AS25" i="23"/>
  <c r="AR25" i="23"/>
  <c r="AQ25" i="23"/>
  <c r="AP25" i="23"/>
  <c r="AO25" i="23"/>
  <c r="AN25" i="23"/>
  <c r="AM25" i="23"/>
  <c r="AL25" i="23"/>
  <c r="AK25" i="23"/>
  <c r="AJ25" i="23"/>
  <c r="AI25" i="23"/>
  <c r="AH25" i="23"/>
  <c r="AB25" i="23" s="1"/>
  <c r="AG25" i="23"/>
  <c r="AW25" i="23" s="1"/>
  <c r="AE25" i="23"/>
  <c r="Z25" i="23"/>
  <c r="AV24" i="23"/>
  <c r="AU24" i="23"/>
  <c r="AT24" i="23"/>
  <c r="AS24" i="23"/>
  <c r="AR24" i="23"/>
  <c r="AQ24" i="23"/>
  <c r="AP24" i="23"/>
  <c r="AO24" i="23"/>
  <c r="AN24" i="23"/>
  <c r="AM24" i="23"/>
  <c r="AL24" i="23"/>
  <c r="AK24" i="23"/>
  <c r="AJ24" i="23"/>
  <c r="AI24" i="23"/>
  <c r="AH24" i="23"/>
  <c r="AG24" i="23"/>
  <c r="AW24" i="23" s="1"/>
  <c r="AE24" i="23"/>
  <c r="Y24" i="23"/>
  <c r="AV23" i="23"/>
  <c r="AU23" i="23"/>
  <c r="AT23" i="23"/>
  <c r="AS23" i="23"/>
  <c r="AR23" i="23"/>
  <c r="AQ23" i="23"/>
  <c r="AP23" i="23"/>
  <c r="AO23" i="23"/>
  <c r="AN23" i="23"/>
  <c r="AM23" i="23"/>
  <c r="AL23" i="23"/>
  <c r="AK23" i="23"/>
  <c r="AJ23" i="23"/>
  <c r="AI23" i="23"/>
  <c r="AH23" i="23"/>
  <c r="AG23" i="23"/>
  <c r="AE23" i="23"/>
  <c r="AV22" i="23"/>
  <c r="AU22" i="23"/>
  <c r="AT22" i="23"/>
  <c r="AS22" i="23"/>
  <c r="AR22" i="23"/>
  <c r="AQ22" i="23"/>
  <c r="AP22" i="23"/>
  <c r="AO22" i="23"/>
  <c r="AN22" i="23"/>
  <c r="AM22" i="23"/>
  <c r="AL22" i="23"/>
  <c r="AK22" i="23"/>
  <c r="AJ22" i="23"/>
  <c r="AI22" i="23"/>
  <c r="AH22" i="23"/>
  <c r="AG22" i="23"/>
  <c r="AE22" i="23"/>
  <c r="AV21" i="23"/>
  <c r="AU21" i="23"/>
  <c r="AT21" i="23"/>
  <c r="AS21" i="23"/>
  <c r="AR21" i="23"/>
  <c r="AQ21" i="23"/>
  <c r="AP21" i="23"/>
  <c r="AO21" i="23"/>
  <c r="AN21" i="23"/>
  <c r="AM21" i="23"/>
  <c r="AL21" i="23"/>
  <c r="AK21" i="23"/>
  <c r="AJ21" i="23"/>
  <c r="AI21" i="23"/>
  <c r="AH21" i="23"/>
  <c r="AG21" i="23"/>
  <c r="AE21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E20" i="23"/>
  <c r="Y20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E19" i="23"/>
  <c r="AB19" i="23"/>
  <c r="Y19" i="23"/>
  <c r="X19" i="23"/>
  <c r="AV18" i="23"/>
  <c r="AU18" i="23"/>
  <c r="AT18" i="23"/>
  <c r="AS18" i="23"/>
  <c r="AR18" i="23"/>
  <c r="AQ18" i="23"/>
  <c r="AP18" i="23"/>
  <c r="AO18" i="23"/>
  <c r="AN18" i="23"/>
  <c r="AM18" i="23"/>
  <c r="AL18" i="23"/>
  <c r="AK18" i="23"/>
  <c r="AJ18" i="23"/>
  <c r="AI18" i="23"/>
  <c r="W18" i="23" s="1"/>
  <c r="AH18" i="23"/>
  <c r="AA18" i="23" s="1"/>
  <c r="AG18" i="23"/>
  <c r="AE18" i="23"/>
  <c r="Y18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B17" i="23" s="1"/>
  <c r="AH17" i="23"/>
  <c r="AG17" i="23"/>
  <c r="AE17" i="23"/>
  <c r="Z17" i="23"/>
  <c r="Y17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Z16" i="23" s="1"/>
  <c r="AE16" i="23"/>
  <c r="AA16" i="23"/>
  <c r="AV15" i="23"/>
  <c r="AU15" i="23"/>
  <c r="AT15" i="23"/>
  <c r="AS15" i="23"/>
  <c r="AR15" i="23"/>
  <c r="AQ15" i="23"/>
  <c r="AP15" i="23"/>
  <c r="AO15" i="23"/>
  <c r="AN15" i="23"/>
  <c r="AM15" i="23"/>
  <c r="AL15" i="23"/>
  <c r="AK15" i="23"/>
  <c r="AJ15" i="23"/>
  <c r="AI15" i="23"/>
  <c r="AH15" i="23"/>
  <c r="AG15" i="23"/>
  <c r="AA15" i="23" s="1"/>
  <c r="AE15" i="23"/>
  <c r="AB15" i="23"/>
  <c r="X15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Z14" i="23" s="1"/>
  <c r="AI14" i="23"/>
  <c r="AB14" i="23" s="1"/>
  <c r="AH14" i="23"/>
  <c r="AG14" i="23"/>
  <c r="Y14" i="23" s="1"/>
  <c r="AE14" i="23"/>
  <c r="AA14" i="23"/>
  <c r="W14" i="23"/>
  <c r="AV13" i="23"/>
  <c r="AU13" i="23"/>
  <c r="AT13" i="23"/>
  <c r="AS13" i="23"/>
  <c r="AR13" i="23"/>
  <c r="AQ13" i="23"/>
  <c r="AP13" i="23"/>
  <c r="AO13" i="23"/>
  <c r="AN13" i="23"/>
  <c r="AM13" i="23"/>
  <c r="AL13" i="23"/>
  <c r="AK13" i="23"/>
  <c r="AJ13" i="23"/>
  <c r="AI13" i="23"/>
  <c r="Y13" i="23" s="1"/>
  <c r="AH13" i="23"/>
  <c r="AB13" i="23" s="1"/>
  <c r="AG13" i="23"/>
  <c r="AW13" i="23" s="1"/>
  <c r="AE13" i="23"/>
  <c r="Z13" i="23"/>
  <c r="AV12" i="23"/>
  <c r="AU12" i="23"/>
  <c r="AT12" i="23"/>
  <c r="AS12" i="23"/>
  <c r="AR12" i="23"/>
  <c r="AQ12" i="23"/>
  <c r="AP12" i="23"/>
  <c r="AO12" i="23"/>
  <c r="AN12" i="23"/>
  <c r="AM12" i="23"/>
  <c r="AL12" i="23"/>
  <c r="AK12" i="23"/>
  <c r="AJ12" i="23"/>
  <c r="AI12" i="23"/>
  <c r="AH12" i="23"/>
  <c r="AB12" i="23" s="1"/>
  <c r="AG12" i="23"/>
  <c r="AW12" i="23" s="1"/>
  <c r="AE12" i="23"/>
  <c r="Y12" i="23"/>
  <c r="AV11" i="23"/>
  <c r="AU11" i="23"/>
  <c r="AT11" i="23"/>
  <c r="AS11" i="23"/>
  <c r="AR11" i="23"/>
  <c r="AQ11" i="23"/>
  <c r="AP11" i="23"/>
  <c r="AO11" i="23"/>
  <c r="AN11" i="23"/>
  <c r="AM11" i="23"/>
  <c r="AL11" i="23"/>
  <c r="AK11" i="23"/>
  <c r="AJ11" i="23"/>
  <c r="AI11" i="23"/>
  <c r="AH11" i="23"/>
  <c r="AG11" i="23"/>
  <c r="AA11" i="23" s="1"/>
  <c r="AE11" i="23"/>
  <c r="AB11" i="23"/>
  <c r="X11" i="23"/>
  <c r="AV10" i="23"/>
  <c r="AU10" i="23"/>
  <c r="AT10" i="23"/>
  <c r="AS10" i="23"/>
  <c r="AR10" i="23"/>
  <c r="AQ10" i="23"/>
  <c r="AP10" i="23"/>
  <c r="AO10" i="23"/>
  <c r="AN10" i="23"/>
  <c r="AM10" i="23"/>
  <c r="AL10" i="23"/>
  <c r="AK10" i="23"/>
  <c r="AJ10" i="23"/>
  <c r="Z10" i="23" s="1"/>
  <c r="AI10" i="23"/>
  <c r="AB10" i="23" s="1"/>
  <c r="AH10" i="23"/>
  <c r="AG10" i="23"/>
  <c r="Y10" i="23" s="1"/>
  <c r="AE10" i="23"/>
  <c r="AA10" i="23"/>
  <c r="W10" i="23"/>
  <c r="AV9" i="23"/>
  <c r="AU9" i="23"/>
  <c r="AT9" i="23"/>
  <c r="AS9" i="23"/>
  <c r="AR9" i="23"/>
  <c r="AQ9" i="23"/>
  <c r="AP9" i="23"/>
  <c r="AO9" i="23"/>
  <c r="AN9" i="23"/>
  <c r="AM9" i="23"/>
  <c r="AL9" i="23"/>
  <c r="AK9" i="23"/>
  <c r="AJ9" i="23"/>
  <c r="AI9" i="23"/>
  <c r="Y9" i="23" s="1"/>
  <c r="AH9" i="23"/>
  <c r="AB9" i="23" s="1"/>
  <c r="AG9" i="23"/>
  <c r="AW9" i="23" s="1"/>
  <c r="AE9" i="23"/>
  <c r="Z9" i="23"/>
  <c r="AV8" i="23"/>
  <c r="AU8" i="23"/>
  <c r="AT8" i="23"/>
  <c r="AS8" i="23"/>
  <c r="AR8" i="23"/>
  <c r="AQ8" i="23"/>
  <c r="AP8" i="23"/>
  <c r="AO8" i="23"/>
  <c r="AN8" i="23"/>
  <c r="AM8" i="23"/>
  <c r="AL8" i="23"/>
  <c r="AK8" i="23"/>
  <c r="AJ8" i="23"/>
  <c r="AI8" i="23"/>
  <c r="AH8" i="23"/>
  <c r="AB8" i="23" s="1"/>
  <c r="AG8" i="23"/>
  <c r="AW8" i="23" s="1"/>
  <c r="AE8" i="23"/>
  <c r="Y8" i="23"/>
  <c r="AV7" i="23"/>
  <c r="AU7" i="23"/>
  <c r="AT7" i="23"/>
  <c r="AS7" i="23"/>
  <c r="AR7" i="23"/>
  <c r="AQ7" i="23"/>
  <c r="AP7" i="23"/>
  <c r="AP44" i="23" s="1"/>
  <c r="AO7" i="23"/>
  <c r="AN7" i="23"/>
  <c r="AM7" i="23"/>
  <c r="AL7" i="23"/>
  <c r="AK7" i="23"/>
  <c r="AJ7" i="23"/>
  <c r="AI7" i="23"/>
  <c r="AH7" i="23"/>
  <c r="AH43" i="23" s="1"/>
  <c r="AG7" i="23"/>
  <c r="AA7" i="23" s="1"/>
  <c r="AE7" i="23"/>
  <c r="AB7" i="23"/>
  <c r="X7" i="23"/>
  <c r="AV6" i="23"/>
  <c r="AU6" i="23"/>
  <c r="AU41" i="23" s="1"/>
  <c r="AT6" i="23"/>
  <c r="AT44" i="23" s="1"/>
  <c r="AS6" i="23"/>
  <c r="AS45" i="23" s="1"/>
  <c r="AR6" i="23"/>
  <c r="AQ6" i="23"/>
  <c r="AQ41" i="23" s="1"/>
  <c r="AP6" i="23"/>
  <c r="AO6" i="23"/>
  <c r="AN6" i="23"/>
  <c r="AM6" i="23"/>
  <c r="AM38" i="23" s="1"/>
  <c r="AL6" i="23"/>
  <c r="AL43" i="23" s="1"/>
  <c r="AK6" i="23"/>
  <c r="AJ6" i="23"/>
  <c r="AI6" i="23"/>
  <c r="AI38" i="23" s="1"/>
  <c r="AH6" i="23"/>
  <c r="AG6" i="23"/>
  <c r="AE6" i="23"/>
  <c r="AA6" i="23"/>
  <c r="W6" i="23"/>
  <c r="D1" i="23"/>
  <c r="AF45" i="22"/>
  <c r="AF44" i="22"/>
  <c r="CB43" i="22"/>
  <c r="CA43" i="22"/>
  <c r="BZ43" i="22"/>
  <c r="BY43" i="22"/>
  <c r="BX43" i="22"/>
  <c r="BW43" i="22"/>
  <c r="BV43" i="22"/>
  <c r="BU43" i="22"/>
  <c r="BT43" i="22"/>
  <c r="BS43" i="22"/>
  <c r="BR43" i="22"/>
  <c r="BQ43" i="22"/>
  <c r="BP43" i="22"/>
  <c r="BO43" i="22"/>
  <c r="BN43" i="22"/>
  <c r="BM43" i="22"/>
  <c r="BL43" i="22"/>
  <c r="BK43" i="22"/>
  <c r="BJ43" i="22"/>
  <c r="BI43" i="22"/>
  <c r="BH43" i="22"/>
  <c r="BG43" i="22"/>
  <c r="BF43" i="22"/>
  <c r="BE43" i="22"/>
  <c r="BD43" i="22"/>
  <c r="BC43" i="22"/>
  <c r="BB43" i="22"/>
  <c r="BA43" i="22"/>
  <c r="AZ43" i="22"/>
  <c r="AY43" i="22"/>
  <c r="AX43" i="22"/>
  <c r="AF43" i="22"/>
  <c r="AF42" i="22"/>
  <c r="AF41" i="22"/>
  <c r="AF40" i="22"/>
  <c r="AV37" i="22"/>
  <c r="AU37" i="22"/>
  <c r="AT37" i="22"/>
  <c r="AS37" i="22"/>
  <c r="AR37" i="22"/>
  <c r="AQ37" i="22"/>
  <c r="AP37" i="22"/>
  <c r="AO37" i="22"/>
  <c r="AN37" i="22"/>
  <c r="AM37" i="22"/>
  <c r="AL37" i="22"/>
  <c r="AK37" i="22"/>
  <c r="AJ37" i="22"/>
  <c r="AI37" i="22"/>
  <c r="AH37" i="22"/>
  <c r="AB37" i="22" s="1"/>
  <c r="AG37" i="22"/>
  <c r="AW37" i="22" s="1"/>
  <c r="AE37" i="22"/>
  <c r="Y37" i="22"/>
  <c r="E37" i="22"/>
  <c r="B28" i="38" s="1"/>
  <c r="AV36" i="22"/>
  <c r="AU36" i="22"/>
  <c r="AT36" i="22"/>
  <c r="AS36" i="22"/>
  <c r="AR36" i="22"/>
  <c r="AQ36" i="22"/>
  <c r="AP36" i="22"/>
  <c r="AO36" i="22"/>
  <c r="AN36" i="22"/>
  <c r="AM36" i="22"/>
  <c r="AL36" i="22"/>
  <c r="AK36" i="22"/>
  <c r="AJ36" i="22"/>
  <c r="AI36" i="22"/>
  <c r="AH36" i="22"/>
  <c r="AB36" i="22" s="1"/>
  <c r="AG36" i="22"/>
  <c r="AW36" i="22" s="1"/>
  <c r="AE36" i="22"/>
  <c r="Y36" i="22"/>
  <c r="AV35" i="22"/>
  <c r="AU35" i="22"/>
  <c r="AT35" i="22"/>
  <c r="AS35" i="22"/>
  <c r="AR35" i="22"/>
  <c r="AQ35" i="22"/>
  <c r="AP35" i="22"/>
  <c r="AO35" i="22"/>
  <c r="AN35" i="22"/>
  <c r="AM35" i="22"/>
  <c r="AL35" i="22"/>
  <c r="AK35" i="22"/>
  <c r="AJ35" i="22"/>
  <c r="AI35" i="22"/>
  <c r="AH35" i="22"/>
  <c r="AG35" i="22"/>
  <c r="AA35" i="22" s="1"/>
  <c r="AE35" i="22"/>
  <c r="AB35" i="22"/>
  <c r="X35" i="22"/>
  <c r="AV34" i="22"/>
  <c r="AU34" i="22"/>
  <c r="AT34" i="22"/>
  <c r="AS34" i="22"/>
  <c r="AR34" i="22"/>
  <c r="AQ34" i="22"/>
  <c r="AP34" i="22"/>
  <c r="AO34" i="22"/>
  <c r="AN34" i="22"/>
  <c r="AM34" i="22"/>
  <c r="AL34" i="22"/>
  <c r="AK34" i="22"/>
  <c r="AJ34" i="22"/>
  <c r="Z34" i="22" s="1"/>
  <c r="AI34" i="22"/>
  <c r="AB34" i="22" s="1"/>
  <c r="AH34" i="22"/>
  <c r="AG34" i="22"/>
  <c r="Y34" i="22" s="1"/>
  <c r="AE34" i="22"/>
  <c r="AA34" i="22"/>
  <c r="W34" i="22"/>
  <c r="AV33" i="22"/>
  <c r="AU33" i="22"/>
  <c r="AT33" i="22"/>
  <c r="AS33" i="22"/>
  <c r="AR33" i="22"/>
  <c r="AQ33" i="22"/>
  <c r="AP33" i="22"/>
  <c r="AO33" i="22"/>
  <c r="AN33" i="22"/>
  <c r="AM33" i="22"/>
  <c r="AL33" i="22"/>
  <c r="AK33" i="22"/>
  <c r="AJ33" i="22"/>
  <c r="AI33" i="22"/>
  <c r="Y33" i="22" s="1"/>
  <c r="AH33" i="22"/>
  <c r="AB33" i="22" s="1"/>
  <c r="AG33" i="22"/>
  <c r="AW33" i="22" s="1"/>
  <c r="AE33" i="22"/>
  <c r="Z33" i="22"/>
  <c r="AV32" i="22"/>
  <c r="AU32" i="22"/>
  <c r="AT32" i="22"/>
  <c r="AS32" i="22"/>
  <c r="AR32" i="22"/>
  <c r="AQ32" i="22"/>
  <c r="AP32" i="22"/>
  <c r="AO32" i="22"/>
  <c r="AN32" i="22"/>
  <c r="AM32" i="22"/>
  <c r="AL32" i="22"/>
  <c r="AK32" i="22"/>
  <c r="AJ32" i="22"/>
  <c r="AI32" i="22"/>
  <c r="AH32" i="22"/>
  <c r="AB32" i="22" s="1"/>
  <c r="AG32" i="22"/>
  <c r="AW32" i="22" s="1"/>
  <c r="AE32" i="22"/>
  <c r="Y32" i="22"/>
  <c r="AV31" i="22"/>
  <c r="AU31" i="22"/>
  <c r="AT31" i="22"/>
  <c r="AS31" i="22"/>
  <c r="AR31" i="22"/>
  <c r="AQ31" i="22"/>
  <c r="AP31" i="22"/>
  <c r="AO31" i="22"/>
  <c r="AN31" i="22"/>
  <c r="AM31" i="22"/>
  <c r="AL31" i="22"/>
  <c r="AK31" i="22"/>
  <c r="AJ31" i="22"/>
  <c r="AI31" i="22"/>
  <c r="AH31" i="22"/>
  <c r="AG31" i="22"/>
  <c r="AA31" i="22" s="1"/>
  <c r="AE31" i="22"/>
  <c r="AB31" i="22"/>
  <c r="X31" i="22"/>
  <c r="AV30" i="22"/>
  <c r="AU30" i="22"/>
  <c r="AT30" i="22"/>
  <c r="AS30" i="22"/>
  <c r="AR30" i="22"/>
  <c r="AQ30" i="22"/>
  <c r="AP30" i="22"/>
  <c r="AO30" i="22"/>
  <c r="AN30" i="22"/>
  <c r="AM30" i="22"/>
  <c r="AL30" i="22"/>
  <c r="AK30" i="22"/>
  <c r="AJ30" i="22"/>
  <c r="Z30" i="22" s="1"/>
  <c r="AI30" i="22"/>
  <c r="AB30" i="22" s="1"/>
  <c r="AH30" i="22"/>
  <c r="AG30" i="22"/>
  <c r="Y30" i="22" s="1"/>
  <c r="AE30" i="22"/>
  <c r="AA30" i="22"/>
  <c r="W30" i="22"/>
  <c r="AV29" i="22"/>
  <c r="AU29" i="22"/>
  <c r="AT29" i="22"/>
  <c r="AS29" i="22"/>
  <c r="AR29" i="22"/>
  <c r="AQ29" i="22"/>
  <c r="AP29" i="22"/>
  <c r="AO29" i="22"/>
  <c r="AN29" i="22"/>
  <c r="AM29" i="22"/>
  <c r="AL29" i="22"/>
  <c r="AK29" i="22"/>
  <c r="AJ29" i="22"/>
  <c r="AI29" i="22"/>
  <c r="Y29" i="22" s="1"/>
  <c r="AH29" i="22"/>
  <c r="AB29" i="22" s="1"/>
  <c r="AG29" i="22"/>
  <c r="AW29" i="22" s="1"/>
  <c r="AE29" i="22"/>
  <c r="Z29" i="22"/>
  <c r="AV28" i="22"/>
  <c r="AU28" i="22"/>
  <c r="AT28" i="22"/>
  <c r="AS28" i="22"/>
  <c r="AR28" i="22"/>
  <c r="AQ28" i="22"/>
  <c r="AP28" i="22"/>
  <c r="AO28" i="22"/>
  <c r="AN28" i="22"/>
  <c r="AM28" i="22"/>
  <c r="AL28" i="22"/>
  <c r="AK28" i="22"/>
  <c r="AJ28" i="22"/>
  <c r="AI28" i="22"/>
  <c r="AH28" i="22"/>
  <c r="AB28" i="22" s="1"/>
  <c r="AG28" i="22"/>
  <c r="AW28" i="22" s="1"/>
  <c r="AE28" i="22"/>
  <c r="Y28" i="22"/>
  <c r="AV27" i="22"/>
  <c r="AU27" i="22"/>
  <c r="AT27" i="22"/>
  <c r="AS27" i="22"/>
  <c r="AR27" i="22"/>
  <c r="AQ27" i="22"/>
  <c r="AP27" i="22"/>
  <c r="AO27" i="22"/>
  <c r="AN27" i="22"/>
  <c r="AM27" i="22"/>
  <c r="AL27" i="22"/>
  <c r="AK27" i="22"/>
  <c r="AJ27" i="22"/>
  <c r="AI27" i="22"/>
  <c r="AH27" i="22"/>
  <c r="AG27" i="22"/>
  <c r="AA27" i="22" s="1"/>
  <c r="AE27" i="22"/>
  <c r="AB27" i="22"/>
  <c r="X27" i="22"/>
  <c r="AV26" i="22"/>
  <c r="AU26" i="22"/>
  <c r="AT26" i="22"/>
  <c r="AS26" i="22"/>
  <c r="AR26" i="22"/>
  <c r="AQ26" i="22"/>
  <c r="AP26" i="22"/>
  <c r="AO26" i="22"/>
  <c r="AN26" i="22"/>
  <c r="AM26" i="22"/>
  <c r="AL26" i="22"/>
  <c r="AK26" i="22"/>
  <c r="AJ26" i="22"/>
  <c r="Z26" i="22" s="1"/>
  <c r="AI26" i="22"/>
  <c r="AB26" i="22" s="1"/>
  <c r="AH26" i="22"/>
  <c r="AG26" i="22"/>
  <c r="Y26" i="22" s="1"/>
  <c r="AE26" i="22"/>
  <c r="AA26" i="22"/>
  <c r="W26" i="22"/>
  <c r="AV25" i="22"/>
  <c r="AU25" i="22"/>
  <c r="AT25" i="22"/>
  <c r="AS25" i="22"/>
  <c r="AR25" i="22"/>
  <c r="AQ25" i="22"/>
  <c r="AP25" i="22"/>
  <c r="AO25" i="22"/>
  <c r="AN25" i="22"/>
  <c r="AM25" i="22"/>
  <c r="AL25" i="22"/>
  <c r="AK25" i="22"/>
  <c r="AJ25" i="22"/>
  <c r="AI25" i="22"/>
  <c r="Y25" i="22" s="1"/>
  <c r="AH25" i="22"/>
  <c r="AB25" i="22" s="1"/>
  <c r="AG25" i="22"/>
  <c r="AW25" i="22" s="1"/>
  <c r="AE25" i="22"/>
  <c r="Z25" i="22"/>
  <c r="AV24" i="22"/>
  <c r="AU24" i="22"/>
  <c r="AT24" i="22"/>
  <c r="AS24" i="22"/>
  <c r="AR24" i="22"/>
  <c r="AQ24" i="22"/>
  <c r="AP24" i="22"/>
  <c r="AO24" i="22"/>
  <c r="AN24" i="22"/>
  <c r="AM24" i="22"/>
  <c r="AL24" i="22"/>
  <c r="AK24" i="22"/>
  <c r="AJ24" i="22"/>
  <c r="AI24" i="22"/>
  <c r="AH24" i="22"/>
  <c r="AB24" i="22" s="1"/>
  <c r="AG24" i="22"/>
  <c r="AW24" i="22" s="1"/>
  <c r="AE24" i="22"/>
  <c r="Y24" i="22"/>
  <c r="AV23" i="22"/>
  <c r="AU23" i="22"/>
  <c r="AT23" i="22"/>
  <c r="AS23" i="22"/>
  <c r="AR23" i="22"/>
  <c r="AQ23" i="22"/>
  <c r="AP23" i="22"/>
  <c r="AO23" i="22"/>
  <c r="AN23" i="22"/>
  <c r="AM23" i="22"/>
  <c r="AL23" i="22"/>
  <c r="AK23" i="22"/>
  <c r="AJ23" i="22"/>
  <c r="AI23" i="22"/>
  <c r="AH23" i="22"/>
  <c r="AG23" i="22"/>
  <c r="AA23" i="22" s="1"/>
  <c r="AE23" i="22"/>
  <c r="AB23" i="22"/>
  <c r="X23" i="22"/>
  <c r="AV22" i="22"/>
  <c r="AU22" i="22"/>
  <c r="AT22" i="22"/>
  <c r="AS22" i="22"/>
  <c r="AR22" i="22"/>
  <c r="AQ22" i="22"/>
  <c r="AP22" i="22"/>
  <c r="AO22" i="22"/>
  <c r="AN22" i="22"/>
  <c r="AM22" i="22"/>
  <c r="AL22" i="22"/>
  <c r="AK22" i="22"/>
  <c r="AJ22" i="22"/>
  <c r="Z22" i="22" s="1"/>
  <c r="AI22" i="22"/>
  <c r="AB22" i="22" s="1"/>
  <c r="AH22" i="22"/>
  <c r="AG22" i="22"/>
  <c r="Y22" i="22" s="1"/>
  <c r="AE22" i="22"/>
  <c r="AA22" i="22"/>
  <c r="W22" i="22"/>
  <c r="AV21" i="22"/>
  <c r="AU21" i="22"/>
  <c r="AT21" i="22"/>
  <c r="AS21" i="22"/>
  <c r="AR21" i="22"/>
  <c r="AQ21" i="22"/>
  <c r="AP21" i="22"/>
  <c r="AO21" i="22"/>
  <c r="AN21" i="22"/>
  <c r="AM21" i="22"/>
  <c r="AL21" i="22"/>
  <c r="AK21" i="22"/>
  <c r="AJ21" i="22"/>
  <c r="AI21" i="22"/>
  <c r="Y21" i="22" s="1"/>
  <c r="AH21" i="22"/>
  <c r="AB21" i="22" s="1"/>
  <c r="AG21" i="22"/>
  <c r="AW21" i="22" s="1"/>
  <c r="AE21" i="22"/>
  <c r="Z21" i="22"/>
  <c r="AV20" i="22"/>
  <c r="AU20" i="22"/>
  <c r="AT20" i="22"/>
  <c r="AS20" i="22"/>
  <c r="AR20" i="22"/>
  <c r="AQ20" i="22"/>
  <c r="AP20" i="22"/>
  <c r="AO20" i="22"/>
  <c r="AN20" i="22"/>
  <c r="AM20" i="22"/>
  <c r="AL20" i="22"/>
  <c r="AK20" i="22"/>
  <c r="AJ20" i="22"/>
  <c r="AI20" i="22"/>
  <c r="AH20" i="22"/>
  <c r="AB20" i="22" s="1"/>
  <c r="AG20" i="22"/>
  <c r="AW20" i="22" s="1"/>
  <c r="AE20" i="22"/>
  <c r="Y20" i="22"/>
  <c r="AV19" i="22"/>
  <c r="AU19" i="22"/>
  <c r="AT19" i="22"/>
  <c r="AS19" i="22"/>
  <c r="AR19" i="22"/>
  <c r="AQ19" i="22"/>
  <c r="AP19" i="22"/>
  <c r="AO19" i="22"/>
  <c r="AN19" i="22"/>
  <c r="AM19" i="22"/>
  <c r="AL19" i="22"/>
  <c r="AK19" i="22"/>
  <c r="AJ19" i="22"/>
  <c r="AI19" i="22"/>
  <c r="AH19" i="22"/>
  <c r="AG19" i="22"/>
  <c r="AA19" i="22" s="1"/>
  <c r="AE19" i="22"/>
  <c r="AB19" i="22"/>
  <c r="X19" i="22"/>
  <c r="AV18" i="22"/>
  <c r="AU18" i="22"/>
  <c r="AT18" i="22"/>
  <c r="AS18" i="22"/>
  <c r="AR18" i="22"/>
  <c r="AQ18" i="22"/>
  <c r="AP18" i="22"/>
  <c r="AO18" i="22"/>
  <c r="AN18" i="22"/>
  <c r="AM18" i="22"/>
  <c r="AL18" i="22"/>
  <c r="AK18" i="22"/>
  <c r="AJ18" i="22"/>
  <c r="Z18" i="22" s="1"/>
  <c r="AI18" i="22"/>
  <c r="AB18" i="22" s="1"/>
  <c r="AH18" i="22"/>
  <c r="AG18" i="22"/>
  <c r="Y18" i="22" s="1"/>
  <c r="AE18" i="22"/>
  <c r="AA18" i="22"/>
  <c r="W18" i="22"/>
  <c r="AV17" i="22"/>
  <c r="AU17" i="22"/>
  <c r="AT17" i="22"/>
  <c r="AS17" i="22"/>
  <c r="AR17" i="22"/>
  <c r="AQ17" i="22"/>
  <c r="AP17" i="22"/>
  <c r="AO17" i="22"/>
  <c r="AN17" i="22"/>
  <c r="AM17" i="22"/>
  <c r="AL17" i="22"/>
  <c r="AK17" i="22"/>
  <c r="AJ17" i="22"/>
  <c r="AI17" i="22"/>
  <c r="Y17" i="22" s="1"/>
  <c r="AH17" i="22"/>
  <c r="AB17" i="22" s="1"/>
  <c r="AG17" i="22"/>
  <c r="AW17" i="22" s="1"/>
  <c r="AE17" i="22"/>
  <c r="Z17" i="22"/>
  <c r="AV16" i="22"/>
  <c r="AU16" i="22"/>
  <c r="AT16" i="22"/>
  <c r="AS16" i="22"/>
  <c r="AR16" i="22"/>
  <c r="AQ16" i="22"/>
  <c r="AP16" i="22"/>
  <c r="AO16" i="22"/>
  <c r="AN16" i="22"/>
  <c r="AM16" i="22"/>
  <c r="AL16" i="22"/>
  <c r="AK16" i="22"/>
  <c r="AJ16" i="22"/>
  <c r="AI16" i="22"/>
  <c r="AH16" i="22"/>
  <c r="AB16" i="22" s="1"/>
  <c r="AG16" i="22"/>
  <c r="AW16" i="22" s="1"/>
  <c r="AE16" i="22"/>
  <c r="Y16" i="22"/>
  <c r="AV15" i="22"/>
  <c r="AU15" i="22"/>
  <c r="AT15" i="22"/>
  <c r="AS15" i="22"/>
  <c r="AR15" i="22"/>
  <c r="AQ15" i="22"/>
  <c r="AP15" i="22"/>
  <c r="AO15" i="22"/>
  <c r="AN15" i="22"/>
  <c r="AM15" i="22"/>
  <c r="AL15" i="22"/>
  <c r="AK15" i="22"/>
  <c r="AJ15" i="22"/>
  <c r="AI15" i="22"/>
  <c r="AH15" i="22"/>
  <c r="AG15" i="22"/>
  <c r="AA15" i="22" s="1"/>
  <c r="AE15" i="22"/>
  <c r="AB15" i="22"/>
  <c r="X15" i="22"/>
  <c r="AV14" i="22"/>
  <c r="AU14" i="22"/>
  <c r="AT14" i="22"/>
  <c r="AS14" i="22"/>
  <c r="AR14" i="22"/>
  <c r="AQ14" i="22"/>
  <c r="AP14" i="22"/>
  <c r="AO14" i="22"/>
  <c r="AN14" i="22"/>
  <c r="AM14" i="22"/>
  <c r="AL14" i="22"/>
  <c r="AK14" i="22"/>
  <c r="AJ14" i="22"/>
  <c r="Z14" i="22" s="1"/>
  <c r="AI14" i="22"/>
  <c r="AB14" i="22" s="1"/>
  <c r="AH14" i="22"/>
  <c r="AG14" i="22"/>
  <c r="Y14" i="22" s="1"/>
  <c r="AE14" i="22"/>
  <c r="AA14" i="22"/>
  <c r="W14" i="22"/>
  <c r="AV13" i="22"/>
  <c r="AU13" i="22"/>
  <c r="AT13" i="22"/>
  <c r="AS13" i="22"/>
  <c r="AR13" i="22"/>
  <c r="AQ13" i="22"/>
  <c r="AP13" i="22"/>
  <c r="AO13" i="22"/>
  <c r="AN13" i="22"/>
  <c r="AM13" i="22"/>
  <c r="AL13" i="22"/>
  <c r="AK13" i="22"/>
  <c r="AJ13" i="22"/>
  <c r="AI13" i="22"/>
  <c r="Y13" i="22" s="1"/>
  <c r="AH13" i="22"/>
  <c r="AB13" i="22" s="1"/>
  <c r="AG13" i="22"/>
  <c r="AW13" i="22" s="1"/>
  <c r="AE13" i="22"/>
  <c r="Z13" i="22"/>
  <c r="AV12" i="22"/>
  <c r="AU12" i="22"/>
  <c r="AT12" i="22"/>
  <c r="AS12" i="22"/>
  <c r="AR12" i="22"/>
  <c r="AQ12" i="22"/>
  <c r="AP12" i="22"/>
  <c r="AO12" i="22"/>
  <c r="AN12" i="22"/>
  <c r="AM12" i="22"/>
  <c r="AL12" i="22"/>
  <c r="AK12" i="22"/>
  <c r="AJ12" i="22"/>
  <c r="AI12" i="22"/>
  <c r="AH12" i="22"/>
  <c r="AB12" i="22" s="1"/>
  <c r="AG12" i="22"/>
  <c r="AW12" i="22" s="1"/>
  <c r="AE12" i="22"/>
  <c r="Y12" i="22"/>
  <c r="AV11" i="22"/>
  <c r="AU11" i="22"/>
  <c r="AT11" i="22"/>
  <c r="AS11" i="22"/>
  <c r="AR11" i="22"/>
  <c r="AQ11" i="22"/>
  <c r="AP11" i="22"/>
  <c r="AO11" i="22"/>
  <c r="AN11" i="22"/>
  <c r="AM11" i="22"/>
  <c r="AL11" i="22"/>
  <c r="AK11" i="22"/>
  <c r="AJ11" i="22"/>
  <c r="AI11" i="22"/>
  <c r="AH11" i="22"/>
  <c r="AG11" i="22"/>
  <c r="AA11" i="22" s="1"/>
  <c r="AE11" i="22"/>
  <c r="AB11" i="22"/>
  <c r="X11" i="22"/>
  <c r="AV10" i="22"/>
  <c r="AU10" i="22"/>
  <c r="AT10" i="22"/>
  <c r="AS10" i="22"/>
  <c r="AR10" i="22"/>
  <c r="AQ10" i="22"/>
  <c r="AP10" i="22"/>
  <c r="AO10" i="22"/>
  <c r="AN10" i="22"/>
  <c r="AM10" i="22"/>
  <c r="AL10" i="22"/>
  <c r="AK10" i="22"/>
  <c r="AJ10" i="22"/>
  <c r="Z10" i="22" s="1"/>
  <c r="AI10" i="22"/>
  <c r="AB10" i="22" s="1"/>
  <c r="AH10" i="22"/>
  <c r="AG10" i="22"/>
  <c r="Y10" i="22" s="1"/>
  <c r="AE10" i="22"/>
  <c r="AA10" i="22"/>
  <c r="W10" i="22"/>
  <c r="AV9" i="22"/>
  <c r="AU9" i="22"/>
  <c r="AT9" i="22"/>
  <c r="AS9" i="22"/>
  <c r="AR9" i="22"/>
  <c r="AQ9" i="22"/>
  <c r="AP9" i="22"/>
  <c r="AO9" i="22"/>
  <c r="AN9" i="22"/>
  <c r="AM9" i="22"/>
  <c r="AL9" i="22"/>
  <c r="AK9" i="22"/>
  <c r="AJ9" i="22"/>
  <c r="AI9" i="22"/>
  <c r="Y9" i="22" s="1"/>
  <c r="AH9" i="22"/>
  <c r="AB9" i="22" s="1"/>
  <c r="AG9" i="22"/>
  <c r="AW9" i="22" s="1"/>
  <c r="AE9" i="22"/>
  <c r="Z9" i="22"/>
  <c r="AV8" i="22"/>
  <c r="AU8" i="22"/>
  <c r="AT8" i="22"/>
  <c r="AS8" i="22"/>
  <c r="AR8" i="22"/>
  <c r="AQ8" i="22"/>
  <c r="AP8" i="22"/>
  <c r="AO8" i="22"/>
  <c r="AN8" i="22"/>
  <c r="AM8" i="22"/>
  <c r="AL8" i="22"/>
  <c r="AK8" i="22"/>
  <c r="AJ8" i="22"/>
  <c r="AI8" i="22"/>
  <c r="AH8" i="22"/>
  <c r="AB8" i="22" s="1"/>
  <c r="AG8" i="22"/>
  <c r="AW8" i="22" s="1"/>
  <c r="AE8" i="22"/>
  <c r="Y8" i="22"/>
  <c r="AV7" i="22"/>
  <c r="AU7" i="22"/>
  <c r="AT7" i="22"/>
  <c r="AS7" i="22"/>
  <c r="AR7" i="22"/>
  <c r="AQ7" i="22"/>
  <c r="AP7" i="22"/>
  <c r="AO7" i="22"/>
  <c r="AN7" i="22"/>
  <c r="AM7" i="22"/>
  <c r="AL7" i="22"/>
  <c r="AK7" i="22"/>
  <c r="AJ7" i="22"/>
  <c r="AI7" i="22"/>
  <c r="AH7" i="22"/>
  <c r="AG7" i="22"/>
  <c r="AA7" i="22" s="1"/>
  <c r="AE7" i="22"/>
  <c r="AB7" i="22"/>
  <c r="X7" i="22"/>
  <c r="AV6" i="22"/>
  <c r="AV45" i="22" s="1"/>
  <c r="AU6" i="22"/>
  <c r="AU42" i="22" s="1"/>
  <c r="AT6" i="22"/>
  <c r="AT41" i="22" s="1"/>
  <c r="AS6" i="22"/>
  <c r="AS44" i="22" s="1"/>
  <c r="AR6" i="22"/>
  <c r="AR45" i="22" s="1"/>
  <c r="AQ6" i="22"/>
  <c r="AQ42" i="22" s="1"/>
  <c r="AP6" i="22"/>
  <c r="AP41" i="22" s="1"/>
  <c r="AO6" i="22"/>
  <c r="AO44" i="22" s="1"/>
  <c r="AN6" i="22"/>
  <c r="AN45" i="22" s="1"/>
  <c r="AM6" i="22"/>
  <c r="AM42" i="22" s="1"/>
  <c r="AL6" i="22"/>
  <c r="AL41" i="22" s="1"/>
  <c r="AK6" i="22"/>
  <c r="AK44" i="22" s="1"/>
  <c r="AJ6" i="22"/>
  <c r="AJ45" i="22" s="1"/>
  <c r="AI6" i="22"/>
  <c r="AI42" i="22" s="1"/>
  <c r="AH6" i="22"/>
  <c r="AH41" i="22" s="1"/>
  <c r="AG6" i="22"/>
  <c r="AG44" i="22" s="1"/>
  <c r="AE6" i="22"/>
  <c r="AE42" i="22" s="1"/>
  <c r="AA6" i="22"/>
  <c r="W6" i="22"/>
  <c r="D1" i="22"/>
  <c r="AF45" i="21"/>
  <c r="AF44" i="21"/>
  <c r="CB43" i="21"/>
  <c r="CA43" i="21"/>
  <c r="BZ43" i="21"/>
  <c r="BY43" i="21"/>
  <c r="BX43" i="21"/>
  <c r="BW43" i="21"/>
  <c r="BV43" i="21"/>
  <c r="BU43" i="21"/>
  <c r="BT43" i="21"/>
  <c r="BS43" i="21"/>
  <c r="BR43" i="21"/>
  <c r="BQ43" i="21"/>
  <c r="BP43" i="21"/>
  <c r="BO43" i="21"/>
  <c r="BN43" i="21"/>
  <c r="BM43" i="21"/>
  <c r="BL43" i="21"/>
  <c r="BK43" i="21"/>
  <c r="BJ43" i="21"/>
  <c r="BI43" i="21"/>
  <c r="BH43" i="21"/>
  <c r="BG43" i="21"/>
  <c r="BF43" i="21"/>
  <c r="BE43" i="21"/>
  <c r="BD43" i="21"/>
  <c r="BC43" i="21"/>
  <c r="BB43" i="21"/>
  <c r="BA43" i="21"/>
  <c r="AZ43" i="21"/>
  <c r="AY43" i="21"/>
  <c r="AX43" i="21"/>
  <c r="AF43" i="21"/>
  <c r="AF42" i="21"/>
  <c r="AF41" i="21"/>
  <c r="AF40" i="21"/>
  <c r="AV37" i="21"/>
  <c r="AU37" i="21"/>
  <c r="AT37" i="21"/>
  <c r="AS37" i="21"/>
  <c r="AR37" i="21"/>
  <c r="AQ37" i="21"/>
  <c r="AP37" i="21"/>
  <c r="AO37" i="21"/>
  <c r="AN37" i="21"/>
  <c r="AM37" i="21"/>
  <c r="AL37" i="21"/>
  <c r="AK37" i="21"/>
  <c r="AJ37" i="21"/>
  <c r="AI37" i="21"/>
  <c r="AH37" i="21"/>
  <c r="AB37" i="21" s="1"/>
  <c r="AG37" i="21"/>
  <c r="AW37" i="21" s="1"/>
  <c r="AE37" i="21"/>
  <c r="Y37" i="21"/>
  <c r="AV36" i="21"/>
  <c r="AU36" i="21"/>
  <c r="AT36" i="21"/>
  <c r="AS36" i="21"/>
  <c r="AR36" i="21"/>
  <c r="AQ36" i="21"/>
  <c r="AP36" i="21"/>
  <c r="AO36" i="21"/>
  <c r="AN36" i="21"/>
  <c r="AM36" i="21"/>
  <c r="AL36" i="21"/>
  <c r="AK36" i="21"/>
  <c r="AJ36" i="21"/>
  <c r="AB36" i="21" s="1"/>
  <c r="AI36" i="21"/>
  <c r="AH36" i="21"/>
  <c r="AG36" i="21"/>
  <c r="Z36" i="21" s="1"/>
  <c r="AE36" i="21"/>
  <c r="AA36" i="21"/>
  <c r="W36" i="21"/>
  <c r="AV35" i="21"/>
  <c r="AU35" i="21"/>
  <c r="AT35" i="21"/>
  <c r="AS35" i="21"/>
  <c r="AR35" i="21"/>
  <c r="AQ35" i="21"/>
  <c r="AP35" i="21"/>
  <c r="AO35" i="21"/>
  <c r="AN35" i="21"/>
  <c r="AM35" i="21"/>
  <c r="AL35" i="21"/>
  <c r="AK35" i="21"/>
  <c r="AJ35" i="21"/>
  <c r="AI35" i="21"/>
  <c r="AH35" i="21"/>
  <c r="AB35" i="21" s="1"/>
  <c r="AG35" i="21"/>
  <c r="AW35" i="21" s="1"/>
  <c r="AE35" i="21"/>
  <c r="Y35" i="21"/>
  <c r="AV34" i="21"/>
  <c r="AU34" i="21"/>
  <c r="AT34" i="21"/>
  <c r="AS34" i="21"/>
  <c r="AR34" i="21"/>
  <c r="AQ34" i="21"/>
  <c r="AP34" i="21"/>
  <c r="AO34" i="21"/>
  <c r="AN34" i="21"/>
  <c r="AM34" i="21"/>
  <c r="AL34" i="21"/>
  <c r="AK34" i="21"/>
  <c r="AJ34" i="21"/>
  <c r="AB34" i="21" s="1"/>
  <c r="AI34" i="21"/>
  <c r="AH34" i="21"/>
  <c r="AG34" i="21"/>
  <c r="Z34" i="21" s="1"/>
  <c r="AE34" i="21"/>
  <c r="AA34" i="21"/>
  <c r="W34" i="21"/>
  <c r="AV33" i="21"/>
  <c r="AU33" i="21"/>
  <c r="AT33" i="21"/>
  <c r="AS33" i="21"/>
  <c r="AR33" i="21"/>
  <c r="AQ33" i="21"/>
  <c r="AP33" i="21"/>
  <c r="AO33" i="21"/>
  <c r="AN33" i="21"/>
  <c r="AM33" i="21"/>
  <c r="AL33" i="21"/>
  <c r="AK33" i="21"/>
  <c r="AJ33" i="21"/>
  <c r="AI33" i="21"/>
  <c r="AH33" i="21"/>
  <c r="AB33" i="21" s="1"/>
  <c r="AG33" i="21"/>
  <c r="AW33" i="21" s="1"/>
  <c r="AE33" i="21"/>
  <c r="Y33" i="21"/>
  <c r="AV32" i="21"/>
  <c r="AU32" i="21"/>
  <c r="AT32" i="21"/>
  <c r="AS32" i="21"/>
  <c r="AR32" i="21"/>
  <c r="AQ32" i="21"/>
  <c r="AP32" i="21"/>
  <c r="AO32" i="21"/>
  <c r="AN32" i="21"/>
  <c r="AM32" i="21"/>
  <c r="AL32" i="21"/>
  <c r="AK32" i="21"/>
  <c r="AJ32" i="21"/>
  <c r="AB32" i="21" s="1"/>
  <c r="AI32" i="21"/>
  <c r="AH32" i="21"/>
  <c r="AG32" i="21"/>
  <c r="Z32" i="21" s="1"/>
  <c r="AE32" i="21"/>
  <c r="AA32" i="21"/>
  <c r="W32" i="21"/>
  <c r="AV31" i="21"/>
  <c r="AU31" i="21"/>
  <c r="AT31" i="21"/>
  <c r="AS31" i="21"/>
  <c r="AR31" i="21"/>
  <c r="AQ31" i="21"/>
  <c r="AP31" i="21"/>
  <c r="AO31" i="21"/>
  <c r="AN31" i="21"/>
  <c r="AM31" i="21"/>
  <c r="AL31" i="21"/>
  <c r="AK31" i="21"/>
  <c r="AJ31" i="21"/>
  <c r="AI31" i="21"/>
  <c r="AH31" i="21"/>
  <c r="AB31" i="21" s="1"/>
  <c r="AG31" i="21"/>
  <c r="AW31" i="21" s="1"/>
  <c r="AE31" i="21"/>
  <c r="Y31" i="21"/>
  <c r="AV30" i="21"/>
  <c r="AU30" i="21"/>
  <c r="AT30" i="21"/>
  <c r="AS30" i="21"/>
  <c r="AR30" i="21"/>
  <c r="AQ30" i="21"/>
  <c r="AP30" i="21"/>
  <c r="AO30" i="21"/>
  <c r="AN30" i="21"/>
  <c r="AM30" i="21"/>
  <c r="AL30" i="21"/>
  <c r="AK30" i="21"/>
  <c r="AJ30" i="21"/>
  <c r="AB30" i="21" s="1"/>
  <c r="AI30" i="21"/>
  <c r="AH30" i="21"/>
  <c r="AG30" i="21"/>
  <c r="Z30" i="21" s="1"/>
  <c r="AE30" i="21"/>
  <c r="AA30" i="21"/>
  <c r="W30" i="21"/>
  <c r="AV29" i="21"/>
  <c r="AU29" i="21"/>
  <c r="AT29" i="21"/>
  <c r="AS29" i="21"/>
  <c r="AR29" i="21"/>
  <c r="AQ29" i="21"/>
  <c r="AP29" i="21"/>
  <c r="AO29" i="21"/>
  <c r="AN29" i="21"/>
  <c r="AM29" i="21"/>
  <c r="AL29" i="21"/>
  <c r="AK29" i="21"/>
  <c r="AJ29" i="21"/>
  <c r="AI29" i="21"/>
  <c r="Y29" i="21" s="1"/>
  <c r="AH29" i="21"/>
  <c r="AB29" i="21" s="1"/>
  <c r="AG29" i="21"/>
  <c r="AW29" i="21" s="1"/>
  <c r="AE29" i="21"/>
  <c r="Z29" i="21"/>
  <c r="AV28" i="21"/>
  <c r="AU28" i="21"/>
  <c r="AT28" i="21"/>
  <c r="AS28" i="21"/>
  <c r="AR28" i="21"/>
  <c r="AQ28" i="21"/>
  <c r="AP28" i="21"/>
  <c r="AO28" i="21"/>
  <c r="AN28" i="21"/>
  <c r="AM28" i="21"/>
  <c r="AL28" i="21"/>
  <c r="AK28" i="21"/>
  <c r="AJ28" i="21"/>
  <c r="AI28" i="21"/>
  <c r="AH28" i="21"/>
  <c r="AB28" i="21" s="1"/>
  <c r="AG28" i="21"/>
  <c r="AW28" i="21" s="1"/>
  <c r="AE28" i="21"/>
  <c r="Y28" i="21"/>
  <c r="AV27" i="21"/>
  <c r="AU27" i="21"/>
  <c r="AT27" i="21"/>
  <c r="AS27" i="21"/>
  <c r="AR27" i="21"/>
  <c r="AQ27" i="21"/>
  <c r="AP27" i="21"/>
  <c r="AO27" i="21"/>
  <c r="AN27" i="21"/>
  <c r="AM27" i="21"/>
  <c r="AL27" i="21"/>
  <c r="AK27" i="21"/>
  <c r="AJ27" i="21"/>
  <c r="AI27" i="21"/>
  <c r="AH27" i="21"/>
  <c r="AG27" i="21"/>
  <c r="AA27" i="21" s="1"/>
  <c r="AE27" i="21"/>
  <c r="AB27" i="21"/>
  <c r="X27" i="21"/>
  <c r="AV26" i="21"/>
  <c r="AU26" i="21"/>
  <c r="AT26" i="21"/>
  <c r="AS26" i="21"/>
  <c r="AR26" i="21"/>
  <c r="AQ26" i="21"/>
  <c r="AP26" i="21"/>
  <c r="AO26" i="21"/>
  <c r="AN26" i="21"/>
  <c r="AM26" i="21"/>
  <c r="AL26" i="21"/>
  <c r="AK26" i="21"/>
  <c r="AJ26" i="21"/>
  <c r="AB26" i="21" s="1"/>
  <c r="AI26" i="21"/>
  <c r="AH26" i="21"/>
  <c r="AG26" i="21"/>
  <c r="Z26" i="21" s="1"/>
  <c r="AE26" i="21"/>
  <c r="AA26" i="21"/>
  <c r="W26" i="21"/>
  <c r="AV25" i="21"/>
  <c r="AU25" i="21"/>
  <c r="AT25" i="21"/>
  <c r="AS25" i="21"/>
  <c r="AR25" i="21"/>
  <c r="AQ25" i="21"/>
  <c r="AP25" i="21"/>
  <c r="AO25" i="21"/>
  <c r="AN25" i="21"/>
  <c r="AM25" i="21"/>
  <c r="AL25" i="21"/>
  <c r="AK25" i="21"/>
  <c r="AJ25" i="21"/>
  <c r="AI25" i="21"/>
  <c r="Y25" i="21" s="1"/>
  <c r="AH25" i="21"/>
  <c r="AB25" i="21" s="1"/>
  <c r="AG25" i="21"/>
  <c r="AW25" i="21" s="1"/>
  <c r="AE25" i="21"/>
  <c r="Z25" i="21"/>
  <c r="AV24" i="21"/>
  <c r="AU24" i="21"/>
  <c r="AT24" i="21"/>
  <c r="AS24" i="21"/>
  <c r="AR24" i="21"/>
  <c r="AQ24" i="21"/>
  <c r="AP24" i="21"/>
  <c r="AO24" i="21"/>
  <c r="AN24" i="21"/>
  <c r="AM24" i="21"/>
  <c r="AL24" i="21"/>
  <c r="AK24" i="21"/>
  <c r="AJ24" i="21"/>
  <c r="AI24" i="21"/>
  <c r="AH24" i="21"/>
  <c r="AB24" i="21" s="1"/>
  <c r="AG24" i="21"/>
  <c r="AW24" i="21" s="1"/>
  <c r="AE24" i="21"/>
  <c r="Y24" i="21"/>
  <c r="AV23" i="21"/>
  <c r="AU23" i="21"/>
  <c r="AT23" i="21"/>
  <c r="AS23" i="21"/>
  <c r="AR23" i="21"/>
  <c r="AQ23" i="21"/>
  <c r="AP23" i="21"/>
  <c r="AO23" i="21"/>
  <c r="AN23" i="21"/>
  <c r="AM23" i="21"/>
  <c r="AL23" i="21"/>
  <c r="AK23" i="21"/>
  <c r="AJ23" i="21"/>
  <c r="AI23" i="21"/>
  <c r="AH23" i="21"/>
  <c r="AG23" i="21"/>
  <c r="AA23" i="21" s="1"/>
  <c r="AE23" i="21"/>
  <c r="AB23" i="21"/>
  <c r="X23" i="21"/>
  <c r="AV22" i="21"/>
  <c r="AU22" i="21"/>
  <c r="AT22" i="21"/>
  <c r="AS22" i="21"/>
  <c r="AR22" i="21"/>
  <c r="AQ22" i="21"/>
  <c r="AP22" i="21"/>
  <c r="AO22" i="21"/>
  <c r="AN22" i="21"/>
  <c r="AM22" i="21"/>
  <c r="AL22" i="21"/>
  <c r="AK22" i="21"/>
  <c r="AJ22" i="21"/>
  <c r="AB22" i="21" s="1"/>
  <c r="AI22" i="21"/>
  <c r="AH22" i="21"/>
  <c r="AG22" i="21"/>
  <c r="Z22" i="21" s="1"/>
  <c r="AE22" i="21"/>
  <c r="AA22" i="21"/>
  <c r="W22" i="21"/>
  <c r="AV21" i="21"/>
  <c r="AU21" i="21"/>
  <c r="AT21" i="21"/>
  <c r="AS21" i="21"/>
  <c r="AR21" i="21"/>
  <c r="AQ21" i="21"/>
  <c r="AP21" i="21"/>
  <c r="AO21" i="21"/>
  <c r="AN21" i="21"/>
  <c r="AM21" i="21"/>
  <c r="AL21" i="21"/>
  <c r="AK21" i="21"/>
  <c r="AJ21" i="21"/>
  <c r="AI21" i="21"/>
  <c r="Y21" i="21" s="1"/>
  <c r="AH21" i="21"/>
  <c r="AB21" i="21" s="1"/>
  <c r="AG21" i="21"/>
  <c r="AW21" i="21" s="1"/>
  <c r="AE21" i="21"/>
  <c r="Z21" i="21"/>
  <c r="AV20" i="21"/>
  <c r="AU20" i="21"/>
  <c r="AT20" i="21"/>
  <c r="AS20" i="21"/>
  <c r="AR20" i="21"/>
  <c r="AQ20" i="21"/>
  <c r="AP20" i="21"/>
  <c r="AO20" i="21"/>
  <c r="AN20" i="21"/>
  <c r="AM20" i="21"/>
  <c r="AL20" i="21"/>
  <c r="AK20" i="21"/>
  <c r="AJ20" i="21"/>
  <c r="AI20" i="21"/>
  <c r="AH20" i="21"/>
  <c r="AB20" i="21" s="1"/>
  <c r="AG20" i="21"/>
  <c r="AW20" i="21" s="1"/>
  <c r="AE20" i="21"/>
  <c r="Y20" i="21"/>
  <c r="AV19" i="21"/>
  <c r="AU19" i="21"/>
  <c r="AT19" i="21"/>
  <c r="AS19" i="21"/>
  <c r="AR19" i="21"/>
  <c r="AQ19" i="21"/>
  <c r="AP19" i="21"/>
  <c r="AO19" i="21"/>
  <c r="AN19" i="21"/>
  <c r="AM19" i="21"/>
  <c r="AL19" i="21"/>
  <c r="AK19" i="21"/>
  <c r="AJ19" i="21"/>
  <c r="AI19" i="21"/>
  <c r="AH19" i="21"/>
  <c r="AG19" i="21"/>
  <c r="AA19" i="21" s="1"/>
  <c r="AE19" i="21"/>
  <c r="AB19" i="21"/>
  <c r="X19" i="21"/>
  <c r="AV18" i="21"/>
  <c r="AU18" i="21"/>
  <c r="AT18" i="21"/>
  <c r="AS18" i="21"/>
  <c r="AR18" i="21"/>
  <c r="AQ18" i="21"/>
  <c r="AP18" i="21"/>
  <c r="AO18" i="21"/>
  <c r="AN18" i="21"/>
  <c r="AM18" i="21"/>
  <c r="AL18" i="21"/>
  <c r="AK18" i="21"/>
  <c r="AJ18" i="21"/>
  <c r="AB18" i="21" s="1"/>
  <c r="AI18" i="21"/>
  <c r="AH18" i="21"/>
  <c r="AG18" i="21"/>
  <c r="Z18" i="21" s="1"/>
  <c r="AE18" i="21"/>
  <c r="AA18" i="21"/>
  <c r="W18" i="21"/>
  <c r="AV17" i="21"/>
  <c r="AU17" i="21"/>
  <c r="AT17" i="21"/>
  <c r="AS17" i="21"/>
  <c r="AR17" i="21"/>
  <c r="AQ17" i="21"/>
  <c r="AP17" i="21"/>
  <c r="AO17" i="21"/>
  <c r="AN17" i="21"/>
  <c r="AM17" i="21"/>
  <c r="AL17" i="21"/>
  <c r="AK17" i="21"/>
  <c r="AJ17" i="21"/>
  <c r="AI17" i="21"/>
  <c r="Y17" i="21" s="1"/>
  <c r="AH17" i="21"/>
  <c r="AB17" i="21" s="1"/>
  <c r="AG17" i="21"/>
  <c r="AW17" i="21" s="1"/>
  <c r="AE17" i="21"/>
  <c r="Z17" i="21"/>
  <c r="AV16" i="21"/>
  <c r="AU16" i="21"/>
  <c r="AT16" i="21"/>
  <c r="AS16" i="21"/>
  <c r="AR16" i="21"/>
  <c r="AQ16" i="21"/>
  <c r="AP16" i="21"/>
  <c r="AO16" i="21"/>
  <c r="AN16" i="21"/>
  <c r="AM16" i="21"/>
  <c r="AL16" i="21"/>
  <c r="AK16" i="21"/>
  <c r="AJ16" i="21"/>
  <c r="AI16" i="21"/>
  <c r="AH16" i="21"/>
  <c r="AB16" i="21" s="1"/>
  <c r="AG16" i="21"/>
  <c r="AW16" i="21" s="1"/>
  <c r="AE16" i="21"/>
  <c r="Y16" i="21"/>
  <c r="AV15" i="21"/>
  <c r="AU15" i="21"/>
  <c r="AT15" i="21"/>
  <c r="AS15" i="21"/>
  <c r="AR15" i="21"/>
  <c r="AQ15" i="21"/>
  <c r="AP15" i="21"/>
  <c r="AO15" i="21"/>
  <c r="AN15" i="21"/>
  <c r="AM15" i="21"/>
  <c r="AL15" i="21"/>
  <c r="AK15" i="21"/>
  <c r="AJ15" i="21"/>
  <c r="AI15" i="21"/>
  <c r="AH15" i="21"/>
  <c r="AG15" i="21"/>
  <c r="AA15" i="21" s="1"/>
  <c r="AE15" i="21"/>
  <c r="AB15" i="21"/>
  <c r="X15" i="21"/>
  <c r="AV14" i="21"/>
  <c r="AU14" i="21"/>
  <c r="AT14" i="21"/>
  <c r="AS14" i="21"/>
  <c r="AR14" i="21"/>
  <c r="AQ14" i="21"/>
  <c r="AP14" i="21"/>
  <c r="AO14" i="21"/>
  <c r="AN14" i="21"/>
  <c r="AM14" i="21"/>
  <c r="AL14" i="21"/>
  <c r="AK14" i="21"/>
  <c r="AJ14" i="21"/>
  <c r="AB14" i="21" s="1"/>
  <c r="AI14" i="21"/>
  <c r="AH14" i="21"/>
  <c r="AG14" i="21"/>
  <c r="Z14" i="21" s="1"/>
  <c r="AE14" i="21"/>
  <c r="AA14" i="21"/>
  <c r="W14" i="21"/>
  <c r="AV13" i="21"/>
  <c r="AU13" i="21"/>
  <c r="AT13" i="21"/>
  <c r="AS13" i="21"/>
  <c r="AR13" i="21"/>
  <c r="AQ13" i="21"/>
  <c r="AP13" i="21"/>
  <c r="AO13" i="21"/>
  <c r="AN13" i="21"/>
  <c r="AM13" i="21"/>
  <c r="AL13" i="21"/>
  <c r="AK13" i="21"/>
  <c r="AJ13" i="21"/>
  <c r="AI13" i="21"/>
  <c r="Y13" i="21" s="1"/>
  <c r="AH13" i="21"/>
  <c r="AB13" i="21" s="1"/>
  <c r="AG13" i="21"/>
  <c r="AW13" i="21" s="1"/>
  <c r="AE13" i="21"/>
  <c r="Z13" i="21"/>
  <c r="AV12" i="21"/>
  <c r="AU12" i="21"/>
  <c r="AT12" i="21"/>
  <c r="AS12" i="21"/>
  <c r="AR12" i="21"/>
  <c r="AQ12" i="21"/>
  <c r="AP12" i="21"/>
  <c r="AO12" i="21"/>
  <c r="AN12" i="21"/>
  <c r="AM12" i="21"/>
  <c r="AL12" i="21"/>
  <c r="AK12" i="21"/>
  <c r="AJ12" i="21"/>
  <c r="AI12" i="21"/>
  <c r="AH12" i="21"/>
  <c r="AB12" i="21" s="1"/>
  <c r="AG12" i="21"/>
  <c r="AW12" i="21" s="1"/>
  <c r="AE12" i="21"/>
  <c r="Y12" i="21"/>
  <c r="AV11" i="21"/>
  <c r="AU11" i="21"/>
  <c r="AT11" i="21"/>
  <c r="AS11" i="21"/>
  <c r="AR11" i="21"/>
  <c r="AQ11" i="21"/>
  <c r="AP11" i="21"/>
  <c r="AO11" i="21"/>
  <c r="AN11" i="21"/>
  <c r="AM11" i="21"/>
  <c r="AL11" i="21"/>
  <c r="AK11" i="21"/>
  <c r="AJ11" i="21"/>
  <c r="AI11" i="21"/>
  <c r="AH11" i="21"/>
  <c r="AG11" i="21"/>
  <c r="AA11" i="21" s="1"/>
  <c r="AE11" i="21"/>
  <c r="AB11" i="21"/>
  <c r="X11" i="21"/>
  <c r="AV10" i="21"/>
  <c r="AU10" i="21"/>
  <c r="AT10" i="21"/>
  <c r="AS10" i="21"/>
  <c r="AR10" i="21"/>
  <c r="AQ10" i="21"/>
  <c r="AP10" i="21"/>
  <c r="AO10" i="21"/>
  <c r="AN10" i="21"/>
  <c r="AM10" i="21"/>
  <c r="AL10" i="21"/>
  <c r="AK10" i="21"/>
  <c r="AJ10" i="21"/>
  <c r="AB10" i="21" s="1"/>
  <c r="AI10" i="21"/>
  <c r="AH10" i="21"/>
  <c r="AG10" i="21"/>
  <c r="Z10" i="21" s="1"/>
  <c r="AE10" i="21"/>
  <c r="AA10" i="21"/>
  <c r="W10" i="21"/>
  <c r="AV9" i="21"/>
  <c r="AU9" i="21"/>
  <c r="AU41" i="21" s="1"/>
  <c r="AT9" i="21"/>
  <c r="AS9" i="21"/>
  <c r="AR9" i="21"/>
  <c r="AQ9" i="21"/>
  <c r="AQ41" i="21" s="1"/>
  <c r="AP9" i="21"/>
  <c r="AO9" i="21"/>
  <c r="AN9" i="21"/>
  <c r="AM9" i="21"/>
  <c r="AM41" i="21" s="1"/>
  <c r="AL9" i="21"/>
  <c r="AK9" i="21"/>
  <c r="AJ9" i="21"/>
  <c r="AI9" i="21"/>
  <c r="Y9" i="21" s="1"/>
  <c r="AH9" i="21"/>
  <c r="AB9" i="21" s="1"/>
  <c r="AG9" i="21"/>
  <c r="AW9" i="21" s="1"/>
  <c r="AE9" i="21"/>
  <c r="Z9" i="21"/>
  <c r="AV8" i="21"/>
  <c r="AU8" i="21"/>
  <c r="AT8" i="21"/>
  <c r="AT40" i="21" s="1"/>
  <c r="AS8" i="21"/>
  <c r="AR8" i="21"/>
  <c r="AQ8" i="21"/>
  <c r="AP8" i="21"/>
  <c r="AP40" i="21" s="1"/>
  <c r="AO8" i="21"/>
  <c r="AN8" i="21"/>
  <c r="AM8" i="21"/>
  <c r="AL8" i="21"/>
  <c r="AL40" i="21" s="1"/>
  <c r="AK8" i="21"/>
  <c r="AJ8" i="21"/>
  <c r="AI8" i="21"/>
  <c r="AH8" i="21"/>
  <c r="AB8" i="21" s="1"/>
  <c r="AG8" i="21"/>
  <c r="AW8" i="21" s="1"/>
  <c r="AE8" i="21"/>
  <c r="Y8" i="21"/>
  <c r="AV7" i="21"/>
  <c r="AU7" i="21"/>
  <c r="AT7" i="21"/>
  <c r="AT44" i="21" s="1"/>
  <c r="AS7" i="21"/>
  <c r="AS39" i="21" s="1"/>
  <c r="AR7" i="21"/>
  <c r="AQ7" i="21"/>
  <c r="AP7" i="21"/>
  <c r="AP44" i="21" s="1"/>
  <c r="AO7" i="21"/>
  <c r="AO39" i="21" s="1"/>
  <c r="AN7" i="21"/>
  <c r="AM7" i="21"/>
  <c r="AL7" i="21"/>
  <c r="AL44" i="21" s="1"/>
  <c r="AK7" i="21"/>
  <c r="AK39" i="21" s="1"/>
  <c r="AJ7" i="21"/>
  <c r="AI7" i="21"/>
  <c r="AH7" i="21"/>
  <c r="AH44" i="21" s="1"/>
  <c r="AG7" i="21"/>
  <c r="AA7" i="21" s="1"/>
  <c r="AE7" i="21"/>
  <c r="AB7" i="21"/>
  <c r="X7" i="21"/>
  <c r="AV6" i="21"/>
  <c r="AV45" i="21" s="1"/>
  <c r="AU6" i="21"/>
  <c r="AU42" i="21" s="1"/>
  <c r="AT6" i="21"/>
  <c r="AT41" i="21" s="1"/>
  <c r="AS6" i="21"/>
  <c r="AS44" i="21" s="1"/>
  <c r="AR6" i="21"/>
  <c r="AR45" i="21" s="1"/>
  <c r="AQ6" i="21"/>
  <c r="AQ42" i="21" s="1"/>
  <c r="AP6" i="21"/>
  <c r="AP41" i="21" s="1"/>
  <c r="AO6" i="21"/>
  <c r="AO44" i="21" s="1"/>
  <c r="AN6" i="21"/>
  <c r="AN45" i="21" s="1"/>
  <c r="AM6" i="21"/>
  <c r="AM42" i="21" s="1"/>
  <c r="AL6" i="21"/>
  <c r="AL41" i="21" s="1"/>
  <c r="AK6" i="21"/>
  <c r="AK44" i="21" s="1"/>
  <c r="AJ6" i="21"/>
  <c r="AJ45" i="21" s="1"/>
  <c r="AI6" i="21"/>
  <c r="AI42" i="21" s="1"/>
  <c r="AH6" i="21"/>
  <c r="AH41" i="21" s="1"/>
  <c r="AG6" i="21"/>
  <c r="AG44" i="21" s="1"/>
  <c r="AE6" i="21"/>
  <c r="AE42" i="21" s="1"/>
  <c r="AA6" i="21"/>
  <c r="W6" i="21"/>
  <c r="D1" i="21"/>
  <c r="AF45" i="20"/>
  <c r="AF44" i="20"/>
  <c r="CB43" i="20"/>
  <c r="CA43" i="20"/>
  <c r="BZ43" i="20"/>
  <c r="BY43" i="20"/>
  <c r="BX43" i="20"/>
  <c r="BW43" i="20"/>
  <c r="BV43" i="20"/>
  <c r="BU43" i="20"/>
  <c r="BT43" i="20"/>
  <c r="BS43" i="20"/>
  <c r="BR43" i="20"/>
  <c r="BQ43" i="20"/>
  <c r="BP43" i="20"/>
  <c r="BO43" i="20"/>
  <c r="BN43" i="20"/>
  <c r="BM43" i="20"/>
  <c r="BL43" i="20"/>
  <c r="BK43" i="20"/>
  <c r="BJ43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F43" i="20"/>
  <c r="AF42" i="20"/>
  <c r="AF41" i="20"/>
  <c r="AF40" i="20"/>
  <c r="AV37" i="20"/>
  <c r="AU37" i="20"/>
  <c r="AT37" i="20"/>
  <c r="AS37" i="20"/>
  <c r="AR37" i="20"/>
  <c r="AQ37" i="20"/>
  <c r="AP37" i="20"/>
  <c r="AO37" i="20"/>
  <c r="AN37" i="20"/>
  <c r="AM37" i="20"/>
  <c r="AL37" i="20"/>
  <c r="AK37" i="20"/>
  <c r="AJ37" i="20"/>
  <c r="AI37" i="20"/>
  <c r="AH37" i="20"/>
  <c r="AG37" i="20"/>
  <c r="AW37" i="20" s="1"/>
  <c r="AE37" i="20"/>
  <c r="Y37" i="20"/>
  <c r="E37" i="20"/>
  <c r="B27" i="38" s="1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E36" i="20"/>
  <c r="Y36" i="20"/>
  <c r="AV35" i="20"/>
  <c r="AU35" i="20"/>
  <c r="AT35" i="20"/>
  <c r="AS35" i="20"/>
  <c r="AR35" i="20"/>
  <c r="AQ35" i="20"/>
  <c r="AP35" i="20"/>
  <c r="AO35" i="20"/>
  <c r="AN35" i="20"/>
  <c r="AM35" i="20"/>
  <c r="AL35" i="20"/>
  <c r="AK35" i="20"/>
  <c r="AJ35" i="20"/>
  <c r="AI35" i="20"/>
  <c r="AH35" i="20"/>
  <c r="AG35" i="20"/>
  <c r="AB35" i="20" s="1"/>
  <c r="AE35" i="20"/>
  <c r="X35" i="20"/>
  <c r="AV34" i="20"/>
  <c r="AU34" i="20"/>
  <c r="AT34" i="20"/>
  <c r="AS34" i="20"/>
  <c r="AR34" i="20"/>
  <c r="AQ34" i="20"/>
  <c r="AP34" i="20"/>
  <c r="AO34" i="20"/>
  <c r="AN34" i="20"/>
  <c r="AM34" i="20"/>
  <c r="AL34" i="20"/>
  <c r="AK34" i="20"/>
  <c r="AJ34" i="20"/>
  <c r="AA34" i="20" s="1"/>
  <c r="AI34" i="20"/>
  <c r="AH34" i="20"/>
  <c r="AG34" i="20"/>
  <c r="AE34" i="20"/>
  <c r="AV33" i="20"/>
  <c r="AU33" i="20"/>
  <c r="AT33" i="20"/>
  <c r="AS33" i="20"/>
  <c r="AR33" i="20"/>
  <c r="AQ33" i="20"/>
  <c r="AP33" i="20"/>
  <c r="AO33" i="20"/>
  <c r="AN33" i="20"/>
  <c r="AM33" i="20"/>
  <c r="AL33" i="20"/>
  <c r="AK33" i="20"/>
  <c r="AJ33" i="20"/>
  <c r="AI33" i="20"/>
  <c r="Z33" i="20" s="1"/>
  <c r="AH33" i="20"/>
  <c r="AG33" i="20"/>
  <c r="AE33" i="20"/>
  <c r="AV32" i="20"/>
  <c r="AU32" i="20"/>
  <c r="AT32" i="20"/>
  <c r="AS32" i="20"/>
  <c r="AR32" i="20"/>
  <c r="AQ32" i="20"/>
  <c r="AP32" i="20"/>
  <c r="AO32" i="20"/>
  <c r="AN32" i="20"/>
  <c r="AM32" i="20"/>
  <c r="AL32" i="20"/>
  <c r="AK32" i="20"/>
  <c r="AJ32" i="20"/>
  <c r="AI32" i="20"/>
  <c r="AH32" i="20"/>
  <c r="AG32" i="20"/>
  <c r="AE32" i="20"/>
  <c r="AV31" i="20"/>
  <c r="AU31" i="20"/>
  <c r="AT31" i="20"/>
  <c r="AS31" i="20"/>
  <c r="AR31" i="20"/>
  <c r="AQ31" i="20"/>
  <c r="AP31" i="20"/>
  <c r="AO31" i="20"/>
  <c r="AN31" i="20"/>
  <c r="AM31" i="20"/>
  <c r="AL31" i="20"/>
  <c r="AK31" i="20"/>
  <c r="AJ31" i="20"/>
  <c r="AI31" i="20"/>
  <c r="AH31" i="20"/>
  <c r="AG31" i="20"/>
  <c r="AE31" i="20"/>
  <c r="AB31" i="20"/>
  <c r="X31" i="20"/>
  <c r="AV30" i="20"/>
  <c r="AU30" i="20"/>
  <c r="AT30" i="20"/>
  <c r="AS30" i="20"/>
  <c r="AR30" i="20"/>
  <c r="AQ30" i="20"/>
  <c r="AP30" i="20"/>
  <c r="AO30" i="20"/>
  <c r="AN30" i="20"/>
  <c r="AM30" i="20"/>
  <c r="AL30" i="20"/>
  <c r="AK30" i="20"/>
  <c r="AJ30" i="20"/>
  <c r="AI30" i="20"/>
  <c r="AH30" i="20"/>
  <c r="AG30" i="20"/>
  <c r="Z30" i="20" s="1"/>
  <c r="AE30" i="20"/>
  <c r="AA30" i="20"/>
  <c r="W30" i="20"/>
  <c r="AV29" i="20"/>
  <c r="AU29" i="20"/>
  <c r="AT29" i="20"/>
  <c r="AS29" i="20"/>
  <c r="AR29" i="20"/>
  <c r="AQ29" i="20"/>
  <c r="AP29" i="20"/>
  <c r="AO29" i="20"/>
  <c r="AN29" i="20"/>
  <c r="AM29" i="20"/>
  <c r="AL29" i="20"/>
  <c r="AK29" i="20"/>
  <c r="AJ29" i="20"/>
  <c r="AI29" i="20"/>
  <c r="AH29" i="20"/>
  <c r="AB29" i="20" s="1"/>
  <c r="AG29" i="20"/>
  <c r="AW29" i="20" s="1"/>
  <c r="AE29" i="20"/>
  <c r="Z29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W28" i="20" s="1"/>
  <c r="AE28" i="20"/>
  <c r="Y28" i="20"/>
  <c r="AV27" i="20"/>
  <c r="AU27" i="20"/>
  <c r="AT27" i="20"/>
  <c r="AS27" i="20"/>
  <c r="AR27" i="20"/>
  <c r="AQ27" i="20"/>
  <c r="AP27" i="20"/>
  <c r="AO27" i="20"/>
  <c r="AN27" i="20"/>
  <c r="AM27" i="20"/>
  <c r="AL27" i="20"/>
  <c r="AK27" i="20"/>
  <c r="AJ27" i="20"/>
  <c r="AI27" i="20"/>
  <c r="AH27" i="20"/>
  <c r="AG27" i="20"/>
  <c r="AB27" i="20" s="1"/>
  <c r="AE27" i="20"/>
  <c r="AV26" i="20"/>
  <c r="AU26" i="20"/>
  <c r="AT26" i="20"/>
  <c r="AS26" i="20"/>
  <c r="AR26" i="20"/>
  <c r="AQ26" i="20"/>
  <c r="AP26" i="20"/>
  <c r="AO26" i="20"/>
  <c r="AN26" i="20"/>
  <c r="AM26" i="20"/>
  <c r="AL26" i="20"/>
  <c r="AK26" i="20"/>
  <c r="AJ26" i="20"/>
  <c r="W26" i="20" s="1"/>
  <c r="AI26" i="20"/>
  <c r="AH26" i="20"/>
  <c r="AG26" i="20"/>
  <c r="AE26" i="20"/>
  <c r="AA26" i="20"/>
  <c r="AV25" i="20"/>
  <c r="AU25" i="20"/>
  <c r="AT25" i="20"/>
  <c r="AS25" i="20"/>
  <c r="AR25" i="20"/>
  <c r="AQ25" i="20"/>
  <c r="AP25" i="20"/>
  <c r="AO25" i="20"/>
  <c r="AN25" i="20"/>
  <c r="AM25" i="20"/>
  <c r="AL25" i="20"/>
  <c r="AK25" i="20"/>
  <c r="AJ25" i="20"/>
  <c r="AI25" i="20"/>
  <c r="AH25" i="20"/>
  <c r="AB25" i="20" s="1"/>
  <c r="AG25" i="20"/>
  <c r="AE25" i="20"/>
  <c r="Z25" i="20"/>
  <c r="AV24" i="20"/>
  <c r="AU24" i="20"/>
  <c r="AT24" i="20"/>
  <c r="AS24" i="20"/>
  <c r="AR24" i="20"/>
  <c r="AQ24" i="20"/>
  <c r="AP24" i="20"/>
  <c r="AO24" i="20"/>
  <c r="AN24" i="20"/>
  <c r="AM24" i="20"/>
  <c r="AL24" i="20"/>
  <c r="AK24" i="20"/>
  <c r="AJ24" i="20"/>
  <c r="AI24" i="20"/>
  <c r="AH24" i="20"/>
  <c r="AG24" i="20"/>
  <c r="AE24" i="20"/>
  <c r="AV23" i="20"/>
  <c r="AU23" i="20"/>
  <c r="AT23" i="20"/>
  <c r="AS23" i="20"/>
  <c r="AR23" i="20"/>
  <c r="AQ23" i="20"/>
  <c r="AP23" i="20"/>
  <c r="AO23" i="20"/>
  <c r="AN23" i="20"/>
  <c r="AM23" i="20"/>
  <c r="AL23" i="20"/>
  <c r="AK23" i="20"/>
  <c r="AJ23" i="20"/>
  <c r="AI23" i="20"/>
  <c r="AH23" i="20"/>
  <c r="AG23" i="20"/>
  <c r="AE23" i="20"/>
  <c r="AB23" i="20"/>
  <c r="X23" i="20"/>
  <c r="AV22" i="20"/>
  <c r="AU22" i="20"/>
  <c r="AT22" i="20"/>
  <c r="AS22" i="20"/>
  <c r="AR22" i="20"/>
  <c r="AQ22" i="20"/>
  <c r="AP22" i="20"/>
  <c r="AO22" i="20"/>
  <c r="AN22" i="20"/>
  <c r="AM22" i="20"/>
  <c r="AL22" i="20"/>
  <c r="AK22" i="20"/>
  <c r="AJ22" i="20"/>
  <c r="AI22" i="20"/>
  <c r="AH22" i="20"/>
  <c r="AG22" i="20"/>
  <c r="Z22" i="20" s="1"/>
  <c r="AE22" i="20"/>
  <c r="AA22" i="20"/>
  <c r="W22" i="20"/>
  <c r="AV21" i="20"/>
  <c r="AU21" i="20"/>
  <c r="AT21" i="20"/>
  <c r="AS21" i="20"/>
  <c r="AR21" i="20"/>
  <c r="AQ21" i="20"/>
  <c r="AP21" i="20"/>
  <c r="AO21" i="20"/>
  <c r="AN21" i="20"/>
  <c r="AM21" i="20"/>
  <c r="AL21" i="20"/>
  <c r="AK21" i="20"/>
  <c r="AJ21" i="20"/>
  <c r="AI21" i="20"/>
  <c r="AH21" i="20"/>
  <c r="AB21" i="20" s="1"/>
  <c r="AG21" i="20"/>
  <c r="AW21" i="20" s="1"/>
  <c r="AE21" i="20"/>
  <c r="Z21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W20" i="20" s="1"/>
  <c r="AE20" i="20"/>
  <c r="Y20" i="20"/>
  <c r="AV19" i="20"/>
  <c r="AU19" i="20"/>
  <c r="AT19" i="20"/>
  <c r="AS19" i="20"/>
  <c r="AR19" i="20"/>
  <c r="AQ19" i="20"/>
  <c r="AP19" i="20"/>
  <c r="AO19" i="20"/>
  <c r="AN19" i="20"/>
  <c r="AM19" i="20"/>
  <c r="AL19" i="20"/>
  <c r="AK19" i="20"/>
  <c r="AJ19" i="20"/>
  <c r="AI19" i="20"/>
  <c r="AH19" i="20"/>
  <c r="AG19" i="20"/>
  <c r="AB19" i="20" s="1"/>
  <c r="AE19" i="20"/>
  <c r="AV18" i="20"/>
  <c r="AU18" i="20"/>
  <c r="AT18" i="20"/>
  <c r="AS18" i="20"/>
  <c r="AR18" i="20"/>
  <c r="AQ18" i="20"/>
  <c r="AP18" i="20"/>
  <c r="AO18" i="20"/>
  <c r="AN18" i="20"/>
  <c r="AM18" i="20"/>
  <c r="AL18" i="20"/>
  <c r="AK18" i="20"/>
  <c r="AJ18" i="20"/>
  <c r="W18" i="20" s="1"/>
  <c r="AI18" i="20"/>
  <c r="AH18" i="20"/>
  <c r="AG18" i="20"/>
  <c r="AE18" i="20"/>
  <c r="AA18" i="20"/>
  <c r="AV17" i="20"/>
  <c r="AU17" i="20"/>
  <c r="AT17" i="20"/>
  <c r="AS17" i="20"/>
  <c r="AR17" i="20"/>
  <c r="AQ17" i="20"/>
  <c r="AP17" i="20"/>
  <c r="AO17" i="20"/>
  <c r="AN17" i="20"/>
  <c r="AM17" i="20"/>
  <c r="AL17" i="20"/>
  <c r="AK17" i="20"/>
  <c r="AJ17" i="20"/>
  <c r="AI17" i="20"/>
  <c r="AH17" i="20"/>
  <c r="AB17" i="20" s="1"/>
  <c r="AG17" i="20"/>
  <c r="AE17" i="20"/>
  <c r="Z17" i="20"/>
  <c r="AV16" i="20"/>
  <c r="AU16" i="20"/>
  <c r="AT16" i="20"/>
  <c r="AS16" i="20"/>
  <c r="AR16" i="20"/>
  <c r="AQ16" i="20"/>
  <c r="AP16" i="20"/>
  <c r="AO16" i="20"/>
  <c r="AN16" i="20"/>
  <c r="AM16" i="20"/>
  <c r="AL16" i="20"/>
  <c r="AK16" i="20"/>
  <c r="AJ16" i="20"/>
  <c r="AI16" i="20"/>
  <c r="AH16" i="20"/>
  <c r="AG16" i="20"/>
  <c r="AE16" i="20"/>
  <c r="Y16" i="20"/>
  <c r="AV15" i="20"/>
  <c r="AU15" i="20"/>
  <c r="AT15" i="20"/>
  <c r="AS15" i="20"/>
  <c r="AR15" i="20"/>
  <c r="AQ15" i="20"/>
  <c r="AP15" i="20"/>
  <c r="AO15" i="20"/>
  <c r="AN15" i="20"/>
  <c r="AM15" i="20"/>
  <c r="AL15" i="20"/>
  <c r="AK15" i="20"/>
  <c r="AJ15" i="20"/>
  <c r="AI15" i="20"/>
  <c r="AH15" i="20"/>
  <c r="AG15" i="20"/>
  <c r="AE15" i="20"/>
  <c r="AB15" i="20"/>
  <c r="X15" i="20"/>
  <c r="AV14" i="20"/>
  <c r="AU14" i="20"/>
  <c r="AT14" i="20"/>
  <c r="AS14" i="20"/>
  <c r="AR14" i="20"/>
  <c r="AQ14" i="20"/>
  <c r="AP14" i="20"/>
  <c r="AO14" i="20"/>
  <c r="AN14" i="20"/>
  <c r="AM14" i="20"/>
  <c r="AL14" i="20"/>
  <c r="AK14" i="20"/>
  <c r="AJ14" i="20"/>
  <c r="AI14" i="20"/>
  <c r="AH14" i="20"/>
  <c r="AG14" i="20"/>
  <c r="Z14" i="20" s="1"/>
  <c r="AE14" i="20"/>
  <c r="AA14" i="20"/>
  <c r="W14" i="20"/>
  <c r="AV13" i="20"/>
  <c r="AU13" i="20"/>
  <c r="AT13" i="20"/>
  <c r="AS13" i="20"/>
  <c r="AR13" i="20"/>
  <c r="AQ13" i="20"/>
  <c r="AP13" i="20"/>
  <c r="AO13" i="20"/>
  <c r="AN13" i="20"/>
  <c r="AM13" i="20"/>
  <c r="AL13" i="20"/>
  <c r="AK13" i="20"/>
  <c r="AJ13" i="20"/>
  <c r="AI13" i="20"/>
  <c r="AH13" i="20"/>
  <c r="AB13" i="20" s="1"/>
  <c r="AG13" i="20"/>
  <c r="AW13" i="20" s="1"/>
  <c r="AE13" i="20"/>
  <c r="Z13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W12" i="20" s="1"/>
  <c r="AE12" i="20"/>
  <c r="Y12" i="20"/>
  <c r="AV11" i="20"/>
  <c r="AU11" i="20"/>
  <c r="AT11" i="20"/>
  <c r="AS11" i="20"/>
  <c r="AR11" i="20"/>
  <c r="AQ11" i="20"/>
  <c r="AP11" i="20"/>
  <c r="AO11" i="20"/>
  <c r="AN11" i="20"/>
  <c r="AM11" i="20"/>
  <c r="AL11" i="20"/>
  <c r="AK11" i="20"/>
  <c r="AJ11" i="20"/>
  <c r="AI11" i="20"/>
  <c r="AH11" i="20"/>
  <c r="AG11" i="20"/>
  <c r="AB11" i="20" s="1"/>
  <c r="AE11" i="20"/>
  <c r="AV10" i="20"/>
  <c r="AU10" i="20"/>
  <c r="AT10" i="20"/>
  <c r="AS10" i="20"/>
  <c r="AR10" i="20"/>
  <c r="AQ10" i="20"/>
  <c r="AP10" i="20"/>
  <c r="AO10" i="20"/>
  <c r="AN10" i="20"/>
  <c r="AM10" i="20"/>
  <c r="AL10" i="20"/>
  <c r="AK10" i="20"/>
  <c r="AJ10" i="20"/>
  <c r="W10" i="20" s="1"/>
  <c r="AI10" i="20"/>
  <c r="AH10" i="20"/>
  <c r="AG10" i="20"/>
  <c r="AE10" i="20"/>
  <c r="AA10" i="20"/>
  <c r="AV9" i="20"/>
  <c r="AU9" i="20"/>
  <c r="AU41" i="20" s="1"/>
  <c r="AT9" i="20"/>
  <c r="AS9" i="20"/>
  <c r="AR9" i="20"/>
  <c r="AQ9" i="20"/>
  <c r="AQ41" i="20" s="1"/>
  <c r="AP9" i="20"/>
  <c r="AO9" i="20"/>
  <c r="AN9" i="20"/>
  <c r="AM9" i="20"/>
  <c r="AM38" i="20" s="1"/>
  <c r="AL9" i="20"/>
  <c r="AK9" i="20"/>
  <c r="AJ9" i="20"/>
  <c r="AI9" i="20"/>
  <c r="AI38" i="20" s="1"/>
  <c r="AH9" i="20"/>
  <c r="AB9" i="20" s="1"/>
  <c r="AG9" i="20"/>
  <c r="AE9" i="20"/>
  <c r="Z9" i="20"/>
  <c r="AV8" i="20"/>
  <c r="AU8" i="20"/>
  <c r="AT8" i="20"/>
  <c r="AS8" i="20"/>
  <c r="AR8" i="20"/>
  <c r="AQ8" i="20"/>
  <c r="AP8" i="20"/>
  <c r="AO8" i="20"/>
  <c r="AN8" i="20"/>
  <c r="AM8" i="20"/>
  <c r="AL8" i="20"/>
  <c r="AK8" i="20"/>
  <c r="AJ8" i="20"/>
  <c r="AI8" i="20"/>
  <c r="AH8" i="20"/>
  <c r="AG8" i="20"/>
  <c r="AE8" i="20"/>
  <c r="Y8" i="20"/>
  <c r="AV7" i="20"/>
  <c r="AU7" i="20"/>
  <c r="AT7" i="20"/>
  <c r="AS7" i="20"/>
  <c r="AR7" i="20"/>
  <c r="AQ7" i="20"/>
  <c r="AP7" i="20"/>
  <c r="AO7" i="20"/>
  <c r="AO39" i="20" s="1"/>
  <c r="AN7" i="20"/>
  <c r="AM7" i="20"/>
  <c r="AL7" i="20"/>
  <c r="AK7" i="20"/>
  <c r="AJ7" i="20"/>
  <c r="AI7" i="20"/>
  <c r="AH7" i="20"/>
  <c r="AG7" i="20"/>
  <c r="AE7" i="20"/>
  <c r="AB7" i="20"/>
  <c r="X7" i="20"/>
  <c r="AV6" i="20"/>
  <c r="AU6" i="20"/>
  <c r="AT6" i="20"/>
  <c r="AS6" i="20"/>
  <c r="AS44" i="20" s="1"/>
  <c r="AR6" i="20"/>
  <c r="AR42" i="20" s="1"/>
  <c r="AQ6" i="20"/>
  <c r="AP6" i="20"/>
  <c r="AO6" i="20"/>
  <c r="AO44" i="20" s="1"/>
  <c r="AN6" i="20"/>
  <c r="AM6" i="20"/>
  <c r="AL6" i="20"/>
  <c r="AK6" i="20"/>
  <c r="AK44" i="20" s="1"/>
  <c r="AJ6" i="20"/>
  <c r="AI6" i="20"/>
  <c r="AH6" i="20"/>
  <c r="AG6" i="20"/>
  <c r="AG44" i="20" s="1"/>
  <c r="AE6" i="20"/>
  <c r="AA6" i="20"/>
  <c r="W6" i="20"/>
  <c r="D1" i="20"/>
  <c r="AF46" i="19"/>
  <c r="AF45" i="19"/>
  <c r="CB44" i="19"/>
  <c r="CA44" i="19"/>
  <c r="BZ44" i="19"/>
  <c r="BY44" i="19"/>
  <c r="BX44" i="19"/>
  <c r="BW44" i="19"/>
  <c r="BV44" i="19"/>
  <c r="BU44" i="19"/>
  <c r="BT44" i="19"/>
  <c r="BS44" i="19"/>
  <c r="BR44" i="19"/>
  <c r="BQ44" i="19"/>
  <c r="BP44" i="19"/>
  <c r="BO44" i="19"/>
  <c r="BN44" i="19"/>
  <c r="BM44" i="19"/>
  <c r="BL44" i="19"/>
  <c r="BK44" i="19"/>
  <c r="BJ44" i="19"/>
  <c r="BI44" i="19"/>
  <c r="BH44" i="19"/>
  <c r="BG44" i="19"/>
  <c r="BF44" i="19"/>
  <c r="BE44" i="19"/>
  <c r="BD44" i="19"/>
  <c r="BC44" i="19"/>
  <c r="BB44" i="19"/>
  <c r="BA44" i="19"/>
  <c r="AZ44" i="19"/>
  <c r="AY44" i="19"/>
  <c r="AX44" i="19"/>
  <c r="AF44" i="19"/>
  <c r="AF43" i="19"/>
  <c r="AF42" i="19"/>
  <c r="AF41" i="19"/>
  <c r="AV38" i="19"/>
  <c r="AU38" i="19"/>
  <c r="AT38" i="19"/>
  <c r="AS38" i="19"/>
  <c r="AR38" i="19"/>
  <c r="AQ38" i="19"/>
  <c r="AP38" i="19"/>
  <c r="AO38" i="19"/>
  <c r="AN38" i="19"/>
  <c r="AM38" i="19"/>
  <c r="AL38" i="19"/>
  <c r="AK38" i="19"/>
  <c r="AJ38" i="19"/>
  <c r="AI38" i="19"/>
  <c r="AH38" i="19"/>
  <c r="AG38" i="19"/>
  <c r="AE38" i="19"/>
  <c r="Y38" i="19"/>
  <c r="E38" i="19"/>
  <c r="B26" i="38" s="1"/>
  <c r="AV37" i="19"/>
  <c r="AU37" i="19"/>
  <c r="AT37" i="19"/>
  <c r="AS37" i="19"/>
  <c r="AR37" i="19"/>
  <c r="AQ37" i="19"/>
  <c r="AP37" i="19"/>
  <c r="AO37" i="19"/>
  <c r="AN37" i="19"/>
  <c r="AM37" i="19"/>
  <c r="AL37" i="19"/>
  <c r="AK37" i="19"/>
  <c r="AJ37" i="19"/>
  <c r="AI37" i="19"/>
  <c r="AH37" i="19"/>
  <c r="AG37" i="19"/>
  <c r="AE37" i="19"/>
  <c r="AV36" i="19"/>
  <c r="AU36" i="19"/>
  <c r="AT36" i="19"/>
  <c r="AS36" i="19"/>
  <c r="AR36" i="19"/>
  <c r="AQ36" i="19"/>
  <c r="AP36" i="19"/>
  <c r="AO36" i="19"/>
  <c r="AN36" i="19"/>
  <c r="AM36" i="19"/>
  <c r="AL36" i="19"/>
  <c r="AK36" i="19"/>
  <c r="AJ36" i="19"/>
  <c r="AI36" i="19"/>
  <c r="AH36" i="19"/>
  <c r="AG36" i="19"/>
  <c r="AE36" i="19"/>
  <c r="AB36" i="19"/>
  <c r="AV35" i="19"/>
  <c r="AU35" i="19"/>
  <c r="AT35" i="19"/>
  <c r="AS35" i="19"/>
  <c r="AR35" i="19"/>
  <c r="AQ35" i="19"/>
  <c r="AP35" i="19"/>
  <c r="AO35" i="19"/>
  <c r="AN35" i="19"/>
  <c r="AM35" i="19"/>
  <c r="AL35" i="19"/>
  <c r="AK35" i="19"/>
  <c r="AJ35" i="19"/>
  <c r="AI35" i="19"/>
  <c r="AH35" i="19"/>
  <c r="AG35" i="19"/>
  <c r="AE35" i="19"/>
  <c r="AB35" i="19"/>
  <c r="X35" i="19"/>
  <c r="AV34" i="19"/>
  <c r="AU34" i="19"/>
  <c r="AT34" i="19"/>
  <c r="AS34" i="19"/>
  <c r="AR34" i="19"/>
  <c r="AQ34" i="19"/>
  <c r="AP34" i="19"/>
  <c r="AO34" i="19"/>
  <c r="AN34" i="19"/>
  <c r="AM34" i="19"/>
  <c r="AL34" i="19"/>
  <c r="AK34" i="19"/>
  <c r="AJ34" i="19"/>
  <c r="Y34" i="19" s="1"/>
  <c r="AI34" i="19"/>
  <c r="AH34" i="19"/>
  <c r="AB34" i="19" s="1"/>
  <c r="AG34" i="19"/>
  <c r="AW34" i="19" s="1"/>
  <c r="AE34" i="19"/>
  <c r="AA34" i="19"/>
  <c r="W34" i="19"/>
  <c r="AV33" i="19"/>
  <c r="AU33" i="19"/>
  <c r="AT33" i="19"/>
  <c r="AS33" i="19"/>
  <c r="AR33" i="19"/>
  <c r="AQ33" i="19"/>
  <c r="AP33" i="19"/>
  <c r="AO33" i="19"/>
  <c r="AN33" i="19"/>
  <c r="AM33" i="19"/>
  <c r="AL33" i="19"/>
  <c r="AK33" i="19"/>
  <c r="AJ33" i="19"/>
  <c r="AI33" i="19"/>
  <c r="AH33" i="19"/>
  <c r="AG33" i="19"/>
  <c r="AA33" i="19" s="1"/>
  <c r="AE33" i="19"/>
  <c r="Z33" i="19"/>
  <c r="AV32" i="19"/>
  <c r="AU32" i="19"/>
  <c r="AT32" i="19"/>
  <c r="AS32" i="19"/>
  <c r="AR32" i="19"/>
  <c r="AQ32" i="19"/>
  <c r="AP32" i="19"/>
  <c r="AO32" i="19"/>
  <c r="AN32" i="19"/>
  <c r="AM32" i="19"/>
  <c r="AL32" i="19"/>
  <c r="AK32" i="19"/>
  <c r="AJ32" i="19"/>
  <c r="AI32" i="19"/>
  <c r="AH32" i="19"/>
  <c r="AG32" i="19"/>
  <c r="AW32" i="19" s="1"/>
  <c r="AE32" i="19"/>
  <c r="Y32" i="19"/>
  <c r="AV31" i="19"/>
  <c r="AU31" i="19"/>
  <c r="AT31" i="19"/>
  <c r="AS31" i="19"/>
  <c r="AR31" i="19"/>
  <c r="AQ31" i="19"/>
  <c r="AP31" i="19"/>
  <c r="AO31" i="19"/>
  <c r="AN31" i="19"/>
  <c r="AM31" i="19"/>
  <c r="AL31" i="19"/>
  <c r="AK31" i="19"/>
  <c r="AJ31" i="19"/>
  <c r="AI31" i="19"/>
  <c r="AH31" i="19"/>
  <c r="AG31" i="19"/>
  <c r="AE31" i="19"/>
  <c r="AV30" i="19"/>
  <c r="AU30" i="19"/>
  <c r="AT30" i="19"/>
  <c r="AS30" i="19"/>
  <c r="AR30" i="19"/>
  <c r="AQ30" i="19"/>
  <c r="AP30" i="19"/>
  <c r="AO30" i="19"/>
  <c r="AN30" i="19"/>
  <c r="AM30" i="19"/>
  <c r="AL30" i="19"/>
  <c r="AK30" i="19"/>
  <c r="AJ30" i="19"/>
  <c r="Y30" i="19" s="1"/>
  <c r="AI30" i="19"/>
  <c r="AH30" i="19"/>
  <c r="AG30" i="19"/>
  <c r="AE30" i="19"/>
  <c r="AV29" i="19"/>
  <c r="AU29" i="19"/>
  <c r="AT29" i="19"/>
  <c r="AS29" i="19"/>
  <c r="AR29" i="19"/>
  <c r="AQ29" i="19"/>
  <c r="AP29" i="19"/>
  <c r="AO29" i="19"/>
  <c r="AN29" i="19"/>
  <c r="AM29" i="19"/>
  <c r="AL29" i="19"/>
  <c r="AK29" i="19"/>
  <c r="AJ29" i="19"/>
  <c r="AI29" i="19"/>
  <c r="AH29" i="19"/>
  <c r="AG29" i="19"/>
  <c r="AE29" i="19"/>
  <c r="AV28" i="19"/>
  <c r="AU28" i="19"/>
  <c r="AT28" i="19"/>
  <c r="AS28" i="19"/>
  <c r="AR28" i="19"/>
  <c r="AQ28" i="19"/>
  <c r="AP28" i="19"/>
  <c r="AO28" i="19"/>
  <c r="AN28" i="19"/>
  <c r="AM28" i="19"/>
  <c r="AL28" i="19"/>
  <c r="AK28" i="19"/>
  <c r="AJ28" i="19"/>
  <c r="AI28" i="19"/>
  <c r="AH28" i="19"/>
  <c r="AG28" i="19"/>
  <c r="AW28" i="19" s="1"/>
  <c r="AE28" i="19"/>
  <c r="Y28" i="19"/>
  <c r="AV27" i="19"/>
  <c r="AU27" i="19"/>
  <c r="AT27" i="19"/>
  <c r="AS27" i="19"/>
  <c r="AR27" i="19"/>
  <c r="AQ27" i="19"/>
  <c r="AP27" i="19"/>
  <c r="AO27" i="19"/>
  <c r="AN27" i="19"/>
  <c r="AM27" i="19"/>
  <c r="AL27" i="19"/>
  <c r="AK27" i="19"/>
  <c r="AJ27" i="19"/>
  <c r="AI27" i="19"/>
  <c r="AH27" i="19"/>
  <c r="AG27" i="19"/>
  <c r="AE27" i="19"/>
  <c r="AB27" i="19"/>
  <c r="AV26" i="19"/>
  <c r="AU26" i="19"/>
  <c r="AT26" i="19"/>
  <c r="AS26" i="19"/>
  <c r="AR26" i="19"/>
  <c r="AQ26" i="19"/>
  <c r="AP26" i="19"/>
  <c r="AO26" i="19"/>
  <c r="AN26" i="19"/>
  <c r="AM26" i="19"/>
  <c r="AL26" i="19"/>
  <c r="AK26" i="19"/>
  <c r="AJ26" i="19"/>
  <c r="Y26" i="19" s="1"/>
  <c r="AI26" i="19"/>
  <c r="AH26" i="19"/>
  <c r="AB26" i="19" s="1"/>
  <c r="AG26" i="19"/>
  <c r="AE26" i="19"/>
  <c r="AA26" i="19"/>
  <c r="W26" i="19"/>
  <c r="AV25" i="19"/>
  <c r="AU25" i="19"/>
  <c r="AT25" i="19"/>
  <c r="AS25" i="19"/>
  <c r="AR25" i="19"/>
  <c r="AQ25" i="19"/>
  <c r="AP25" i="19"/>
  <c r="AO25" i="19"/>
  <c r="AN25" i="19"/>
  <c r="AM25" i="19"/>
  <c r="AL25" i="19"/>
  <c r="AK25" i="19"/>
  <c r="AJ25" i="19"/>
  <c r="AI25" i="19"/>
  <c r="AH25" i="19"/>
  <c r="AG25" i="19"/>
  <c r="AA25" i="19" s="1"/>
  <c r="AE25" i="19"/>
  <c r="Z25" i="19"/>
  <c r="AV24" i="19"/>
  <c r="AU24" i="19"/>
  <c r="AT24" i="19"/>
  <c r="AS24" i="19"/>
  <c r="AR24" i="19"/>
  <c r="AQ24" i="19"/>
  <c r="AP24" i="19"/>
  <c r="AO24" i="19"/>
  <c r="AN24" i="19"/>
  <c r="AM24" i="19"/>
  <c r="AL24" i="19"/>
  <c r="AK24" i="19"/>
  <c r="AJ24" i="19"/>
  <c r="AI24" i="19"/>
  <c r="AH24" i="19"/>
  <c r="AG24" i="19"/>
  <c r="AW24" i="19" s="1"/>
  <c r="AE24" i="19"/>
  <c r="Y24" i="19"/>
  <c r="AV23" i="19"/>
  <c r="AU23" i="19"/>
  <c r="AT23" i="19"/>
  <c r="AS23" i="19"/>
  <c r="AR23" i="19"/>
  <c r="AQ23" i="19"/>
  <c r="AP23" i="19"/>
  <c r="AO23" i="19"/>
  <c r="AN23" i="19"/>
  <c r="AM23" i="19"/>
  <c r="AL23" i="19"/>
  <c r="AK23" i="19"/>
  <c r="AJ23" i="19"/>
  <c r="AI23" i="19"/>
  <c r="AH23" i="19"/>
  <c r="AG23" i="19"/>
  <c r="AE23" i="19"/>
  <c r="AV22" i="19"/>
  <c r="AU22" i="19"/>
  <c r="AT22" i="19"/>
  <c r="AS22" i="19"/>
  <c r="AR22" i="19"/>
  <c r="AQ22" i="19"/>
  <c r="AP22" i="19"/>
  <c r="AO22" i="19"/>
  <c r="AN22" i="19"/>
  <c r="AM22" i="19"/>
  <c r="AL22" i="19"/>
  <c r="AK22" i="19"/>
  <c r="AJ22" i="19"/>
  <c r="Y22" i="19" s="1"/>
  <c r="AI22" i="19"/>
  <c r="AH22" i="19"/>
  <c r="AG22" i="19"/>
  <c r="AE22" i="19"/>
  <c r="AV21" i="19"/>
  <c r="AU21" i="19"/>
  <c r="AT21" i="19"/>
  <c r="AS21" i="19"/>
  <c r="AR21" i="19"/>
  <c r="AQ21" i="19"/>
  <c r="AP21" i="19"/>
  <c r="AO21" i="19"/>
  <c r="AN21" i="19"/>
  <c r="AM21" i="19"/>
  <c r="AL21" i="19"/>
  <c r="AK21" i="19"/>
  <c r="AJ21" i="19"/>
  <c r="AI21" i="19"/>
  <c r="AH21" i="19"/>
  <c r="AG21" i="19"/>
  <c r="AE21" i="19"/>
  <c r="AV20" i="19"/>
  <c r="AU20" i="19"/>
  <c r="AT20" i="19"/>
  <c r="AS20" i="19"/>
  <c r="AR20" i="19"/>
  <c r="AQ20" i="19"/>
  <c r="AP20" i="19"/>
  <c r="AO20" i="19"/>
  <c r="AN20" i="19"/>
  <c r="AM20" i="19"/>
  <c r="AL20" i="19"/>
  <c r="AK20" i="19"/>
  <c r="AJ20" i="19"/>
  <c r="AI20" i="19"/>
  <c r="AH20" i="19"/>
  <c r="AG20" i="19"/>
  <c r="AW20" i="19" s="1"/>
  <c r="AE20" i="19"/>
  <c r="Y20" i="19"/>
  <c r="AV19" i="19"/>
  <c r="AU19" i="19"/>
  <c r="AT19" i="19"/>
  <c r="AS19" i="19"/>
  <c r="AR19" i="19"/>
  <c r="AQ19" i="19"/>
  <c r="AP19" i="19"/>
  <c r="AO19" i="19"/>
  <c r="AN19" i="19"/>
  <c r="AM19" i="19"/>
  <c r="AL19" i="19"/>
  <c r="AK19" i="19"/>
  <c r="AJ19" i="19"/>
  <c r="AI19" i="19"/>
  <c r="AH19" i="19"/>
  <c r="AG19" i="19"/>
  <c r="AE19" i="19"/>
  <c r="AB19" i="19"/>
  <c r="AV18" i="19"/>
  <c r="AU18" i="19"/>
  <c r="AT18" i="19"/>
  <c r="AS18" i="19"/>
  <c r="AR18" i="19"/>
  <c r="AQ18" i="19"/>
  <c r="AP18" i="19"/>
  <c r="AO18" i="19"/>
  <c r="AN18" i="19"/>
  <c r="AM18" i="19"/>
  <c r="AL18" i="19"/>
  <c r="AK18" i="19"/>
  <c r="AJ18" i="19"/>
  <c r="Y18" i="19" s="1"/>
  <c r="AI18" i="19"/>
  <c r="AH18" i="19"/>
  <c r="AB18" i="19" s="1"/>
  <c r="AG18" i="19"/>
  <c r="AE18" i="19"/>
  <c r="AA18" i="19"/>
  <c r="W18" i="19"/>
  <c r="AV17" i="19"/>
  <c r="AU17" i="19"/>
  <c r="AT17" i="19"/>
  <c r="AS17" i="19"/>
  <c r="AR17" i="19"/>
  <c r="AQ17" i="19"/>
  <c r="AP17" i="19"/>
  <c r="AO17" i="19"/>
  <c r="AN17" i="19"/>
  <c r="AM17" i="19"/>
  <c r="AL17" i="19"/>
  <c r="AK17" i="19"/>
  <c r="AJ17" i="19"/>
  <c r="AI17" i="19"/>
  <c r="AH17" i="19"/>
  <c r="AG17" i="19"/>
  <c r="AA17" i="19" s="1"/>
  <c r="AE17" i="19"/>
  <c r="Z17" i="19"/>
  <c r="AV16" i="19"/>
  <c r="AU16" i="19"/>
  <c r="AT16" i="19"/>
  <c r="AS16" i="19"/>
  <c r="AR16" i="19"/>
  <c r="AQ16" i="19"/>
  <c r="AP16" i="19"/>
  <c r="AO16" i="19"/>
  <c r="AN16" i="19"/>
  <c r="AM16" i="19"/>
  <c r="AL16" i="19"/>
  <c r="AK16" i="19"/>
  <c r="AJ16" i="19"/>
  <c r="AI16" i="19"/>
  <c r="AH16" i="19"/>
  <c r="AG16" i="19"/>
  <c r="AW16" i="19" s="1"/>
  <c r="AE16" i="19"/>
  <c r="Y16" i="19"/>
  <c r="AV15" i="19"/>
  <c r="AU15" i="19"/>
  <c r="AT15" i="19"/>
  <c r="AS15" i="19"/>
  <c r="AR15" i="19"/>
  <c r="AQ15" i="19"/>
  <c r="AP15" i="19"/>
  <c r="AO15" i="19"/>
  <c r="AN15" i="19"/>
  <c r="AM15" i="19"/>
  <c r="AL15" i="19"/>
  <c r="AK15" i="19"/>
  <c r="AJ15" i="19"/>
  <c r="AI15" i="19"/>
  <c r="AH15" i="19"/>
  <c r="AG15" i="19"/>
  <c r="AE15" i="19"/>
  <c r="AV14" i="19"/>
  <c r="AU14" i="19"/>
  <c r="AT14" i="19"/>
  <c r="AS14" i="19"/>
  <c r="AR14" i="19"/>
  <c r="AQ14" i="19"/>
  <c r="AP14" i="19"/>
  <c r="AO14" i="19"/>
  <c r="AN14" i="19"/>
  <c r="AM14" i="19"/>
  <c r="AL14" i="19"/>
  <c r="AK14" i="19"/>
  <c r="AJ14" i="19"/>
  <c r="Y14" i="19" s="1"/>
  <c r="AI14" i="19"/>
  <c r="AH14" i="19"/>
  <c r="AG14" i="19"/>
  <c r="AE14" i="19"/>
  <c r="AV13" i="19"/>
  <c r="AU13" i="19"/>
  <c r="AT13" i="19"/>
  <c r="AS13" i="19"/>
  <c r="AR13" i="19"/>
  <c r="AQ13" i="19"/>
  <c r="AP13" i="19"/>
  <c r="AO13" i="19"/>
  <c r="AN13" i="19"/>
  <c r="AM13" i="19"/>
  <c r="AM39" i="19" s="1"/>
  <c r="AL13" i="19"/>
  <c r="AK13" i="19"/>
  <c r="AJ13" i="19"/>
  <c r="AI13" i="19"/>
  <c r="AH13" i="19"/>
  <c r="AG13" i="19"/>
  <c r="AE13" i="19"/>
  <c r="AV12" i="19"/>
  <c r="AU12" i="19"/>
  <c r="AT12" i="19"/>
  <c r="AS12" i="19"/>
  <c r="AR12" i="19"/>
  <c r="AQ12" i="19"/>
  <c r="AP12" i="19"/>
  <c r="AO12" i="19"/>
  <c r="AN12" i="19"/>
  <c r="AM12" i="19"/>
  <c r="AL12" i="19"/>
  <c r="AK12" i="19"/>
  <c r="AJ12" i="19"/>
  <c r="AI12" i="19"/>
  <c r="AH12" i="19"/>
  <c r="AG12" i="19"/>
  <c r="AW12" i="19" s="1"/>
  <c r="AE12" i="19"/>
  <c r="Y12" i="19"/>
  <c r="AV11" i="19"/>
  <c r="AU11" i="19"/>
  <c r="AT11" i="19"/>
  <c r="AS11" i="19"/>
  <c r="AR11" i="19"/>
  <c r="AQ11" i="19"/>
  <c r="AP11" i="19"/>
  <c r="AO11" i="19"/>
  <c r="AN11" i="19"/>
  <c r="AM11" i="19"/>
  <c r="AL11" i="19"/>
  <c r="AK11" i="19"/>
  <c r="AJ11" i="19"/>
  <c r="AI11" i="19"/>
  <c r="AH11" i="19"/>
  <c r="AG11" i="19"/>
  <c r="AE11" i="19"/>
  <c r="AB11" i="19"/>
  <c r="AV10" i="19"/>
  <c r="AU10" i="19"/>
  <c r="AT10" i="19"/>
  <c r="AS10" i="19"/>
  <c r="AR10" i="19"/>
  <c r="AQ10" i="19"/>
  <c r="AP10" i="19"/>
  <c r="AO10" i="19"/>
  <c r="AN10" i="19"/>
  <c r="AM10" i="19"/>
  <c r="AL10" i="19"/>
  <c r="AK10" i="19"/>
  <c r="AJ10" i="19"/>
  <c r="Y10" i="19" s="1"/>
  <c r="AI10" i="19"/>
  <c r="AH10" i="19"/>
  <c r="AB10" i="19" s="1"/>
  <c r="AG10" i="19"/>
  <c r="AE10" i="19"/>
  <c r="AA10" i="19"/>
  <c r="W10" i="19"/>
  <c r="AV9" i="19"/>
  <c r="AU9" i="19"/>
  <c r="AU42" i="19" s="1"/>
  <c r="AT9" i="19"/>
  <c r="AS9" i="19"/>
  <c r="AR9" i="19"/>
  <c r="AQ9" i="19"/>
  <c r="AP9" i="19"/>
  <c r="AO9" i="19"/>
  <c r="AN9" i="19"/>
  <c r="AM9" i="19"/>
  <c r="AL9" i="19"/>
  <c r="AK9" i="19"/>
  <c r="AJ9" i="19"/>
  <c r="AI9" i="19"/>
  <c r="AH9" i="19"/>
  <c r="AG9" i="19"/>
  <c r="AA9" i="19" s="1"/>
  <c r="AE9" i="19"/>
  <c r="Z9" i="19"/>
  <c r="AV8" i="19"/>
  <c r="AU8" i="19"/>
  <c r="AT8" i="19"/>
  <c r="AS8" i="19"/>
  <c r="AR8" i="19"/>
  <c r="AQ8" i="19"/>
  <c r="AP8" i="19"/>
  <c r="AP44" i="19" s="1"/>
  <c r="AO8" i="19"/>
  <c r="AN8" i="19"/>
  <c r="AM8" i="19"/>
  <c r="AL8" i="19"/>
  <c r="AK8" i="19"/>
  <c r="AJ8" i="19"/>
  <c r="AI8" i="19"/>
  <c r="AH8" i="19"/>
  <c r="AH45" i="19" s="1"/>
  <c r="AG8" i="19"/>
  <c r="AW8" i="19" s="1"/>
  <c r="AE8" i="19"/>
  <c r="Y8" i="19"/>
  <c r="AV7" i="19"/>
  <c r="AU7" i="19"/>
  <c r="AT7" i="19"/>
  <c r="AS7" i="19"/>
  <c r="AR7" i="19"/>
  <c r="AQ7" i="19"/>
  <c r="AP7" i="19"/>
  <c r="AO7" i="19"/>
  <c r="AN7" i="19"/>
  <c r="AM7" i="19"/>
  <c r="AL7" i="19"/>
  <c r="AK7" i="19"/>
  <c r="AK46" i="19" s="1"/>
  <c r="AJ7" i="19"/>
  <c r="AI7" i="19"/>
  <c r="AH7" i="19"/>
  <c r="AG7" i="19"/>
  <c r="AE7" i="19"/>
  <c r="AV6" i="19"/>
  <c r="AU6" i="19"/>
  <c r="AT6" i="19"/>
  <c r="AS6" i="19"/>
  <c r="AR6" i="19"/>
  <c r="AQ6" i="19"/>
  <c r="AP6" i="19"/>
  <c r="AO6" i="19"/>
  <c r="AN6" i="19"/>
  <c r="AM6" i="19"/>
  <c r="AL6" i="19"/>
  <c r="AK6" i="19"/>
  <c r="AJ6" i="19"/>
  <c r="AI6" i="19"/>
  <c r="AH6" i="19"/>
  <c r="AG6" i="19"/>
  <c r="AE6" i="19"/>
  <c r="D1" i="19"/>
  <c r="AF45" i="18"/>
  <c r="AF44" i="18"/>
  <c r="CB43" i="18"/>
  <c r="CA43" i="18"/>
  <c r="BZ43" i="18"/>
  <c r="BY43" i="18"/>
  <c r="BX43" i="18"/>
  <c r="BW43" i="18"/>
  <c r="BV43" i="18"/>
  <c r="BU43" i="18"/>
  <c r="BT43" i="18"/>
  <c r="BS43" i="18"/>
  <c r="BR43" i="18"/>
  <c r="BQ43" i="18"/>
  <c r="BP43" i="18"/>
  <c r="BO43" i="18"/>
  <c r="BN43" i="18"/>
  <c r="BM43" i="18"/>
  <c r="BL43" i="18"/>
  <c r="BK43" i="18"/>
  <c r="BJ43" i="18"/>
  <c r="BI43" i="18"/>
  <c r="BH43" i="18"/>
  <c r="BG43" i="18"/>
  <c r="BF43" i="18"/>
  <c r="BE43" i="18"/>
  <c r="BD43" i="18"/>
  <c r="BC43" i="18"/>
  <c r="BB43" i="18"/>
  <c r="BA43" i="18"/>
  <c r="AZ43" i="18"/>
  <c r="AY43" i="18"/>
  <c r="AX43" i="18"/>
  <c r="AF43" i="18"/>
  <c r="AJ42" i="18"/>
  <c r="AF42" i="18"/>
  <c r="AQ41" i="18"/>
  <c r="AF41" i="18"/>
  <c r="AE41" i="18"/>
  <c r="AF40" i="18"/>
  <c r="AI38" i="18"/>
  <c r="AV37" i="18"/>
  <c r="AU37" i="18"/>
  <c r="AT37" i="18"/>
  <c r="AS37" i="18"/>
  <c r="AR37" i="18"/>
  <c r="AQ37" i="18"/>
  <c r="AP37" i="18"/>
  <c r="AO37" i="18"/>
  <c r="AN37" i="18"/>
  <c r="AM37" i="18"/>
  <c r="AL37" i="18"/>
  <c r="AK37" i="18"/>
  <c r="AJ37" i="18"/>
  <c r="AI37" i="18"/>
  <c r="AH37" i="18"/>
  <c r="AG37" i="18"/>
  <c r="AW37" i="18" s="1"/>
  <c r="AE37" i="18"/>
  <c r="Y37" i="18"/>
  <c r="E37" i="18"/>
  <c r="B25" i="38" s="1"/>
  <c r="AV36" i="18"/>
  <c r="AU36" i="18"/>
  <c r="AT36" i="18"/>
  <c r="AS36" i="18"/>
  <c r="AR36" i="18"/>
  <c r="AQ36" i="18"/>
  <c r="AP36" i="18"/>
  <c r="AO36" i="18"/>
  <c r="AN36" i="18"/>
  <c r="AM36" i="18"/>
  <c r="AL36" i="18"/>
  <c r="AK36" i="18"/>
  <c r="AJ36" i="18"/>
  <c r="AI36" i="18"/>
  <c r="AH36" i="18"/>
  <c r="AG36" i="18"/>
  <c r="AW36" i="18" s="1"/>
  <c r="AE36" i="18"/>
  <c r="Y36" i="18"/>
  <c r="AV35" i="18"/>
  <c r="AU35" i="18"/>
  <c r="AT35" i="18"/>
  <c r="AS35" i="18"/>
  <c r="AR35" i="18"/>
  <c r="AQ35" i="18"/>
  <c r="AP35" i="18"/>
  <c r="AO35" i="18"/>
  <c r="AN35" i="18"/>
  <c r="AM35" i="18"/>
  <c r="AL35" i="18"/>
  <c r="AK35" i="18"/>
  <c r="AJ35" i="18"/>
  <c r="AI35" i="18"/>
  <c r="AH35" i="18"/>
  <c r="AG35" i="18"/>
  <c r="AE35" i="18"/>
  <c r="AV34" i="18"/>
  <c r="AU34" i="18"/>
  <c r="AT34" i="18"/>
  <c r="AS34" i="18"/>
  <c r="AR34" i="18"/>
  <c r="AQ34" i="18"/>
  <c r="AP34" i="18"/>
  <c r="AO34" i="18"/>
  <c r="AN34" i="18"/>
  <c r="AM34" i="18"/>
  <c r="AL34" i="18"/>
  <c r="AK34" i="18"/>
  <c r="AJ34" i="18"/>
  <c r="Y34" i="18" s="1"/>
  <c r="AI34" i="18"/>
  <c r="AH34" i="18"/>
  <c r="AG34" i="18"/>
  <c r="AE34" i="18"/>
  <c r="AA34" i="18"/>
  <c r="AV33" i="18"/>
  <c r="AU33" i="18"/>
  <c r="AT33" i="18"/>
  <c r="AS33" i="18"/>
  <c r="AR33" i="18"/>
  <c r="AQ33" i="18"/>
  <c r="AP33" i="18"/>
  <c r="AO33" i="18"/>
  <c r="AN33" i="18"/>
  <c r="AM33" i="18"/>
  <c r="AL33" i="18"/>
  <c r="AK33" i="18"/>
  <c r="AJ33" i="18"/>
  <c r="AI33" i="18"/>
  <c r="AH33" i="18"/>
  <c r="AG33" i="18"/>
  <c r="AE33" i="18"/>
  <c r="Z33" i="18"/>
  <c r="AV32" i="18"/>
  <c r="AU32" i="18"/>
  <c r="AT32" i="18"/>
  <c r="AS32" i="18"/>
  <c r="AR32" i="18"/>
  <c r="AQ32" i="18"/>
  <c r="AP32" i="18"/>
  <c r="AO32" i="18"/>
  <c r="AN32" i="18"/>
  <c r="AM32" i="18"/>
  <c r="AL32" i="18"/>
  <c r="AK32" i="18"/>
  <c r="AJ32" i="18"/>
  <c r="AI32" i="18"/>
  <c r="AH32" i="18"/>
  <c r="AG32" i="18"/>
  <c r="AE32" i="18"/>
  <c r="Y32" i="18"/>
  <c r="AV31" i="18"/>
  <c r="AU31" i="18"/>
  <c r="AT31" i="18"/>
  <c r="AS31" i="18"/>
  <c r="AR31" i="18"/>
  <c r="AQ31" i="18"/>
  <c r="AP31" i="18"/>
  <c r="AO31" i="18"/>
  <c r="AN31" i="18"/>
  <c r="AM31" i="18"/>
  <c r="AL31" i="18"/>
  <c r="AK31" i="18"/>
  <c r="AJ31" i="18"/>
  <c r="AI31" i="18"/>
  <c r="AH31" i="18"/>
  <c r="AG31" i="18"/>
  <c r="AE31" i="18"/>
  <c r="AB31" i="18"/>
  <c r="X31" i="18"/>
  <c r="AV30" i="18"/>
  <c r="AU30" i="18"/>
  <c r="AT30" i="18"/>
  <c r="AS30" i="18"/>
  <c r="AR30" i="18"/>
  <c r="AQ30" i="18"/>
  <c r="AP30" i="18"/>
  <c r="AO30" i="18"/>
  <c r="AN30" i="18"/>
  <c r="AM30" i="18"/>
  <c r="AL30" i="18"/>
  <c r="AK30" i="18"/>
  <c r="AJ30" i="18"/>
  <c r="AA30" i="18" s="1"/>
  <c r="AI30" i="18"/>
  <c r="AH30" i="18"/>
  <c r="AG30" i="18"/>
  <c r="AW30" i="18" s="1"/>
  <c r="AE30" i="18"/>
  <c r="W30" i="18"/>
  <c r="AV29" i="18"/>
  <c r="AU29" i="18"/>
  <c r="AT29" i="18"/>
  <c r="AS29" i="18"/>
  <c r="AR29" i="18"/>
  <c r="AQ29" i="18"/>
  <c r="AP29" i="18"/>
  <c r="AO29" i="18"/>
  <c r="AN29" i="18"/>
  <c r="AM29" i="18"/>
  <c r="AL29" i="18"/>
  <c r="AK29" i="18"/>
  <c r="AJ29" i="18"/>
  <c r="AI29" i="18"/>
  <c r="Z29" i="18" s="1"/>
  <c r="AH29" i="18"/>
  <c r="AG29" i="18"/>
  <c r="Y29" i="18" s="1"/>
  <c r="AE29" i="18"/>
  <c r="AV28" i="18"/>
  <c r="AU28" i="18"/>
  <c r="AT28" i="18"/>
  <c r="AS28" i="18"/>
  <c r="AR28" i="18"/>
  <c r="AQ28" i="18"/>
  <c r="AP28" i="18"/>
  <c r="AO28" i="18"/>
  <c r="AN28" i="18"/>
  <c r="AM28" i="18"/>
  <c r="AL28" i="18"/>
  <c r="AK28" i="18"/>
  <c r="AJ28" i="18"/>
  <c r="AI28" i="18"/>
  <c r="AH28" i="18"/>
  <c r="AG28" i="18"/>
  <c r="AW28" i="18" s="1"/>
  <c r="AE28" i="18"/>
  <c r="Y28" i="18"/>
  <c r="AV27" i="18"/>
  <c r="AU27" i="18"/>
  <c r="AT27" i="18"/>
  <c r="AS27" i="18"/>
  <c r="AR27" i="18"/>
  <c r="AQ27" i="18"/>
  <c r="AP27" i="18"/>
  <c r="AO27" i="18"/>
  <c r="AN27" i="18"/>
  <c r="AM27" i="18"/>
  <c r="AL27" i="18"/>
  <c r="AK27" i="18"/>
  <c r="AJ27" i="18"/>
  <c r="AI27" i="18"/>
  <c r="AH27" i="18"/>
  <c r="AG27" i="18"/>
  <c r="AE27" i="18"/>
  <c r="AV26" i="18"/>
  <c r="AU26" i="18"/>
  <c r="AT26" i="18"/>
  <c r="AS26" i="18"/>
  <c r="AR26" i="18"/>
  <c r="AQ26" i="18"/>
  <c r="AP26" i="18"/>
  <c r="AO26" i="18"/>
  <c r="AN26" i="18"/>
  <c r="AM26" i="18"/>
  <c r="AL26" i="18"/>
  <c r="AK26" i="18"/>
  <c r="AJ26" i="18"/>
  <c r="AI26" i="18"/>
  <c r="AH26" i="18"/>
  <c r="AG26" i="18"/>
  <c r="AE26" i="18"/>
  <c r="AA26" i="18"/>
  <c r="AV25" i="18"/>
  <c r="AU25" i="18"/>
  <c r="AT25" i="18"/>
  <c r="AS25" i="18"/>
  <c r="AR25" i="18"/>
  <c r="AQ25" i="18"/>
  <c r="AP25" i="18"/>
  <c r="AO25" i="18"/>
  <c r="AN25" i="18"/>
  <c r="AM25" i="18"/>
  <c r="AL25" i="18"/>
  <c r="AK25" i="18"/>
  <c r="AJ25" i="18"/>
  <c r="AI25" i="18"/>
  <c r="AH25" i="18"/>
  <c r="AG25" i="18"/>
  <c r="AE25" i="18"/>
  <c r="Z25" i="18"/>
  <c r="AV24" i="18"/>
  <c r="AU24" i="18"/>
  <c r="AT24" i="18"/>
  <c r="AS24" i="18"/>
  <c r="AR24" i="18"/>
  <c r="AQ24" i="18"/>
  <c r="AP24" i="18"/>
  <c r="AO24" i="18"/>
  <c r="AN24" i="18"/>
  <c r="AM24" i="18"/>
  <c r="AL24" i="18"/>
  <c r="AK24" i="18"/>
  <c r="AJ24" i="18"/>
  <c r="AI24" i="18"/>
  <c r="AH24" i="18"/>
  <c r="AG24" i="18"/>
  <c r="AE24" i="18"/>
  <c r="Y24" i="18"/>
  <c r="AV23" i="18"/>
  <c r="AU23" i="18"/>
  <c r="AT23" i="18"/>
  <c r="AS23" i="18"/>
  <c r="AR23" i="18"/>
  <c r="AQ23" i="18"/>
  <c r="AP23" i="18"/>
  <c r="AO23" i="18"/>
  <c r="AN23" i="18"/>
  <c r="AM23" i="18"/>
  <c r="AL23" i="18"/>
  <c r="AK23" i="18"/>
  <c r="AJ23" i="18"/>
  <c r="AI23" i="18"/>
  <c r="AH23" i="18"/>
  <c r="AG23" i="18"/>
  <c r="AE23" i="18"/>
  <c r="AB23" i="18"/>
  <c r="X23" i="18"/>
  <c r="AV22" i="18"/>
  <c r="AU22" i="18"/>
  <c r="AT22" i="18"/>
  <c r="AS22" i="18"/>
  <c r="AR22" i="18"/>
  <c r="AQ22" i="18"/>
  <c r="AP22" i="18"/>
  <c r="AO22" i="18"/>
  <c r="AN22" i="18"/>
  <c r="AM22" i="18"/>
  <c r="AL22" i="18"/>
  <c r="AK22" i="18"/>
  <c r="AJ22" i="18"/>
  <c r="AA22" i="18" s="1"/>
  <c r="AI22" i="18"/>
  <c r="AH22" i="18"/>
  <c r="AG22" i="18"/>
  <c r="AW22" i="18" s="1"/>
  <c r="AE22" i="18"/>
  <c r="W22" i="18"/>
  <c r="AV21" i="18"/>
  <c r="AU21" i="18"/>
  <c r="AT21" i="18"/>
  <c r="AS21" i="18"/>
  <c r="AR21" i="18"/>
  <c r="AQ21" i="18"/>
  <c r="AP21" i="18"/>
  <c r="AO21" i="18"/>
  <c r="AN21" i="18"/>
  <c r="AM21" i="18"/>
  <c r="AL21" i="18"/>
  <c r="AK21" i="18"/>
  <c r="AJ21" i="18"/>
  <c r="AI21" i="18"/>
  <c r="Z21" i="18" s="1"/>
  <c r="AH21" i="18"/>
  <c r="AG21" i="18"/>
  <c r="Y21" i="18" s="1"/>
  <c r="AE21" i="18"/>
  <c r="AV20" i="18"/>
  <c r="AU20" i="18"/>
  <c r="AT20" i="18"/>
  <c r="AS20" i="18"/>
  <c r="AR20" i="18"/>
  <c r="AQ20" i="18"/>
  <c r="AP20" i="18"/>
  <c r="AO20" i="18"/>
  <c r="AN20" i="18"/>
  <c r="AM20" i="18"/>
  <c r="AL20" i="18"/>
  <c r="AK20" i="18"/>
  <c r="AJ20" i="18"/>
  <c r="AI20" i="18"/>
  <c r="AH20" i="18"/>
  <c r="AG20" i="18"/>
  <c r="AW20" i="18" s="1"/>
  <c r="AE20" i="18"/>
  <c r="Y20" i="18"/>
  <c r="AV19" i="18"/>
  <c r="AU19" i="18"/>
  <c r="AT19" i="18"/>
  <c r="AS19" i="18"/>
  <c r="AR19" i="18"/>
  <c r="AQ19" i="18"/>
  <c r="AP19" i="18"/>
  <c r="AO19" i="18"/>
  <c r="AN19" i="18"/>
  <c r="AM19" i="18"/>
  <c r="AL19" i="18"/>
  <c r="AK19" i="18"/>
  <c r="AJ19" i="18"/>
  <c r="AI19" i="18"/>
  <c r="AH19" i="18"/>
  <c r="AG19" i="18"/>
  <c r="AE19" i="18"/>
  <c r="AV18" i="18"/>
  <c r="AU18" i="18"/>
  <c r="AT18" i="18"/>
  <c r="AS18" i="18"/>
  <c r="AR18" i="18"/>
  <c r="AQ18" i="18"/>
  <c r="AP18" i="18"/>
  <c r="AO18" i="18"/>
  <c r="AN18" i="18"/>
  <c r="AM18" i="18"/>
  <c r="AL18" i="18"/>
  <c r="AK18" i="18"/>
  <c r="AJ18" i="18"/>
  <c r="AI18" i="18"/>
  <c r="AH18" i="18"/>
  <c r="AG18" i="18"/>
  <c r="AE18" i="18"/>
  <c r="AA18" i="18"/>
  <c r="AV17" i="18"/>
  <c r="AU17" i="18"/>
  <c r="AT17" i="18"/>
  <c r="AS17" i="18"/>
  <c r="AR17" i="18"/>
  <c r="AQ17" i="18"/>
  <c r="AP17" i="18"/>
  <c r="AO17" i="18"/>
  <c r="AN17" i="18"/>
  <c r="AM17" i="18"/>
  <c r="AL17" i="18"/>
  <c r="AK17" i="18"/>
  <c r="AJ17" i="18"/>
  <c r="AI17" i="18"/>
  <c r="AH17" i="18"/>
  <c r="AG17" i="18"/>
  <c r="AE17" i="18"/>
  <c r="Z17" i="18"/>
  <c r="AV16" i="18"/>
  <c r="AU16" i="18"/>
  <c r="AT16" i="18"/>
  <c r="AS16" i="18"/>
  <c r="AR16" i="18"/>
  <c r="AQ16" i="18"/>
  <c r="AP16" i="18"/>
  <c r="AO16" i="18"/>
  <c r="AN16" i="18"/>
  <c r="AM16" i="18"/>
  <c r="AL16" i="18"/>
  <c r="AK16" i="18"/>
  <c r="AJ16" i="18"/>
  <c r="AI16" i="18"/>
  <c r="AH16" i="18"/>
  <c r="AG16" i="18"/>
  <c r="AE16" i="18"/>
  <c r="Y16" i="18"/>
  <c r="AV15" i="18"/>
  <c r="AU15" i="18"/>
  <c r="AT15" i="18"/>
  <c r="AS15" i="18"/>
  <c r="AR15" i="18"/>
  <c r="AQ15" i="18"/>
  <c r="AP15" i="18"/>
  <c r="AO15" i="18"/>
  <c r="AN15" i="18"/>
  <c r="AM15" i="18"/>
  <c r="AL15" i="18"/>
  <c r="AK15" i="18"/>
  <c r="AJ15" i="18"/>
  <c r="AI15" i="18"/>
  <c r="AH15" i="18"/>
  <c r="AG15" i="18"/>
  <c r="AE15" i="18"/>
  <c r="AB15" i="18"/>
  <c r="X15" i="18"/>
  <c r="AV14" i="18"/>
  <c r="AU14" i="18"/>
  <c r="AT14" i="18"/>
  <c r="AS14" i="18"/>
  <c r="AR14" i="18"/>
  <c r="AQ14" i="18"/>
  <c r="AP14" i="18"/>
  <c r="AO14" i="18"/>
  <c r="AN14" i="18"/>
  <c r="AM14" i="18"/>
  <c r="AL14" i="18"/>
  <c r="AK14" i="18"/>
  <c r="AJ14" i="18"/>
  <c r="AA14" i="18" s="1"/>
  <c r="AI14" i="18"/>
  <c r="AH14" i="18"/>
  <c r="AG14" i="18"/>
  <c r="AW14" i="18" s="1"/>
  <c r="AE14" i="18"/>
  <c r="W14" i="18"/>
  <c r="AV13" i="18"/>
  <c r="AU13" i="18"/>
  <c r="AT13" i="18"/>
  <c r="AS13" i="18"/>
  <c r="AR13" i="18"/>
  <c r="AQ13" i="18"/>
  <c r="AP13" i="18"/>
  <c r="AO13" i="18"/>
  <c r="AN13" i="18"/>
  <c r="AM13" i="18"/>
  <c r="AL13" i="18"/>
  <c r="AK13" i="18"/>
  <c r="AJ13" i="18"/>
  <c r="AI13" i="18"/>
  <c r="Z13" i="18" s="1"/>
  <c r="AH13" i="18"/>
  <c r="AG13" i="18"/>
  <c r="Y13" i="18" s="1"/>
  <c r="AE13" i="18"/>
  <c r="AV12" i="18"/>
  <c r="AU12" i="18"/>
  <c r="AT12" i="18"/>
  <c r="AS12" i="18"/>
  <c r="AR12" i="18"/>
  <c r="AQ12" i="18"/>
  <c r="AP12" i="18"/>
  <c r="AO12" i="18"/>
  <c r="AN12" i="18"/>
  <c r="AM12" i="18"/>
  <c r="AL12" i="18"/>
  <c r="AK12" i="18"/>
  <c r="AJ12" i="18"/>
  <c r="AI12" i="18"/>
  <c r="AH12" i="18"/>
  <c r="AG12" i="18"/>
  <c r="AW12" i="18" s="1"/>
  <c r="AE12" i="18"/>
  <c r="Y12" i="18"/>
  <c r="AV11" i="18"/>
  <c r="AU11" i="18"/>
  <c r="AT11" i="18"/>
  <c r="AS11" i="18"/>
  <c r="AR11" i="18"/>
  <c r="AQ11" i="18"/>
  <c r="AP11" i="18"/>
  <c r="AO11" i="18"/>
  <c r="AN11" i="18"/>
  <c r="AM11" i="18"/>
  <c r="AL11" i="18"/>
  <c r="AK11" i="18"/>
  <c r="AJ11" i="18"/>
  <c r="AI11" i="18"/>
  <c r="AH11" i="18"/>
  <c r="AG11" i="18"/>
  <c r="AE11" i="18"/>
  <c r="AV10" i="18"/>
  <c r="AU10" i="18"/>
  <c r="AT10" i="18"/>
  <c r="AS10" i="18"/>
  <c r="AR10" i="18"/>
  <c r="AQ10" i="18"/>
  <c r="AP10" i="18"/>
  <c r="AO10" i="18"/>
  <c r="AN10" i="18"/>
  <c r="AM10" i="18"/>
  <c r="AL10" i="18"/>
  <c r="AK10" i="18"/>
  <c r="AJ10" i="18"/>
  <c r="AI10" i="18"/>
  <c r="AH10" i="18"/>
  <c r="AG10" i="18"/>
  <c r="AE10" i="18"/>
  <c r="AA10" i="18"/>
  <c r="AV9" i="18"/>
  <c r="AU9" i="18"/>
  <c r="AU38" i="18" s="1"/>
  <c r="AT9" i="18"/>
  <c r="AS9" i="18"/>
  <c r="AR9" i="18"/>
  <c r="AQ9" i="18"/>
  <c r="AQ38" i="18" s="1"/>
  <c r="AP9" i="18"/>
  <c r="AO9" i="18"/>
  <c r="AN9" i="18"/>
  <c r="AM9" i="18"/>
  <c r="AM41" i="18" s="1"/>
  <c r="AL9" i="18"/>
  <c r="AK9" i="18"/>
  <c r="AJ9" i="18"/>
  <c r="AI9" i="18"/>
  <c r="AH9" i="18"/>
  <c r="AG9" i="18"/>
  <c r="AE9" i="18"/>
  <c r="Z9" i="18"/>
  <c r="AV8" i="18"/>
  <c r="AU8" i="18"/>
  <c r="AT8" i="18"/>
  <c r="AT44" i="18" s="1"/>
  <c r="AS8" i="18"/>
  <c r="AR8" i="18"/>
  <c r="AQ8" i="18"/>
  <c r="AP8" i="18"/>
  <c r="AO8" i="18"/>
  <c r="AN8" i="18"/>
  <c r="AM8" i="18"/>
  <c r="AL8" i="18"/>
  <c r="AL43" i="18" s="1"/>
  <c r="AK8" i="18"/>
  <c r="AJ8" i="18"/>
  <c r="AI8" i="18"/>
  <c r="AI41" i="18" s="1"/>
  <c r="AH8" i="18"/>
  <c r="AG8" i="18"/>
  <c r="AE8" i="18"/>
  <c r="AV7" i="18"/>
  <c r="AU7" i="18"/>
  <c r="AT7" i="18"/>
  <c r="AT43" i="18" s="1"/>
  <c r="AS7" i="18"/>
  <c r="AR7" i="18"/>
  <c r="AQ7" i="18"/>
  <c r="AP7" i="18"/>
  <c r="AP44" i="18" s="1"/>
  <c r="AO7" i="18"/>
  <c r="AN7" i="18"/>
  <c r="AM7" i="18"/>
  <c r="AL7" i="18"/>
  <c r="AL44" i="18" s="1"/>
  <c r="AK7" i="18"/>
  <c r="AK45" i="18" s="1"/>
  <c r="AJ7" i="18"/>
  <c r="AI7" i="18"/>
  <c r="AH7" i="18"/>
  <c r="AH43" i="18" s="1"/>
  <c r="AG7" i="18"/>
  <c r="AE7" i="18"/>
  <c r="Y7" i="18"/>
  <c r="AV6" i="18"/>
  <c r="AU6" i="18"/>
  <c r="AU44" i="18" s="1"/>
  <c r="AT6" i="18"/>
  <c r="AS6" i="18"/>
  <c r="AR6" i="18"/>
  <c r="AQ6" i="18"/>
  <c r="AQ44" i="18" s="1"/>
  <c r="AP6" i="18"/>
  <c r="AO6" i="18"/>
  <c r="AN6" i="18"/>
  <c r="AM6" i="18"/>
  <c r="AM44" i="18" s="1"/>
  <c r="AL6" i="18"/>
  <c r="AK6" i="18"/>
  <c r="AJ6" i="18"/>
  <c r="AI6" i="18"/>
  <c r="AH6" i="18"/>
  <c r="AG6" i="18"/>
  <c r="AE6" i="18"/>
  <c r="AB6" i="18"/>
  <c r="W6" i="18"/>
  <c r="D1" i="18"/>
  <c r="AF45" i="17"/>
  <c r="AF44" i="17"/>
  <c r="CB43" i="17"/>
  <c r="CA43" i="17"/>
  <c r="BZ43" i="17"/>
  <c r="BY43" i="17"/>
  <c r="BX43" i="17"/>
  <c r="BW43" i="17"/>
  <c r="BV43" i="17"/>
  <c r="BU43" i="17"/>
  <c r="BT43" i="17"/>
  <c r="BS43" i="17"/>
  <c r="BR43" i="17"/>
  <c r="BQ43" i="17"/>
  <c r="BP43" i="17"/>
  <c r="BO43" i="17"/>
  <c r="BN43" i="17"/>
  <c r="BM43" i="17"/>
  <c r="BL43" i="17"/>
  <c r="BK43" i="17"/>
  <c r="BJ43" i="17"/>
  <c r="BI43" i="17"/>
  <c r="BH43" i="17"/>
  <c r="BG43" i="17"/>
  <c r="BF43" i="17"/>
  <c r="BE43" i="17"/>
  <c r="BD43" i="17"/>
  <c r="BC43" i="17"/>
  <c r="BB43" i="17"/>
  <c r="BA43" i="17"/>
  <c r="AZ43" i="17"/>
  <c r="AY43" i="17"/>
  <c r="AX43" i="17"/>
  <c r="AF43" i="17"/>
  <c r="AF42" i="17"/>
  <c r="AF41" i="17"/>
  <c r="AF40" i="17"/>
  <c r="AV37" i="17"/>
  <c r="AU37" i="17"/>
  <c r="AT37" i="17"/>
  <c r="AS37" i="17"/>
  <c r="AR37" i="17"/>
  <c r="AQ37" i="17"/>
  <c r="AP37" i="17"/>
  <c r="AO37" i="17"/>
  <c r="AN37" i="17"/>
  <c r="AM37" i="17"/>
  <c r="AL37" i="17"/>
  <c r="AK37" i="17"/>
  <c r="AJ37" i="17"/>
  <c r="AI37" i="17"/>
  <c r="W37" i="17" s="1"/>
  <c r="AH37" i="17"/>
  <c r="AG37" i="17"/>
  <c r="AE37" i="17"/>
  <c r="Y37" i="17"/>
  <c r="E37" i="17"/>
  <c r="B24" i="38" s="1"/>
  <c r="B32" i="38" s="1"/>
  <c r="AV36" i="17"/>
  <c r="AU36" i="17"/>
  <c r="AT36" i="17"/>
  <c r="AS36" i="17"/>
  <c r="AR36" i="17"/>
  <c r="AQ36" i="17"/>
  <c r="AP36" i="17"/>
  <c r="AO36" i="17"/>
  <c r="AN36" i="17"/>
  <c r="AM36" i="17"/>
  <c r="AL36" i="17"/>
  <c r="AK36" i="17"/>
  <c r="AJ36" i="17"/>
  <c r="W36" i="17" s="1"/>
  <c r="AI36" i="17"/>
  <c r="AH36" i="17"/>
  <c r="AG36" i="17"/>
  <c r="AE36" i="17"/>
  <c r="Z36" i="17"/>
  <c r="AV35" i="17"/>
  <c r="AU35" i="17"/>
  <c r="AT35" i="17"/>
  <c r="AS35" i="17"/>
  <c r="AR35" i="17"/>
  <c r="AQ35" i="17"/>
  <c r="AP35" i="17"/>
  <c r="AO35" i="17"/>
  <c r="AN35" i="17"/>
  <c r="AM35" i="17"/>
  <c r="AL35" i="17"/>
  <c r="AK35" i="17"/>
  <c r="AJ35" i="17"/>
  <c r="AI35" i="17"/>
  <c r="AH35" i="17"/>
  <c r="AG35" i="17"/>
  <c r="AE35" i="17"/>
  <c r="AB35" i="17"/>
  <c r="AV34" i="17"/>
  <c r="AU34" i="17"/>
  <c r="AT34" i="17"/>
  <c r="AS34" i="17"/>
  <c r="AR34" i="17"/>
  <c r="AQ34" i="17"/>
  <c r="AP34" i="17"/>
  <c r="AO34" i="17"/>
  <c r="AN34" i="17"/>
  <c r="AM34" i="17"/>
  <c r="AL34" i="17"/>
  <c r="AK34" i="17"/>
  <c r="AJ34" i="17"/>
  <c r="AI34" i="17"/>
  <c r="AH34" i="17"/>
  <c r="AA34" i="17" s="1"/>
  <c r="AG34" i="17"/>
  <c r="AE34" i="17"/>
  <c r="AB34" i="17"/>
  <c r="W34" i="17"/>
  <c r="AV33" i="17"/>
  <c r="AU33" i="17"/>
  <c r="AT33" i="17"/>
  <c r="AS33" i="17"/>
  <c r="AR33" i="17"/>
  <c r="AQ33" i="17"/>
  <c r="AP33" i="17"/>
  <c r="AO33" i="17"/>
  <c r="AN33" i="17"/>
  <c r="AM33" i="17"/>
  <c r="AL33" i="17"/>
  <c r="AK33" i="17"/>
  <c r="AJ33" i="17"/>
  <c r="AI33" i="17"/>
  <c r="AA33" i="17" s="1"/>
  <c r="AH33" i="17"/>
  <c r="AG33" i="17"/>
  <c r="AE33" i="17"/>
  <c r="AB33" i="17"/>
  <c r="X33" i="17"/>
  <c r="W33" i="17"/>
  <c r="AV32" i="17"/>
  <c r="AU32" i="17"/>
  <c r="AT32" i="17"/>
  <c r="AS32" i="17"/>
  <c r="AR32" i="17"/>
  <c r="AQ32" i="17"/>
  <c r="AP32" i="17"/>
  <c r="AO32" i="17"/>
  <c r="AN32" i="17"/>
  <c r="AM32" i="17"/>
  <c r="AL32" i="17"/>
  <c r="AK32" i="17"/>
  <c r="AJ32" i="17"/>
  <c r="AI32" i="17"/>
  <c r="AH32" i="17"/>
  <c r="AG32" i="17"/>
  <c r="AE32" i="17"/>
  <c r="W32" i="17"/>
  <c r="AV31" i="17"/>
  <c r="AU31" i="17"/>
  <c r="AT31" i="17"/>
  <c r="AS31" i="17"/>
  <c r="AR31" i="17"/>
  <c r="AQ31" i="17"/>
  <c r="AP31" i="17"/>
  <c r="AO31" i="17"/>
  <c r="AN31" i="17"/>
  <c r="AM31" i="17"/>
  <c r="AL31" i="17"/>
  <c r="AK31" i="17"/>
  <c r="AJ31" i="17"/>
  <c r="AI31" i="17"/>
  <c r="AB31" i="17" s="1"/>
  <c r="AH31" i="17"/>
  <c r="AG31" i="17"/>
  <c r="AE31" i="17"/>
  <c r="Y31" i="17"/>
  <c r="AV30" i="17"/>
  <c r="AU30" i="17"/>
  <c r="AT30" i="17"/>
  <c r="AS30" i="17"/>
  <c r="AR30" i="17"/>
  <c r="AQ30" i="17"/>
  <c r="AP30" i="17"/>
  <c r="AO30" i="17"/>
  <c r="AN30" i="17"/>
  <c r="AM30" i="17"/>
  <c r="AL30" i="17"/>
  <c r="AK30" i="17"/>
  <c r="AJ30" i="17"/>
  <c r="AA30" i="17" s="1"/>
  <c r="AI30" i="17"/>
  <c r="AH30" i="17"/>
  <c r="AG30" i="17"/>
  <c r="AE30" i="17"/>
  <c r="Y30" i="17"/>
  <c r="AV29" i="17"/>
  <c r="AU29" i="17"/>
  <c r="AT29" i="17"/>
  <c r="AS29" i="17"/>
  <c r="AR29" i="17"/>
  <c r="AQ29" i="17"/>
  <c r="AP29" i="17"/>
  <c r="AO29" i="17"/>
  <c r="AN29" i="17"/>
  <c r="AM29" i="17"/>
  <c r="AL29" i="17"/>
  <c r="AK29" i="17"/>
  <c r="AJ29" i="17"/>
  <c r="AA29" i="17" s="1"/>
  <c r="AI29" i="17"/>
  <c r="AH29" i="17"/>
  <c r="AG29" i="17"/>
  <c r="AE29" i="17"/>
  <c r="Z29" i="17"/>
  <c r="AV28" i="17"/>
  <c r="AU28" i="17"/>
  <c r="AT28" i="17"/>
  <c r="AS28" i="17"/>
  <c r="AR28" i="17"/>
  <c r="AQ28" i="17"/>
  <c r="AP28" i="17"/>
  <c r="AO28" i="17"/>
  <c r="AN28" i="17"/>
  <c r="AM28" i="17"/>
  <c r="AL28" i="17"/>
  <c r="AK28" i="17"/>
  <c r="AJ28" i="17"/>
  <c r="W28" i="17" s="1"/>
  <c r="AI28" i="17"/>
  <c r="AH28" i="17"/>
  <c r="AG28" i="17"/>
  <c r="AE28" i="17"/>
  <c r="Z28" i="17"/>
  <c r="AV27" i="17"/>
  <c r="AU27" i="17"/>
  <c r="AT27" i="17"/>
  <c r="AS27" i="17"/>
  <c r="AR27" i="17"/>
  <c r="AQ27" i="17"/>
  <c r="AP27" i="17"/>
  <c r="AO27" i="17"/>
  <c r="AN27" i="17"/>
  <c r="AM27" i="17"/>
  <c r="AL27" i="17"/>
  <c r="AK27" i="17"/>
  <c r="AJ27" i="17"/>
  <c r="AI27" i="17"/>
  <c r="AH27" i="17"/>
  <c r="AG27" i="17"/>
  <c r="AE27" i="17"/>
  <c r="AB27" i="17"/>
  <c r="AV26" i="17"/>
  <c r="AU26" i="17"/>
  <c r="AT26" i="17"/>
  <c r="AS26" i="17"/>
  <c r="AR26" i="17"/>
  <c r="AQ26" i="17"/>
  <c r="AP26" i="17"/>
  <c r="AO26" i="17"/>
  <c r="AN26" i="17"/>
  <c r="AM26" i="17"/>
  <c r="AL26" i="17"/>
  <c r="AK26" i="17"/>
  <c r="AJ26" i="17"/>
  <c r="AI26" i="17"/>
  <c r="AH26" i="17"/>
  <c r="AA26" i="17" s="1"/>
  <c r="AG26" i="17"/>
  <c r="AE26" i="17"/>
  <c r="AB26" i="17"/>
  <c r="W26" i="17"/>
  <c r="AV25" i="17"/>
  <c r="AU25" i="17"/>
  <c r="AT25" i="17"/>
  <c r="AS25" i="17"/>
  <c r="AR25" i="17"/>
  <c r="AQ25" i="17"/>
  <c r="AP25" i="17"/>
  <c r="AO25" i="17"/>
  <c r="AN25" i="17"/>
  <c r="AM25" i="17"/>
  <c r="AL25" i="17"/>
  <c r="AK25" i="17"/>
  <c r="AJ25" i="17"/>
  <c r="AI25" i="17"/>
  <c r="AA25" i="17" s="1"/>
  <c r="AH25" i="17"/>
  <c r="AG25" i="17"/>
  <c r="AE25" i="17"/>
  <c r="AB25" i="17"/>
  <c r="X25" i="17"/>
  <c r="W25" i="17"/>
  <c r="AV24" i="17"/>
  <c r="AU24" i="17"/>
  <c r="AT24" i="17"/>
  <c r="AS24" i="17"/>
  <c r="AR24" i="17"/>
  <c r="AQ24" i="17"/>
  <c r="AP24" i="17"/>
  <c r="AO24" i="17"/>
  <c r="AN24" i="17"/>
  <c r="AM24" i="17"/>
  <c r="AL24" i="17"/>
  <c r="AK24" i="17"/>
  <c r="AJ24" i="17"/>
  <c r="AI24" i="17"/>
  <c r="AH24" i="17"/>
  <c r="AB24" i="17" s="1"/>
  <c r="AG24" i="17"/>
  <c r="AE24" i="17"/>
  <c r="Y24" i="17"/>
  <c r="AV23" i="17"/>
  <c r="AU23" i="17"/>
  <c r="AT23" i="17"/>
  <c r="AS23" i="17"/>
  <c r="AR23" i="17"/>
  <c r="AQ23" i="17"/>
  <c r="AP23" i="17"/>
  <c r="AO23" i="17"/>
  <c r="AN23" i="17"/>
  <c r="AM23" i="17"/>
  <c r="AL23" i="17"/>
  <c r="AK23" i="17"/>
  <c r="AJ23" i="17"/>
  <c r="AI23" i="17"/>
  <c r="AH23" i="17"/>
  <c r="AG23" i="17"/>
  <c r="AA23" i="17" s="1"/>
  <c r="AE23" i="17"/>
  <c r="AB23" i="17"/>
  <c r="X23" i="17"/>
  <c r="AV22" i="17"/>
  <c r="AU22" i="17"/>
  <c r="AT22" i="17"/>
  <c r="AS22" i="17"/>
  <c r="AR22" i="17"/>
  <c r="AQ22" i="17"/>
  <c r="AP22" i="17"/>
  <c r="AO22" i="17"/>
  <c r="AN22" i="17"/>
  <c r="AM22" i="17"/>
  <c r="AL22" i="17"/>
  <c r="AK22" i="17"/>
  <c r="AJ22" i="17"/>
  <c r="AB22" i="17" s="1"/>
  <c r="AI22" i="17"/>
  <c r="AH22" i="17"/>
  <c r="AG22" i="17"/>
  <c r="Z22" i="17" s="1"/>
  <c r="AE22" i="17"/>
  <c r="AA22" i="17"/>
  <c r="W22" i="17"/>
  <c r="AV21" i="17"/>
  <c r="AU21" i="17"/>
  <c r="AT21" i="17"/>
  <c r="AS21" i="17"/>
  <c r="AR21" i="17"/>
  <c r="AQ21" i="17"/>
  <c r="AP21" i="17"/>
  <c r="AO21" i="17"/>
  <c r="AN21" i="17"/>
  <c r="AM21" i="17"/>
  <c r="AL21" i="17"/>
  <c r="AK21" i="17"/>
  <c r="AJ21" i="17"/>
  <c r="AI21" i="17"/>
  <c r="AB21" i="17" s="1"/>
  <c r="AH21" i="17"/>
  <c r="AG21" i="17"/>
  <c r="Y21" i="17" s="1"/>
  <c r="AE21" i="17"/>
  <c r="Z21" i="17"/>
  <c r="AV20" i="17"/>
  <c r="AU20" i="17"/>
  <c r="AT20" i="17"/>
  <c r="AS20" i="17"/>
  <c r="AR20" i="17"/>
  <c r="AQ20" i="17"/>
  <c r="AP20" i="17"/>
  <c r="AO20" i="17"/>
  <c r="AN20" i="17"/>
  <c r="AM20" i="17"/>
  <c r="AL20" i="17"/>
  <c r="AK20" i="17"/>
  <c r="AJ20" i="17"/>
  <c r="AI20" i="17"/>
  <c r="AH20" i="17"/>
  <c r="AB20" i="17" s="1"/>
  <c r="AG20" i="17"/>
  <c r="AW20" i="17" s="1"/>
  <c r="AE20" i="17"/>
  <c r="Y20" i="17"/>
  <c r="AV19" i="17"/>
  <c r="AU19" i="17"/>
  <c r="AT19" i="17"/>
  <c r="AS19" i="17"/>
  <c r="AR19" i="17"/>
  <c r="AQ19" i="17"/>
  <c r="AP19" i="17"/>
  <c r="AO19" i="17"/>
  <c r="AN19" i="17"/>
  <c r="AM19" i="17"/>
  <c r="AL19" i="17"/>
  <c r="AK19" i="17"/>
  <c r="AJ19" i="17"/>
  <c r="AI19" i="17"/>
  <c r="AH19" i="17"/>
  <c r="AG19" i="17"/>
  <c r="AA19" i="17" s="1"/>
  <c r="AE19" i="17"/>
  <c r="AB19" i="17"/>
  <c r="X19" i="17"/>
  <c r="AV18" i="17"/>
  <c r="AU18" i="17"/>
  <c r="AT18" i="17"/>
  <c r="AS18" i="17"/>
  <c r="AR18" i="17"/>
  <c r="AQ18" i="17"/>
  <c r="AP18" i="17"/>
  <c r="AO18" i="17"/>
  <c r="AN18" i="17"/>
  <c r="AM18" i="17"/>
  <c r="AL18" i="17"/>
  <c r="AK18" i="17"/>
  <c r="AJ18" i="17"/>
  <c r="AB18" i="17" s="1"/>
  <c r="AI18" i="17"/>
  <c r="AH18" i="17"/>
  <c r="AG18" i="17"/>
  <c r="Z18" i="17" s="1"/>
  <c r="AE18" i="17"/>
  <c r="AA18" i="17"/>
  <c r="W18" i="17"/>
  <c r="AV17" i="17"/>
  <c r="AU17" i="17"/>
  <c r="AT17" i="17"/>
  <c r="AS17" i="17"/>
  <c r="AR17" i="17"/>
  <c r="AQ17" i="17"/>
  <c r="AP17" i="17"/>
  <c r="AO17" i="17"/>
  <c r="AN17" i="17"/>
  <c r="AM17" i="17"/>
  <c r="AL17" i="17"/>
  <c r="AK17" i="17"/>
  <c r="AJ17" i="17"/>
  <c r="AI17" i="17"/>
  <c r="AB17" i="17" s="1"/>
  <c r="AH17" i="17"/>
  <c r="AG17" i="17"/>
  <c r="Y17" i="17" s="1"/>
  <c r="AE17" i="17"/>
  <c r="Z17" i="17"/>
  <c r="AV16" i="17"/>
  <c r="AU16" i="17"/>
  <c r="AT16" i="17"/>
  <c r="AS16" i="17"/>
  <c r="AR16" i="17"/>
  <c r="AQ16" i="17"/>
  <c r="AP16" i="17"/>
  <c r="AO16" i="17"/>
  <c r="AN16" i="17"/>
  <c r="AM16" i="17"/>
  <c r="AL16" i="17"/>
  <c r="AK16" i="17"/>
  <c r="AJ16" i="17"/>
  <c r="AI16" i="17"/>
  <c r="AH16" i="17"/>
  <c r="AB16" i="17" s="1"/>
  <c r="AG16" i="17"/>
  <c r="AW16" i="17" s="1"/>
  <c r="AE16" i="17"/>
  <c r="Y16" i="17"/>
  <c r="AV15" i="17"/>
  <c r="AU15" i="17"/>
  <c r="AT15" i="17"/>
  <c r="AS15" i="17"/>
  <c r="AR15" i="17"/>
  <c r="AQ15" i="17"/>
  <c r="AP15" i="17"/>
  <c r="AO15" i="17"/>
  <c r="AN15" i="17"/>
  <c r="AM15" i="17"/>
  <c r="AL15" i="17"/>
  <c r="AK15" i="17"/>
  <c r="AJ15" i="17"/>
  <c r="AI15" i="17"/>
  <c r="AH15" i="17"/>
  <c r="AG15" i="17"/>
  <c r="AA15" i="17" s="1"/>
  <c r="AE15" i="17"/>
  <c r="AB15" i="17"/>
  <c r="X15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B14" i="17" s="1"/>
  <c r="AI14" i="17"/>
  <c r="AH14" i="17"/>
  <c r="AG14" i="17"/>
  <c r="Z14" i="17" s="1"/>
  <c r="AE14" i="17"/>
  <c r="AA14" i="17"/>
  <c r="W14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B13" i="17" s="1"/>
  <c r="AH13" i="17"/>
  <c r="AG13" i="17"/>
  <c r="Y13" i="17" s="1"/>
  <c r="AE13" i="17"/>
  <c r="Z13" i="17"/>
  <c r="AV12" i="17"/>
  <c r="AU12" i="17"/>
  <c r="AT12" i="17"/>
  <c r="AS12" i="17"/>
  <c r="AR12" i="17"/>
  <c r="AQ12" i="17"/>
  <c r="AP12" i="17"/>
  <c r="AO12" i="17"/>
  <c r="AN12" i="17"/>
  <c r="AM12" i="17"/>
  <c r="AL12" i="17"/>
  <c r="AK12" i="17"/>
  <c r="AJ12" i="17"/>
  <c r="AI12" i="17"/>
  <c r="AH12" i="17"/>
  <c r="AB12" i="17" s="1"/>
  <c r="AG12" i="17"/>
  <c r="AW12" i="17" s="1"/>
  <c r="AE12" i="17"/>
  <c r="Y12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A11" i="17" s="1"/>
  <c r="AE11" i="17"/>
  <c r="AB11" i="17"/>
  <c r="X11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B10" i="17" s="1"/>
  <c r="AI10" i="17"/>
  <c r="AH10" i="17"/>
  <c r="AG10" i="17"/>
  <c r="Z10" i="17" s="1"/>
  <c r="AE10" i="17"/>
  <c r="AA10" i="17"/>
  <c r="W10" i="17"/>
  <c r="AV9" i="17"/>
  <c r="AU9" i="17"/>
  <c r="AT9" i="17"/>
  <c r="AS9" i="17"/>
  <c r="AR9" i="17"/>
  <c r="AQ9" i="17"/>
  <c r="AP9" i="17"/>
  <c r="AO9" i="17"/>
  <c r="AN9" i="17"/>
  <c r="AM9" i="17"/>
  <c r="AL9" i="17"/>
  <c r="AK9" i="17"/>
  <c r="AJ9" i="17"/>
  <c r="AI9" i="17"/>
  <c r="AB9" i="17" s="1"/>
  <c r="AH9" i="17"/>
  <c r="AG9" i="17"/>
  <c r="Y9" i="17" s="1"/>
  <c r="AE9" i="17"/>
  <c r="Z9" i="17"/>
  <c r="AV8" i="17"/>
  <c r="AU8" i="17"/>
  <c r="AU38" i="17" s="1"/>
  <c r="AT8" i="17"/>
  <c r="AS8" i="17"/>
  <c r="AR8" i="17"/>
  <c r="AQ8" i="17"/>
  <c r="AQ40" i="17" s="1"/>
  <c r="AP8" i="17"/>
  <c r="AO8" i="17"/>
  <c r="AN8" i="17"/>
  <c r="AM8" i="17"/>
  <c r="AM38" i="17" s="1"/>
  <c r="AL8" i="17"/>
  <c r="AK8" i="17"/>
  <c r="AJ8" i="17"/>
  <c r="AI8" i="17"/>
  <c r="AI40" i="17" s="1"/>
  <c r="AH8" i="17"/>
  <c r="AB8" i="17" s="1"/>
  <c r="AG8" i="17"/>
  <c r="AW8" i="17" s="1"/>
  <c r="AE8" i="17"/>
  <c r="Y8" i="17"/>
  <c r="AV7" i="17"/>
  <c r="AU7" i="17"/>
  <c r="AT7" i="17"/>
  <c r="AT45" i="17" s="1"/>
  <c r="AS7" i="17"/>
  <c r="AR7" i="17"/>
  <c r="AQ7" i="17"/>
  <c r="AP7" i="17"/>
  <c r="AP44" i="17" s="1"/>
  <c r="AO7" i="17"/>
  <c r="AN7" i="17"/>
  <c r="AM7" i="17"/>
  <c r="AL7" i="17"/>
  <c r="AL45" i="17" s="1"/>
  <c r="AK7" i="17"/>
  <c r="AJ7" i="17"/>
  <c r="AI7" i="17"/>
  <c r="AH7" i="17"/>
  <c r="AH44" i="17" s="1"/>
  <c r="AG7" i="17"/>
  <c r="AA7" i="17" s="1"/>
  <c r="AE7" i="17"/>
  <c r="AB7" i="17"/>
  <c r="X7" i="17"/>
  <c r="AV6" i="17"/>
  <c r="AU6" i="17"/>
  <c r="AU41" i="17" s="1"/>
  <c r="AT6" i="17"/>
  <c r="AS6" i="17"/>
  <c r="AS45" i="17" s="1"/>
  <c r="AR6" i="17"/>
  <c r="AQ6" i="17"/>
  <c r="AQ44" i="17" s="1"/>
  <c r="AP6" i="17"/>
  <c r="AO6" i="17"/>
  <c r="AN6" i="17"/>
  <c r="AM6" i="17"/>
  <c r="AM41" i="17" s="1"/>
  <c r="AL6" i="17"/>
  <c r="AK6" i="17"/>
  <c r="AK45" i="17" s="1"/>
  <c r="AJ6" i="17"/>
  <c r="AI6" i="17"/>
  <c r="AI44" i="17" s="1"/>
  <c r="AH6" i="17"/>
  <c r="AG6" i="17"/>
  <c r="AE6" i="17"/>
  <c r="AA6" i="17"/>
  <c r="W6" i="17"/>
  <c r="D1" i="17"/>
  <c r="AF45" i="16"/>
  <c r="AF44" i="16"/>
  <c r="CB43" i="16"/>
  <c r="CA43" i="16"/>
  <c r="BZ43" i="16"/>
  <c r="BY43" i="16"/>
  <c r="BX43" i="16"/>
  <c r="BW43" i="16"/>
  <c r="BV43" i="16"/>
  <c r="BU43" i="16"/>
  <c r="BT43" i="16"/>
  <c r="BS43" i="16"/>
  <c r="BR43" i="16"/>
  <c r="BQ43" i="16"/>
  <c r="BP43" i="16"/>
  <c r="BO43" i="16"/>
  <c r="BN43" i="16"/>
  <c r="BM43" i="16"/>
  <c r="BL43" i="16"/>
  <c r="BK43" i="16"/>
  <c r="BJ43" i="16"/>
  <c r="BI43" i="16"/>
  <c r="BH43" i="16"/>
  <c r="BG43" i="16"/>
  <c r="BF43" i="16"/>
  <c r="BE43" i="16"/>
  <c r="BD43" i="16"/>
  <c r="BC43" i="16"/>
  <c r="BB43" i="16"/>
  <c r="BA43" i="16"/>
  <c r="AZ43" i="16"/>
  <c r="AY43" i="16"/>
  <c r="AX43" i="16"/>
  <c r="AF43" i="16"/>
  <c r="AF42" i="16"/>
  <c r="AF41" i="16"/>
  <c r="AF40" i="16"/>
  <c r="AV37" i="16"/>
  <c r="AU37" i="16"/>
  <c r="AT37" i="16"/>
  <c r="AS37" i="16"/>
  <c r="AR37" i="16"/>
  <c r="AQ37" i="16"/>
  <c r="AP37" i="16"/>
  <c r="AO37" i="16"/>
  <c r="AN37" i="16"/>
  <c r="AM37" i="16"/>
  <c r="AL37" i="16"/>
  <c r="AK37" i="16"/>
  <c r="AJ37" i="16"/>
  <c r="AI37" i="16"/>
  <c r="AB37" i="16" s="1"/>
  <c r="AH37" i="16"/>
  <c r="AG37" i="16"/>
  <c r="Y37" i="16" s="1"/>
  <c r="AE37" i="16"/>
  <c r="Z37" i="16"/>
  <c r="E37" i="16"/>
  <c r="B22" i="38" s="1"/>
  <c r="AV36" i="16"/>
  <c r="AU36" i="16"/>
  <c r="AT36" i="16"/>
  <c r="AS36" i="16"/>
  <c r="AR36" i="16"/>
  <c r="AQ36" i="16"/>
  <c r="AP36" i="16"/>
  <c r="AO36" i="16"/>
  <c r="AN36" i="16"/>
  <c r="AM36" i="16"/>
  <c r="AL36" i="16"/>
  <c r="AK36" i="16"/>
  <c r="AJ36" i="16"/>
  <c r="AI36" i="16"/>
  <c r="AB36" i="16" s="1"/>
  <c r="AH36" i="16"/>
  <c r="AG36" i="16"/>
  <c r="Y36" i="16" s="1"/>
  <c r="AE36" i="16"/>
  <c r="Z36" i="16"/>
  <c r="AV35" i="16"/>
  <c r="AU35" i="16"/>
  <c r="AT35" i="16"/>
  <c r="AS35" i="16"/>
  <c r="AR35" i="16"/>
  <c r="AQ35" i="16"/>
  <c r="AP35" i="16"/>
  <c r="AO35" i="16"/>
  <c r="AN35" i="16"/>
  <c r="AM35" i="16"/>
  <c r="AL35" i="16"/>
  <c r="AK35" i="16"/>
  <c r="AJ35" i="16"/>
  <c r="AI35" i="16"/>
  <c r="AH35" i="16"/>
  <c r="AB35" i="16" s="1"/>
  <c r="AG35" i="16"/>
  <c r="AW35" i="16" s="1"/>
  <c r="AE35" i="16"/>
  <c r="Y35" i="16"/>
  <c r="AV34" i="16"/>
  <c r="AU34" i="16"/>
  <c r="AT34" i="16"/>
  <c r="AS34" i="16"/>
  <c r="AR34" i="16"/>
  <c r="AQ34" i="16"/>
  <c r="AP34" i="16"/>
  <c r="AO34" i="16"/>
  <c r="AN34" i="16"/>
  <c r="AM34" i="16"/>
  <c r="AL34" i="16"/>
  <c r="AK34" i="16"/>
  <c r="AJ34" i="16"/>
  <c r="AI34" i="16"/>
  <c r="AH34" i="16"/>
  <c r="AG34" i="16"/>
  <c r="AA34" i="16" s="1"/>
  <c r="AE34" i="16"/>
  <c r="AB34" i="16"/>
  <c r="X34" i="16"/>
  <c r="AV33" i="16"/>
  <c r="AU33" i="16"/>
  <c r="AT33" i="16"/>
  <c r="AS33" i="16"/>
  <c r="AR33" i="16"/>
  <c r="AQ33" i="16"/>
  <c r="AP33" i="16"/>
  <c r="AO33" i="16"/>
  <c r="AN33" i="16"/>
  <c r="AM33" i="16"/>
  <c r="AL33" i="16"/>
  <c r="AK33" i="16"/>
  <c r="AJ33" i="16"/>
  <c r="AB33" i="16" s="1"/>
  <c r="AI33" i="16"/>
  <c r="AH33" i="16"/>
  <c r="AG33" i="16"/>
  <c r="Z33" i="16" s="1"/>
  <c r="AE33" i="16"/>
  <c r="AA33" i="16"/>
  <c r="W33" i="16"/>
  <c r="AV32" i="16"/>
  <c r="AU32" i="16"/>
  <c r="AT32" i="16"/>
  <c r="AS32" i="16"/>
  <c r="AR32" i="16"/>
  <c r="AQ32" i="16"/>
  <c r="AP32" i="16"/>
  <c r="AO32" i="16"/>
  <c r="AN32" i="16"/>
  <c r="AM32" i="16"/>
  <c r="AL32" i="16"/>
  <c r="AK32" i="16"/>
  <c r="AJ32" i="16"/>
  <c r="AI32" i="16"/>
  <c r="AB32" i="16" s="1"/>
  <c r="AH32" i="16"/>
  <c r="AG32" i="16"/>
  <c r="Y32" i="16" s="1"/>
  <c r="AE32" i="16"/>
  <c r="Z32" i="16"/>
  <c r="AV31" i="16"/>
  <c r="AU31" i="16"/>
  <c r="AT31" i="16"/>
  <c r="AS31" i="16"/>
  <c r="AR31" i="16"/>
  <c r="AQ31" i="16"/>
  <c r="AP31" i="16"/>
  <c r="AO31" i="16"/>
  <c r="AN31" i="16"/>
  <c r="AM31" i="16"/>
  <c r="AL31" i="16"/>
  <c r="AK31" i="16"/>
  <c r="AJ31" i="16"/>
  <c r="AI31" i="16"/>
  <c r="AH31" i="16"/>
  <c r="AB31" i="16" s="1"/>
  <c r="AG31" i="16"/>
  <c r="AW31" i="16" s="1"/>
  <c r="AE31" i="16"/>
  <c r="Y31" i="16"/>
  <c r="AV30" i="16"/>
  <c r="AU30" i="16"/>
  <c r="AT30" i="16"/>
  <c r="AS30" i="16"/>
  <c r="AR30" i="16"/>
  <c r="AQ30" i="16"/>
  <c r="AP30" i="16"/>
  <c r="AO30" i="16"/>
  <c r="AN30" i="16"/>
  <c r="AM30" i="16"/>
  <c r="AL30" i="16"/>
  <c r="AK30" i="16"/>
  <c r="AJ30" i="16"/>
  <c r="AI30" i="16"/>
  <c r="AH30" i="16"/>
  <c r="AG30" i="16"/>
  <c r="AA30" i="16" s="1"/>
  <c r="AE30" i="16"/>
  <c r="AB30" i="16"/>
  <c r="X30" i="16"/>
  <c r="AV29" i="16"/>
  <c r="AU29" i="16"/>
  <c r="AT29" i="16"/>
  <c r="AS29" i="16"/>
  <c r="AR29" i="16"/>
  <c r="AQ29" i="16"/>
  <c r="AP29" i="16"/>
  <c r="AO29" i="16"/>
  <c r="AN29" i="16"/>
  <c r="AM29" i="16"/>
  <c r="AL29" i="16"/>
  <c r="AK29" i="16"/>
  <c r="AJ29" i="16"/>
  <c r="AB29" i="16" s="1"/>
  <c r="AI29" i="16"/>
  <c r="AH29" i="16"/>
  <c r="AG29" i="16"/>
  <c r="Z29" i="16" s="1"/>
  <c r="AE29" i="16"/>
  <c r="AA29" i="16"/>
  <c r="W29" i="16"/>
  <c r="AV28" i="16"/>
  <c r="AU28" i="16"/>
  <c r="AT28" i="16"/>
  <c r="AS28" i="16"/>
  <c r="AR28" i="16"/>
  <c r="AQ28" i="16"/>
  <c r="AP28" i="16"/>
  <c r="AO28" i="16"/>
  <c r="AN28" i="16"/>
  <c r="AM28" i="16"/>
  <c r="AL28" i="16"/>
  <c r="AK28" i="16"/>
  <c r="AJ28" i="16"/>
  <c r="AI28" i="16"/>
  <c r="AB28" i="16" s="1"/>
  <c r="AH28" i="16"/>
  <c r="AG28" i="16"/>
  <c r="Y28" i="16" s="1"/>
  <c r="AE28" i="16"/>
  <c r="Z28" i="16"/>
  <c r="AV27" i="16"/>
  <c r="AU27" i="16"/>
  <c r="AT27" i="16"/>
  <c r="AS27" i="16"/>
  <c r="AR27" i="16"/>
  <c r="AQ27" i="16"/>
  <c r="AP27" i="16"/>
  <c r="AO27" i="16"/>
  <c r="AN27" i="16"/>
  <c r="AM27" i="16"/>
  <c r="AL27" i="16"/>
  <c r="AK27" i="16"/>
  <c r="AJ27" i="16"/>
  <c r="AI27" i="16"/>
  <c r="AH27" i="16"/>
  <c r="AB27" i="16" s="1"/>
  <c r="AG27" i="16"/>
  <c r="AW27" i="16" s="1"/>
  <c r="AE27" i="16"/>
  <c r="Y27" i="16"/>
  <c r="AV26" i="16"/>
  <c r="AU26" i="16"/>
  <c r="AT26" i="16"/>
  <c r="AS26" i="16"/>
  <c r="AR26" i="16"/>
  <c r="AQ26" i="16"/>
  <c r="AP26" i="16"/>
  <c r="AO26" i="16"/>
  <c r="AN26" i="16"/>
  <c r="AM26" i="16"/>
  <c r="AL26" i="16"/>
  <c r="AK26" i="16"/>
  <c r="AJ26" i="16"/>
  <c r="AI26" i="16"/>
  <c r="AH26" i="16"/>
  <c r="AG26" i="16"/>
  <c r="AA26" i="16" s="1"/>
  <c r="AE26" i="16"/>
  <c r="AB26" i="16"/>
  <c r="X26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B25" i="16" s="1"/>
  <c r="AI25" i="16"/>
  <c r="AH25" i="16"/>
  <c r="AG25" i="16"/>
  <c r="Z25" i="16" s="1"/>
  <c r="AE25" i="16"/>
  <c r="AA25" i="16"/>
  <c r="W25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B24" i="16" s="1"/>
  <c r="AH24" i="16"/>
  <c r="AG24" i="16"/>
  <c r="Y24" i="16" s="1"/>
  <c r="AE24" i="16"/>
  <c r="Z24" i="16"/>
  <c r="AV23" i="16"/>
  <c r="AU23" i="16"/>
  <c r="AT23" i="16"/>
  <c r="AS23" i="16"/>
  <c r="AR23" i="16"/>
  <c r="AQ23" i="16"/>
  <c r="AP23" i="16"/>
  <c r="AO23" i="16"/>
  <c r="AN23" i="16"/>
  <c r="AM23" i="16"/>
  <c r="AL23" i="16"/>
  <c r="AK23" i="16"/>
  <c r="AJ23" i="16"/>
  <c r="AI23" i="16"/>
  <c r="AH23" i="16"/>
  <c r="AB23" i="16" s="1"/>
  <c r="AG23" i="16"/>
  <c r="AW23" i="16" s="1"/>
  <c r="AE23" i="16"/>
  <c r="Y23" i="16"/>
  <c r="AV22" i="16"/>
  <c r="AU22" i="16"/>
  <c r="AT22" i="16"/>
  <c r="AS22" i="16"/>
  <c r="AR22" i="16"/>
  <c r="AQ22" i="16"/>
  <c r="AP22" i="16"/>
  <c r="AO22" i="16"/>
  <c r="AN22" i="16"/>
  <c r="AM22" i="16"/>
  <c r="AL22" i="16"/>
  <c r="AK22" i="16"/>
  <c r="AJ22" i="16"/>
  <c r="AI22" i="16"/>
  <c r="AH22" i="16"/>
  <c r="AG22" i="16"/>
  <c r="AA22" i="16" s="1"/>
  <c r="AE22" i="16"/>
  <c r="AB22" i="16"/>
  <c r="X22" i="16"/>
  <c r="AV21" i="16"/>
  <c r="AU21" i="16"/>
  <c r="AT21" i="16"/>
  <c r="AS21" i="16"/>
  <c r="AR21" i="16"/>
  <c r="AQ21" i="16"/>
  <c r="AP21" i="16"/>
  <c r="AO21" i="16"/>
  <c r="AN21" i="16"/>
  <c r="AM21" i="16"/>
  <c r="AL21" i="16"/>
  <c r="AK21" i="16"/>
  <c r="AJ21" i="16"/>
  <c r="AB21" i="16" s="1"/>
  <c r="AI21" i="16"/>
  <c r="AH21" i="16"/>
  <c r="AG21" i="16"/>
  <c r="Z21" i="16" s="1"/>
  <c r="AE21" i="16"/>
  <c r="AA21" i="16"/>
  <c r="W21" i="16"/>
  <c r="AV20" i="16"/>
  <c r="AU20" i="16"/>
  <c r="AT20" i="16"/>
  <c r="AS20" i="16"/>
  <c r="AR20" i="16"/>
  <c r="AQ20" i="16"/>
  <c r="AP20" i="16"/>
  <c r="AO20" i="16"/>
  <c r="AN20" i="16"/>
  <c r="AM20" i="16"/>
  <c r="AL20" i="16"/>
  <c r="AK20" i="16"/>
  <c r="AJ20" i="16"/>
  <c r="AI20" i="16"/>
  <c r="AB20" i="16" s="1"/>
  <c r="AH20" i="16"/>
  <c r="AG20" i="16"/>
  <c r="Y20" i="16" s="1"/>
  <c r="AE20" i="16"/>
  <c r="Z20" i="16"/>
  <c r="AV19" i="16"/>
  <c r="AU19" i="16"/>
  <c r="AT19" i="16"/>
  <c r="AS19" i="16"/>
  <c r="AR19" i="16"/>
  <c r="AQ19" i="16"/>
  <c r="AP19" i="16"/>
  <c r="AO19" i="16"/>
  <c r="AN19" i="16"/>
  <c r="AM19" i="16"/>
  <c r="AL19" i="16"/>
  <c r="AK19" i="16"/>
  <c r="AJ19" i="16"/>
  <c r="AI19" i="16"/>
  <c r="AH19" i="16"/>
  <c r="AB19" i="16" s="1"/>
  <c r="AG19" i="16"/>
  <c r="AW19" i="16" s="1"/>
  <c r="AE19" i="16"/>
  <c r="Y19" i="16"/>
  <c r="AV18" i="16"/>
  <c r="AU18" i="16"/>
  <c r="AT18" i="16"/>
  <c r="AS18" i="16"/>
  <c r="AR18" i="16"/>
  <c r="AQ18" i="16"/>
  <c r="AP18" i="16"/>
  <c r="AO18" i="16"/>
  <c r="AN18" i="16"/>
  <c r="AM18" i="16"/>
  <c r="AL18" i="16"/>
  <c r="AK18" i="16"/>
  <c r="AJ18" i="16"/>
  <c r="AI18" i="16"/>
  <c r="AH18" i="16"/>
  <c r="AG18" i="16"/>
  <c r="AA18" i="16" s="1"/>
  <c r="AE18" i="16"/>
  <c r="AB18" i="16"/>
  <c r="X18" i="16"/>
  <c r="AV17" i="16"/>
  <c r="AU17" i="16"/>
  <c r="AT17" i="16"/>
  <c r="AS17" i="16"/>
  <c r="AR17" i="16"/>
  <c r="AQ17" i="16"/>
  <c r="AP17" i="16"/>
  <c r="AO17" i="16"/>
  <c r="AN17" i="16"/>
  <c r="AM17" i="16"/>
  <c r="AL17" i="16"/>
  <c r="AK17" i="16"/>
  <c r="AJ17" i="16"/>
  <c r="AB17" i="16" s="1"/>
  <c r="AI17" i="16"/>
  <c r="AH17" i="16"/>
  <c r="AG17" i="16"/>
  <c r="Z17" i="16" s="1"/>
  <c r="AE17" i="16"/>
  <c r="AA17" i="16"/>
  <c r="W17" i="16"/>
  <c r="AV16" i="16"/>
  <c r="AU16" i="16"/>
  <c r="AT16" i="16"/>
  <c r="AS16" i="16"/>
  <c r="AR16" i="16"/>
  <c r="AQ16" i="16"/>
  <c r="AP16" i="16"/>
  <c r="AO16" i="16"/>
  <c r="AN16" i="16"/>
  <c r="AM16" i="16"/>
  <c r="AL16" i="16"/>
  <c r="AK16" i="16"/>
  <c r="AJ16" i="16"/>
  <c r="AI16" i="16"/>
  <c r="AB16" i="16" s="1"/>
  <c r="AH16" i="16"/>
  <c r="AG16" i="16"/>
  <c r="Y16" i="16" s="1"/>
  <c r="AE16" i="16"/>
  <c r="Z16" i="16"/>
  <c r="AV15" i="16"/>
  <c r="AU15" i="16"/>
  <c r="AT15" i="16"/>
  <c r="AS15" i="16"/>
  <c r="AR15" i="16"/>
  <c r="AQ15" i="16"/>
  <c r="AP15" i="16"/>
  <c r="AO15" i="16"/>
  <c r="AN15" i="16"/>
  <c r="AM15" i="16"/>
  <c r="AL15" i="16"/>
  <c r="AK15" i="16"/>
  <c r="AJ15" i="16"/>
  <c r="AI15" i="16"/>
  <c r="AH15" i="16"/>
  <c r="AB15" i="16" s="1"/>
  <c r="AG15" i="16"/>
  <c r="AW15" i="16" s="1"/>
  <c r="AE15" i="16"/>
  <c r="Y15" i="16"/>
  <c r="AV14" i="16"/>
  <c r="AU14" i="16"/>
  <c r="AT14" i="16"/>
  <c r="AS14" i="16"/>
  <c r="AR14" i="16"/>
  <c r="AQ14" i="16"/>
  <c r="AP14" i="16"/>
  <c r="AO14" i="16"/>
  <c r="AN14" i="16"/>
  <c r="AM14" i="16"/>
  <c r="AL14" i="16"/>
  <c r="AK14" i="16"/>
  <c r="AJ14" i="16"/>
  <c r="AI14" i="16"/>
  <c r="AH14" i="16"/>
  <c r="AG14" i="16"/>
  <c r="AA14" i="16" s="1"/>
  <c r="AE14" i="16"/>
  <c r="AB14" i="16"/>
  <c r="X14" i="16"/>
  <c r="AV13" i="16"/>
  <c r="AU13" i="16"/>
  <c r="AT13" i="16"/>
  <c r="AS13" i="16"/>
  <c r="AR13" i="16"/>
  <c r="AQ13" i="16"/>
  <c r="AP13" i="16"/>
  <c r="AO13" i="16"/>
  <c r="AN13" i="16"/>
  <c r="AM13" i="16"/>
  <c r="AL13" i="16"/>
  <c r="AK13" i="16"/>
  <c r="AJ13" i="16"/>
  <c r="AB13" i="16" s="1"/>
  <c r="AI13" i="16"/>
  <c r="AH13" i="16"/>
  <c r="AG13" i="16"/>
  <c r="Z13" i="16" s="1"/>
  <c r="AE13" i="16"/>
  <c r="AA13" i="16"/>
  <c r="W13" i="16"/>
  <c r="AV12" i="16"/>
  <c r="AU12" i="16"/>
  <c r="AT12" i="16"/>
  <c r="AS12" i="16"/>
  <c r="AR12" i="16"/>
  <c r="AQ12" i="16"/>
  <c r="AP12" i="16"/>
  <c r="AO12" i="16"/>
  <c r="AN12" i="16"/>
  <c r="AM12" i="16"/>
  <c r="AL12" i="16"/>
  <c r="AK12" i="16"/>
  <c r="AJ12" i="16"/>
  <c r="AI12" i="16"/>
  <c r="AB12" i="16" s="1"/>
  <c r="AH12" i="16"/>
  <c r="AG12" i="16"/>
  <c r="Y12" i="16" s="1"/>
  <c r="AE12" i="16"/>
  <c r="Z12" i="16"/>
  <c r="AV11" i="16"/>
  <c r="AU11" i="16"/>
  <c r="AT11" i="16"/>
  <c r="AS11" i="16"/>
  <c r="AR11" i="16"/>
  <c r="AQ11" i="16"/>
  <c r="AP11" i="16"/>
  <c r="AO11" i="16"/>
  <c r="AN11" i="16"/>
  <c r="AM11" i="16"/>
  <c r="AL11" i="16"/>
  <c r="AK11" i="16"/>
  <c r="AJ11" i="16"/>
  <c r="AI11" i="16"/>
  <c r="AH11" i="16"/>
  <c r="AB11" i="16" s="1"/>
  <c r="AG11" i="16"/>
  <c r="AW11" i="16" s="1"/>
  <c r="AE11" i="16"/>
  <c r="Y11" i="16"/>
  <c r="AV10" i="16"/>
  <c r="AU10" i="16"/>
  <c r="AT10" i="16"/>
  <c r="AS10" i="16"/>
  <c r="AR10" i="16"/>
  <c r="AQ10" i="16"/>
  <c r="AP10" i="16"/>
  <c r="AO10" i="16"/>
  <c r="AN10" i="16"/>
  <c r="AM10" i="16"/>
  <c r="AL10" i="16"/>
  <c r="AK10" i="16"/>
  <c r="AJ10" i="16"/>
  <c r="AI10" i="16"/>
  <c r="AH10" i="16"/>
  <c r="AG10" i="16"/>
  <c r="AA10" i="16" s="1"/>
  <c r="AE10" i="16"/>
  <c r="AB10" i="16"/>
  <c r="X10" i="16"/>
  <c r="AV9" i="16"/>
  <c r="AV42" i="16" s="1"/>
  <c r="AU9" i="16"/>
  <c r="AT9" i="16"/>
  <c r="AS9" i="16"/>
  <c r="AR9" i="16"/>
  <c r="AR42" i="16" s="1"/>
  <c r="AQ9" i="16"/>
  <c r="AP9" i="16"/>
  <c r="AO9" i="16"/>
  <c r="AN9" i="16"/>
  <c r="AN42" i="16" s="1"/>
  <c r="AM9" i="16"/>
  <c r="AL9" i="16"/>
  <c r="AK9" i="16"/>
  <c r="AJ9" i="16"/>
  <c r="AB9" i="16" s="1"/>
  <c r="AI9" i="16"/>
  <c r="AH9" i="16"/>
  <c r="AG9" i="16"/>
  <c r="Z9" i="16" s="1"/>
  <c r="AE9" i="16"/>
  <c r="AE41" i="16" s="1"/>
  <c r="AA9" i="16"/>
  <c r="W9" i="16"/>
  <c r="AV8" i="16"/>
  <c r="AV41" i="16" s="1"/>
  <c r="AU8" i="16"/>
  <c r="AU41" i="16" s="1"/>
  <c r="AT8" i="16"/>
  <c r="AS8" i="16"/>
  <c r="AR8" i="16"/>
  <c r="AR41" i="16" s="1"/>
  <c r="AQ8" i="16"/>
  <c r="AQ41" i="16" s="1"/>
  <c r="AP8" i="16"/>
  <c r="AO8" i="16"/>
  <c r="AN8" i="16"/>
  <c r="AN41" i="16" s="1"/>
  <c r="AM8" i="16"/>
  <c r="AM41" i="16" s="1"/>
  <c r="AL8" i="16"/>
  <c r="AK8" i="16"/>
  <c r="AJ8" i="16"/>
  <c r="AJ41" i="16" s="1"/>
  <c r="AI8" i="16"/>
  <c r="AB8" i="16" s="1"/>
  <c r="AH8" i="16"/>
  <c r="AG8" i="16"/>
  <c r="Y8" i="16" s="1"/>
  <c r="AE8" i="16"/>
  <c r="AE44" i="16" s="1"/>
  <c r="Z8" i="16"/>
  <c r="AV7" i="16"/>
  <c r="AU7" i="16"/>
  <c r="AU44" i="16" s="1"/>
  <c r="AT7" i="16"/>
  <c r="AT44" i="16" s="1"/>
  <c r="AS7" i="16"/>
  <c r="AR7" i="16"/>
  <c r="AQ7" i="16"/>
  <c r="AQ44" i="16" s="1"/>
  <c r="AP7" i="16"/>
  <c r="AP44" i="16" s="1"/>
  <c r="AO7" i="16"/>
  <c r="AN7" i="16"/>
  <c r="AM7" i="16"/>
  <c r="AM44" i="16" s="1"/>
  <c r="AL7" i="16"/>
  <c r="AL44" i="16" s="1"/>
  <c r="AK7" i="16"/>
  <c r="AJ7" i="16"/>
  <c r="AI7" i="16"/>
  <c r="AH7" i="16"/>
  <c r="AB7" i="16" s="1"/>
  <c r="AG7" i="16"/>
  <c r="AW7" i="16" s="1"/>
  <c r="AE7" i="16"/>
  <c r="Y7" i="16"/>
  <c r="AV6" i="16"/>
  <c r="AV45" i="16" s="1"/>
  <c r="AU6" i="16"/>
  <c r="AU42" i="16" s="1"/>
  <c r="AT6" i="16"/>
  <c r="AT41" i="16" s="1"/>
  <c r="AS6" i="16"/>
  <c r="AS44" i="16" s="1"/>
  <c r="AR6" i="16"/>
  <c r="AR45" i="16" s="1"/>
  <c r="AQ6" i="16"/>
  <c r="AQ42" i="16" s="1"/>
  <c r="AP6" i="16"/>
  <c r="AP41" i="16" s="1"/>
  <c r="AO6" i="16"/>
  <c r="AO44" i="16" s="1"/>
  <c r="AN6" i="16"/>
  <c r="AN45" i="16" s="1"/>
  <c r="AM6" i="16"/>
  <c r="AM42" i="16" s="1"/>
  <c r="AL6" i="16"/>
  <c r="AL41" i="16" s="1"/>
  <c r="AK6" i="16"/>
  <c r="AK44" i="16" s="1"/>
  <c r="AJ6" i="16"/>
  <c r="AJ45" i="16" s="1"/>
  <c r="AI6" i="16"/>
  <c r="AI42" i="16" s="1"/>
  <c r="AH6" i="16"/>
  <c r="AH41" i="16" s="1"/>
  <c r="AG6" i="16"/>
  <c r="AG44" i="16" s="1"/>
  <c r="AE6" i="16"/>
  <c r="AE42" i="16" s="1"/>
  <c r="AB6" i="16"/>
  <c r="X6" i="16"/>
  <c r="D1" i="16"/>
  <c r="AF45" i="15"/>
  <c r="AF44" i="15"/>
  <c r="CB43" i="15"/>
  <c r="CA43" i="15"/>
  <c r="BZ43" i="15"/>
  <c r="BY43" i="15"/>
  <c r="BX43" i="15"/>
  <c r="BW43" i="15"/>
  <c r="BV43" i="15"/>
  <c r="BU43" i="15"/>
  <c r="BT43" i="15"/>
  <c r="BS43" i="15"/>
  <c r="BR43" i="15"/>
  <c r="BQ43" i="15"/>
  <c r="BP43" i="15"/>
  <c r="BO43" i="15"/>
  <c r="BN43" i="15"/>
  <c r="BM43" i="15"/>
  <c r="BL43" i="15"/>
  <c r="BK43" i="15"/>
  <c r="BJ43" i="15"/>
  <c r="BI43" i="15"/>
  <c r="BH43" i="15"/>
  <c r="BG43" i="15"/>
  <c r="BF43" i="15"/>
  <c r="BE43" i="15"/>
  <c r="BD43" i="15"/>
  <c r="BC43" i="15"/>
  <c r="BB43" i="15"/>
  <c r="BA43" i="15"/>
  <c r="AZ43" i="15"/>
  <c r="AY43" i="15"/>
  <c r="AX43" i="15"/>
  <c r="AO43" i="15"/>
  <c r="AF43" i="15"/>
  <c r="AM42" i="15"/>
  <c r="AF42" i="15"/>
  <c r="AF41" i="15"/>
  <c r="AS40" i="15"/>
  <c r="AF40" i="15"/>
  <c r="AN39" i="15"/>
  <c r="AQ38" i="15"/>
  <c r="AV37" i="15"/>
  <c r="AU37" i="15"/>
  <c r="AT37" i="15"/>
  <c r="AS37" i="15"/>
  <c r="AR37" i="15"/>
  <c r="AQ37" i="15"/>
  <c r="AP37" i="15"/>
  <c r="AO37" i="15"/>
  <c r="AN37" i="15"/>
  <c r="AM37" i="15"/>
  <c r="AL37" i="15"/>
  <c r="AK37" i="15"/>
  <c r="AJ37" i="15"/>
  <c r="AI37" i="15"/>
  <c r="AH37" i="15"/>
  <c r="AG37" i="15"/>
  <c r="AE37" i="15"/>
  <c r="Y37" i="15"/>
  <c r="E37" i="15"/>
  <c r="B21" i="38" s="1"/>
  <c r="AV36" i="15"/>
  <c r="AU36" i="15"/>
  <c r="AT36" i="15"/>
  <c r="AS36" i="15"/>
  <c r="AR36" i="15"/>
  <c r="AQ36" i="15"/>
  <c r="AP36" i="15"/>
  <c r="AO36" i="15"/>
  <c r="AN36" i="15"/>
  <c r="AM36" i="15"/>
  <c r="AL36" i="15"/>
  <c r="AK36" i="15"/>
  <c r="AJ36" i="15"/>
  <c r="AI36" i="15"/>
  <c r="AH36" i="15"/>
  <c r="AG36" i="15"/>
  <c r="AE36" i="15"/>
  <c r="Y36" i="15"/>
  <c r="AV35" i="15"/>
  <c r="AU35" i="15"/>
  <c r="AT35" i="15"/>
  <c r="AS35" i="15"/>
  <c r="AR35" i="15"/>
  <c r="AQ35" i="15"/>
  <c r="AP35" i="15"/>
  <c r="AO35" i="15"/>
  <c r="AN35" i="15"/>
  <c r="AM35" i="15"/>
  <c r="AL35" i="15"/>
  <c r="AK35" i="15"/>
  <c r="AJ35" i="15"/>
  <c r="AI35" i="15"/>
  <c r="AH35" i="15"/>
  <c r="AG35" i="15"/>
  <c r="AE35" i="15"/>
  <c r="AB35" i="15"/>
  <c r="X35" i="15"/>
  <c r="AV34" i="15"/>
  <c r="AU34" i="15"/>
  <c r="AT34" i="15"/>
  <c r="AS34" i="15"/>
  <c r="AR34" i="15"/>
  <c r="AQ34" i="15"/>
  <c r="AP34" i="15"/>
  <c r="AO34" i="15"/>
  <c r="AN34" i="15"/>
  <c r="AM34" i="15"/>
  <c r="AL34" i="15"/>
  <c r="AK34" i="15"/>
  <c r="AJ34" i="15"/>
  <c r="Y34" i="15" s="1"/>
  <c r="AI34" i="15"/>
  <c r="AH34" i="15"/>
  <c r="AG34" i="15"/>
  <c r="AW34" i="15" s="1"/>
  <c r="AE34" i="15"/>
  <c r="AA34" i="15"/>
  <c r="AV33" i="15"/>
  <c r="AU33" i="15"/>
  <c r="AT33" i="15"/>
  <c r="AS33" i="15"/>
  <c r="AR33" i="15"/>
  <c r="AQ33" i="15"/>
  <c r="AP33" i="15"/>
  <c r="AO33" i="15"/>
  <c r="AN33" i="15"/>
  <c r="AM33" i="15"/>
  <c r="AL33" i="15"/>
  <c r="AK33" i="15"/>
  <c r="AJ33" i="15"/>
  <c r="AI33" i="15"/>
  <c r="AH33" i="15"/>
  <c r="AG33" i="15"/>
  <c r="AE33" i="15"/>
  <c r="Z33" i="15"/>
  <c r="AV32" i="15"/>
  <c r="AU32" i="15"/>
  <c r="AT32" i="15"/>
  <c r="AS32" i="15"/>
  <c r="AR32" i="15"/>
  <c r="AQ32" i="15"/>
  <c r="AP32" i="15"/>
  <c r="AO32" i="15"/>
  <c r="AN32" i="15"/>
  <c r="AM32" i="15"/>
  <c r="AL32" i="15"/>
  <c r="AK32" i="15"/>
  <c r="AJ32" i="15"/>
  <c r="AI32" i="15"/>
  <c r="AH32" i="15"/>
  <c r="AG32" i="15"/>
  <c r="AE32" i="15"/>
  <c r="Y32" i="15"/>
  <c r="AV31" i="15"/>
  <c r="AU31" i="15"/>
  <c r="AT31" i="15"/>
  <c r="AS31" i="15"/>
  <c r="AR31" i="15"/>
  <c r="AQ31" i="15"/>
  <c r="AP31" i="15"/>
  <c r="AO31" i="15"/>
  <c r="AN31" i="15"/>
  <c r="AM31" i="15"/>
  <c r="AL31" i="15"/>
  <c r="AK31" i="15"/>
  <c r="AJ31" i="15"/>
  <c r="AI31" i="15"/>
  <c r="AH31" i="15"/>
  <c r="AG31" i="15"/>
  <c r="AE31" i="15"/>
  <c r="AB31" i="15"/>
  <c r="X31" i="15"/>
  <c r="AV30" i="15"/>
  <c r="AU30" i="15"/>
  <c r="AT30" i="15"/>
  <c r="AS30" i="15"/>
  <c r="AR30" i="15"/>
  <c r="AQ30" i="15"/>
  <c r="AP30" i="15"/>
  <c r="AO30" i="15"/>
  <c r="AN30" i="15"/>
  <c r="AM30" i="15"/>
  <c r="AL30" i="15"/>
  <c r="AK30" i="15"/>
  <c r="AJ30" i="15"/>
  <c r="Y30" i="15" s="1"/>
  <c r="AI30" i="15"/>
  <c r="AH30" i="15"/>
  <c r="AB30" i="15" s="1"/>
  <c r="AG30" i="15"/>
  <c r="AW30" i="15" s="1"/>
  <c r="AE30" i="15"/>
  <c r="AA30" i="15"/>
  <c r="W30" i="15"/>
  <c r="AV29" i="15"/>
  <c r="AU29" i="15"/>
  <c r="AT29" i="15"/>
  <c r="AS29" i="15"/>
  <c r="AR29" i="15"/>
  <c r="AQ29" i="15"/>
  <c r="AP29" i="15"/>
  <c r="AO29" i="15"/>
  <c r="AN29" i="15"/>
  <c r="AM29" i="15"/>
  <c r="AL29" i="15"/>
  <c r="AK29" i="15"/>
  <c r="AJ29" i="15"/>
  <c r="AI29" i="15"/>
  <c r="AH29" i="15"/>
  <c r="AG29" i="15"/>
  <c r="AE29" i="15"/>
  <c r="Z29" i="15"/>
  <c r="AV28" i="15"/>
  <c r="AU28" i="15"/>
  <c r="AT28" i="15"/>
  <c r="AS28" i="15"/>
  <c r="AR28" i="15"/>
  <c r="AQ28" i="15"/>
  <c r="AP28" i="15"/>
  <c r="AO28" i="15"/>
  <c r="AN28" i="15"/>
  <c r="AM28" i="15"/>
  <c r="AL28" i="15"/>
  <c r="AK28" i="15"/>
  <c r="AJ28" i="15"/>
  <c r="AI28" i="15"/>
  <c r="AH28" i="15"/>
  <c r="AG28" i="15"/>
  <c r="AE28" i="15"/>
  <c r="Y28" i="15"/>
  <c r="AV27" i="15"/>
  <c r="AU27" i="15"/>
  <c r="AT27" i="15"/>
  <c r="AS27" i="15"/>
  <c r="AR27" i="15"/>
  <c r="AQ27" i="15"/>
  <c r="AP27" i="15"/>
  <c r="AO27" i="15"/>
  <c r="AN27" i="15"/>
  <c r="AM27" i="15"/>
  <c r="AL27" i="15"/>
  <c r="AK27" i="15"/>
  <c r="AJ27" i="15"/>
  <c r="AI27" i="15"/>
  <c r="AH27" i="15"/>
  <c r="AG27" i="15"/>
  <c r="AE27" i="15"/>
  <c r="AB27" i="15"/>
  <c r="X27" i="15"/>
  <c r="AV26" i="15"/>
  <c r="AU26" i="15"/>
  <c r="AT26" i="15"/>
  <c r="AS26" i="15"/>
  <c r="AR26" i="15"/>
  <c r="AQ26" i="15"/>
  <c r="AP26" i="15"/>
  <c r="AO26" i="15"/>
  <c r="AN26" i="15"/>
  <c r="AM26" i="15"/>
  <c r="AL26" i="15"/>
  <c r="AK26" i="15"/>
  <c r="AJ26" i="15"/>
  <c r="Y26" i="15" s="1"/>
  <c r="AI26" i="15"/>
  <c r="AH26" i="15"/>
  <c r="AG26" i="15"/>
  <c r="AW26" i="15" s="1"/>
  <c r="AE26" i="15"/>
  <c r="AA26" i="15"/>
  <c r="AV25" i="15"/>
  <c r="AU25" i="15"/>
  <c r="AT25" i="15"/>
  <c r="AS25" i="15"/>
  <c r="AR25" i="15"/>
  <c r="AQ25" i="15"/>
  <c r="AP25" i="15"/>
  <c r="AO25" i="15"/>
  <c r="AN25" i="15"/>
  <c r="AM25" i="15"/>
  <c r="AL25" i="15"/>
  <c r="AK25" i="15"/>
  <c r="AJ25" i="15"/>
  <c r="AI25" i="15"/>
  <c r="AH25" i="15"/>
  <c r="AG25" i="15"/>
  <c r="AE25" i="15"/>
  <c r="Z25" i="15"/>
  <c r="AV24" i="15"/>
  <c r="AU24" i="15"/>
  <c r="AT24" i="15"/>
  <c r="AS24" i="15"/>
  <c r="AR24" i="15"/>
  <c r="AQ24" i="15"/>
  <c r="AP24" i="15"/>
  <c r="AO24" i="15"/>
  <c r="AN24" i="15"/>
  <c r="AM24" i="15"/>
  <c r="AL24" i="15"/>
  <c r="AK24" i="15"/>
  <c r="AJ24" i="15"/>
  <c r="AI24" i="15"/>
  <c r="AH24" i="15"/>
  <c r="AG24" i="15"/>
  <c r="AE24" i="15"/>
  <c r="Y24" i="15"/>
  <c r="AV23" i="15"/>
  <c r="AU23" i="15"/>
  <c r="AT23" i="15"/>
  <c r="AS23" i="15"/>
  <c r="AR23" i="15"/>
  <c r="AQ23" i="15"/>
  <c r="AP23" i="15"/>
  <c r="AO23" i="15"/>
  <c r="AN23" i="15"/>
  <c r="AM23" i="15"/>
  <c r="AL23" i="15"/>
  <c r="AK23" i="15"/>
  <c r="AJ23" i="15"/>
  <c r="AI23" i="15"/>
  <c r="AH23" i="15"/>
  <c r="AG23" i="15"/>
  <c r="AE23" i="15"/>
  <c r="AB23" i="15"/>
  <c r="X23" i="15"/>
  <c r="AV22" i="15"/>
  <c r="AU22" i="15"/>
  <c r="AT22" i="15"/>
  <c r="AS22" i="15"/>
  <c r="AR22" i="15"/>
  <c r="AQ22" i="15"/>
  <c r="AP22" i="15"/>
  <c r="AO22" i="15"/>
  <c r="AN22" i="15"/>
  <c r="AM22" i="15"/>
  <c r="AL22" i="15"/>
  <c r="AK22" i="15"/>
  <c r="AJ22" i="15"/>
  <c r="Y22" i="15" s="1"/>
  <c r="AI22" i="15"/>
  <c r="AH22" i="15"/>
  <c r="AB22" i="15" s="1"/>
  <c r="AG22" i="15"/>
  <c r="AW22" i="15" s="1"/>
  <c r="AE22" i="15"/>
  <c r="AA22" i="15"/>
  <c r="W22" i="15"/>
  <c r="AV21" i="15"/>
  <c r="AU21" i="15"/>
  <c r="AT21" i="15"/>
  <c r="AS21" i="15"/>
  <c r="AR21" i="15"/>
  <c r="AQ21" i="15"/>
  <c r="AP21" i="15"/>
  <c r="AO21" i="15"/>
  <c r="AN21" i="15"/>
  <c r="AM21" i="15"/>
  <c r="AL21" i="15"/>
  <c r="AK21" i="15"/>
  <c r="AJ21" i="15"/>
  <c r="AI21" i="15"/>
  <c r="AH21" i="15"/>
  <c r="AG21" i="15"/>
  <c r="AE21" i="15"/>
  <c r="Z21" i="15"/>
  <c r="AV20" i="15"/>
  <c r="AU20" i="15"/>
  <c r="AT20" i="15"/>
  <c r="AS20" i="15"/>
  <c r="AR20" i="15"/>
  <c r="AQ20" i="15"/>
  <c r="AP20" i="15"/>
  <c r="AO20" i="15"/>
  <c r="AN20" i="15"/>
  <c r="AM20" i="15"/>
  <c r="AL20" i="15"/>
  <c r="AK20" i="15"/>
  <c r="AJ20" i="15"/>
  <c r="AI20" i="15"/>
  <c r="AH20" i="15"/>
  <c r="AG20" i="15"/>
  <c r="AE20" i="15"/>
  <c r="Y20" i="15"/>
  <c r="AV19" i="15"/>
  <c r="AU19" i="15"/>
  <c r="AT19" i="15"/>
  <c r="AS19" i="15"/>
  <c r="AR19" i="15"/>
  <c r="AQ19" i="15"/>
  <c r="AP19" i="15"/>
  <c r="AO19" i="15"/>
  <c r="AN19" i="15"/>
  <c r="AM19" i="15"/>
  <c r="AL19" i="15"/>
  <c r="AK19" i="15"/>
  <c r="AJ19" i="15"/>
  <c r="AI19" i="15"/>
  <c r="AH19" i="15"/>
  <c r="AG19" i="15"/>
  <c r="AE19" i="15"/>
  <c r="AB19" i="15"/>
  <c r="X19" i="15"/>
  <c r="AV18" i="15"/>
  <c r="AU18" i="15"/>
  <c r="AT18" i="15"/>
  <c r="AS18" i="15"/>
  <c r="AR18" i="15"/>
  <c r="AQ18" i="15"/>
  <c r="AP18" i="15"/>
  <c r="AO18" i="15"/>
  <c r="AN18" i="15"/>
  <c r="AM18" i="15"/>
  <c r="AL18" i="15"/>
  <c r="AK18" i="15"/>
  <c r="AJ18" i="15"/>
  <c r="Y18" i="15" s="1"/>
  <c r="AI18" i="15"/>
  <c r="AH18" i="15"/>
  <c r="AG18" i="15"/>
  <c r="AW18" i="15" s="1"/>
  <c r="AE18" i="15"/>
  <c r="AA18" i="15"/>
  <c r="W18" i="15"/>
  <c r="AV17" i="15"/>
  <c r="AU17" i="15"/>
  <c r="AT17" i="15"/>
  <c r="AS17" i="15"/>
  <c r="AR17" i="15"/>
  <c r="AQ17" i="15"/>
  <c r="AP17" i="15"/>
  <c r="AO17" i="15"/>
  <c r="AN17" i="15"/>
  <c r="AM17" i="15"/>
  <c r="AL17" i="15"/>
  <c r="AK17" i="15"/>
  <c r="AJ17" i="15"/>
  <c r="AI17" i="15"/>
  <c r="AH17" i="15"/>
  <c r="AG17" i="15"/>
  <c r="AE17" i="15"/>
  <c r="Z17" i="15"/>
  <c r="AV16" i="15"/>
  <c r="AU16" i="15"/>
  <c r="AT16" i="15"/>
  <c r="AS16" i="15"/>
  <c r="AR16" i="15"/>
  <c r="AQ16" i="15"/>
  <c r="AP16" i="15"/>
  <c r="AO16" i="15"/>
  <c r="AN16" i="15"/>
  <c r="AM16" i="15"/>
  <c r="AL16" i="15"/>
  <c r="AK16" i="15"/>
  <c r="AJ16" i="15"/>
  <c r="AI16" i="15"/>
  <c r="AH16" i="15"/>
  <c r="AG16" i="15"/>
  <c r="AE16" i="15"/>
  <c r="Y16" i="15"/>
  <c r="AV15" i="15"/>
  <c r="AU15" i="15"/>
  <c r="AT15" i="15"/>
  <c r="AS15" i="15"/>
  <c r="AR15" i="15"/>
  <c r="AQ15" i="15"/>
  <c r="AP15" i="15"/>
  <c r="AO15" i="15"/>
  <c r="AN15" i="15"/>
  <c r="AM15" i="15"/>
  <c r="AL15" i="15"/>
  <c r="AK15" i="15"/>
  <c r="AJ15" i="15"/>
  <c r="AI15" i="15"/>
  <c r="AH15" i="15"/>
  <c r="AG15" i="15"/>
  <c r="AE15" i="15"/>
  <c r="AB15" i="15"/>
  <c r="X15" i="15"/>
  <c r="AV14" i="15"/>
  <c r="AU14" i="15"/>
  <c r="AT14" i="15"/>
  <c r="AS14" i="15"/>
  <c r="AR14" i="15"/>
  <c r="AQ14" i="15"/>
  <c r="AP14" i="15"/>
  <c r="AO14" i="15"/>
  <c r="AN14" i="15"/>
  <c r="AM14" i="15"/>
  <c r="AL14" i="15"/>
  <c r="AK14" i="15"/>
  <c r="AJ14" i="15"/>
  <c r="Y14" i="15" s="1"/>
  <c r="AI14" i="15"/>
  <c r="AH14" i="15"/>
  <c r="AG14" i="15"/>
  <c r="AW14" i="15" s="1"/>
  <c r="AE14" i="15"/>
  <c r="AA14" i="15"/>
  <c r="W14" i="15"/>
  <c r="AV13" i="15"/>
  <c r="AU13" i="15"/>
  <c r="AT13" i="15"/>
  <c r="AS13" i="15"/>
  <c r="AR13" i="15"/>
  <c r="AQ13" i="15"/>
  <c r="AP13" i="15"/>
  <c r="AO13" i="15"/>
  <c r="AN13" i="15"/>
  <c r="AM13" i="15"/>
  <c r="AL13" i="15"/>
  <c r="AK13" i="15"/>
  <c r="AJ13" i="15"/>
  <c r="AI13" i="15"/>
  <c r="AH13" i="15"/>
  <c r="AG13" i="15"/>
  <c r="AE13" i="15"/>
  <c r="Z13" i="15"/>
  <c r="AV12" i="15"/>
  <c r="AU12" i="15"/>
  <c r="AT12" i="15"/>
  <c r="AS12" i="15"/>
  <c r="AR12" i="15"/>
  <c r="AQ12" i="15"/>
  <c r="AP12" i="15"/>
  <c r="AO12" i="15"/>
  <c r="AN12" i="15"/>
  <c r="AM12" i="15"/>
  <c r="AL12" i="15"/>
  <c r="AK12" i="15"/>
  <c r="AJ12" i="15"/>
  <c r="AI12" i="15"/>
  <c r="AH12" i="15"/>
  <c r="AG12" i="15"/>
  <c r="AE12" i="15"/>
  <c r="Y12" i="15"/>
  <c r="AV11" i="15"/>
  <c r="AU11" i="15"/>
  <c r="AT11" i="15"/>
  <c r="AS11" i="15"/>
  <c r="AR11" i="15"/>
  <c r="AQ11" i="15"/>
  <c r="AP11" i="15"/>
  <c r="AO11" i="15"/>
  <c r="AN11" i="15"/>
  <c r="AM11" i="15"/>
  <c r="AL11" i="15"/>
  <c r="AK11" i="15"/>
  <c r="AJ11" i="15"/>
  <c r="AI11" i="15"/>
  <c r="AH11" i="15"/>
  <c r="AG11" i="15"/>
  <c r="AE11" i="15"/>
  <c r="AB11" i="15"/>
  <c r="X11" i="15"/>
  <c r="AV10" i="15"/>
  <c r="AU10" i="15"/>
  <c r="AT10" i="15"/>
  <c r="AS10" i="15"/>
  <c r="AR10" i="15"/>
  <c r="AQ10" i="15"/>
  <c r="AP10" i="15"/>
  <c r="AO10" i="15"/>
  <c r="AN10" i="15"/>
  <c r="AM10" i="15"/>
  <c r="AL10" i="15"/>
  <c r="AK10" i="15"/>
  <c r="AJ10" i="15"/>
  <c r="Y10" i="15" s="1"/>
  <c r="AI10" i="15"/>
  <c r="AH10" i="15"/>
  <c r="AB10" i="15" s="1"/>
  <c r="AG10" i="15"/>
  <c r="AW10" i="15" s="1"/>
  <c r="AE10" i="15"/>
  <c r="AA10" i="15"/>
  <c r="W10" i="15"/>
  <c r="AV9" i="15"/>
  <c r="AU9" i="15"/>
  <c r="AU42" i="15" s="1"/>
  <c r="AT9" i="15"/>
  <c r="AS9" i="15"/>
  <c r="AR9" i="15"/>
  <c r="AQ9" i="15"/>
  <c r="AQ42" i="15" s="1"/>
  <c r="AP9" i="15"/>
  <c r="AO9" i="15"/>
  <c r="AN9" i="15"/>
  <c r="AM9" i="15"/>
  <c r="AM38" i="15" s="1"/>
  <c r="AL9" i="15"/>
  <c r="AK9" i="15"/>
  <c r="AJ9" i="15"/>
  <c r="AI9" i="15"/>
  <c r="AI38" i="15" s="1"/>
  <c r="AH9" i="15"/>
  <c r="AG9" i="15"/>
  <c r="AE9" i="15"/>
  <c r="Z9" i="15"/>
  <c r="AV8" i="15"/>
  <c r="AU8" i="15"/>
  <c r="AT8" i="15"/>
  <c r="AT41" i="15" s="1"/>
  <c r="AS8" i="15"/>
  <c r="AR8" i="15"/>
  <c r="AQ8" i="15"/>
  <c r="AP8" i="15"/>
  <c r="AP41" i="15" s="1"/>
  <c r="AO8" i="15"/>
  <c r="AN8" i="15"/>
  <c r="AM8" i="15"/>
  <c r="AL8" i="15"/>
  <c r="AL41" i="15" s="1"/>
  <c r="AK8" i="15"/>
  <c r="AJ8" i="15"/>
  <c r="AI8" i="15"/>
  <c r="AH8" i="15"/>
  <c r="AG8" i="15"/>
  <c r="AE8" i="15"/>
  <c r="Y8" i="15"/>
  <c r="AV7" i="15"/>
  <c r="AU7" i="15"/>
  <c r="AU44" i="15" s="1"/>
  <c r="AT7" i="15"/>
  <c r="AS7" i="15"/>
  <c r="AR7" i="15"/>
  <c r="AQ7" i="15"/>
  <c r="AQ44" i="15" s="1"/>
  <c r="AP7" i="15"/>
  <c r="AO7" i="15"/>
  <c r="AN7" i="15"/>
  <c r="AM7" i="15"/>
  <c r="AM44" i="15" s="1"/>
  <c r="AL7" i="15"/>
  <c r="AK7" i="15"/>
  <c r="AJ7" i="15"/>
  <c r="AI7" i="15"/>
  <c r="AH7" i="15"/>
  <c r="AG7" i="15"/>
  <c r="AE7" i="15"/>
  <c r="AB7" i="15"/>
  <c r="X7" i="15"/>
  <c r="AV6" i="15"/>
  <c r="AU6" i="15"/>
  <c r="AU41" i="15" s="1"/>
  <c r="AT6" i="15"/>
  <c r="AS6" i="15"/>
  <c r="AS45" i="15" s="1"/>
  <c r="AR6" i="15"/>
  <c r="AQ6" i="15"/>
  <c r="AQ41" i="15" s="1"/>
  <c r="AP6" i="15"/>
  <c r="AO6" i="15"/>
  <c r="AO45" i="15" s="1"/>
  <c r="AN6" i="15"/>
  <c r="AM6" i="15"/>
  <c r="AM41" i="15" s="1"/>
  <c r="AL6" i="15"/>
  <c r="AK6" i="15"/>
  <c r="AK45" i="15" s="1"/>
  <c r="AJ6" i="15"/>
  <c r="AI6" i="15"/>
  <c r="AI41" i="15" s="1"/>
  <c r="AH6" i="15"/>
  <c r="AG6" i="15"/>
  <c r="AG45" i="15" s="1"/>
  <c r="AE6" i="15"/>
  <c r="AA6" i="15"/>
  <c r="W6" i="15"/>
  <c r="D1" i="15"/>
  <c r="AF45" i="14"/>
  <c r="AP44" i="14"/>
  <c r="AF44" i="14"/>
  <c r="CB43" i="14"/>
  <c r="CA43" i="14"/>
  <c r="BZ43" i="14"/>
  <c r="BY43" i="14"/>
  <c r="BX43" i="14"/>
  <c r="BW43" i="14"/>
  <c r="BV43" i="14"/>
  <c r="BU43" i="14"/>
  <c r="BT43" i="14"/>
  <c r="BS43" i="14"/>
  <c r="BR43" i="14"/>
  <c r="BQ43" i="14"/>
  <c r="BP43" i="14"/>
  <c r="BO43" i="14"/>
  <c r="BN43" i="14"/>
  <c r="BM43" i="14"/>
  <c r="BL43" i="14"/>
  <c r="BK43" i="14"/>
  <c r="BJ43" i="14"/>
  <c r="BI43" i="14"/>
  <c r="BH43" i="14"/>
  <c r="BG43" i="14"/>
  <c r="BF43" i="14"/>
  <c r="BE43" i="14"/>
  <c r="BD43" i="14"/>
  <c r="BC43" i="14"/>
  <c r="BB43" i="14"/>
  <c r="BA43" i="14"/>
  <c r="AZ43" i="14"/>
  <c r="AY43" i="14"/>
  <c r="AX43" i="14"/>
  <c r="AH43" i="14"/>
  <c r="AF43" i="14"/>
  <c r="AV42" i="14"/>
  <c r="AF42" i="14"/>
  <c r="AF41" i="14"/>
  <c r="AH40" i="14"/>
  <c r="AF40" i="14"/>
  <c r="AV38" i="14"/>
  <c r="AV37" i="14"/>
  <c r="AU37" i="14"/>
  <c r="AT37" i="14"/>
  <c r="AS37" i="14"/>
  <c r="AR37" i="14"/>
  <c r="AQ37" i="14"/>
  <c r="AP37" i="14"/>
  <c r="AO37" i="14"/>
  <c r="AN37" i="14"/>
  <c r="AM37" i="14"/>
  <c r="AM41" i="14" s="1"/>
  <c r="AL37" i="14"/>
  <c r="AK37" i="14"/>
  <c r="AJ37" i="14"/>
  <c r="AI37" i="14"/>
  <c r="AH37" i="14"/>
  <c r="AG37" i="14"/>
  <c r="AE37" i="14"/>
  <c r="E37" i="14"/>
  <c r="B20" i="38" s="1"/>
  <c r="AV36" i="14"/>
  <c r="AU36" i="14"/>
  <c r="AT36" i="14"/>
  <c r="AS36" i="14"/>
  <c r="AR36" i="14"/>
  <c r="AQ36" i="14"/>
  <c r="AP36" i="14"/>
  <c r="AO36" i="14"/>
  <c r="AN36" i="14"/>
  <c r="AM36" i="14"/>
  <c r="AL36" i="14"/>
  <c r="AK36" i="14"/>
  <c r="AJ36" i="14"/>
  <c r="AI36" i="14"/>
  <c r="AH36" i="14"/>
  <c r="AG36" i="14"/>
  <c r="AA36" i="14" s="1"/>
  <c r="AE36" i="14"/>
  <c r="Z36" i="14"/>
  <c r="AV35" i="14"/>
  <c r="AU35" i="14"/>
  <c r="AT35" i="14"/>
  <c r="AS35" i="14"/>
  <c r="AR35" i="14"/>
  <c r="AQ35" i="14"/>
  <c r="AP35" i="14"/>
  <c r="AO35" i="14"/>
  <c r="AN35" i="14"/>
  <c r="AM35" i="14"/>
  <c r="AL35" i="14"/>
  <c r="AK35" i="14"/>
  <c r="AJ35" i="14"/>
  <c r="AI35" i="14"/>
  <c r="AH35" i="14"/>
  <c r="AG35" i="14"/>
  <c r="AE35" i="14"/>
  <c r="Y35" i="14"/>
  <c r="AV34" i="14"/>
  <c r="AU34" i="14"/>
  <c r="AT34" i="14"/>
  <c r="AS34" i="14"/>
  <c r="AR34" i="14"/>
  <c r="AQ34" i="14"/>
  <c r="AP34" i="14"/>
  <c r="AO34" i="14"/>
  <c r="AN34" i="14"/>
  <c r="AM34" i="14"/>
  <c r="AL34" i="14"/>
  <c r="AK34" i="14"/>
  <c r="AJ34" i="14"/>
  <c r="AI34" i="14"/>
  <c r="AH34" i="14"/>
  <c r="AG34" i="14"/>
  <c r="AE34" i="14"/>
  <c r="X34" i="14"/>
  <c r="AV33" i="14"/>
  <c r="AU33" i="14"/>
  <c r="AT33" i="14"/>
  <c r="AS33" i="14"/>
  <c r="AR33" i="14"/>
  <c r="AQ33" i="14"/>
  <c r="AP33" i="14"/>
  <c r="AO33" i="14"/>
  <c r="AN33" i="14"/>
  <c r="AM33" i="14"/>
  <c r="AL33" i="14"/>
  <c r="AK33" i="14"/>
  <c r="AJ33" i="14"/>
  <c r="AA33" i="14" s="1"/>
  <c r="AI33" i="14"/>
  <c r="AH33" i="14"/>
  <c r="AG33" i="14"/>
  <c r="AW33" i="14" s="1"/>
  <c r="AE33" i="14"/>
  <c r="Y33" i="14"/>
  <c r="W33" i="14"/>
  <c r="AV32" i="14"/>
  <c r="AU32" i="14"/>
  <c r="AT32" i="14"/>
  <c r="AS32" i="14"/>
  <c r="AR32" i="14"/>
  <c r="AQ32" i="14"/>
  <c r="AP32" i="14"/>
  <c r="AO32" i="14"/>
  <c r="AN32" i="14"/>
  <c r="AM32" i="14"/>
  <c r="AL32" i="14"/>
  <c r="AK32" i="14"/>
  <c r="AJ32" i="14"/>
  <c r="AI32" i="14"/>
  <c r="AH32" i="14"/>
  <c r="AG32" i="14"/>
  <c r="AE32" i="14"/>
  <c r="Z32" i="14"/>
  <c r="AV31" i="14"/>
  <c r="AU31" i="14"/>
  <c r="AT31" i="14"/>
  <c r="AS31" i="14"/>
  <c r="AR31" i="14"/>
  <c r="AQ31" i="14"/>
  <c r="AP31" i="14"/>
  <c r="AO31" i="14"/>
  <c r="AN31" i="14"/>
  <c r="AM31" i="14"/>
  <c r="AL31" i="14"/>
  <c r="AK31" i="14"/>
  <c r="AJ31" i="14"/>
  <c r="AA31" i="14" s="1"/>
  <c r="AI31" i="14"/>
  <c r="AH31" i="14"/>
  <c r="AG31" i="14"/>
  <c r="Z31" i="14" s="1"/>
  <c r="AE31" i="14"/>
  <c r="Y31" i="14"/>
  <c r="W31" i="14"/>
  <c r="AV30" i="14"/>
  <c r="AU30" i="14"/>
  <c r="AT30" i="14"/>
  <c r="AS30" i="14"/>
  <c r="AR30" i="14"/>
  <c r="AQ30" i="14"/>
  <c r="AP30" i="14"/>
  <c r="AO30" i="14"/>
  <c r="AN30" i="14"/>
  <c r="AM30" i="14"/>
  <c r="AL30" i="14"/>
  <c r="AK30" i="14"/>
  <c r="AJ30" i="14"/>
  <c r="AI30" i="14"/>
  <c r="AH30" i="14"/>
  <c r="AG30" i="14"/>
  <c r="AE30" i="14"/>
  <c r="Z30" i="14"/>
  <c r="AV29" i="14"/>
  <c r="AU29" i="14"/>
  <c r="AT29" i="14"/>
  <c r="AS29" i="14"/>
  <c r="AR29" i="14"/>
  <c r="AQ29" i="14"/>
  <c r="AP29" i="14"/>
  <c r="AO29" i="14"/>
  <c r="AN29" i="14"/>
  <c r="AM29" i="14"/>
  <c r="AL29" i="14"/>
  <c r="AK29" i="14"/>
  <c r="AJ29" i="14"/>
  <c r="AA29" i="14" s="1"/>
  <c r="AI29" i="14"/>
  <c r="AH29" i="14"/>
  <c r="AG29" i="14"/>
  <c r="AW29" i="14" s="1"/>
  <c r="AE29" i="14"/>
  <c r="Y29" i="14"/>
  <c r="W29" i="14"/>
  <c r="AV28" i="14"/>
  <c r="AU28" i="14"/>
  <c r="AT28" i="14"/>
  <c r="AS28" i="14"/>
  <c r="AR28" i="14"/>
  <c r="AQ28" i="14"/>
  <c r="AP28" i="14"/>
  <c r="AO28" i="14"/>
  <c r="AN28" i="14"/>
  <c r="AM28" i="14"/>
  <c r="AL28" i="14"/>
  <c r="AK28" i="14"/>
  <c r="AJ28" i="14"/>
  <c r="AI28" i="14"/>
  <c r="AH28" i="14"/>
  <c r="AG28" i="14"/>
  <c r="AE28" i="14"/>
  <c r="Z28" i="14"/>
  <c r="AV27" i="14"/>
  <c r="AU27" i="14"/>
  <c r="AT27" i="14"/>
  <c r="AS27" i="14"/>
  <c r="AR27" i="14"/>
  <c r="AQ27" i="14"/>
  <c r="AP27" i="14"/>
  <c r="AO27" i="14"/>
  <c r="AN27" i="14"/>
  <c r="AM27" i="14"/>
  <c r="AL27" i="14"/>
  <c r="AK27" i="14"/>
  <c r="AJ27" i="14"/>
  <c r="AA27" i="14" s="1"/>
  <c r="AI27" i="14"/>
  <c r="AH27" i="14"/>
  <c r="AG27" i="14"/>
  <c r="Z27" i="14" s="1"/>
  <c r="AE27" i="14"/>
  <c r="Y27" i="14"/>
  <c r="W27" i="14"/>
  <c r="AV26" i="14"/>
  <c r="AU26" i="14"/>
  <c r="AT26" i="14"/>
  <c r="AS26" i="14"/>
  <c r="AR26" i="14"/>
  <c r="AQ26" i="14"/>
  <c r="AP26" i="14"/>
  <c r="AO26" i="14"/>
  <c r="AN26" i="14"/>
  <c r="AM26" i="14"/>
  <c r="AL26" i="14"/>
  <c r="AK26" i="14"/>
  <c r="AJ26" i="14"/>
  <c r="AI26" i="14"/>
  <c r="AH26" i="14"/>
  <c r="AG26" i="14"/>
  <c r="AE26" i="14"/>
  <c r="Z26" i="14"/>
  <c r="AV25" i="14"/>
  <c r="AU25" i="14"/>
  <c r="AT25" i="14"/>
  <c r="AS25" i="14"/>
  <c r="AR25" i="14"/>
  <c r="AQ25" i="14"/>
  <c r="AP25" i="14"/>
  <c r="AO25" i="14"/>
  <c r="AN25" i="14"/>
  <c r="AM25" i="14"/>
  <c r="AL25" i="14"/>
  <c r="AK25" i="14"/>
  <c r="AJ25" i="14"/>
  <c r="AA25" i="14" s="1"/>
  <c r="AI25" i="14"/>
  <c r="AH25" i="14"/>
  <c r="AG25" i="14"/>
  <c r="AW25" i="14" s="1"/>
  <c r="AE25" i="14"/>
  <c r="Y25" i="14"/>
  <c r="W25" i="14"/>
  <c r="AV24" i="14"/>
  <c r="AU24" i="14"/>
  <c r="AT24" i="14"/>
  <c r="AS24" i="14"/>
  <c r="AR24" i="14"/>
  <c r="AQ24" i="14"/>
  <c r="AP24" i="14"/>
  <c r="AO24" i="14"/>
  <c r="AN24" i="14"/>
  <c r="AM24" i="14"/>
  <c r="AL24" i="14"/>
  <c r="AK24" i="14"/>
  <c r="AJ24" i="14"/>
  <c r="AI24" i="14"/>
  <c r="AH24" i="14"/>
  <c r="AG24" i="14"/>
  <c r="AE24" i="14"/>
  <c r="Z24" i="14"/>
  <c r="AV23" i="14"/>
  <c r="AU23" i="14"/>
  <c r="AT23" i="14"/>
  <c r="AS23" i="14"/>
  <c r="AR23" i="14"/>
  <c r="AQ23" i="14"/>
  <c r="AP23" i="14"/>
  <c r="AO23" i="14"/>
  <c r="AN23" i="14"/>
  <c r="AM23" i="14"/>
  <c r="AL23" i="14"/>
  <c r="AK23" i="14"/>
  <c r="AJ23" i="14"/>
  <c r="AA23" i="14" s="1"/>
  <c r="AI23" i="14"/>
  <c r="AH23" i="14"/>
  <c r="AG23" i="14"/>
  <c r="Z23" i="14" s="1"/>
  <c r="AE23" i="14"/>
  <c r="Y23" i="14"/>
  <c r="W23" i="14"/>
  <c r="AV22" i="14"/>
  <c r="AU22" i="14"/>
  <c r="AT22" i="14"/>
  <c r="AS22" i="14"/>
  <c r="AR22" i="14"/>
  <c r="AQ22" i="14"/>
  <c r="AP22" i="14"/>
  <c r="AO22" i="14"/>
  <c r="AN22" i="14"/>
  <c r="AM22" i="14"/>
  <c r="AL22" i="14"/>
  <c r="AK22" i="14"/>
  <c r="AJ22" i="14"/>
  <c r="AI22" i="14"/>
  <c r="AH22" i="14"/>
  <c r="AG22" i="14"/>
  <c r="AE22" i="14"/>
  <c r="Z22" i="14"/>
  <c r="AV21" i="14"/>
  <c r="AU21" i="14"/>
  <c r="AT21" i="14"/>
  <c r="AS21" i="14"/>
  <c r="AR21" i="14"/>
  <c r="AQ21" i="14"/>
  <c r="AP21" i="14"/>
  <c r="AO21" i="14"/>
  <c r="AN21" i="14"/>
  <c r="AM21" i="14"/>
  <c r="AL21" i="14"/>
  <c r="AK21" i="14"/>
  <c r="AJ21" i="14"/>
  <c r="AA21" i="14" s="1"/>
  <c r="AI21" i="14"/>
  <c r="AH21" i="14"/>
  <c r="AG21" i="14"/>
  <c r="AW21" i="14" s="1"/>
  <c r="AE21" i="14"/>
  <c r="Y21" i="14"/>
  <c r="W21" i="14"/>
  <c r="AV20" i="14"/>
  <c r="AU20" i="14"/>
  <c r="AT20" i="14"/>
  <c r="AS20" i="14"/>
  <c r="AR20" i="14"/>
  <c r="AQ20" i="14"/>
  <c r="AP20" i="14"/>
  <c r="AO20" i="14"/>
  <c r="AN20" i="14"/>
  <c r="AM20" i="14"/>
  <c r="AL20" i="14"/>
  <c r="AK20" i="14"/>
  <c r="AJ20" i="14"/>
  <c r="AI20" i="14"/>
  <c r="AH20" i="14"/>
  <c r="AG20" i="14"/>
  <c r="AE20" i="14"/>
  <c r="Z20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A19" i="14" s="1"/>
  <c r="AI19" i="14"/>
  <c r="AH19" i="14"/>
  <c r="AG19" i="14"/>
  <c r="Z19" i="14" s="1"/>
  <c r="AE19" i="14"/>
  <c r="Y19" i="14"/>
  <c r="W19" i="14"/>
  <c r="AV18" i="14"/>
  <c r="AU18" i="14"/>
  <c r="AT18" i="14"/>
  <c r="AS18" i="14"/>
  <c r="AR18" i="14"/>
  <c r="AQ18" i="14"/>
  <c r="AP18" i="14"/>
  <c r="AO18" i="14"/>
  <c r="AN18" i="14"/>
  <c r="AM18" i="14"/>
  <c r="AL18" i="14"/>
  <c r="AK18" i="14"/>
  <c r="AJ18" i="14"/>
  <c r="AI18" i="14"/>
  <c r="AH18" i="14"/>
  <c r="AG18" i="14"/>
  <c r="AE18" i="14"/>
  <c r="Z18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A17" i="14" s="1"/>
  <c r="AI17" i="14"/>
  <c r="AH17" i="14"/>
  <c r="AG17" i="14"/>
  <c r="AW17" i="14" s="1"/>
  <c r="AE17" i="14"/>
  <c r="Y17" i="14"/>
  <c r="W17" i="14"/>
  <c r="AV16" i="14"/>
  <c r="AU16" i="14"/>
  <c r="AT16" i="14"/>
  <c r="AS16" i="14"/>
  <c r="AR16" i="14"/>
  <c r="AQ16" i="14"/>
  <c r="AP16" i="14"/>
  <c r="AO16" i="14"/>
  <c r="AN16" i="14"/>
  <c r="AM16" i="14"/>
  <c r="AL16" i="14"/>
  <c r="AK16" i="14"/>
  <c r="AJ16" i="14"/>
  <c r="AI16" i="14"/>
  <c r="AH16" i="14"/>
  <c r="AG16" i="14"/>
  <c r="AE16" i="14"/>
  <c r="Z16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A15" i="14" s="1"/>
  <c r="AI15" i="14"/>
  <c r="AH15" i="14"/>
  <c r="AG15" i="14"/>
  <c r="Z15" i="14" s="1"/>
  <c r="AE15" i="14"/>
  <c r="Y15" i="14"/>
  <c r="W15" i="14"/>
  <c r="AV14" i="14"/>
  <c r="AU14" i="14"/>
  <c r="AT14" i="14"/>
  <c r="AS14" i="14"/>
  <c r="AR14" i="14"/>
  <c r="AQ14" i="14"/>
  <c r="AP14" i="14"/>
  <c r="AO14" i="14"/>
  <c r="AN14" i="14"/>
  <c r="AM14" i="14"/>
  <c r="AL14" i="14"/>
  <c r="AK14" i="14"/>
  <c r="AJ14" i="14"/>
  <c r="AI14" i="14"/>
  <c r="AH14" i="14"/>
  <c r="AG14" i="14"/>
  <c r="AE14" i="14"/>
  <c r="Z14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A13" i="14" s="1"/>
  <c r="AI13" i="14"/>
  <c r="AH13" i="14"/>
  <c r="AG13" i="14"/>
  <c r="AW13" i="14" s="1"/>
  <c r="AE13" i="14"/>
  <c r="Y13" i="14"/>
  <c r="W13" i="14"/>
  <c r="AV12" i="14"/>
  <c r="AU12" i="14"/>
  <c r="AT12" i="14"/>
  <c r="AS12" i="14"/>
  <c r="AR12" i="14"/>
  <c r="AQ12" i="14"/>
  <c r="AP12" i="14"/>
  <c r="AO12" i="14"/>
  <c r="AN12" i="14"/>
  <c r="AM12" i="14"/>
  <c r="AL12" i="14"/>
  <c r="AK12" i="14"/>
  <c r="AJ12" i="14"/>
  <c r="AI12" i="14"/>
  <c r="AH12" i="14"/>
  <c r="AG12" i="14"/>
  <c r="AE12" i="14"/>
  <c r="Z12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A11" i="14" s="1"/>
  <c r="AI11" i="14"/>
  <c r="AH11" i="14"/>
  <c r="AG11" i="14"/>
  <c r="Z11" i="14" s="1"/>
  <c r="AE11" i="14"/>
  <c r="Y11" i="14"/>
  <c r="W11" i="14"/>
  <c r="AV10" i="14"/>
  <c r="AU10" i="14"/>
  <c r="AT10" i="14"/>
  <c r="AS10" i="14"/>
  <c r="AR10" i="14"/>
  <c r="AQ10" i="14"/>
  <c r="AP10" i="14"/>
  <c r="AO10" i="14"/>
  <c r="AN10" i="14"/>
  <c r="AM10" i="14"/>
  <c r="AL10" i="14"/>
  <c r="AK10" i="14"/>
  <c r="AJ10" i="14"/>
  <c r="AI10" i="14"/>
  <c r="AH10" i="14"/>
  <c r="AG10" i="14"/>
  <c r="AE10" i="14"/>
  <c r="Z10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A9" i="14" s="1"/>
  <c r="AI9" i="14"/>
  <c r="AH9" i="14"/>
  <c r="AG9" i="14"/>
  <c r="AW9" i="14" s="1"/>
  <c r="AE9" i="14"/>
  <c r="Y9" i="14"/>
  <c r="W9" i="14"/>
  <c r="AV8" i="14"/>
  <c r="AU8" i="14"/>
  <c r="AT8" i="14"/>
  <c r="AS8" i="14"/>
  <c r="AR8" i="14"/>
  <c r="AQ8" i="14"/>
  <c r="AP8" i="14"/>
  <c r="AO8" i="14"/>
  <c r="AN8" i="14"/>
  <c r="AM8" i="14"/>
  <c r="AL8" i="14"/>
  <c r="AK8" i="14"/>
  <c r="AJ8" i="14"/>
  <c r="AI8" i="14"/>
  <c r="AH8" i="14"/>
  <c r="AG8" i="14"/>
  <c r="AE8" i="14"/>
  <c r="Z8" i="14"/>
  <c r="AV7" i="14"/>
  <c r="AU7" i="14"/>
  <c r="AT7" i="14"/>
  <c r="AT44" i="14" s="1"/>
  <c r="AS7" i="14"/>
  <c r="AR7" i="14"/>
  <c r="AQ7" i="14"/>
  <c r="AP7" i="14"/>
  <c r="AP43" i="14" s="1"/>
  <c r="AO7" i="14"/>
  <c r="AN7" i="14"/>
  <c r="AM7" i="14"/>
  <c r="AL7" i="14"/>
  <c r="AL43" i="14" s="1"/>
  <c r="AK7" i="14"/>
  <c r="AJ7" i="14"/>
  <c r="AI7" i="14"/>
  <c r="AH7" i="14"/>
  <c r="AH44" i="14" s="1"/>
  <c r="AG7" i="14"/>
  <c r="Z7" i="14" s="1"/>
  <c r="AE7" i="14"/>
  <c r="AE45" i="14" s="1"/>
  <c r="Y7" i="14"/>
  <c r="W7" i="14"/>
  <c r="AV6" i="14"/>
  <c r="AU6" i="14"/>
  <c r="AT6" i="14"/>
  <c r="AT45" i="14" s="1"/>
  <c r="AS6" i="14"/>
  <c r="AR6" i="14"/>
  <c r="AQ6" i="14"/>
  <c r="AQ41" i="14" s="1"/>
  <c r="AP6" i="14"/>
  <c r="AP45" i="14" s="1"/>
  <c r="AO6" i="14"/>
  <c r="AN6" i="14"/>
  <c r="AM6" i="14"/>
  <c r="AL6" i="14"/>
  <c r="AL45" i="14" s="1"/>
  <c r="AK6" i="14"/>
  <c r="AJ6" i="14"/>
  <c r="AI6" i="14"/>
  <c r="AH6" i="14"/>
  <c r="AH45" i="14" s="1"/>
  <c r="AG6" i="14"/>
  <c r="AE6" i="14"/>
  <c r="Z6" i="14"/>
  <c r="D1" i="14"/>
  <c r="AP39" i="13"/>
  <c r="AH39" i="13"/>
  <c r="AF39" i="13"/>
  <c r="AS38" i="13"/>
  <c r="AQ38" i="13"/>
  <c r="AK38" i="13"/>
  <c r="AI38" i="13"/>
  <c r="AF38" i="13"/>
  <c r="CB37" i="13"/>
  <c r="CA37" i="13"/>
  <c r="BZ37" i="13"/>
  <c r="BY37" i="13"/>
  <c r="BX37" i="13"/>
  <c r="BW37" i="13"/>
  <c r="BV37" i="13"/>
  <c r="BU37" i="13"/>
  <c r="BT37" i="13"/>
  <c r="BS37" i="13"/>
  <c r="BR37" i="13"/>
  <c r="BQ37" i="13"/>
  <c r="BP37" i="13"/>
  <c r="BO37" i="13"/>
  <c r="BN37" i="13"/>
  <c r="BM37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S37" i="13"/>
  <c r="AO37" i="13"/>
  <c r="AK37" i="13"/>
  <c r="AG37" i="13"/>
  <c r="AF37" i="13"/>
  <c r="AS36" i="13"/>
  <c r="AO36" i="13"/>
  <c r="AK36" i="13"/>
  <c r="AG36" i="13"/>
  <c r="AF36" i="13"/>
  <c r="AP35" i="13"/>
  <c r="AH35" i="13"/>
  <c r="AF35" i="13"/>
  <c r="AS34" i="13"/>
  <c r="AO34" i="13"/>
  <c r="AK34" i="13"/>
  <c r="AG34" i="13"/>
  <c r="AF34" i="13"/>
  <c r="AP33" i="13"/>
  <c r="AH33" i="13"/>
  <c r="AS32" i="13"/>
  <c r="AO32" i="13"/>
  <c r="AK32" i="13"/>
  <c r="AG32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A31" i="13" s="1"/>
  <c r="AI31" i="13"/>
  <c r="AH31" i="13"/>
  <c r="Y31" i="13" s="1"/>
  <c r="AG31" i="13"/>
  <c r="AE31" i="13"/>
  <c r="W31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Z30" i="13" s="1"/>
  <c r="AH30" i="13"/>
  <c r="AG30" i="13"/>
  <c r="AE30" i="13"/>
  <c r="AB30" i="13"/>
  <c r="X30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A29" i="13" s="1"/>
  <c r="AI29" i="13"/>
  <c r="AH29" i="13"/>
  <c r="Y29" i="13" s="1"/>
  <c r="AG29" i="13"/>
  <c r="AE29" i="13"/>
  <c r="W29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Z28" i="13" s="1"/>
  <c r="AH28" i="13"/>
  <c r="AG28" i="13"/>
  <c r="AE28" i="13"/>
  <c r="AB28" i="13"/>
  <c r="X28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A27" i="13" s="1"/>
  <c r="AI27" i="13"/>
  <c r="AH27" i="13"/>
  <c r="Y27" i="13" s="1"/>
  <c r="AG27" i="13"/>
  <c r="AE27" i="13"/>
  <c r="W27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Z26" i="13" s="1"/>
  <c r="AH26" i="13"/>
  <c r="AG26" i="13"/>
  <c r="AE26" i="13"/>
  <c r="AB26" i="13"/>
  <c r="X26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A25" i="13" s="1"/>
  <c r="AI25" i="13"/>
  <c r="AH25" i="13"/>
  <c r="Y25" i="13" s="1"/>
  <c r="AG25" i="13"/>
  <c r="AE25" i="13"/>
  <c r="W25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Z24" i="13" s="1"/>
  <c r="AH24" i="13"/>
  <c r="AG24" i="13"/>
  <c r="AE24" i="13"/>
  <c r="AB24" i="13"/>
  <c r="X24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A23" i="13" s="1"/>
  <c r="AI23" i="13"/>
  <c r="AH23" i="13"/>
  <c r="Y23" i="13" s="1"/>
  <c r="AG23" i="13"/>
  <c r="AE23" i="13"/>
  <c r="W23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Z22" i="13" s="1"/>
  <c r="AH22" i="13"/>
  <c r="AG22" i="13"/>
  <c r="AE22" i="13"/>
  <c r="AB22" i="13"/>
  <c r="X22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A21" i="13" s="1"/>
  <c r="AI21" i="13"/>
  <c r="AH21" i="13"/>
  <c r="Y21" i="13" s="1"/>
  <c r="AG21" i="13"/>
  <c r="AE21" i="13"/>
  <c r="W21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Z20" i="13" s="1"/>
  <c r="AH20" i="13"/>
  <c r="AG20" i="13"/>
  <c r="AE20" i="13"/>
  <c r="AB20" i="13"/>
  <c r="X20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A19" i="13" s="1"/>
  <c r="AI19" i="13"/>
  <c r="AH19" i="13"/>
  <c r="Y19" i="13" s="1"/>
  <c r="AG19" i="13"/>
  <c r="AE19" i="13"/>
  <c r="W19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Z18" i="13" s="1"/>
  <c r="AH18" i="13"/>
  <c r="AG18" i="13"/>
  <c r="AE18" i="13"/>
  <c r="AB18" i="13"/>
  <c r="X18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A17" i="13" s="1"/>
  <c r="AI17" i="13"/>
  <c r="AH17" i="13"/>
  <c r="Y17" i="13" s="1"/>
  <c r="AG17" i="13"/>
  <c r="AE17" i="13"/>
  <c r="W17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Z16" i="13" s="1"/>
  <c r="AH16" i="13"/>
  <c r="AG16" i="13"/>
  <c r="AE16" i="13"/>
  <c r="AB16" i="13"/>
  <c r="X16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A15" i="13" s="1"/>
  <c r="AI15" i="13"/>
  <c r="AH15" i="13"/>
  <c r="Y15" i="13" s="1"/>
  <c r="AG15" i="13"/>
  <c r="AE15" i="13"/>
  <c r="W15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Z14" i="13" s="1"/>
  <c r="AH14" i="13"/>
  <c r="AG14" i="13"/>
  <c r="AE14" i="13"/>
  <c r="AB14" i="13"/>
  <c r="X14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A13" i="13" s="1"/>
  <c r="AI13" i="13"/>
  <c r="AH13" i="13"/>
  <c r="Y13" i="13" s="1"/>
  <c r="AG13" i="13"/>
  <c r="AE13" i="13"/>
  <c r="W13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Z12" i="13" s="1"/>
  <c r="AH12" i="13"/>
  <c r="AG12" i="13"/>
  <c r="AE12" i="13"/>
  <c r="AB12" i="13"/>
  <c r="X12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A11" i="13" s="1"/>
  <c r="AI11" i="13"/>
  <c r="AH11" i="13"/>
  <c r="Y11" i="13" s="1"/>
  <c r="AG11" i="13"/>
  <c r="AE11" i="13"/>
  <c r="W11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Z10" i="13" s="1"/>
  <c r="AH10" i="13"/>
  <c r="AG10" i="13"/>
  <c r="AE10" i="13"/>
  <c r="AB10" i="13"/>
  <c r="X10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A9" i="13" s="1"/>
  <c r="AI9" i="13"/>
  <c r="AH9" i="13"/>
  <c r="Y9" i="13" s="1"/>
  <c r="AG9" i="13"/>
  <c r="AE9" i="13"/>
  <c r="W9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Z8" i="13" s="1"/>
  <c r="AH8" i="13"/>
  <c r="AG8" i="13"/>
  <c r="AE8" i="13"/>
  <c r="AB8" i="13"/>
  <c r="X8" i="13"/>
  <c r="AV7" i="13"/>
  <c r="AU7" i="13"/>
  <c r="AT7" i="13"/>
  <c r="AT39" i="13" s="1"/>
  <c r="AS7" i="13"/>
  <c r="AR7" i="13"/>
  <c r="AQ7" i="13"/>
  <c r="AP7" i="13"/>
  <c r="AO7" i="13"/>
  <c r="AN7" i="13"/>
  <c r="AM7" i="13"/>
  <c r="AL7" i="13"/>
  <c r="AL39" i="13" s="1"/>
  <c r="AK7" i="13"/>
  <c r="AJ7" i="13"/>
  <c r="AI7" i="13"/>
  <c r="AH7" i="13"/>
  <c r="Y7" i="13" s="1"/>
  <c r="AG7" i="13"/>
  <c r="AE7" i="13"/>
  <c r="W7" i="13"/>
  <c r="AV6" i="13"/>
  <c r="AU6" i="13"/>
  <c r="AT6" i="13"/>
  <c r="AT36" i="13" s="1"/>
  <c r="AS6" i="13"/>
  <c r="AR6" i="13"/>
  <c r="AQ6" i="13"/>
  <c r="AP6" i="13"/>
  <c r="AP36" i="13" s="1"/>
  <c r="AO6" i="13"/>
  <c r="AN6" i="13"/>
  <c r="AM6" i="13"/>
  <c r="AL6" i="13"/>
  <c r="AL36" i="13" s="1"/>
  <c r="AK6" i="13"/>
  <c r="AJ6" i="13"/>
  <c r="AI6" i="13"/>
  <c r="AH6" i="13"/>
  <c r="AH36" i="13" s="1"/>
  <c r="AG6" i="13"/>
  <c r="AB6" i="13"/>
  <c r="Z6" i="13"/>
  <c r="D1" i="13"/>
  <c r="AF41" i="12"/>
  <c r="AF40" i="12"/>
  <c r="CB39" i="12"/>
  <c r="CA39" i="12"/>
  <c r="BZ39" i="12"/>
  <c r="BY39" i="12"/>
  <c r="BX39" i="12"/>
  <c r="BW39" i="12"/>
  <c r="BV39" i="12"/>
  <c r="BU39" i="12"/>
  <c r="BT39" i="12"/>
  <c r="BS39" i="12"/>
  <c r="BR39" i="12"/>
  <c r="BQ39" i="12"/>
  <c r="BP39" i="12"/>
  <c r="BO39" i="12"/>
  <c r="BN39" i="12"/>
  <c r="BM39" i="12"/>
  <c r="BL39" i="12"/>
  <c r="BK39" i="12"/>
  <c r="BJ39" i="12"/>
  <c r="BI39" i="12"/>
  <c r="BH39" i="12"/>
  <c r="BG39" i="12"/>
  <c r="BF39" i="12"/>
  <c r="BE39" i="12"/>
  <c r="BD39" i="12"/>
  <c r="BC39" i="12"/>
  <c r="BB39" i="12"/>
  <c r="BA39" i="12"/>
  <c r="AZ39" i="12"/>
  <c r="AY39" i="12"/>
  <c r="AX39" i="12"/>
  <c r="AF39" i="12"/>
  <c r="AF38" i="12"/>
  <c r="AF37" i="12"/>
  <c r="AF36" i="12"/>
  <c r="E33" i="12"/>
  <c r="B19" i="38" s="1"/>
  <c r="AV32" i="12"/>
  <c r="AU32" i="12"/>
  <c r="AT32" i="12"/>
  <c r="AS32" i="12"/>
  <c r="AR32" i="12"/>
  <c r="AQ32" i="12"/>
  <c r="AP32" i="12"/>
  <c r="AO32" i="12"/>
  <c r="AN32" i="12"/>
  <c r="AM32" i="12"/>
  <c r="AL32" i="12"/>
  <c r="AK32" i="12"/>
  <c r="AJ32" i="12"/>
  <c r="AI32" i="12"/>
  <c r="Z32" i="12" s="1"/>
  <c r="AH32" i="12"/>
  <c r="AG32" i="12"/>
  <c r="AE32" i="12"/>
  <c r="AB32" i="12"/>
  <c r="X32" i="12"/>
  <c r="AV31" i="12"/>
  <c r="AU31" i="12"/>
  <c r="AT31" i="12"/>
  <c r="AS31" i="12"/>
  <c r="AR31" i="12"/>
  <c r="AQ31" i="12"/>
  <c r="AP31" i="12"/>
  <c r="AO31" i="12"/>
  <c r="AN31" i="12"/>
  <c r="AM31" i="12"/>
  <c r="AL31" i="12"/>
  <c r="AK31" i="12"/>
  <c r="AJ31" i="12"/>
  <c r="AA31" i="12" s="1"/>
  <c r="AI31" i="12"/>
  <c r="AH31" i="12"/>
  <c r="Y31" i="12" s="1"/>
  <c r="AG31" i="12"/>
  <c r="AE31" i="12"/>
  <c r="W31" i="12"/>
  <c r="AV30" i="12"/>
  <c r="AU30" i="12"/>
  <c r="AT30" i="12"/>
  <c r="AS30" i="12"/>
  <c r="AR30" i="12"/>
  <c r="AQ30" i="12"/>
  <c r="AP30" i="12"/>
  <c r="AO30" i="12"/>
  <c r="AN30" i="12"/>
  <c r="AM30" i="12"/>
  <c r="AL30" i="12"/>
  <c r="AK30" i="12"/>
  <c r="AJ30" i="12"/>
  <c r="AI30" i="12"/>
  <c r="Z30" i="12" s="1"/>
  <c r="AH30" i="12"/>
  <c r="AG30" i="12"/>
  <c r="AE30" i="12"/>
  <c r="AB30" i="12"/>
  <c r="X30" i="12"/>
  <c r="AV29" i="12"/>
  <c r="AU29" i="12"/>
  <c r="AT29" i="12"/>
  <c r="AS29" i="12"/>
  <c r="AR29" i="12"/>
  <c r="AQ29" i="12"/>
  <c r="AP29" i="12"/>
  <c r="AO29" i="12"/>
  <c r="AN29" i="12"/>
  <c r="AM29" i="12"/>
  <c r="AL29" i="12"/>
  <c r="AK29" i="12"/>
  <c r="AJ29" i="12"/>
  <c r="AA29" i="12" s="1"/>
  <c r="AI29" i="12"/>
  <c r="AH29" i="12"/>
  <c r="Y29" i="12" s="1"/>
  <c r="AG29" i="12"/>
  <c r="AE29" i="12"/>
  <c r="W29" i="12"/>
  <c r="AV28" i="12"/>
  <c r="AU28" i="12"/>
  <c r="AT28" i="12"/>
  <c r="AS28" i="12"/>
  <c r="AR28" i="12"/>
  <c r="AQ28" i="12"/>
  <c r="AP28" i="12"/>
  <c r="AO28" i="12"/>
  <c r="AN28" i="12"/>
  <c r="AM28" i="12"/>
  <c r="AL28" i="12"/>
  <c r="AK28" i="12"/>
  <c r="AJ28" i="12"/>
  <c r="AI28" i="12"/>
  <c r="Z28" i="12" s="1"/>
  <c r="AH28" i="12"/>
  <c r="AG28" i="12"/>
  <c r="AE28" i="12"/>
  <c r="AB28" i="12"/>
  <c r="X28" i="12"/>
  <c r="AV27" i="12"/>
  <c r="AU27" i="12"/>
  <c r="AT27" i="12"/>
  <c r="AS27" i="12"/>
  <c r="AR27" i="12"/>
  <c r="AQ27" i="12"/>
  <c r="AP27" i="12"/>
  <c r="AO27" i="12"/>
  <c r="AN27" i="12"/>
  <c r="AM27" i="12"/>
  <c r="AL27" i="12"/>
  <c r="AK27" i="12"/>
  <c r="AJ27" i="12"/>
  <c r="AA27" i="12" s="1"/>
  <c r="AI27" i="12"/>
  <c r="AH27" i="12"/>
  <c r="Y27" i="12" s="1"/>
  <c r="AG27" i="12"/>
  <c r="AE27" i="12"/>
  <c r="W27" i="12"/>
  <c r="AV26" i="12"/>
  <c r="AU26" i="12"/>
  <c r="AT26" i="12"/>
  <c r="AS26" i="12"/>
  <c r="AR26" i="12"/>
  <c r="AQ26" i="12"/>
  <c r="AP26" i="12"/>
  <c r="AO26" i="12"/>
  <c r="AN26" i="12"/>
  <c r="AM26" i="12"/>
  <c r="AL26" i="12"/>
  <c r="AK26" i="12"/>
  <c r="AJ26" i="12"/>
  <c r="AI26" i="12"/>
  <c r="Z26" i="12" s="1"/>
  <c r="AH26" i="12"/>
  <c r="AG26" i="12"/>
  <c r="AE26" i="12"/>
  <c r="AB26" i="12"/>
  <c r="X26" i="12"/>
  <c r="AV25" i="12"/>
  <c r="AU25" i="12"/>
  <c r="AT25" i="12"/>
  <c r="AS25" i="12"/>
  <c r="AR25" i="12"/>
  <c r="AQ25" i="12"/>
  <c r="AP25" i="12"/>
  <c r="AO25" i="12"/>
  <c r="AN25" i="12"/>
  <c r="AM25" i="12"/>
  <c r="AL25" i="12"/>
  <c r="AK25" i="12"/>
  <c r="AJ25" i="12"/>
  <c r="AA25" i="12" s="1"/>
  <c r="AI25" i="12"/>
  <c r="AH25" i="12"/>
  <c r="Y25" i="12" s="1"/>
  <c r="AG25" i="12"/>
  <c r="AE25" i="12"/>
  <c r="W25" i="12"/>
  <c r="AV24" i="12"/>
  <c r="AU24" i="12"/>
  <c r="AT24" i="12"/>
  <c r="AS24" i="12"/>
  <c r="AR24" i="12"/>
  <c r="AQ24" i="12"/>
  <c r="AP24" i="12"/>
  <c r="AO24" i="12"/>
  <c r="AN24" i="12"/>
  <c r="AM24" i="12"/>
  <c r="AL24" i="12"/>
  <c r="AK24" i="12"/>
  <c r="AJ24" i="12"/>
  <c r="AI24" i="12"/>
  <c r="Z24" i="12" s="1"/>
  <c r="AH24" i="12"/>
  <c r="AG24" i="12"/>
  <c r="AE24" i="12"/>
  <c r="AB24" i="12"/>
  <c r="X24" i="12"/>
  <c r="AV23" i="12"/>
  <c r="AU23" i="12"/>
  <c r="AT23" i="12"/>
  <c r="AS23" i="12"/>
  <c r="AR23" i="12"/>
  <c r="AQ23" i="12"/>
  <c r="AP23" i="12"/>
  <c r="AO23" i="12"/>
  <c r="AN23" i="12"/>
  <c r="AM23" i="12"/>
  <c r="AL23" i="12"/>
  <c r="AK23" i="12"/>
  <c r="AJ23" i="12"/>
  <c r="AA23" i="12" s="1"/>
  <c r="AI23" i="12"/>
  <c r="AH23" i="12"/>
  <c r="Y23" i="12" s="1"/>
  <c r="AG23" i="12"/>
  <c r="AE23" i="12"/>
  <c r="W23" i="12"/>
  <c r="AV22" i="12"/>
  <c r="AU22" i="12"/>
  <c r="AT22" i="12"/>
  <c r="AS22" i="12"/>
  <c r="AR22" i="12"/>
  <c r="AQ22" i="12"/>
  <c r="AP22" i="12"/>
  <c r="AO22" i="12"/>
  <c r="AN22" i="12"/>
  <c r="AM22" i="12"/>
  <c r="AL22" i="12"/>
  <c r="AK22" i="12"/>
  <c r="AJ22" i="12"/>
  <c r="AI22" i="12"/>
  <c r="Z22" i="12" s="1"/>
  <c r="AH22" i="12"/>
  <c r="AG22" i="12"/>
  <c r="AE22" i="12"/>
  <c r="AB22" i="12"/>
  <c r="X22" i="12"/>
  <c r="AV21" i="12"/>
  <c r="AU21" i="12"/>
  <c r="AT21" i="12"/>
  <c r="AS21" i="12"/>
  <c r="AR21" i="12"/>
  <c r="AQ21" i="12"/>
  <c r="AP21" i="12"/>
  <c r="AO21" i="12"/>
  <c r="AN21" i="12"/>
  <c r="AM21" i="12"/>
  <c r="AL21" i="12"/>
  <c r="AK21" i="12"/>
  <c r="AJ21" i="12"/>
  <c r="AA21" i="12" s="1"/>
  <c r="AI21" i="12"/>
  <c r="AH21" i="12"/>
  <c r="Y21" i="12" s="1"/>
  <c r="AG21" i="12"/>
  <c r="AE21" i="12"/>
  <c r="W21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B20" i="12" s="1"/>
  <c r="AG20" i="12"/>
  <c r="AE20" i="12"/>
  <c r="X20" i="12"/>
  <c r="AV19" i="12"/>
  <c r="AU19" i="12"/>
  <c r="AT19" i="12"/>
  <c r="AS19" i="12"/>
  <c r="AR19" i="12"/>
  <c r="AQ19" i="12"/>
  <c r="AP19" i="12"/>
  <c r="AO19" i="12"/>
  <c r="AN19" i="12"/>
  <c r="AM19" i="12"/>
  <c r="AL19" i="12"/>
  <c r="AK19" i="12"/>
  <c r="AJ19" i="12"/>
  <c r="AI19" i="12"/>
  <c r="AH19" i="12"/>
  <c r="AG19" i="12"/>
  <c r="Z19" i="12" s="1"/>
  <c r="AE19" i="12"/>
  <c r="AA19" i="12"/>
  <c r="X19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A18" i="12" s="1"/>
  <c r="AH18" i="12"/>
  <c r="AG18" i="12"/>
  <c r="Z18" i="12" s="1"/>
  <c r="AE18" i="12"/>
  <c r="X18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W17" i="12" s="1"/>
  <c r="AH17" i="12"/>
  <c r="AG17" i="12"/>
  <c r="AE17" i="12"/>
  <c r="Y17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B16" i="12" s="1"/>
  <c r="AG16" i="12"/>
  <c r="AE16" i="12"/>
  <c r="Z16" i="12"/>
  <c r="X16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Z15" i="12" s="1"/>
  <c r="AE15" i="12"/>
  <c r="AA15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Y14" i="12" s="1"/>
  <c r="AE14" i="12"/>
  <c r="AA14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W13" i="12" s="1"/>
  <c r="AH13" i="12"/>
  <c r="AG13" i="12"/>
  <c r="AW13" i="12" s="1"/>
  <c r="AE13" i="12"/>
  <c r="AA13" i="12"/>
  <c r="Y13" i="12"/>
  <c r="AV12" i="12"/>
  <c r="AU12" i="12"/>
  <c r="AT12" i="12"/>
  <c r="AS12" i="12"/>
  <c r="AR12" i="12"/>
  <c r="AQ12" i="12"/>
  <c r="AP12" i="12"/>
  <c r="AP41" i="12" s="1"/>
  <c r="AO12" i="12"/>
  <c r="AN12" i="12"/>
  <c r="AM12" i="12"/>
  <c r="AL12" i="12"/>
  <c r="AK12" i="12"/>
  <c r="AJ12" i="12"/>
  <c r="AI12" i="12"/>
  <c r="AH12" i="12"/>
  <c r="AB12" i="12" s="1"/>
  <c r="AG12" i="12"/>
  <c r="AE12" i="12"/>
  <c r="X12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Z11" i="12" s="1"/>
  <c r="AE11" i="12"/>
  <c r="AA11" i="12"/>
  <c r="X11" i="12"/>
  <c r="AV10" i="12"/>
  <c r="AU10" i="12"/>
  <c r="AT10" i="12"/>
  <c r="AS10" i="12"/>
  <c r="AR10" i="12"/>
  <c r="AQ10" i="12"/>
  <c r="AP10" i="12"/>
  <c r="AO10" i="12"/>
  <c r="AN10" i="12"/>
  <c r="AM10" i="12"/>
  <c r="AL10" i="12"/>
  <c r="AK10" i="12"/>
  <c r="AJ10" i="12"/>
  <c r="AI10" i="12"/>
  <c r="AA10" i="12" s="1"/>
  <c r="AH10" i="12"/>
  <c r="AG10" i="12"/>
  <c r="Z10" i="12" s="1"/>
  <c r="AE10" i="12"/>
  <c r="X10" i="12"/>
  <c r="AV9" i="12"/>
  <c r="AU9" i="12"/>
  <c r="AT9" i="12"/>
  <c r="AS9" i="12"/>
  <c r="AR9" i="12"/>
  <c r="AR37" i="12" s="1"/>
  <c r="AQ9" i="12"/>
  <c r="AQ40" i="12" s="1"/>
  <c r="AP9" i="12"/>
  <c r="AO9" i="12"/>
  <c r="AN9" i="12"/>
  <c r="AM9" i="12"/>
  <c r="AL9" i="12"/>
  <c r="AK9" i="12"/>
  <c r="AJ9" i="12"/>
  <c r="AJ37" i="12" s="1"/>
  <c r="AI9" i="12"/>
  <c r="W9" i="12" s="1"/>
  <c r="AH9" i="12"/>
  <c r="AG9" i="12"/>
  <c r="AE9" i="12"/>
  <c r="Y9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E8" i="12"/>
  <c r="AB8" i="12"/>
  <c r="Z8" i="12"/>
  <c r="X8" i="12"/>
  <c r="AV7" i="12"/>
  <c r="AU7" i="12"/>
  <c r="AT7" i="12"/>
  <c r="AS7" i="12"/>
  <c r="AR7" i="12"/>
  <c r="AQ7" i="12"/>
  <c r="AP7" i="12"/>
  <c r="AO7" i="12"/>
  <c r="AN7" i="12"/>
  <c r="AM7" i="12"/>
  <c r="AL7" i="12"/>
  <c r="AK7" i="12"/>
  <c r="AJ7" i="12"/>
  <c r="AI7" i="12"/>
  <c r="AH7" i="12"/>
  <c r="AG7" i="12"/>
  <c r="Z7" i="12" s="1"/>
  <c r="AE7" i="12"/>
  <c r="AA7" i="12"/>
  <c r="AV6" i="12"/>
  <c r="AU6" i="12"/>
  <c r="AU39" i="12" s="1"/>
  <c r="AT6" i="12"/>
  <c r="AS6" i="12"/>
  <c r="AR6" i="12"/>
  <c r="AR41" i="12" s="1"/>
  <c r="AQ6" i="12"/>
  <c r="AQ38" i="12" s="1"/>
  <c r="AP6" i="12"/>
  <c r="AO6" i="12"/>
  <c r="AN6" i="12"/>
  <c r="AM6" i="12"/>
  <c r="AM39" i="12" s="1"/>
  <c r="AL6" i="12"/>
  <c r="AK6" i="12"/>
  <c r="AJ6" i="12"/>
  <c r="AJ41" i="12" s="1"/>
  <c r="AI6" i="12"/>
  <c r="AI38" i="12" s="1"/>
  <c r="AH6" i="12"/>
  <c r="AG6" i="12"/>
  <c r="AA6" i="12"/>
  <c r="D1" i="12"/>
  <c r="AF46" i="11"/>
  <c r="AF45" i="11"/>
  <c r="CB44" i="11"/>
  <c r="CA44" i="11"/>
  <c r="BZ44" i="11"/>
  <c r="BY44" i="11"/>
  <c r="BX44" i="11"/>
  <c r="BW44" i="11"/>
  <c r="BV44" i="11"/>
  <c r="BU44" i="11"/>
  <c r="BT44" i="11"/>
  <c r="BS44" i="11"/>
  <c r="BR44" i="11"/>
  <c r="BQ44" i="11"/>
  <c r="BP44" i="11"/>
  <c r="BO44" i="11"/>
  <c r="BN44" i="11"/>
  <c r="BM44" i="11"/>
  <c r="BL44" i="11"/>
  <c r="BK44" i="11"/>
  <c r="BJ44" i="11"/>
  <c r="BI44" i="11"/>
  <c r="BH44" i="11"/>
  <c r="BG44" i="11"/>
  <c r="BF44" i="11"/>
  <c r="BE44" i="11"/>
  <c r="BD44" i="11"/>
  <c r="BC44" i="11"/>
  <c r="BB44" i="11"/>
  <c r="BA44" i="11"/>
  <c r="AZ44" i="11"/>
  <c r="AY44" i="11"/>
  <c r="AX44" i="11"/>
  <c r="AF44" i="11"/>
  <c r="AF43" i="11"/>
  <c r="AF42" i="11"/>
  <c r="AF41" i="11"/>
  <c r="V38" i="11"/>
  <c r="E38" i="11"/>
  <c r="B18" i="38" s="1"/>
  <c r="AV37" i="11"/>
  <c r="AU37" i="11"/>
  <c r="AT37" i="11"/>
  <c r="AS37" i="11"/>
  <c r="AR37" i="11"/>
  <c r="AQ37" i="11"/>
  <c r="AP37" i="11"/>
  <c r="AO37" i="11"/>
  <c r="AN37" i="11"/>
  <c r="AM37" i="11"/>
  <c r="AL37" i="11"/>
  <c r="AK37" i="11"/>
  <c r="AJ37" i="11"/>
  <c r="AA37" i="11" s="1"/>
  <c r="AI37" i="11"/>
  <c r="AH37" i="11"/>
  <c r="AG37" i="11"/>
  <c r="AE37" i="11"/>
  <c r="Y37" i="11"/>
  <c r="AV36" i="11"/>
  <c r="AU36" i="11"/>
  <c r="AT36" i="11"/>
  <c r="AS36" i="11"/>
  <c r="AR36" i="11"/>
  <c r="AQ36" i="11"/>
  <c r="AP36" i="11"/>
  <c r="AO36" i="11"/>
  <c r="AN36" i="11"/>
  <c r="AM36" i="11"/>
  <c r="AL36" i="11"/>
  <c r="AK36" i="11"/>
  <c r="AJ36" i="11"/>
  <c r="AA36" i="11" s="1"/>
  <c r="AI36" i="11"/>
  <c r="AH36" i="11"/>
  <c r="AG36" i="11"/>
  <c r="AE36" i="11"/>
  <c r="Z36" i="11"/>
  <c r="AV35" i="11"/>
  <c r="AU35" i="11"/>
  <c r="AT35" i="11"/>
  <c r="AS35" i="11"/>
  <c r="AR35" i="11"/>
  <c r="AQ35" i="11"/>
  <c r="AP35" i="11"/>
  <c r="AO35" i="11"/>
  <c r="AN35" i="11"/>
  <c r="AM35" i="11"/>
  <c r="AL35" i="11"/>
  <c r="AK35" i="11"/>
  <c r="AJ35" i="11"/>
  <c r="W35" i="11" s="1"/>
  <c r="AI35" i="11"/>
  <c r="AH35" i="11"/>
  <c r="AG35" i="11"/>
  <c r="AE35" i="11"/>
  <c r="Z35" i="11"/>
  <c r="AV34" i="11"/>
  <c r="AU34" i="11"/>
  <c r="AT34" i="11"/>
  <c r="AS34" i="11"/>
  <c r="AR34" i="11"/>
  <c r="AQ34" i="11"/>
  <c r="AP34" i="11"/>
  <c r="AO34" i="11"/>
  <c r="AN34" i="11"/>
  <c r="AM34" i="11"/>
  <c r="AL34" i="11"/>
  <c r="AK34" i="11"/>
  <c r="AJ34" i="11"/>
  <c r="AI34" i="11"/>
  <c r="AH34" i="11"/>
  <c r="AG34" i="11"/>
  <c r="AE34" i="11"/>
  <c r="AB34" i="11"/>
  <c r="AV33" i="11"/>
  <c r="AU33" i="11"/>
  <c r="AT33" i="11"/>
  <c r="AS33" i="11"/>
  <c r="AR33" i="11"/>
  <c r="AQ33" i="11"/>
  <c r="AP33" i="11"/>
  <c r="AO33" i="11"/>
  <c r="AN33" i="11"/>
  <c r="AM33" i="11"/>
  <c r="AL33" i="11"/>
  <c r="AK33" i="11"/>
  <c r="AJ33" i="11"/>
  <c r="AI33" i="11"/>
  <c r="AH33" i="11"/>
  <c r="AG33" i="11"/>
  <c r="AE33" i="11"/>
  <c r="AA33" i="11"/>
  <c r="AV32" i="11"/>
  <c r="AU32" i="11"/>
  <c r="AT32" i="11"/>
  <c r="AS32" i="11"/>
  <c r="AR32" i="11"/>
  <c r="AQ32" i="11"/>
  <c r="AP32" i="11"/>
  <c r="AO32" i="11"/>
  <c r="AN32" i="11"/>
  <c r="AM32" i="11"/>
  <c r="AL32" i="11"/>
  <c r="AK32" i="11"/>
  <c r="AJ32" i="11"/>
  <c r="AI32" i="11"/>
  <c r="AH32" i="11"/>
  <c r="AG32" i="11"/>
  <c r="AA32" i="11" s="1"/>
  <c r="AE32" i="11"/>
  <c r="AV31" i="11"/>
  <c r="AU31" i="11"/>
  <c r="AT31" i="11"/>
  <c r="AS31" i="11"/>
  <c r="AR31" i="11"/>
  <c r="AQ31" i="11"/>
  <c r="AP31" i="11"/>
  <c r="AO31" i="11"/>
  <c r="AN31" i="11"/>
  <c r="AM31" i="11"/>
  <c r="AL31" i="11"/>
  <c r="AK31" i="11"/>
  <c r="AJ31" i="11"/>
  <c r="AI31" i="11"/>
  <c r="AH31" i="11"/>
  <c r="AG31" i="11"/>
  <c r="AW31" i="11" s="1"/>
  <c r="AE31" i="11"/>
  <c r="AA31" i="11"/>
  <c r="W31" i="11"/>
  <c r="AV30" i="11"/>
  <c r="AU30" i="11"/>
  <c r="AT30" i="11"/>
  <c r="AS30" i="11"/>
  <c r="AR30" i="11"/>
  <c r="AQ30" i="11"/>
  <c r="AP30" i="11"/>
  <c r="AO30" i="11"/>
  <c r="AN30" i="11"/>
  <c r="AM30" i="11"/>
  <c r="AL30" i="11"/>
  <c r="AK30" i="11"/>
  <c r="AJ30" i="11"/>
  <c r="AI30" i="11"/>
  <c r="AH30" i="11"/>
  <c r="AG30" i="11"/>
  <c r="AE30" i="11"/>
  <c r="X30" i="11"/>
  <c r="AV29" i="11"/>
  <c r="AU29" i="11"/>
  <c r="AT29" i="11"/>
  <c r="AS29" i="11"/>
  <c r="AR29" i="11"/>
  <c r="AQ29" i="11"/>
  <c r="AP29" i="11"/>
  <c r="AO29" i="11"/>
  <c r="AN29" i="11"/>
  <c r="AM29" i="11"/>
  <c r="AL29" i="11"/>
  <c r="AK29" i="11"/>
  <c r="AJ29" i="11"/>
  <c r="AA29" i="11" s="1"/>
  <c r="AI29" i="11"/>
  <c r="AH29" i="11"/>
  <c r="AG29" i="11"/>
  <c r="AE29" i="11"/>
  <c r="Y29" i="11"/>
  <c r="X29" i="11"/>
  <c r="AV28" i="11"/>
  <c r="AU28" i="11"/>
  <c r="AT28" i="11"/>
  <c r="AS28" i="11"/>
  <c r="AR28" i="11"/>
  <c r="AQ28" i="11"/>
  <c r="AP28" i="11"/>
  <c r="AO28" i="11"/>
  <c r="AN28" i="11"/>
  <c r="AM28" i="11"/>
  <c r="AL28" i="11"/>
  <c r="AK28" i="11"/>
  <c r="AJ28" i="11"/>
  <c r="AI28" i="11"/>
  <c r="X28" i="11" s="1"/>
  <c r="AH28" i="11"/>
  <c r="AG28" i="11"/>
  <c r="AE28" i="11"/>
  <c r="AV27" i="11"/>
  <c r="AU27" i="11"/>
  <c r="AT27" i="11"/>
  <c r="AS27" i="11"/>
  <c r="AR27" i="11"/>
  <c r="AQ27" i="11"/>
  <c r="AP27" i="11"/>
  <c r="AO27" i="11"/>
  <c r="AN27" i="11"/>
  <c r="AM27" i="11"/>
  <c r="AL27" i="11"/>
  <c r="AK27" i="11"/>
  <c r="AJ27" i="11"/>
  <c r="AI27" i="11"/>
  <c r="AH27" i="11"/>
  <c r="AG27" i="11"/>
  <c r="AE27" i="11"/>
  <c r="Y27" i="11"/>
  <c r="AV26" i="11"/>
  <c r="AU26" i="11"/>
  <c r="AT26" i="11"/>
  <c r="AS26" i="11"/>
  <c r="AR26" i="11"/>
  <c r="AQ26" i="11"/>
  <c r="AP26" i="11"/>
  <c r="AO26" i="11"/>
  <c r="AN26" i="11"/>
  <c r="AM26" i="11"/>
  <c r="AL26" i="11"/>
  <c r="AK26" i="11"/>
  <c r="AJ26" i="11"/>
  <c r="AI26" i="11"/>
  <c r="AH26" i="11"/>
  <c r="AG26" i="11"/>
  <c r="AE26" i="11"/>
  <c r="AB26" i="11"/>
  <c r="Z26" i="11"/>
  <c r="AV25" i="11"/>
  <c r="AU25" i="11"/>
  <c r="AT25" i="11"/>
  <c r="AS25" i="11"/>
  <c r="AR25" i="11"/>
  <c r="AQ25" i="11"/>
  <c r="AP25" i="11"/>
  <c r="AO25" i="11"/>
  <c r="AN25" i="11"/>
  <c r="AM25" i="11"/>
  <c r="AL25" i="11"/>
  <c r="AK25" i="11"/>
  <c r="AJ25" i="11"/>
  <c r="AI25" i="11"/>
  <c r="AH25" i="11"/>
  <c r="AG25" i="11"/>
  <c r="AA25" i="11" s="1"/>
  <c r="AE25" i="11"/>
  <c r="AV24" i="11"/>
  <c r="AU24" i="11"/>
  <c r="AT24" i="11"/>
  <c r="AS24" i="11"/>
  <c r="AR24" i="11"/>
  <c r="AQ24" i="11"/>
  <c r="AP24" i="11"/>
  <c r="AO24" i="11"/>
  <c r="AN24" i="11"/>
  <c r="AM24" i="11"/>
  <c r="AL24" i="11"/>
  <c r="AK24" i="11"/>
  <c r="AJ24" i="11"/>
  <c r="AI24" i="11"/>
  <c r="AH24" i="11"/>
  <c r="AG24" i="11"/>
  <c r="AE24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W23" i="11" s="1"/>
  <c r="AE23" i="11"/>
  <c r="AA23" i="11"/>
  <c r="W23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E22" i="11"/>
  <c r="X22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A21" i="11" s="1"/>
  <c r="AI21" i="11"/>
  <c r="AH21" i="11"/>
  <c r="AG21" i="11"/>
  <c r="AE21" i="11"/>
  <c r="Y21" i="11"/>
  <c r="X21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E20" i="11"/>
  <c r="X20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Y19" i="11" s="1"/>
  <c r="AH19" i="11"/>
  <c r="AG19" i="11"/>
  <c r="AE19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E18" i="11"/>
  <c r="AB18" i="11"/>
  <c r="Z18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E17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E16" i="11"/>
  <c r="AA16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W15" i="11" s="1"/>
  <c r="AE15" i="11"/>
  <c r="AA15" i="11"/>
  <c r="W15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E14" i="11"/>
  <c r="X14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A13" i="11" s="1"/>
  <c r="AI13" i="11"/>
  <c r="AH13" i="11"/>
  <c r="AG13" i="11"/>
  <c r="AE13" i="11"/>
  <c r="Y13" i="11"/>
  <c r="X13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X12" i="11" s="1"/>
  <c r="AH12" i="11"/>
  <c r="AG12" i="11"/>
  <c r="AE12" i="11"/>
  <c r="AV11" i="11"/>
  <c r="AV46" i="11" s="1"/>
  <c r="AU11" i="11"/>
  <c r="AT11" i="11"/>
  <c r="AS11" i="11"/>
  <c r="AR11" i="11"/>
  <c r="AR39" i="11" s="1"/>
  <c r="AQ11" i="11"/>
  <c r="AP11" i="11"/>
  <c r="AO11" i="11"/>
  <c r="AN11" i="11"/>
  <c r="AN43" i="11" s="1"/>
  <c r="AM11" i="11"/>
  <c r="AL11" i="11"/>
  <c r="AK11" i="11"/>
  <c r="AJ11" i="11"/>
  <c r="AJ42" i="11" s="1"/>
  <c r="AI11" i="11"/>
  <c r="AH11" i="11"/>
  <c r="AG11" i="11"/>
  <c r="AE11" i="11"/>
  <c r="Y11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E10" i="11"/>
  <c r="AB10" i="11"/>
  <c r="Z10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E9" i="11"/>
  <c r="AA9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E8" i="11"/>
  <c r="AA8" i="11"/>
  <c r="AV7" i="11"/>
  <c r="AV39" i="11" s="1"/>
  <c r="AU7" i="11"/>
  <c r="AT7" i="11"/>
  <c r="AS7" i="11"/>
  <c r="AR7" i="11"/>
  <c r="AR43" i="11" s="1"/>
  <c r="AQ7" i="11"/>
  <c r="AP7" i="11"/>
  <c r="AO7" i="11"/>
  <c r="AN7" i="11"/>
  <c r="AN42" i="11" s="1"/>
  <c r="AM7" i="11"/>
  <c r="AL7" i="11"/>
  <c r="AK7" i="11"/>
  <c r="AJ7" i="11"/>
  <c r="AJ46" i="11" s="1"/>
  <c r="AI7" i="11"/>
  <c r="AH7" i="11"/>
  <c r="AG7" i="11"/>
  <c r="AW7" i="11" s="1"/>
  <c r="AE7" i="11"/>
  <c r="AA7" i="11"/>
  <c r="W7" i="11"/>
  <c r="AV6" i="11"/>
  <c r="AU6" i="11"/>
  <c r="AT6" i="11"/>
  <c r="AS6" i="11"/>
  <c r="AS41" i="11" s="1"/>
  <c r="AR6" i="11"/>
  <c r="AQ6" i="11"/>
  <c r="AP6" i="11"/>
  <c r="AO6" i="11"/>
  <c r="AO44" i="11" s="1"/>
  <c r="AN6" i="11"/>
  <c r="AM6" i="11"/>
  <c r="AL6" i="11"/>
  <c r="AK6" i="11"/>
  <c r="AK45" i="11" s="1"/>
  <c r="AJ6" i="11"/>
  <c r="AI6" i="11"/>
  <c r="AH6" i="11"/>
  <c r="AG6" i="11"/>
  <c r="AG46" i="11" s="1"/>
  <c r="D1" i="11"/>
  <c r="AF41" i="10"/>
  <c r="AF40" i="10"/>
  <c r="CB39" i="10"/>
  <c r="CA39" i="10"/>
  <c r="BZ39" i="10"/>
  <c r="BY39" i="10"/>
  <c r="BX39" i="10"/>
  <c r="BW39" i="10"/>
  <c r="BV39" i="10"/>
  <c r="BU39" i="10"/>
  <c r="BT39" i="10"/>
  <c r="BS39" i="10"/>
  <c r="BR39" i="10"/>
  <c r="BQ39" i="10"/>
  <c r="BP39" i="10"/>
  <c r="BO39" i="10"/>
  <c r="BN39" i="10"/>
  <c r="BM39" i="10"/>
  <c r="BL39" i="10"/>
  <c r="BK39" i="10"/>
  <c r="BJ39" i="10"/>
  <c r="BI39" i="10"/>
  <c r="BH39" i="10"/>
  <c r="BG39" i="10"/>
  <c r="BF39" i="10"/>
  <c r="BE39" i="10"/>
  <c r="BD39" i="10"/>
  <c r="BC39" i="10"/>
  <c r="BB39" i="10"/>
  <c r="BA39" i="10"/>
  <c r="AZ39" i="10"/>
  <c r="AY39" i="10"/>
  <c r="AX39" i="10"/>
  <c r="AF39" i="10"/>
  <c r="AF38" i="10"/>
  <c r="AF37" i="10"/>
  <c r="AF36" i="10"/>
  <c r="V33" i="10"/>
  <c r="E33" i="10"/>
  <c r="B17" i="38" s="1"/>
  <c r="AV32" i="10"/>
  <c r="AU32" i="10"/>
  <c r="AT32" i="10"/>
  <c r="AS32" i="10"/>
  <c r="AR32" i="10"/>
  <c r="AQ32" i="10"/>
  <c r="AP32" i="10"/>
  <c r="AO32" i="10"/>
  <c r="AN32" i="10"/>
  <c r="AM32" i="10"/>
  <c r="AL32" i="10"/>
  <c r="AK32" i="10"/>
  <c r="AJ32" i="10"/>
  <c r="AI32" i="10"/>
  <c r="AH32" i="10"/>
  <c r="AG32" i="10"/>
  <c r="AE32" i="10"/>
  <c r="Z32" i="10"/>
  <c r="AV31" i="10"/>
  <c r="AU31" i="10"/>
  <c r="AT31" i="10"/>
  <c r="AS31" i="10"/>
  <c r="AR31" i="10"/>
  <c r="AQ31" i="10"/>
  <c r="AP31" i="10"/>
  <c r="AO31" i="10"/>
  <c r="AN31" i="10"/>
  <c r="AM31" i="10"/>
  <c r="AL31" i="10"/>
  <c r="AK31" i="10"/>
  <c r="AJ31" i="10"/>
  <c r="AI31" i="10"/>
  <c r="AH31" i="10"/>
  <c r="AG31" i="10"/>
  <c r="AE31" i="10"/>
  <c r="AV30" i="10"/>
  <c r="AU30" i="10"/>
  <c r="AT30" i="10"/>
  <c r="AS30" i="10"/>
  <c r="AR30" i="10"/>
  <c r="AQ30" i="10"/>
  <c r="AP30" i="10"/>
  <c r="AO30" i="10"/>
  <c r="AN30" i="10"/>
  <c r="AM30" i="10"/>
  <c r="AL30" i="10"/>
  <c r="AK30" i="10"/>
  <c r="AJ30" i="10"/>
  <c r="AI30" i="10"/>
  <c r="AH30" i="10"/>
  <c r="AG30" i="10"/>
  <c r="AE30" i="10"/>
  <c r="AB30" i="10"/>
  <c r="W30" i="10"/>
  <c r="AV29" i="10"/>
  <c r="AU29" i="10"/>
  <c r="AT29" i="10"/>
  <c r="AS29" i="10"/>
  <c r="AR29" i="10"/>
  <c r="AQ29" i="10"/>
  <c r="AP29" i="10"/>
  <c r="AO29" i="10"/>
  <c r="AN29" i="10"/>
  <c r="AM29" i="10"/>
  <c r="AL29" i="10"/>
  <c r="AK29" i="10"/>
  <c r="AJ29" i="10"/>
  <c r="AI29" i="10"/>
  <c r="AA29" i="10" s="1"/>
  <c r="AH29" i="10"/>
  <c r="AG29" i="10"/>
  <c r="AE29" i="10"/>
  <c r="AB29" i="10"/>
  <c r="X29" i="10"/>
  <c r="W29" i="10"/>
  <c r="AV28" i="10"/>
  <c r="AU28" i="10"/>
  <c r="AT28" i="10"/>
  <c r="AS28" i="10"/>
  <c r="AR28" i="10"/>
  <c r="AQ28" i="10"/>
  <c r="AP28" i="10"/>
  <c r="AO28" i="10"/>
  <c r="AN28" i="10"/>
  <c r="AM28" i="10"/>
  <c r="AL28" i="10"/>
  <c r="AK28" i="10"/>
  <c r="AJ28" i="10"/>
  <c r="AI28" i="10"/>
  <c r="AH28" i="10"/>
  <c r="AG28" i="10"/>
  <c r="AE28" i="10"/>
  <c r="W28" i="10"/>
  <c r="AV27" i="10"/>
  <c r="AU27" i="10"/>
  <c r="AT27" i="10"/>
  <c r="AS27" i="10"/>
  <c r="AR27" i="10"/>
  <c r="AQ27" i="10"/>
  <c r="AP27" i="10"/>
  <c r="AO27" i="10"/>
  <c r="AN27" i="10"/>
  <c r="AM27" i="10"/>
  <c r="AL27" i="10"/>
  <c r="AK27" i="10"/>
  <c r="AJ27" i="10"/>
  <c r="AI27" i="10"/>
  <c r="AH27" i="10"/>
  <c r="AG27" i="10"/>
  <c r="AE27" i="10"/>
  <c r="Y27" i="10"/>
  <c r="AV26" i="10"/>
  <c r="AU26" i="10"/>
  <c r="AT26" i="10"/>
  <c r="AS26" i="10"/>
  <c r="AR26" i="10"/>
  <c r="AQ26" i="10"/>
  <c r="AP26" i="10"/>
  <c r="AO26" i="10"/>
  <c r="AN26" i="10"/>
  <c r="AM26" i="10"/>
  <c r="AL26" i="10"/>
  <c r="AK26" i="10"/>
  <c r="AJ26" i="10"/>
  <c r="AA26" i="10" s="1"/>
  <c r="AI26" i="10"/>
  <c r="AH26" i="10"/>
  <c r="AG26" i="10"/>
  <c r="AE26" i="10"/>
  <c r="AV25" i="10"/>
  <c r="AU25" i="10"/>
  <c r="AT25" i="10"/>
  <c r="AS25" i="10"/>
  <c r="AR25" i="10"/>
  <c r="AQ25" i="10"/>
  <c r="AP25" i="10"/>
  <c r="AO25" i="10"/>
  <c r="AN25" i="10"/>
  <c r="AM25" i="10"/>
  <c r="AL25" i="10"/>
  <c r="AK25" i="10"/>
  <c r="AJ25" i="10"/>
  <c r="AA25" i="10" s="1"/>
  <c r="AI25" i="10"/>
  <c r="AH25" i="10"/>
  <c r="AG25" i="10"/>
  <c r="AE25" i="10"/>
  <c r="Z25" i="10"/>
  <c r="AV24" i="10"/>
  <c r="AU24" i="10"/>
  <c r="AT24" i="10"/>
  <c r="AS24" i="10"/>
  <c r="AR24" i="10"/>
  <c r="AQ24" i="10"/>
  <c r="AP24" i="10"/>
  <c r="AO24" i="10"/>
  <c r="AN24" i="10"/>
  <c r="AM24" i="10"/>
  <c r="AL24" i="10"/>
  <c r="AK24" i="10"/>
  <c r="AJ24" i="10"/>
  <c r="Z24" i="10" s="1"/>
  <c r="AI24" i="10"/>
  <c r="AH24" i="10"/>
  <c r="AG24" i="10"/>
  <c r="AE24" i="10"/>
  <c r="AV23" i="10"/>
  <c r="AU23" i="10"/>
  <c r="AT23" i="10"/>
  <c r="AS23" i="10"/>
  <c r="AR23" i="10"/>
  <c r="AQ23" i="10"/>
  <c r="AP23" i="10"/>
  <c r="AO23" i="10"/>
  <c r="AN23" i="10"/>
  <c r="AM23" i="10"/>
  <c r="AL23" i="10"/>
  <c r="AK23" i="10"/>
  <c r="AJ23" i="10"/>
  <c r="AI23" i="10"/>
  <c r="AH23" i="10"/>
  <c r="AG23" i="10"/>
  <c r="AE23" i="10"/>
  <c r="AB23" i="10"/>
  <c r="AV22" i="10"/>
  <c r="AU22" i="10"/>
  <c r="AT22" i="10"/>
  <c r="AS22" i="10"/>
  <c r="AR22" i="10"/>
  <c r="AQ22" i="10"/>
  <c r="AP22" i="10"/>
  <c r="AP38" i="10" s="1"/>
  <c r="AO22" i="10"/>
  <c r="AN22" i="10"/>
  <c r="AM22" i="10"/>
  <c r="AL22" i="10"/>
  <c r="AL35" i="10" s="1"/>
  <c r="AK22" i="10"/>
  <c r="AJ22" i="10"/>
  <c r="AI22" i="10"/>
  <c r="AH22" i="10"/>
  <c r="AB22" i="10" s="1"/>
  <c r="AG22" i="10"/>
  <c r="AE22" i="10"/>
  <c r="W22" i="10"/>
  <c r="AV21" i="10"/>
  <c r="AU21" i="10"/>
  <c r="AT21" i="10"/>
  <c r="AS21" i="10"/>
  <c r="AR21" i="10"/>
  <c r="AQ21" i="10"/>
  <c r="AP21" i="10"/>
  <c r="AO21" i="10"/>
  <c r="AN21" i="10"/>
  <c r="AM21" i="10"/>
  <c r="AL21" i="10"/>
  <c r="AK21" i="10"/>
  <c r="AJ21" i="10"/>
  <c r="AI21" i="10"/>
  <c r="AA21" i="10" s="1"/>
  <c r="AH21" i="10"/>
  <c r="AG21" i="10"/>
  <c r="AE21" i="10"/>
  <c r="AB21" i="10"/>
  <c r="X21" i="10"/>
  <c r="W21" i="10"/>
  <c r="AV20" i="10"/>
  <c r="AU20" i="10"/>
  <c r="AT20" i="10"/>
  <c r="AS20" i="10"/>
  <c r="AR20" i="10"/>
  <c r="AQ20" i="10"/>
  <c r="AP20" i="10"/>
  <c r="AO20" i="10"/>
  <c r="AN20" i="10"/>
  <c r="AM20" i="10"/>
  <c r="AL20" i="10"/>
  <c r="AK20" i="10"/>
  <c r="AJ20" i="10"/>
  <c r="AI20" i="10"/>
  <c r="AH20" i="10"/>
  <c r="AG20" i="10"/>
  <c r="AE20" i="10"/>
  <c r="W20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E19" i="10"/>
  <c r="Y19" i="10"/>
  <c r="AV18" i="10"/>
  <c r="AU18" i="10"/>
  <c r="AT18" i="10"/>
  <c r="AS18" i="10"/>
  <c r="AR18" i="10"/>
  <c r="AQ18" i="10"/>
  <c r="AP18" i="10"/>
  <c r="AO18" i="10"/>
  <c r="AN18" i="10"/>
  <c r="AM18" i="10"/>
  <c r="AL18" i="10"/>
  <c r="AK18" i="10"/>
  <c r="AJ18" i="10"/>
  <c r="AA18" i="10" s="1"/>
  <c r="AI18" i="10"/>
  <c r="AH18" i="10"/>
  <c r="AG18" i="10"/>
  <c r="AE18" i="10"/>
  <c r="Y18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A17" i="10" s="1"/>
  <c r="AI17" i="10"/>
  <c r="AH17" i="10"/>
  <c r="AG17" i="10"/>
  <c r="AE17" i="10"/>
  <c r="Z17" i="10"/>
  <c r="AV16" i="10"/>
  <c r="AU16" i="10"/>
  <c r="AT16" i="10"/>
  <c r="AS16" i="10"/>
  <c r="AR16" i="10"/>
  <c r="AQ16" i="10"/>
  <c r="AP16" i="10"/>
  <c r="AO16" i="10"/>
  <c r="AN16" i="10"/>
  <c r="AM16" i="10"/>
  <c r="AL16" i="10"/>
  <c r="AK16" i="10"/>
  <c r="AJ16" i="10"/>
  <c r="AI16" i="10"/>
  <c r="AH16" i="10"/>
  <c r="AG16" i="10"/>
  <c r="AE16" i="10"/>
  <c r="Z16" i="10"/>
  <c r="AV15" i="10"/>
  <c r="AU15" i="10"/>
  <c r="AT15" i="10"/>
  <c r="AS15" i="10"/>
  <c r="AR15" i="10"/>
  <c r="AQ15" i="10"/>
  <c r="AP15" i="10"/>
  <c r="AO15" i="10"/>
  <c r="AN15" i="10"/>
  <c r="AM15" i="10"/>
  <c r="AL15" i="10"/>
  <c r="AK15" i="10"/>
  <c r="AJ15" i="10"/>
  <c r="AI15" i="10"/>
  <c r="AH15" i="10"/>
  <c r="AG15" i="10"/>
  <c r="AE15" i="10"/>
  <c r="AB15" i="10"/>
  <c r="AV14" i="10"/>
  <c r="AU14" i="10"/>
  <c r="AT14" i="10"/>
  <c r="AS14" i="10"/>
  <c r="AR14" i="10"/>
  <c r="AQ14" i="10"/>
  <c r="AP14" i="10"/>
  <c r="AO14" i="10"/>
  <c r="AN14" i="10"/>
  <c r="AM14" i="10"/>
  <c r="AL14" i="10"/>
  <c r="AK14" i="10"/>
  <c r="AJ14" i="10"/>
  <c r="AI14" i="10"/>
  <c r="AH14" i="10"/>
  <c r="AG14" i="10"/>
  <c r="AE14" i="10"/>
  <c r="W14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A13" i="10" s="1"/>
  <c r="AH13" i="10"/>
  <c r="AG13" i="10"/>
  <c r="AE13" i="10"/>
  <c r="AB13" i="10"/>
  <c r="X13" i="10"/>
  <c r="W13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E12" i="10"/>
  <c r="W12" i="10"/>
  <c r="AV11" i="10"/>
  <c r="AU11" i="10"/>
  <c r="AU36" i="10" s="1"/>
  <c r="AT11" i="10"/>
  <c r="AS11" i="10"/>
  <c r="AR11" i="10"/>
  <c r="AQ11" i="10"/>
  <c r="AQ39" i="10" s="1"/>
  <c r="AP11" i="10"/>
  <c r="AO11" i="10"/>
  <c r="AN11" i="10"/>
  <c r="AM11" i="10"/>
  <c r="AL11" i="10"/>
  <c r="AK11" i="10"/>
  <c r="AJ11" i="10"/>
  <c r="AI11" i="10"/>
  <c r="Y11" i="10" s="1"/>
  <c r="AH11" i="10"/>
  <c r="AG11" i="10"/>
  <c r="AE11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A10" i="10" s="1"/>
  <c r="AI10" i="10"/>
  <c r="AH10" i="10"/>
  <c r="AG10" i="10"/>
  <c r="AE10" i="10"/>
  <c r="Y10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A9" i="10" s="1"/>
  <c r="AI9" i="10"/>
  <c r="AH9" i="10"/>
  <c r="AG9" i="10"/>
  <c r="AE9" i="10"/>
  <c r="AV8" i="10"/>
  <c r="AU8" i="10"/>
  <c r="AT8" i="10"/>
  <c r="AS8" i="10"/>
  <c r="AR8" i="10"/>
  <c r="AQ8" i="10"/>
  <c r="AP8" i="10"/>
  <c r="AO8" i="10"/>
  <c r="AN8" i="10"/>
  <c r="AN37" i="10" s="1"/>
  <c r="AM8" i="10"/>
  <c r="AL8" i="10"/>
  <c r="AK8" i="10"/>
  <c r="AJ8" i="10"/>
  <c r="AJ36" i="10" s="1"/>
  <c r="AI8" i="10"/>
  <c r="AH8" i="10"/>
  <c r="AG8" i="10"/>
  <c r="AE8" i="10"/>
  <c r="Z8" i="10"/>
  <c r="AV7" i="10"/>
  <c r="AU7" i="10"/>
  <c r="AT7" i="10"/>
  <c r="AS7" i="10"/>
  <c r="AS37" i="10" s="1"/>
  <c r="AR7" i="10"/>
  <c r="AQ7" i="10"/>
  <c r="AP7" i="10"/>
  <c r="AO7" i="10"/>
  <c r="AO36" i="10" s="1"/>
  <c r="AN7" i="10"/>
  <c r="AM7" i="10"/>
  <c r="AL7" i="10"/>
  <c r="AK7" i="10"/>
  <c r="AK38" i="10" s="1"/>
  <c r="AJ7" i="10"/>
  <c r="AI7" i="10"/>
  <c r="AH7" i="10"/>
  <c r="AG7" i="10"/>
  <c r="AB7" i="10" s="1"/>
  <c r="AE7" i="10"/>
  <c r="AV6" i="10"/>
  <c r="AU6" i="10"/>
  <c r="AT6" i="10"/>
  <c r="AS6" i="10"/>
  <c r="AS39" i="10" s="1"/>
  <c r="AR6" i="10"/>
  <c r="AQ6" i="10"/>
  <c r="AP6" i="10"/>
  <c r="AO6" i="10"/>
  <c r="AN6" i="10"/>
  <c r="AM6" i="10"/>
  <c r="AL6" i="10"/>
  <c r="AK6" i="10"/>
  <c r="AK40" i="10" s="1"/>
  <c r="AJ6" i="10"/>
  <c r="AI6" i="10"/>
  <c r="AH6" i="10"/>
  <c r="AG6" i="10"/>
  <c r="AG36" i="10" s="1"/>
  <c r="AB6" i="10"/>
  <c r="D1" i="10"/>
  <c r="AF46" i="9"/>
  <c r="AF45" i="9"/>
  <c r="CB44" i="9"/>
  <c r="CA44" i="9"/>
  <c r="BZ44" i="9"/>
  <c r="BY44" i="9"/>
  <c r="BX44" i="9"/>
  <c r="BW44" i="9"/>
  <c r="BV44" i="9"/>
  <c r="BU44" i="9"/>
  <c r="BT44" i="9"/>
  <c r="BS44" i="9"/>
  <c r="BR44" i="9"/>
  <c r="BQ44" i="9"/>
  <c r="BP44" i="9"/>
  <c r="BO44" i="9"/>
  <c r="BN44" i="9"/>
  <c r="BM44" i="9"/>
  <c r="BL44" i="9"/>
  <c r="BK44" i="9"/>
  <c r="BJ44" i="9"/>
  <c r="BI44" i="9"/>
  <c r="BH44" i="9"/>
  <c r="BG44" i="9"/>
  <c r="BF44" i="9"/>
  <c r="BE44" i="9"/>
  <c r="BD44" i="9"/>
  <c r="BC44" i="9"/>
  <c r="BB44" i="9"/>
  <c r="BA44" i="9"/>
  <c r="AZ44" i="9"/>
  <c r="AY44" i="9"/>
  <c r="AX44" i="9"/>
  <c r="AF44" i="9"/>
  <c r="AF43" i="9"/>
  <c r="AF42" i="9"/>
  <c r="AF41" i="9"/>
  <c r="AV38" i="9"/>
  <c r="AU38" i="9"/>
  <c r="AT38" i="9"/>
  <c r="AS38" i="9"/>
  <c r="AR38" i="9"/>
  <c r="AQ38" i="9"/>
  <c r="AP38" i="9"/>
  <c r="AO38" i="9"/>
  <c r="AN38" i="9"/>
  <c r="AM38" i="9"/>
  <c r="AL38" i="9"/>
  <c r="AK38" i="9"/>
  <c r="AJ38" i="9"/>
  <c r="AI38" i="9"/>
  <c r="AH38" i="9"/>
  <c r="AG38" i="9"/>
  <c r="AW38" i="9" s="1"/>
  <c r="V38" i="9"/>
  <c r="E38" i="9"/>
  <c r="B16" i="38" s="1"/>
  <c r="B23" i="38" s="1"/>
  <c r="AV37" i="9"/>
  <c r="AU37" i="9"/>
  <c r="AT37" i="9"/>
  <c r="AS37" i="9"/>
  <c r="AR37" i="9"/>
  <c r="AQ37" i="9"/>
  <c r="AP37" i="9"/>
  <c r="AO37" i="9"/>
  <c r="AN37" i="9"/>
  <c r="AM37" i="9"/>
  <c r="AL37" i="9"/>
  <c r="AK37" i="9"/>
  <c r="AJ37" i="9"/>
  <c r="Z37" i="9" s="1"/>
  <c r="AI37" i="9"/>
  <c r="AH37" i="9"/>
  <c r="AG37" i="9"/>
  <c r="AV36" i="9"/>
  <c r="AU36" i="9"/>
  <c r="AT36" i="9"/>
  <c r="AS36" i="9"/>
  <c r="AR36" i="9"/>
  <c r="AQ36" i="9"/>
  <c r="AP36" i="9"/>
  <c r="AO36" i="9"/>
  <c r="AN36" i="9"/>
  <c r="AM36" i="9"/>
  <c r="AL36" i="9"/>
  <c r="AK36" i="9"/>
  <c r="AJ36" i="9"/>
  <c r="AI36" i="9"/>
  <c r="AH36" i="9"/>
  <c r="AG36" i="9"/>
  <c r="Z36" i="9"/>
  <c r="AV35" i="9"/>
  <c r="AU35" i="9"/>
  <c r="AT35" i="9"/>
  <c r="AS35" i="9"/>
  <c r="AR35" i="9"/>
  <c r="AQ35" i="9"/>
  <c r="AP35" i="9"/>
  <c r="AO35" i="9"/>
  <c r="AN35" i="9"/>
  <c r="AM35" i="9"/>
  <c r="AL35" i="9"/>
  <c r="AK35" i="9"/>
  <c r="AJ35" i="9"/>
  <c r="AI35" i="9"/>
  <c r="AH35" i="9"/>
  <c r="AG35" i="9"/>
  <c r="AB35" i="9" s="1"/>
  <c r="AV34" i="9"/>
  <c r="AU34" i="9"/>
  <c r="AT34" i="9"/>
  <c r="AS34" i="9"/>
  <c r="AR34" i="9"/>
  <c r="AQ34" i="9"/>
  <c r="AP34" i="9"/>
  <c r="AO34" i="9"/>
  <c r="AN34" i="9"/>
  <c r="AM34" i="9"/>
  <c r="AL34" i="9"/>
  <c r="AK34" i="9"/>
  <c r="AJ34" i="9"/>
  <c r="AI34" i="9"/>
  <c r="AH34" i="9"/>
  <c r="AG34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Z33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V31" i="9"/>
  <c r="AU31" i="9"/>
  <c r="AT31" i="9"/>
  <c r="AS31" i="9"/>
  <c r="AR31" i="9"/>
  <c r="AQ31" i="9"/>
  <c r="AP31" i="9"/>
  <c r="AO31" i="9"/>
  <c r="AN31" i="9"/>
  <c r="AM31" i="9"/>
  <c r="AL31" i="9"/>
  <c r="AK31" i="9"/>
  <c r="AJ31" i="9"/>
  <c r="AI31" i="9"/>
  <c r="AH31" i="9"/>
  <c r="AG31" i="9"/>
  <c r="AV30" i="9"/>
  <c r="AU30" i="9"/>
  <c r="AT30" i="9"/>
  <c r="AS30" i="9"/>
  <c r="AR30" i="9"/>
  <c r="AQ30" i="9"/>
  <c r="AP30" i="9"/>
  <c r="AO30" i="9"/>
  <c r="AN30" i="9"/>
  <c r="AM30" i="9"/>
  <c r="AL30" i="9"/>
  <c r="AK30" i="9"/>
  <c r="AJ30" i="9"/>
  <c r="AI30" i="9"/>
  <c r="AH30" i="9"/>
  <c r="AG30" i="9"/>
  <c r="AA30" i="9"/>
  <c r="W30" i="9"/>
  <c r="AV29" i="9"/>
  <c r="AU29" i="9"/>
  <c r="AT29" i="9"/>
  <c r="AS29" i="9"/>
  <c r="AR29" i="9"/>
  <c r="AQ29" i="9"/>
  <c r="AP29" i="9"/>
  <c r="AO29" i="9"/>
  <c r="AN29" i="9"/>
  <c r="AM29" i="9"/>
  <c r="AL29" i="9"/>
  <c r="AK29" i="9"/>
  <c r="AJ29" i="9"/>
  <c r="AI29" i="9"/>
  <c r="AH29" i="9"/>
  <c r="AG29" i="9"/>
  <c r="Y29" i="9" s="1"/>
  <c r="Z29" i="9"/>
  <c r="AV28" i="9"/>
  <c r="AU28" i="9"/>
  <c r="AT28" i="9"/>
  <c r="AS28" i="9"/>
  <c r="AR28" i="9"/>
  <c r="AQ28" i="9"/>
  <c r="AP28" i="9"/>
  <c r="AO28" i="9"/>
  <c r="AN28" i="9"/>
  <c r="AM28" i="9"/>
  <c r="AL28" i="9"/>
  <c r="AK28" i="9"/>
  <c r="AJ28" i="9"/>
  <c r="AI28" i="9"/>
  <c r="AH28" i="9"/>
  <c r="AG28" i="9"/>
  <c r="AW28" i="9" s="1"/>
  <c r="AE28" i="9" s="1"/>
  <c r="AV27" i="9"/>
  <c r="AU27" i="9"/>
  <c r="AT27" i="9"/>
  <c r="AS27" i="9"/>
  <c r="AR27" i="9"/>
  <c r="AQ27" i="9"/>
  <c r="AP27" i="9"/>
  <c r="AO27" i="9"/>
  <c r="AN27" i="9"/>
  <c r="AM27" i="9"/>
  <c r="AL27" i="9"/>
  <c r="AK27" i="9"/>
  <c r="AJ27" i="9"/>
  <c r="AI27" i="9"/>
  <c r="AH27" i="9"/>
  <c r="AG27" i="9"/>
  <c r="AB27" i="9"/>
  <c r="X27" i="9"/>
  <c r="AV26" i="9"/>
  <c r="AU26" i="9"/>
  <c r="AT26" i="9"/>
  <c r="AS26" i="9"/>
  <c r="AR26" i="9"/>
  <c r="AQ26" i="9"/>
  <c r="AP26" i="9"/>
  <c r="AO26" i="9"/>
  <c r="AN26" i="9"/>
  <c r="AM26" i="9"/>
  <c r="AL26" i="9"/>
  <c r="AK26" i="9"/>
  <c r="AJ26" i="9"/>
  <c r="AI26" i="9"/>
  <c r="AH26" i="9"/>
  <c r="AG26" i="9"/>
  <c r="Z26" i="9" s="1"/>
  <c r="AA26" i="9"/>
  <c r="W26" i="9"/>
  <c r="AV25" i="9"/>
  <c r="AU25" i="9"/>
  <c r="AT25" i="9"/>
  <c r="AS25" i="9"/>
  <c r="AR25" i="9"/>
  <c r="AQ25" i="9"/>
  <c r="AP25" i="9"/>
  <c r="AO25" i="9"/>
  <c r="AN25" i="9"/>
  <c r="AM25" i="9"/>
  <c r="AL25" i="9"/>
  <c r="AK25" i="9"/>
  <c r="AJ25" i="9"/>
  <c r="AI25" i="9"/>
  <c r="AH25" i="9"/>
  <c r="AG25" i="9"/>
  <c r="Y25" i="9" s="1"/>
  <c r="Z25" i="9"/>
  <c r="AV24" i="9"/>
  <c r="AU24" i="9"/>
  <c r="AT24" i="9"/>
  <c r="AS24" i="9"/>
  <c r="AR24" i="9"/>
  <c r="AQ24" i="9"/>
  <c r="AP24" i="9"/>
  <c r="AO24" i="9"/>
  <c r="AN24" i="9"/>
  <c r="AM24" i="9"/>
  <c r="AL24" i="9"/>
  <c r="AK24" i="9"/>
  <c r="AJ24" i="9"/>
  <c r="AI24" i="9"/>
  <c r="AH24" i="9"/>
  <c r="AG24" i="9"/>
  <c r="AW24" i="9" s="1"/>
  <c r="AE24" i="9" s="1"/>
  <c r="Y24" i="9"/>
  <c r="AV23" i="9"/>
  <c r="AU23" i="9"/>
  <c r="AT23" i="9"/>
  <c r="AS23" i="9"/>
  <c r="AR23" i="9"/>
  <c r="AQ23" i="9"/>
  <c r="AP23" i="9"/>
  <c r="AO23" i="9"/>
  <c r="AN23" i="9"/>
  <c r="AM23" i="9"/>
  <c r="AL23" i="9"/>
  <c r="AK23" i="9"/>
  <c r="AJ23" i="9"/>
  <c r="AI23" i="9"/>
  <c r="AH23" i="9"/>
  <c r="AG23" i="9"/>
  <c r="AB23" i="9"/>
  <c r="X23" i="9"/>
  <c r="AV22" i="9"/>
  <c r="AU22" i="9"/>
  <c r="AT22" i="9"/>
  <c r="AS22" i="9"/>
  <c r="AR22" i="9"/>
  <c r="AQ22" i="9"/>
  <c r="AP22" i="9"/>
  <c r="AO22" i="9"/>
  <c r="AN22" i="9"/>
  <c r="AM22" i="9"/>
  <c r="AL22" i="9"/>
  <c r="AK22" i="9"/>
  <c r="AJ22" i="9"/>
  <c r="AA22" i="9" s="1"/>
  <c r="AI22" i="9"/>
  <c r="AH22" i="9"/>
  <c r="AG22" i="9"/>
  <c r="Z22" i="9" s="1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Z21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Y20" i="9"/>
  <c r="AV19" i="9"/>
  <c r="AU19" i="9"/>
  <c r="AT19" i="9"/>
  <c r="AS19" i="9"/>
  <c r="AR19" i="9"/>
  <c r="AQ19" i="9"/>
  <c r="AP19" i="9"/>
  <c r="AO19" i="9"/>
  <c r="AN19" i="9"/>
  <c r="AM19" i="9"/>
  <c r="AL19" i="9"/>
  <c r="AK19" i="9"/>
  <c r="AJ19" i="9"/>
  <c r="AI19" i="9"/>
  <c r="AH19" i="9"/>
  <c r="AG19" i="9"/>
  <c r="AB19" i="9" s="1"/>
  <c r="AV18" i="9"/>
  <c r="AU18" i="9"/>
  <c r="AT18" i="9"/>
  <c r="AS18" i="9"/>
  <c r="AR18" i="9"/>
  <c r="AR42" i="9" s="1"/>
  <c r="AQ18" i="9"/>
  <c r="AP18" i="9"/>
  <c r="AO18" i="9"/>
  <c r="AN18" i="9"/>
  <c r="AM18" i="9"/>
  <c r="AL18" i="9"/>
  <c r="AK18" i="9"/>
  <c r="AJ18" i="9"/>
  <c r="AI18" i="9"/>
  <c r="AH18" i="9"/>
  <c r="AG18" i="9"/>
  <c r="AV17" i="9"/>
  <c r="AU17" i="9"/>
  <c r="AU45" i="9" s="1"/>
  <c r="AT17" i="9"/>
  <c r="AS17" i="9"/>
  <c r="AR17" i="9"/>
  <c r="AQ17" i="9"/>
  <c r="AP17" i="9"/>
  <c r="AO17" i="9"/>
  <c r="AN17" i="9"/>
  <c r="AM17" i="9"/>
  <c r="AM42" i="9" s="1"/>
  <c r="AL17" i="9"/>
  <c r="AK17" i="9"/>
  <c r="AJ17" i="9"/>
  <c r="AI17" i="9"/>
  <c r="AH17" i="9"/>
  <c r="AG17" i="9"/>
  <c r="Z17" i="9"/>
  <c r="AV16" i="9"/>
  <c r="AU16" i="9"/>
  <c r="AT16" i="9"/>
  <c r="AT41" i="9" s="1"/>
  <c r="AS16" i="9"/>
  <c r="AR16" i="9"/>
  <c r="AQ16" i="9"/>
  <c r="AP16" i="9"/>
  <c r="AP46" i="9" s="1"/>
  <c r="AO16" i="9"/>
  <c r="AN16" i="9"/>
  <c r="AM16" i="9"/>
  <c r="AL16" i="9"/>
  <c r="AL44" i="9" s="1"/>
  <c r="AK16" i="9"/>
  <c r="AJ16" i="9"/>
  <c r="AI16" i="9"/>
  <c r="AH16" i="9"/>
  <c r="AG16" i="9"/>
  <c r="AV15" i="9"/>
  <c r="AU15" i="9"/>
  <c r="AT15" i="9"/>
  <c r="AS15" i="9"/>
  <c r="AR15" i="9"/>
  <c r="AQ15" i="9"/>
  <c r="AP15" i="9"/>
  <c r="AO15" i="9"/>
  <c r="AN15" i="9"/>
  <c r="AM15" i="9"/>
  <c r="AL15" i="9"/>
  <c r="AK15" i="9"/>
  <c r="AK43" i="9" s="1"/>
  <c r="AJ15" i="9"/>
  <c r="AI15" i="9"/>
  <c r="AH15" i="9"/>
  <c r="AG15" i="9"/>
  <c r="AV14" i="9"/>
  <c r="AU14" i="9"/>
  <c r="AT14" i="9"/>
  <c r="AS14" i="9"/>
  <c r="AR14" i="9"/>
  <c r="AQ14" i="9"/>
  <c r="AP14" i="9"/>
  <c r="AO14" i="9"/>
  <c r="AN14" i="9"/>
  <c r="AM14" i="9"/>
  <c r="AL14" i="9"/>
  <c r="AK14" i="9"/>
  <c r="AJ14" i="9"/>
  <c r="AI14" i="9"/>
  <c r="AH14" i="9"/>
  <c r="AG14" i="9"/>
  <c r="AA14" i="9"/>
  <c r="W14" i="9"/>
  <c r="AV13" i="9"/>
  <c r="AU13" i="9"/>
  <c r="AT13" i="9"/>
  <c r="AS13" i="9"/>
  <c r="AR13" i="9"/>
  <c r="AQ13" i="9"/>
  <c r="AP13" i="9"/>
  <c r="AO13" i="9"/>
  <c r="AN13" i="9"/>
  <c r="AM13" i="9"/>
  <c r="AL13" i="9"/>
  <c r="AK13" i="9"/>
  <c r="AJ13" i="9"/>
  <c r="AI13" i="9"/>
  <c r="AH13" i="9"/>
  <c r="AG13" i="9"/>
  <c r="Y13" i="9" s="1"/>
  <c r="Z13" i="9"/>
  <c r="AV12" i="9"/>
  <c r="AU12" i="9"/>
  <c r="AT12" i="9"/>
  <c r="AS12" i="9"/>
  <c r="AR12" i="9"/>
  <c r="AQ12" i="9"/>
  <c r="AP12" i="9"/>
  <c r="AO12" i="9"/>
  <c r="AN12" i="9"/>
  <c r="AM12" i="9"/>
  <c r="AL12" i="9"/>
  <c r="AK12" i="9"/>
  <c r="AJ12" i="9"/>
  <c r="AI12" i="9"/>
  <c r="AH12" i="9"/>
  <c r="AG12" i="9"/>
  <c r="AW12" i="9" s="1"/>
  <c r="AE12" i="9" s="1"/>
  <c r="AV11" i="9"/>
  <c r="AU11" i="9"/>
  <c r="AT11" i="9"/>
  <c r="AS11" i="9"/>
  <c r="AR11" i="9"/>
  <c r="AQ11" i="9"/>
  <c r="AP11" i="9"/>
  <c r="AO11" i="9"/>
  <c r="AN11" i="9"/>
  <c r="AM11" i="9"/>
  <c r="AL11" i="9"/>
  <c r="AK11" i="9"/>
  <c r="AJ11" i="9"/>
  <c r="AI11" i="9"/>
  <c r="AH11" i="9"/>
  <c r="AG11" i="9"/>
  <c r="AB11" i="9"/>
  <c r="X11" i="9"/>
  <c r="AV10" i="9"/>
  <c r="AU10" i="9"/>
  <c r="AT10" i="9"/>
  <c r="AS10" i="9"/>
  <c r="AR10" i="9"/>
  <c r="AQ10" i="9"/>
  <c r="AP10" i="9"/>
  <c r="AO10" i="9"/>
  <c r="AN10" i="9"/>
  <c r="AM10" i="9"/>
  <c r="AL10" i="9"/>
  <c r="AK10" i="9"/>
  <c r="AJ10" i="9"/>
  <c r="AI10" i="9"/>
  <c r="AH10" i="9"/>
  <c r="AG10" i="9"/>
  <c r="Z10" i="9" s="1"/>
  <c r="AA10" i="9"/>
  <c r="W10" i="9"/>
  <c r="AV9" i="9"/>
  <c r="AU9" i="9"/>
  <c r="AU40" i="9" s="1"/>
  <c r="AT9" i="9"/>
  <c r="AS9" i="9"/>
  <c r="AR9" i="9"/>
  <c r="AQ9" i="9"/>
  <c r="AQ44" i="9" s="1"/>
  <c r="AP9" i="9"/>
  <c r="AO9" i="9"/>
  <c r="AN9" i="9"/>
  <c r="AM9" i="9"/>
  <c r="AL9" i="9"/>
  <c r="AK9" i="9"/>
  <c r="AJ9" i="9"/>
  <c r="AI9" i="9"/>
  <c r="AI41" i="9" s="1"/>
  <c r="AH9" i="9"/>
  <c r="AG9" i="9"/>
  <c r="Y9" i="9" s="1"/>
  <c r="Z9" i="9"/>
  <c r="AV8" i="9"/>
  <c r="AU8" i="9"/>
  <c r="AT8" i="9"/>
  <c r="AS8" i="9"/>
  <c r="AR8" i="9"/>
  <c r="AQ8" i="9"/>
  <c r="AP8" i="9"/>
  <c r="AP45" i="9" s="1"/>
  <c r="AO8" i="9"/>
  <c r="AN8" i="9"/>
  <c r="AM8" i="9"/>
  <c r="AL8" i="9"/>
  <c r="AK8" i="9"/>
  <c r="AJ8" i="9"/>
  <c r="AI8" i="9"/>
  <c r="AH8" i="9"/>
  <c r="AG8" i="9"/>
  <c r="AW8" i="9" s="1"/>
  <c r="AE8" i="9" s="1"/>
  <c r="Y8" i="9"/>
  <c r="AV7" i="9"/>
  <c r="AU7" i="9"/>
  <c r="AT7" i="9"/>
  <c r="AS7" i="9"/>
  <c r="AS39" i="9" s="1"/>
  <c r="AR7" i="9"/>
  <c r="AQ7" i="9"/>
  <c r="AP7" i="9"/>
  <c r="AO7" i="9"/>
  <c r="AN7" i="9"/>
  <c r="AM7" i="9"/>
  <c r="AL7" i="9"/>
  <c r="AK7" i="9"/>
  <c r="AK46" i="9" s="1"/>
  <c r="AJ7" i="9"/>
  <c r="AI7" i="9"/>
  <c r="AH7" i="9"/>
  <c r="AG7" i="9"/>
  <c r="AB7" i="9"/>
  <c r="X7" i="9"/>
  <c r="AV6" i="9"/>
  <c r="AV44" i="9" s="1"/>
  <c r="AU6" i="9"/>
  <c r="AT6" i="9"/>
  <c r="AS6" i="9"/>
  <c r="AR6" i="9"/>
  <c r="AQ6" i="9"/>
  <c r="AP6" i="9"/>
  <c r="AO6" i="9"/>
  <c r="AN6" i="9"/>
  <c r="AN41" i="9" s="1"/>
  <c r="AM6" i="9"/>
  <c r="AL6" i="9"/>
  <c r="AK6" i="9"/>
  <c r="AJ6" i="9"/>
  <c r="AA6" i="9" s="1"/>
  <c r="AI6" i="9"/>
  <c r="AH6" i="9"/>
  <c r="AG6" i="9"/>
  <c r="D1" i="9"/>
  <c r="AK45" i="8"/>
  <c r="AF45" i="8"/>
  <c r="AF44" i="8"/>
  <c r="CB43" i="8"/>
  <c r="CA43" i="8"/>
  <c r="BZ43" i="8"/>
  <c r="BY43" i="8"/>
  <c r="BX43" i="8"/>
  <c r="BW43" i="8"/>
  <c r="BV43" i="8"/>
  <c r="BU43" i="8"/>
  <c r="BT43" i="8"/>
  <c r="BS43" i="8"/>
  <c r="BR43" i="8"/>
  <c r="BQ43" i="8"/>
  <c r="BP43" i="8"/>
  <c r="BO43" i="8"/>
  <c r="BN43" i="8"/>
  <c r="BM43" i="8"/>
  <c r="BL43" i="8"/>
  <c r="BK43" i="8"/>
  <c r="BJ43" i="8"/>
  <c r="BI43" i="8"/>
  <c r="BH43" i="8"/>
  <c r="BG43" i="8"/>
  <c r="BF43" i="8"/>
  <c r="BE43" i="8"/>
  <c r="BD43" i="8"/>
  <c r="BC43" i="8"/>
  <c r="BB43" i="8"/>
  <c r="BA43" i="8"/>
  <c r="AZ43" i="8"/>
  <c r="AY43" i="8"/>
  <c r="AX43" i="8"/>
  <c r="AF43" i="8"/>
  <c r="AN42" i="8"/>
  <c r="AF42" i="8"/>
  <c r="AF41" i="8"/>
  <c r="AF40" i="8"/>
  <c r="AK39" i="8"/>
  <c r="V38" i="8"/>
  <c r="AV37" i="8"/>
  <c r="AU37" i="8"/>
  <c r="AT37" i="8"/>
  <c r="AS37" i="8"/>
  <c r="AR37" i="8"/>
  <c r="AQ37" i="8"/>
  <c r="AP37" i="8"/>
  <c r="AO37" i="8"/>
  <c r="AN37" i="8"/>
  <c r="AM37" i="8"/>
  <c r="AL37" i="8"/>
  <c r="AK37" i="8"/>
  <c r="AJ37" i="8"/>
  <c r="AI37" i="8"/>
  <c r="AH37" i="8"/>
  <c r="AG37" i="8"/>
  <c r="AE37" i="8"/>
  <c r="Y37" i="8"/>
  <c r="E37" i="8"/>
  <c r="B14" i="38" s="1"/>
  <c r="AV36" i="8"/>
  <c r="AU36" i="8"/>
  <c r="AT36" i="8"/>
  <c r="AS36" i="8"/>
  <c r="AR36" i="8"/>
  <c r="AQ36" i="8"/>
  <c r="AP36" i="8"/>
  <c r="AO36" i="8"/>
  <c r="AN36" i="8"/>
  <c r="AM36" i="8"/>
  <c r="AL36" i="8"/>
  <c r="AK36" i="8"/>
  <c r="AJ36" i="8"/>
  <c r="AI36" i="8"/>
  <c r="AH36" i="8"/>
  <c r="AG36" i="8"/>
  <c r="AE36" i="8"/>
  <c r="Y36" i="8"/>
  <c r="AV35" i="8"/>
  <c r="AU35" i="8"/>
  <c r="AT35" i="8"/>
  <c r="AS35" i="8"/>
  <c r="AR35" i="8"/>
  <c r="AQ35" i="8"/>
  <c r="AP35" i="8"/>
  <c r="AO35" i="8"/>
  <c r="AN35" i="8"/>
  <c r="AM35" i="8"/>
  <c r="AL35" i="8"/>
  <c r="AK35" i="8"/>
  <c r="AJ35" i="8"/>
  <c r="AI35" i="8"/>
  <c r="AH35" i="8"/>
  <c r="AG35" i="8"/>
  <c r="AB35" i="8" s="1"/>
  <c r="AE35" i="8"/>
  <c r="X35" i="8"/>
  <c r="AV34" i="8"/>
  <c r="AU34" i="8"/>
  <c r="AT34" i="8"/>
  <c r="AS34" i="8"/>
  <c r="AR34" i="8"/>
  <c r="AQ34" i="8"/>
  <c r="AP34" i="8"/>
  <c r="AO34" i="8"/>
  <c r="AN34" i="8"/>
  <c r="AM34" i="8"/>
  <c r="AL34" i="8"/>
  <c r="AK34" i="8"/>
  <c r="AJ34" i="8"/>
  <c r="AA34" i="8" s="1"/>
  <c r="AI34" i="8"/>
  <c r="AH34" i="8"/>
  <c r="AG34" i="8"/>
  <c r="Z34" i="8" s="1"/>
  <c r="AE34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Z33" i="8" s="1"/>
  <c r="AH33" i="8"/>
  <c r="AG33" i="8"/>
  <c r="AE33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E32" i="8"/>
  <c r="Y32" i="8"/>
  <c r="AV31" i="8"/>
  <c r="AU31" i="8"/>
  <c r="AT31" i="8"/>
  <c r="AS31" i="8"/>
  <c r="AR31" i="8"/>
  <c r="AQ31" i="8"/>
  <c r="AP31" i="8"/>
  <c r="AO31" i="8"/>
  <c r="AN31" i="8"/>
  <c r="AM31" i="8"/>
  <c r="AL31" i="8"/>
  <c r="AK31" i="8"/>
  <c r="AJ31" i="8"/>
  <c r="AI31" i="8"/>
  <c r="AH31" i="8"/>
  <c r="AG31" i="8"/>
  <c r="AE31" i="8"/>
  <c r="AB31" i="8"/>
  <c r="X31" i="8"/>
  <c r="AV30" i="8"/>
  <c r="AU30" i="8"/>
  <c r="AT30" i="8"/>
  <c r="AS30" i="8"/>
  <c r="AR30" i="8"/>
  <c r="AQ30" i="8"/>
  <c r="AP30" i="8"/>
  <c r="AO30" i="8"/>
  <c r="AN30" i="8"/>
  <c r="AM30" i="8"/>
  <c r="AL30" i="8"/>
  <c r="AK30" i="8"/>
  <c r="AJ30" i="8"/>
  <c r="AI30" i="8"/>
  <c r="AH30" i="8"/>
  <c r="AG30" i="8"/>
  <c r="Z30" i="8" s="1"/>
  <c r="AE30" i="8"/>
  <c r="AA30" i="8"/>
  <c r="W30" i="8"/>
  <c r="AV29" i="8"/>
  <c r="AU29" i="8"/>
  <c r="AT29" i="8"/>
  <c r="AS29" i="8"/>
  <c r="AR29" i="8"/>
  <c r="AQ29" i="8"/>
  <c r="AP29" i="8"/>
  <c r="AO29" i="8"/>
  <c r="AN29" i="8"/>
  <c r="AM29" i="8"/>
  <c r="AL29" i="8"/>
  <c r="AK29" i="8"/>
  <c r="AJ29" i="8"/>
  <c r="AI29" i="8"/>
  <c r="AH29" i="8"/>
  <c r="AG29" i="8"/>
  <c r="Y29" i="8" s="1"/>
  <c r="AE29" i="8"/>
  <c r="Z29" i="8"/>
  <c r="AV28" i="8"/>
  <c r="AU28" i="8"/>
  <c r="AT28" i="8"/>
  <c r="AS28" i="8"/>
  <c r="AR28" i="8"/>
  <c r="AQ28" i="8"/>
  <c r="AP28" i="8"/>
  <c r="AO28" i="8"/>
  <c r="AN28" i="8"/>
  <c r="AM28" i="8"/>
  <c r="AL28" i="8"/>
  <c r="AK28" i="8"/>
  <c r="AJ28" i="8"/>
  <c r="AI28" i="8"/>
  <c r="AH28" i="8"/>
  <c r="AG28" i="8"/>
  <c r="AE28" i="8"/>
  <c r="Y28" i="8"/>
  <c r="AV27" i="8"/>
  <c r="AU27" i="8"/>
  <c r="AT27" i="8"/>
  <c r="AS27" i="8"/>
  <c r="AR27" i="8"/>
  <c r="AQ27" i="8"/>
  <c r="AP27" i="8"/>
  <c r="AO27" i="8"/>
  <c r="AN27" i="8"/>
  <c r="AM27" i="8"/>
  <c r="AL27" i="8"/>
  <c r="AK27" i="8"/>
  <c r="AJ27" i="8"/>
  <c r="AI27" i="8"/>
  <c r="AH27" i="8"/>
  <c r="AG27" i="8"/>
  <c r="AB27" i="8" s="1"/>
  <c r="AE27" i="8"/>
  <c r="X27" i="8"/>
  <c r="AV26" i="8"/>
  <c r="AU26" i="8"/>
  <c r="AT26" i="8"/>
  <c r="AS26" i="8"/>
  <c r="AR26" i="8"/>
  <c r="AQ26" i="8"/>
  <c r="AP26" i="8"/>
  <c r="AO26" i="8"/>
  <c r="AN26" i="8"/>
  <c r="AM26" i="8"/>
  <c r="AL26" i="8"/>
  <c r="AK26" i="8"/>
  <c r="AJ26" i="8"/>
  <c r="AA26" i="8" s="1"/>
  <c r="AI26" i="8"/>
  <c r="AH26" i="8"/>
  <c r="AG26" i="8"/>
  <c r="Z26" i="8" s="1"/>
  <c r="AE26" i="8"/>
  <c r="AV25" i="8"/>
  <c r="AU25" i="8"/>
  <c r="AT25" i="8"/>
  <c r="AS25" i="8"/>
  <c r="AR25" i="8"/>
  <c r="AQ25" i="8"/>
  <c r="AP25" i="8"/>
  <c r="AO25" i="8"/>
  <c r="AN25" i="8"/>
  <c r="AM25" i="8"/>
  <c r="AL25" i="8"/>
  <c r="AK25" i="8"/>
  <c r="AJ25" i="8"/>
  <c r="AI25" i="8"/>
  <c r="Z25" i="8" s="1"/>
  <c r="AH25" i="8"/>
  <c r="AG25" i="8"/>
  <c r="AE25" i="8"/>
  <c r="AV24" i="8"/>
  <c r="AU24" i="8"/>
  <c r="AT24" i="8"/>
  <c r="AS24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E24" i="8"/>
  <c r="Y24" i="8"/>
  <c r="AV23" i="8"/>
  <c r="AU23" i="8"/>
  <c r="AT23" i="8"/>
  <c r="AS23" i="8"/>
  <c r="AR23" i="8"/>
  <c r="AQ23" i="8"/>
  <c r="AP23" i="8"/>
  <c r="AO23" i="8"/>
  <c r="AN23" i="8"/>
  <c r="AM23" i="8"/>
  <c r="AL23" i="8"/>
  <c r="AK23" i="8"/>
  <c r="AJ23" i="8"/>
  <c r="AI23" i="8"/>
  <c r="AH23" i="8"/>
  <c r="AG23" i="8"/>
  <c r="AE23" i="8"/>
  <c r="AB23" i="8"/>
  <c r="X23" i="8"/>
  <c r="AV22" i="8"/>
  <c r="AU22" i="8"/>
  <c r="AT22" i="8"/>
  <c r="AS22" i="8"/>
  <c r="AR22" i="8"/>
  <c r="AQ22" i="8"/>
  <c r="AP22" i="8"/>
  <c r="AO22" i="8"/>
  <c r="AN22" i="8"/>
  <c r="AM22" i="8"/>
  <c r="AL22" i="8"/>
  <c r="AK22" i="8"/>
  <c r="AJ22" i="8"/>
  <c r="AI22" i="8"/>
  <c r="AH22" i="8"/>
  <c r="AG22" i="8"/>
  <c r="Z22" i="8" s="1"/>
  <c r="AE22" i="8"/>
  <c r="AA22" i="8"/>
  <c r="W22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Y21" i="8" s="1"/>
  <c r="AE21" i="8"/>
  <c r="Z21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E20" i="8"/>
  <c r="Y20" i="8"/>
  <c r="AV19" i="8"/>
  <c r="AU19" i="8"/>
  <c r="AT19" i="8"/>
  <c r="AS19" i="8"/>
  <c r="AR19" i="8"/>
  <c r="AQ19" i="8"/>
  <c r="AP19" i="8"/>
  <c r="AO19" i="8"/>
  <c r="AN19" i="8"/>
  <c r="AM19" i="8"/>
  <c r="AL19" i="8"/>
  <c r="AK19" i="8"/>
  <c r="AJ19" i="8"/>
  <c r="AI19" i="8"/>
  <c r="AH19" i="8"/>
  <c r="AG19" i="8"/>
  <c r="AB19" i="8" s="1"/>
  <c r="AE19" i="8"/>
  <c r="X19" i="8"/>
  <c r="AV18" i="8"/>
  <c r="AU18" i="8"/>
  <c r="AT18" i="8"/>
  <c r="AS18" i="8"/>
  <c r="AR18" i="8"/>
  <c r="AQ18" i="8"/>
  <c r="AP18" i="8"/>
  <c r="AO18" i="8"/>
  <c r="AN18" i="8"/>
  <c r="AM18" i="8"/>
  <c r="AL18" i="8"/>
  <c r="AK18" i="8"/>
  <c r="AJ18" i="8"/>
  <c r="AA18" i="8" s="1"/>
  <c r="AI18" i="8"/>
  <c r="AH18" i="8"/>
  <c r="AG18" i="8"/>
  <c r="Z18" i="8" s="1"/>
  <c r="AE18" i="8"/>
  <c r="AE41" i="8" s="1"/>
  <c r="AV17" i="8"/>
  <c r="AU17" i="8"/>
  <c r="AT17" i="8"/>
  <c r="AS17" i="8"/>
  <c r="AR17" i="8"/>
  <c r="AQ17" i="8"/>
  <c r="AP17" i="8"/>
  <c r="AO17" i="8"/>
  <c r="AN17" i="8"/>
  <c r="AM17" i="8"/>
  <c r="AL17" i="8"/>
  <c r="AK17" i="8"/>
  <c r="AJ17" i="8"/>
  <c r="AI17" i="8"/>
  <c r="Z17" i="8" s="1"/>
  <c r="AH17" i="8"/>
  <c r="AG17" i="8"/>
  <c r="AE17" i="8"/>
  <c r="AV16" i="8"/>
  <c r="AU16" i="8"/>
  <c r="AT16" i="8"/>
  <c r="AS16" i="8"/>
  <c r="AR16" i="8"/>
  <c r="AQ16" i="8"/>
  <c r="AP16" i="8"/>
  <c r="AO16" i="8"/>
  <c r="AN16" i="8"/>
  <c r="AM16" i="8"/>
  <c r="AL16" i="8"/>
  <c r="AK16" i="8"/>
  <c r="AJ16" i="8"/>
  <c r="AI16" i="8"/>
  <c r="AH16" i="8"/>
  <c r="AG16" i="8"/>
  <c r="AE16" i="8"/>
  <c r="Y16" i="8"/>
  <c r="AV15" i="8"/>
  <c r="AU15" i="8"/>
  <c r="AT15" i="8"/>
  <c r="AS15" i="8"/>
  <c r="AR15" i="8"/>
  <c r="AQ15" i="8"/>
  <c r="AP15" i="8"/>
  <c r="AO15" i="8"/>
  <c r="AN15" i="8"/>
  <c r="AM15" i="8"/>
  <c r="AL15" i="8"/>
  <c r="AK15" i="8"/>
  <c r="AJ15" i="8"/>
  <c r="AI15" i="8"/>
  <c r="AH15" i="8"/>
  <c r="AG15" i="8"/>
  <c r="AE15" i="8"/>
  <c r="AB15" i="8"/>
  <c r="X15" i="8"/>
  <c r="AV14" i="8"/>
  <c r="AU14" i="8"/>
  <c r="AT14" i="8"/>
  <c r="AS14" i="8"/>
  <c r="AR14" i="8"/>
  <c r="AQ14" i="8"/>
  <c r="AP14" i="8"/>
  <c r="AO14" i="8"/>
  <c r="AN14" i="8"/>
  <c r="AM14" i="8"/>
  <c r="AL14" i="8"/>
  <c r="AK14" i="8"/>
  <c r="AJ14" i="8"/>
  <c r="AI14" i="8"/>
  <c r="AH14" i="8"/>
  <c r="AG14" i="8"/>
  <c r="Z14" i="8" s="1"/>
  <c r="AE14" i="8"/>
  <c r="AA14" i="8"/>
  <c r="W14" i="8"/>
  <c r="AV13" i="8"/>
  <c r="AU13" i="8"/>
  <c r="AT13" i="8"/>
  <c r="AS13" i="8"/>
  <c r="AR13" i="8"/>
  <c r="AQ13" i="8"/>
  <c r="AP13" i="8"/>
  <c r="AO13" i="8"/>
  <c r="AN13" i="8"/>
  <c r="AM13" i="8"/>
  <c r="AL13" i="8"/>
  <c r="AK13" i="8"/>
  <c r="AJ13" i="8"/>
  <c r="AI13" i="8"/>
  <c r="AH13" i="8"/>
  <c r="AG13" i="8"/>
  <c r="Y13" i="8" s="1"/>
  <c r="AE13" i="8"/>
  <c r="Z13" i="8"/>
  <c r="AV12" i="8"/>
  <c r="AU12" i="8"/>
  <c r="AT12" i="8"/>
  <c r="AS12" i="8"/>
  <c r="AR12" i="8"/>
  <c r="AQ12" i="8"/>
  <c r="AP12" i="8"/>
  <c r="AP43" i="8" s="1"/>
  <c r="AO12" i="8"/>
  <c r="AN12" i="8"/>
  <c r="AM12" i="8"/>
  <c r="AL12" i="8"/>
  <c r="AK12" i="8"/>
  <c r="AJ12" i="8"/>
  <c r="AI12" i="8"/>
  <c r="AH12" i="8"/>
  <c r="AG12" i="8"/>
  <c r="AE12" i="8"/>
  <c r="Y12" i="8"/>
  <c r="AV11" i="8"/>
  <c r="AU11" i="8"/>
  <c r="AT11" i="8"/>
  <c r="AS11" i="8"/>
  <c r="AR11" i="8"/>
  <c r="AQ11" i="8"/>
  <c r="AP11" i="8"/>
  <c r="AO11" i="8"/>
  <c r="AN11" i="8"/>
  <c r="AM11" i="8"/>
  <c r="AL11" i="8"/>
  <c r="AK11" i="8"/>
  <c r="AJ11" i="8"/>
  <c r="AI11" i="8"/>
  <c r="AH11" i="8"/>
  <c r="AG11" i="8"/>
  <c r="AB11" i="8" s="1"/>
  <c r="AE11" i="8"/>
  <c r="X11" i="8"/>
  <c r="AV10" i="8"/>
  <c r="AU10" i="8"/>
  <c r="AT10" i="8"/>
  <c r="AS10" i="8"/>
  <c r="AS42" i="8" s="1"/>
  <c r="AR10" i="8"/>
  <c r="AQ10" i="8"/>
  <c r="AP10" i="8"/>
  <c r="AO10" i="8"/>
  <c r="AO42" i="8" s="1"/>
  <c r="AN10" i="8"/>
  <c r="AM10" i="8"/>
  <c r="AL10" i="8"/>
  <c r="AK10" i="8"/>
  <c r="AK42" i="8" s="1"/>
  <c r="AJ10" i="8"/>
  <c r="AI10" i="8"/>
  <c r="AH10" i="8"/>
  <c r="AG10" i="8"/>
  <c r="W10" i="8" s="1"/>
  <c r="AE10" i="8"/>
  <c r="AA10" i="8"/>
  <c r="X10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E9" i="8"/>
  <c r="AV8" i="8"/>
  <c r="AU8" i="8"/>
  <c r="AT8" i="8"/>
  <c r="AS8" i="8"/>
  <c r="AR8" i="8"/>
  <c r="AQ8" i="8"/>
  <c r="AP8" i="8"/>
  <c r="AO8" i="8"/>
  <c r="AN8" i="8"/>
  <c r="AM8" i="8"/>
  <c r="AL8" i="8"/>
  <c r="AK8" i="8"/>
  <c r="AJ8" i="8"/>
  <c r="AI8" i="8"/>
  <c r="AH8" i="8"/>
  <c r="AG8" i="8"/>
  <c r="AW8" i="8" s="1"/>
  <c r="AE8" i="8"/>
  <c r="Z8" i="8"/>
  <c r="Y8" i="8"/>
  <c r="AB7" i="8"/>
  <c r="AA7" i="8"/>
  <c r="AD7" i="8" s="1"/>
  <c r="Z7" i="8"/>
  <c r="Y7" i="8"/>
  <c r="X7" i="8"/>
  <c r="AC7" i="8" s="1"/>
  <c r="V7" i="8" s="1"/>
  <c r="W7" i="8"/>
  <c r="AV6" i="8"/>
  <c r="AU6" i="8"/>
  <c r="AT6" i="8"/>
  <c r="AT43" i="8" s="1"/>
  <c r="AS6" i="8"/>
  <c r="AR6" i="8"/>
  <c r="AQ6" i="8"/>
  <c r="AP6" i="8"/>
  <c r="AP44" i="8" s="1"/>
  <c r="AO6" i="8"/>
  <c r="AN6" i="8"/>
  <c r="AM6" i="8"/>
  <c r="AL6" i="8"/>
  <c r="AL44" i="8" s="1"/>
  <c r="AK6" i="8"/>
  <c r="AJ6" i="8"/>
  <c r="AI6" i="8"/>
  <c r="AH6" i="8"/>
  <c r="AH43" i="8" s="1"/>
  <c r="AG6" i="8"/>
  <c r="AE6" i="8"/>
  <c r="D1" i="8"/>
  <c r="AF45" i="7"/>
  <c r="AF44" i="7"/>
  <c r="CB43" i="7"/>
  <c r="CA43" i="7"/>
  <c r="BZ43" i="7"/>
  <c r="BY43" i="7"/>
  <c r="BX43" i="7"/>
  <c r="BW43" i="7"/>
  <c r="BV43" i="7"/>
  <c r="BU43" i="7"/>
  <c r="BT43" i="7"/>
  <c r="BS43" i="7"/>
  <c r="BR43" i="7"/>
  <c r="BQ43" i="7"/>
  <c r="BP43" i="7"/>
  <c r="BO43" i="7"/>
  <c r="BN43" i="7"/>
  <c r="BM43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AY43" i="7"/>
  <c r="AX43" i="7"/>
  <c r="AF43" i="7"/>
  <c r="AU42" i="7"/>
  <c r="AM42" i="7"/>
  <c r="AF42" i="7"/>
  <c r="AF41" i="7"/>
  <c r="AF40" i="7"/>
  <c r="V38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J37" i="7"/>
  <c r="AB37" i="7" s="1"/>
  <c r="AI37" i="7"/>
  <c r="AH37" i="7"/>
  <c r="AG37" i="7"/>
  <c r="AE37" i="7"/>
  <c r="W37" i="7"/>
  <c r="E37" i="7"/>
  <c r="B13" i="38" s="1"/>
  <c r="AV36" i="7"/>
  <c r="AU36" i="7"/>
  <c r="AT36" i="7"/>
  <c r="AS36" i="7"/>
  <c r="AR36" i="7"/>
  <c r="AQ36" i="7"/>
  <c r="AP36" i="7"/>
  <c r="AO36" i="7"/>
  <c r="AN36" i="7"/>
  <c r="AM36" i="7"/>
  <c r="AL36" i="7"/>
  <c r="AK36" i="7"/>
  <c r="AJ36" i="7"/>
  <c r="X36" i="7" s="1"/>
  <c r="AI36" i="7"/>
  <c r="AH36" i="7"/>
  <c r="AG36" i="7"/>
  <c r="AE36" i="7"/>
  <c r="AB36" i="7"/>
  <c r="AA36" i="7"/>
  <c r="W36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J35" i="7"/>
  <c r="AI35" i="7"/>
  <c r="AA35" i="7" s="1"/>
  <c r="AH35" i="7"/>
  <c r="AG35" i="7"/>
  <c r="AE35" i="7"/>
  <c r="W35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J34" i="7"/>
  <c r="AI34" i="7"/>
  <c r="AH34" i="7"/>
  <c r="AG34" i="7"/>
  <c r="AE34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E33" i="7"/>
  <c r="Y33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X32" i="7" s="1"/>
  <c r="AI32" i="7"/>
  <c r="AH32" i="7"/>
  <c r="AG32" i="7"/>
  <c r="AE32" i="7"/>
  <c r="AB32" i="7"/>
  <c r="AA32" i="7"/>
  <c r="W32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J31" i="7"/>
  <c r="AI31" i="7"/>
  <c r="AA31" i="7" s="1"/>
  <c r="AH31" i="7"/>
  <c r="AG31" i="7"/>
  <c r="AE31" i="7"/>
  <c r="W31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J30" i="7"/>
  <c r="AI30" i="7"/>
  <c r="AH30" i="7"/>
  <c r="AG30" i="7"/>
  <c r="AE30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J29" i="7"/>
  <c r="AI29" i="7"/>
  <c r="AH29" i="7"/>
  <c r="AG29" i="7"/>
  <c r="AE29" i="7"/>
  <c r="Y29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X28" i="7" s="1"/>
  <c r="AI28" i="7"/>
  <c r="AH28" i="7"/>
  <c r="AG28" i="7"/>
  <c r="AE28" i="7"/>
  <c r="AB28" i="7"/>
  <c r="AA28" i="7"/>
  <c r="W28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J27" i="7"/>
  <c r="AI27" i="7"/>
  <c r="AA27" i="7" s="1"/>
  <c r="AH27" i="7"/>
  <c r="AG27" i="7"/>
  <c r="AE27" i="7"/>
  <c r="W27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J26" i="7"/>
  <c r="AI26" i="7"/>
  <c r="AH26" i="7"/>
  <c r="AG26" i="7"/>
  <c r="AE26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J25" i="7"/>
  <c r="AI25" i="7"/>
  <c r="AH25" i="7"/>
  <c r="AG25" i="7"/>
  <c r="AE25" i="7"/>
  <c r="Y25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J24" i="7"/>
  <c r="X24" i="7" s="1"/>
  <c r="AI24" i="7"/>
  <c r="AH24" i="7"/>
  <c r="AG24" i="7"/>
  <c r="AE24" i="7"/>
  <c r="AB24" i="7"/>
  <c r="AA24" i="7"/>
  <c r="W24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I23" i="7"/>
  <c r="AA23" i="7" s="1"/>
  <c r="AH23" i="7"/>
  <c r="AG23" i="7"/>
  <c r="AE23" i="7"/>
  <c r="W23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J22" i="7"/>
  <c r="AI22" i="7"/>
  <c r="AH22" i="7"/>
  <c r="AG22" i="7"/>
  <c r="AE22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J21" i="7"/>
  <c r="AI21" i="7"/>
  <c r="AH21" i="7"/>
  <c r="AG21" i="7"/>
  <c r="AE21" i="7"/>
  <c r="Y21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X20" i="7" s="1"/>
  <c r="AI20" i="7"/>
  <c r="AH20" i="7"/>
  <c r="AG20" i="7"/>
  <c r="AE20" i="7"/>
  <c r="AB20" i="7"/>
  <c r="AA20" i="7"/>
  <c r="W20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A19" i="7" s="1"/>
  <c r="AH19" i="7"/>
  <c r="AG19" i="7"/>
  <c r="AE19" i="7"/>
  <c r="W19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J18" i="7"/>
  <c r="AI18" i="7"/>
  <c r="AH18" i="7"/>
  <c r="AG18" i="7"/>
  <c r="AE18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E17" i="7"/>
  <c r="Y17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J16" i="7"/>
  <c r="X16" i="7" s="1"/>
  <c r="AI16" i="7"/>
  <c r="AH16" i="7"/>
  <c r="AG16" i="7"/>
  <c r="AE16" i="7"/>
  <c r="AB16" i="7"/>
  <c r="AA16" i="7"/>
  <c r="W16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A15" i="7" s="1"/>
  <c r="AH15" i="7"/>
  <c r="AG15" i="7"/>
  <c r="AE15" i="7"/>
  <c r="W15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J14" i="7"/>
  <c r="AI14" i="7"/>
  <c r="AH14" i="7"/>
  <c r="AG14" i="7"/>
  <c r="AE14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E13" i="7"/>
  <c r="Y13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X12" i="7" s="1"/>
  <c r="AI12" i="7"/>
  <c r="AH12" i="7"/>
  <c r="AG12" i="7"/>
  <c r="AE12" i="7"/>
  <c r="AB12" i="7"/>
  <c r="AA12" i="7"/>
  <c r="W12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A11" i="7" s="1"/>
  <c r="AH11" i="7"/>
  <c r="AG11" i="7"/>
  <c r="AE11" i="7"/>
  <c r="W11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E10" i="7"/>
  <c r="AV9" i="7"/>
  <c r="AU9" i="7"/>
  <c r="AT9" i="7"/>
  <c r="AS9" i="7"/>
  <c r="AS44" i="7" s="1"/>
  <c r="AR9" i="7"/>
  <c r="AQ9" i="7"/>
  <c r="AP9" i="7"/>
  <c r="AO9" i="7"/>
  <c r="AO38" i="7" s="1"/>
  <c r="AN9" i="7"/>
  <c r="AM9" i="7"/>
  <c r="AL9" i="7"/>
  <c r="AK9" i="7"/>
  <c r="AK44" i="7" s="1"/>
  <c r="AJ9" i="7"/>
  <c r="AI9" i="7"/>
  <c r="AH9" i="7"/>
  <c r="AG9" i="7"/>
  <c r="AE9" i="7"/>
  <c r="Y9" i="7"/>
  <c r="AV8" i="7"/>
  <c r="AU8" i="7"/>
  <c r="AT8" i="7"/>
  <c r="AS8" i="7"/>
  <c r="AS41" i="7" s="1"/>
  <c r="AR8" i="7"/>
  <c r="AQ8" i="7"/>
  <c r="AP8" i="7"/>
  <c r="AO8" i="7"/>
  <c r="AO44" i="7" s="1"/>
  <c r="AN8" i="7"/>
  <c r="AM8" i="7"/>
  <c r="AL8" i="7"/>
  <c r="AK8" i="7"/>
  <c r="AK41" i="7" s="1"/>
  <c r="AJ8" i="7"/>
  <c r="X8" i="7" s="1"/>
  <c r="AI8" i="7"/>
  <c r="AH8" i="7"/>
  <c r="AG8" i="7"/>
  <c r="AE8" i="7"/>
  <c r="AB8" i="7"/>
  <c r="AA8" i="7"/>
  <c r="W8" i="7"/>
  <c r="AV7" i="7"/>
  <c r="AV40" i="7" s="1"/>
  <c r="AU7" i="7"/>
  <c r="AU39" i="7" s="1"/>
  <c r="AT7" i="7"/>
  <c r="AS7" i="7"/>
  <c r="AR7" i="7"/>
  <c r="AR44" i="7" s="1"/>
  <c r="AQ7" i="7"/>
  <c r="AQ45" i="7" s="1"/>
  <c r="AP7" i="7"/>
  <c r="AO7" i="7"/>
  <c r="AN7" i="7"/>
  <c r="AN40" i="7" s="1"/>
  <c r="AM7" i="7"/>
  <c r="AM39" i="7" s="1"/>
  <c r="AL7" i="7"/>
  <c r="AK7" i="7"/>
  <c r="AJ7" i="7"/>
  <c r="AJ44" i="7" s="1"/>
  <c r="AI7" i="7"/>
  <c r="AA7" i="7" s="1"/>
  <c r="AH7" i="7"/>
  <c r="AG7" i="7"/>
  <c r="AE7" i="7"/>
  <c r="W7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Z6" i="7"/>
  <c r="D1" i="7"/>
  <c r="AF45" i="6"/>
  <c r="AF44" i="6"/>
  <c r="CB43" i="6"/>
  <c r="CA43" i="6"/>
  <c r="BZ43" i="6"/>
  <c r="BY43" i="6"/>
  <c r="BX43" i="6"/>
  <c r="BW43" i="6"/>
  <c r="BV43" i="6"/>
  <c r="BU43" i="6"/>
  <c r="BT43" i="6"/>
  <c r="BS43" i="6"/>
  <c r="BR43" i="6"/>
  <c r="BQ43" i="6"/>
  <c r="BP43" i="6"/>
  <c r="BO43" i="6"/>
  <c r="BN43" i="6"/>
  <c r="BM43" i="6"/>
  <c r="BL43" i="6"/>
  <c r="BK43" i="6"/>
  <c r="BJ43" i="6"/>
  <c r="BI43" i="6"/>
  <c r="BH43" i="6"/>
  <c r="BG43" i="6"/>
  <c r="BF43" i="6"/>
  <c r="BE43" i="6"/>
  <c r="BD43" i="6"/>
  <c r="BC43" i="6"/>
  <c r="BB43" i="6"/>
  <c r="BA43" i="6"/>
  <c r="AZ43" i="6"/>
  <c r="AY43" i="6"/>
  <c r="AX43" i="6"/>
  <c r="AF43" i="6"/>
  <c r="AF42" i="6"/>
  <c r="AF41" i="6"/>
  <c r="AF40" i="6"/>
  <c r="V38" i="6"/>
  <c r="AV37" i="6"/>
  <c r="AU37" i="6"/>
  <c r="AT37" i="6"/>
  <c r="AS37" i="6"/>
  <c r="AR37" i="6"/>
  <c r="AQ37" i="6"/>
  <c r="AP37" i="6"/>
  <c r="AO37" i="6"/>
  <c r="AN37" i="6"/>
  <c r="AM37" i="6"/>
  <c r="AL37" i="6"/>
  <c r="AK37" i="6"/>
  <c r="AJ37" i="6"/>
  <c r="AI37" i="6"/>
  <c r="AH37" i="6"/>
  <c r="AG37" i="6"/>
  <c r="W37" i="6" s="1"/>
  <c r="AE37" i="6"/>
  <c r="AA37" i="6"/>
  <c r="X37" i="6"/>
  <c r="E37" i="6"/>
  <c r="B12" i="38" s="1"/>
  <c r="AV36" i="6"/>
  <c r="AU36" i="6"/>
  <c r="AT36" i="6"/>
  <c r="AS36" i="6"/>
  <c r="AR36" i="6"/>
  <c r="AQ36" i="6"/>
  <c r="AP36" i="6"/>
  <c r="AO36" i="6"/>
  <c r="AN36" i="6"/>
  <c r="AM36" i="6"/>
  <c r="AL36" i="6"/>
  <c r="AK36" i="6"/>
  <c r="AJ36" i="6"/>
  <c r="AI36" i="6"/>
  <c r="AH36" i="6"/>
  <c r="AG36" i="6"/>
  <c r="AE36" i="6"/>
  <c r="X36" i="6"/>
  <c r="AV35" i="6"/>
  <c r="AU35" i="6"/>
  <c r="AT35" i="6"/>
  <c r="AS35" i="6"/>
  <c r="AR35" i="6"/>
  <c r="AQ35" i="6"/>
  <c r="AP35" i="6"/>
  <c r="AO35" i="6"/>
  <c r="AN35" i="6"/>
  <c r="AM35" i="6"/>
  <c r="AL35" i="6"/>
  <c r="AK35" i="6"/>
  <c r="AJ35" i="6"/>
  <c r="AI35" i="6"/>
  <c r="AH35" i="6"/>
  <c r="AG35" i="6"/>
  <c r="Y35" i="6" s="1"/>
  <c r="AE35" i="6"/>
  <c r="AA35" i="6"/>
  <c r="Z35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Z34" i="6" s="1"/>
  <c r="AH34" i="6"/>
  <c r="AG34" i="6"/>
  <c r="AE34" i="6"/>
  <c r="Y34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Y33" i="6" s="1"/>
  <c r="AG33" i="6"/>
  <c r="AE33" i="6"/>
  <c r="AB33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E32" i="6"/>
  <c r="X32" i="6"/>
  <c r="AV31" i="6"/>
  <c r="AU31" i="6"/>
  <c r="AT31" i="6"/>
  <c r="AS31" i="6"/>
  <c r="AR31" i="6"/>
  <c r="AQ31" i="6"/>
  <c r="AP31" i="6"/>
  <c r="AO31" i="6"/>
  <c r="AN31" i="6"/>
  <c r="AM31" i="6"/>
  <c r="AL31" i="6"/>
  <c r="AK31" i="6"/>
  <c r="AJ31" i="6"/>
  <c r="AI31" i="6"/>
  <c r="AH31" i="6"/>
  <c r="AG31" i="6"/>
  <c r="Y31" i="6" s="1"/>
  <c r="AE31" i="6"/>
  <c r="AA31" i="6"/>
  <c r="Z31" i="6"/>
  <c r="AV30" i="6"/>
  <c r="AU30" i="6"/>
  <c r="AT30" i="6"/>
  <c r="AS30" i="6"/>
  <c r="AR30" i="6"/>
  <c r="AQ30" i="6"/>
  <c r="AP30" i="6"/>
  <c r="AO30" i="6"/>
  <c r="AN30" i="6"/>
  <c r="AM30" i="6"/>
  <c r="AL30" i="6"/>
  <c r="AK30" i="6"/>
  <c r="AJ30" i="6"/>
  <c r="AI30" i="6"/>
  <c r="Z30" i="6" s="1"/>
  <c r="AH30" i="6"/>
  <c r="AG30" i="6"/>
  <c r="AE30" i="6"/>
  <c r="Y30" i="6"/>
  <c r="AV29" i="6"/>
  <c r="AU29" i="6"/>
  <c r="AT29" i="6"/>
  <c r="AS29" i="6"/>
  <c r="AR29" i="6"/>
  <c r="AQ29" i="6"/>
  <c r="AP29" i="6"/>
  <c r="AO29" i="6"/>
  <c r="AN29" i="6"/>
  <c r="AM29" i="6"/>
  <c r="AL29" i="6"/>
  <c r="AK29" i="6"/>
  <c r="AJ29" i="6"/>
  <c r="AI29" i="6"/>
  <c r="AH29" i="6"/>
  <c r="Y29" i="6" s="1"/>
  <c r="AG29" i="6"/>
  <c r="AE29" i="6"/>
  <c r="AB29" i="6"/>
  <c r="AV28" i="6"/>
  <c r="AU28" i="6"/>
  <c r="AT28" i="6"/>
  <c r="AS28" i="6"/>
  <c r="AR28" i="6"/>
  <c r="AQ28" i="6"/>
  <c r="AP28" i="6"/>
  <c r="AO28" i="6"/>
  <c r="AN28" i="6"/>
  <c r="AM28" i="6"/>
  <c r="AL28" i="6"/>
  <c r="AK28" i="6"/>
  <c r="AJ28" i="6"/>
  <c r="AI28" i="6"/>
  <c r="AH28" i="6"/>
  <c r="AG28" i="6"/>
  <c r="AE28" i="6"/>
  <c r="X28" i="6"/>
  <c r="AV27" i="6"/>
  <c r="AU27" i="6"/>
  <c r="AT27" i="6"/>
  <c r="AS27" i="6"/>
  <c r="AR27" i="6"/>
  <c r="AQ27" i="6"/>
  <c r="AP27" i="6"/>
  <c r="AO27" i="6"/>
  <c r="AN27" i="6"/>
  <c r="AM27" i="6"/>
  <c r="AL27" i="6"/>
  <c r="AK27" i="6"/>
  <c r="AJ27" i="6"/>
  <c r="AI27" i="6"/>
  <c r="Z27" i="6" s="1"/>
  <c r="AH27" i="6"/>
  <c r="AG27" i="6"/>
  <c r="Y27" i="6" s="1"/>
  <c r="AE27" i="6"/>
  <c r="AB27" i="6"/>
  <c r="AA27" i="6"/>
  <c r="X27" i="6"/>
  <c r="W27" i="6"/>
  <c r="AV26" i="6"/>
  <c r="AU26" i="6"/>
  <c r="AT26" i="6"/>
  <c r="AS26" i="6"/>
  <c r="AR26" i="6"/>
  <c r="AQ26" i="6"/>
  <c r="AP26" i="6"/>
  <c r="AO26" i="6"/>
  <c r="AN26" i="6"/>
  <c r="AM26" i="6"/>
  <c r="AL26" i="6"/>
  <c r="AK26" i="6"/>
  <c r="AJ26" i="6"/>
  <c r="AI26" i="6"/>
  <c r="AH26" i="6"/>
  <c r="AG26" i="6"/>
  <c r="AE26" i="6"/>
  <c r="W26" i="6"/>
  <c r="AV25" i="6"/>
  <c r="AU25" i="6"/>
  <c r="AT25" i="6"/>
  <c r="AS25" i="6"/>
  <c r="AR25" i="6"/>
  <c r="AQ25" i="6"/>
  <c r="AP25" i="6"/>
  <c r="AO25" i="6"/>
  <c r="AN25" i="6"/>
  <c r="AM25" i="6"/>
  <c r="AL25" i="6"/>
  <c r="AK25" i="6"/>
  <c r="AJ25" i="6"/>
  <c r="AI25" i="6"/>
  <c r="X25" i="6" s="1"/>
  <c r="AH25" i="6"/>
  <c r="AB25" i="6" s="1"/>
  <c r="AG25" i="6"/>
  <c r="AE25" i="6"/>
  <c r="Y25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X24" i="6" s="1"/>
  <c r="AI24" i="6"/>
  <c r="AH24" i="6"/>
  <c r="AG24" i="6"/>
  <c r="AE24" i="6"/>
  <c r="Y24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X23" i="6" s="1"/>
  <c r="AI23" i="6"/>
  <c r="AA23" i="6" s="1"/>
  <c r="AH23" i="6"/>
  <c r="AG23" i="6"/>
  <c r="AE23" i="6"/>
  <c r="Z23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Y22" i="6" s="1"/>
  <c r="AI22" i="6"/>
  <c r="W22" i="6" s="1"/>
  <c r="AH22" i="6"/>
  <c r="AG22" i="6"/>
  <c r="AE22" i="6"/>
  <c r="Z22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E21" i="6"/>
  <c r="AB21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A20" i="6" s="1"/>
  <c r="AG20" i="6"/>
  <c r="Y20" i="6" s="1"/>
  <c r="AE20" i="6"/>
  <c r="AB20" i="6"/>
  <c r="W20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Y19" i="6" s="1"/>
  <c r="AE19" i="6"/>
  <c r="AB19" i="6"/>
  <c r="AA19" i="6"/>
  <c r="W19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E18" i="6"/>
  <c r="W18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X17" i="6" s="1"/>
  <c r="AH17" i="6"/>
  <c r="AB17" i="6" s="1"/>
  <c r="AG17" i="6"/>
  <c r="AE17" i="6"/>
  <c r="Y17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X16" i="6" s="1"/>
  <c r="AI16" i="6"/>
  <c r="AH16" i="6"/>
  <c r="AG16" i="6"/>
  <c r="AE16" i="6"/>
  <c r="Y16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X15" i="6" s="1"/>
  <c r="AI15" i="6"/>
  <c r="AA15" i="6" s="1"/>
  <c r="AH15" i="6"/>
  <c r="AG15" i="6"/>
  <c r="AE15" i="6"/>
  <c r="Z15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Y14" i="6" s="1"/>
  <c r="AI14" i="6"/>
  <c r="W14" i="6" s="1"/>
  <c r="AH14" i="6"/>
  <c r="AG14" i="6"/>
  <c r="AE14" i="6"/>
  <c r="Z14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E13" i="6"/>
  <c r="AB13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A12" i="6" s="1"/>
  <c r="AG12" i="6"/>
  <c r="Y12" i="6" s="1"/>
  <c r="AE12" i="6"/>
  <c r="AB12" i="6"/>
  <c r="W12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Y11" i="6" s="1"/>
  <c r="AE11" i="6"/>
  <c r="AB11" i="6"/>
  <c r="AA11" i="6"/>
  <c r="W11" i="6"/>
  <c r="AV10" i="6"/>
  <c r="AU10" i="6"/>
  <c r="AT10" i="6"/>
  <c r="AT38" i="6" s="1"/>
  <c r="AS10" i="6"/>
  <c r="AR10" i="6"/>
  <c r="AQ10" i="6"/>
  <c r="AP10" i="6"/>
  <c r="AO10" i="6"/>
  <c r="AN10" i="6"/>
  <c r="AM10" i="6"/>
  <c r="AL10" i="6"/>
  <c r="AL38" i="6" s="1"/>
  <c r="AK10" i="6"/>
  <c r="AJ10" i="6"/>
  <c r="AI10" i="6"/>
  <c r="W10" i="6" s="1"/>
  <c r="AH10" i="6"/>
  <c r="AG10" i="6"/>
  <c r="AE10" i="6"/>
  <c r="Y10" i="6"/>
  <c r="AV9" i="6"/>
  <c r="AU9" i="6"/>
  <c r="AT9" i="6"/>
  <c r="AS9" i="6"/>
  <c r="AR9" i="6"/>
  <c r="AQ9" i="6"/>
  <c r="AQ42" i="6" s="1"/>
  <c r="AP9" i="6"/>
  <c r="AP42" i="6" s="1"/>
  <c r="AO9" i="6"/>
  <c r="AN9" i="6"/>
  <c r="AM9" i="6"/>
  <c r="AL9" i="6"/>
  <c r="AK9" i="6"/>
  <c r="AJ9" i="6"/>
  <c r="AI9" i="6"/>
  <c r="X9" i="6" s="1"/>
  <c r="AH9" i="6"/>
  <c r="AH42" i="6" s="1"/>
  <c r="AG9" i="6"/>
  <c r="AE9" i="6"/>
  <c r="Z9" i="6"/>
  <c r="Y9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Z8" i="6" s="1"/>
  <c r="AE8" i="6"/>
  <c r="AA8" i="6"/>
  <c r="AV7" i="6"/>
  <c r="AU7" i="6"/>
  <c r="AT7" i="6"/>
  <c r="AS7" i="6"/>
  <c r="AS41" i="6" s="1"/>
  <c r="AR7" i="6"/>
  <c r="AQ7" i="6"/>
  <c r="AP7" i="6"/>
  <c r="AO7" i="6"/>
  <c r="AO44" i="6" s="1"/>
  <c r="AN7" i="6"/>
  <c r="AM7" i="6"/>
  <c r="AL7" i="6"/>
  <c r="AK7" i="6"/>
  <c r="AK41" i="6" s="1"/>
  <c r="AJ7" i="6"/>
  <c r="AI7" i="6"/>
  <c r="AH7" i="6"/>
  <c r="AG7" i="6"/>
  <c r="AG44" i="6" s="1"/>
  <c r="AE7" i="6"/>
  <c r="AA7" i="6"/>
  <c r="AV6" i="6"/>
  <c r="AU6" i="6"/>
  <c r="AU42" i="6" s="1"/>
  <c r="AT6" i="6"/>
  <c r="AT42" i="6" s="1"/>
  <c r="AS6" i="6"/>
  <c r="AS42" i="6" s="1"/>
  <c r="AR6" i="6"/>
  <c r="AQ6" i="6"/>
  <c r="AQ45" i="6" s="1"/>
  <c r="AP6" i="6"/>
  <c r="AO6" i="6"/>
  <c r="AO42" i="6" s="1"/>
  <c r="AN6" i="6"/>
  <c r="AM6" i="6"/>
  <c r="AM42" i="6" s="1"/>
  <c r="AL6" i="6"/>
  <c r="AL42" i="6" s="1"/>
  <c r="AK6" i="6"/>
  <c r="AK42" i="6" s="1"/>
  <c r="AJ6" i="6"/>
  <c r="AI6" i="6"/>
  <c r="W6" i="6" s="1"/>
  <c r="AH6" i="6"/>
  <c r="AG6" i="6"/>
  <c r="AG42" i="6" s="1"/>
  <c r="AE6" i="6"/>
  <c r="AA6" i="6"/>
  <c r="Z6" i="6"/>
  <c r="D1" i="6"/>
  <c r="AF45" i="5"/>
  <c r="AF44" i="5"/>
  <c r="CB43" i="5"/>
  <c r="CA43" i="5"/>
  <c r="BZ43" i="5"/>
  <c r="BY43" i="5"/>
  <c r="BX43" i="5"/>
  <c r="BW43" i="5"/>
  <c r="BV43" i="5"/>
  <c r="BU43" i="5"/>
  <c r="BT43" i="5"/>
  <c r="BS43" i="5"/>
  <c r="BR43" i="5"/>
  <c r="BQ43" i="5"/>
  <c r="BP43" i="5"/>
  <c r="BO43" i="5"/>
  <c r="BN43" i="5"/>
  <c r="BM43" i="5"/>
  <c r="BL43" i="5"/>
  <c r="BK43" i="5"/>
  <c r="BJ43" i="5"/>
  <c r="BI43" i="5"/>
  <c r="BH43" i="5"/>
  <c r="BG43" i="5"/>
  <c r="BF43" i="5"/>
  <c r="BE43" i="5"/>
  <c r="BD43" i="5"/>
  <c r="BC43" i="5"/>
  <c r="BB43" i="5"/>
  <c r="BA43" i="5"/>
  <c r="AZ43" i="5"/>
  <c r="AY43" i="5"/>
  <c r="AX43" i="5"/>
  <c r="AF43" i="5"/>
  <c r="AF42" i="5"/>
  <c r="AF41" i="5"/>
  <c r="AF40" i="5"/>
  <c r="V38" i="5"/>
  <c r="AV37" i="5"/>
  <c r="AU37" i="5"/>
  <c r="AT37" i="5"/>
  <c r="AS37" i="5"/>
  <c r="AR37" i="5"/>
  <c r="AQ37" i="5"/>
  <c r="AP37" i="5"/>
  <c r="AO37" i="5"/>
  <c r="AN37" i="5"/>
  <c r="AM37" i="5"/>
  <c r="AL37" i="5"/>
  <c r="AK37" i="5"/>
  <c r="AJ37" i="5"/>
  <c r="AI37" i="5"/>
  <c r="AH37" i="5"/>
  <c r="AA37" i="5" s="1"/>
  <c r="AG37" i="5"/>
  <c r="Y37" i="5" s="1"/>
  <c r="AE37" i="5"/>
  <c r="AB37" i="5"/>
  <c r="X37" i="5"/>
  <c r="W37" i="5"/>
  <c r="E37" i="5"/>
  <c r="B11" i="38" s="1"/>
  <c r="AV36" i="5"/>
  <c r="AU36" i="5"/>
  <c r="AT36" i="5"/>
  <c r="AS36" i="5"/>
  <c r="AR36" i="5"/>
  <c r="AQ36" i="5"/>
  <c r="AP36" i="5"/>
  <c r="AO36" i="5"/>
  <c r="AN36" i="5"/>
  <c r="AM36" i="5"/>
  <c r="AL36" i="5"/>
  <c r="AK36" i="5"/>
  <c r="AJ36" i="5"/>
  <c r="AB36" i="5" s="1"/>
  <c r="AI36" i="5"/>
  <c r="AH36" i="5"/>
  <c r="AA36" i="5" s="1"/>
  <c r="AG36" i="5"/>
  <c r="AE36" i="5"/>
  <c r="Y36" i="5"/>
  <c r="AV35" i="5"/>
  <c r="AU35" i="5"/>
  <c r="AT35" i="5"/>
  <c r="AS35" i="5"/>
  <c r="AR35" i="5"/>
  <c r="AQ35" i="5"/>
  <c r="AP35" i="5"/>
  <c r="AO35" i="5"/>
  <c r="AN35" i="5"/>
  <c r="AM35" i="5"/>
  <c r="AL35" i="5"/>
  <c r="AK35" i="5"/>
  <c r="AJ35" i="5"/>
  <c r="X35" i="5" s="1"/>
  <c r="AI35" i="5"/>
  <c r="AB35" i="5" s="1"/>
  <c r="AH35" i="5"/>
  <c r="AG35" i="5"/>
  <c r="AE35" i="5"/>
  <c r="Z35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Y34" i="5" s="1"/>
  <c r="AI34" i="5"/>
  <c r="W34" i="5" s="1"/>
  <c r="AH34" i="5"/>
  <c r="AA34" i="5" s="1"/>
  <c r="AG34" i="5"/>
  <c r="AE34" i="5"/>
  <c r="Z34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Z33" i="5" s="1"/>
  <c r="AE33" i="5"/>
  <c r="AB33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A32" i="5" s="1"/>
  <c r="AG32" i="5"/>
  <c r="AE32" i="5"/>
  <c r="AB32" i="5"/>
  <c r="W32" i="5"/>
  <c r="AV31" i="5"/>
  <c r="AU31" i="5"/>
  <c r="AT31" i="5"/>
  <c r="AS31" i="5"/>
  <c r="AR31" i="5"/>
  <c r="AQ31" i="5"/>
  <c r="AP31" i="5"/>
  <c r="AO31" i="5"/>
  <c r="AN31" i="5"/>
  <c r="AM31" i="5"/>
  <c r="AL31" i="5"/>
  <c r="AK31" i="5"/>
  <c r="AJ31" i="5"/>
  <c r="AI31" i="5"/>
  <c r="AH31" i="5"/>
  <c r="AG31" i="5"/>
  <c r="Y31" i="5" s="1"/>
  <c r="AE31" i="5"/>
  <c r="AB31" i="5"/>
  <c r="AA31" i="5"/>
  <c r="W31" i="5"/>
  <c r="AV30" i="5"/>
  <c r="AU30" i="5"/>
  <c r="AT30" i="5"/>
  <c r="AS30" i="5"/>
  <c r="AR30" i="5"/>
  <c r="AQ30" i="5"/>
  <c r="AP30" i="5"/>
  <c r="AO30" i="5"/>
  <c r="AN30" i="5"/>
  <c r="AM30" i="5"/>
  <c r="AL30" i="5"/>
  <c r="AK30" i="5"/>
  <c r="AJ30" i="5"/>
  <c r="AI30" i="5"/>
  <c r="AH30" i="5"/>
  <c r="AA30" i="5" s="1"/>
  <c r="AG30" i="5"/>
  <c r="AE30" i="5"/>
  <c r="W30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X29" i="5" s="1"/>
  <c r="AH29" i="5"/>
  <c r="AB29" i="5" s="1"/>
  <c r="AG29" i="5"/>
  <c r="Z29" i="5" s="1"/>
  <c r="AE29" i="5"/>
  <c r="Y29" i="5"/>
  <c r="AV28" i="5"/>
  <c r="AU28" i="5"/>
  <c r="AT28" i="5"/>
  <c r="AS28" i="5"/>
  <c r="AR28" i="5"/>
  <c r="AQ28" i="5"/>
  <c r="AP28" i="5"/>
  <c r="AO28" i="5"/>
  <c r="AN28" i="5"/>
  <c r="AM28" i="5"/>
  <c r="AL28" i="5"/>
  <c r="AK28" i="5"/>
  <c r="AJ28" i="5"/>
  <c r="AB28" i="5" s="1"/>
  <c r="AI28" i="5"/>
  <c r="AH28" i="5"/>
  <c r="AA28" i="5" s="1"/>
  <c r="AG28" i="5"/>
  <c r="AE28" i="5"/>
  <c r="Y28" i="5"/>
  <c r="AV27" i="5"/>
  <c r="AU27" i="5"/>
  <c r="AT27" i="5"/>
  <c r="AS27" i="5"/>
  <c r="AR27" i="5"/>
  <c r="AQ27" i="5"/>
  <c r="AP27" i="5"/>
  <c r="AO27" i="5"/>
  <c r="AN27" i="5"/>
  <c r="AM27" i="5"/>
  <c r="AL27" i="5"/>
  <c r="AK27" i="5"/>
  <c r="AJ27" i="5"/>
  <c r="X27" i="5" s="1"/>
  <c r="AI27" i="5"/>
  <c r="AB27" i="5" s="1"/>
  <c r="AH27" i="5"/>
  <c r="AG27" i="5"/>
  <c r="AE27" i="5"/>
  <c r="Z27" i="5"/>
  <c r="AV26" i="5"/>
  <c r="AU26" i="5"/>
  <c r="AT26" i="5"/>
  <c r="AS26" i="5"/>
  <c r="AR26" i="5"/>
  <c r="AQ26" i="5"/>
  <c r="AP26" i="5"/>
  <c r="AO26" i="5"/>
  <c r="AN26" i="5"/>
  <c r="AM26" i="5"/>
  <c r="AL26" i="5"/>
  <c r="AK26" i="5"/>
  <c r="AJ26" i="5"/>
  <c r="Y26" i="5" s="1"/>
  <c r="AI26" i="5"/>
  <c r="W26" i="5" s="1"/>
  <c r="AH26" i="5"/>
  <c r="AA26" i="5" s="1"/>
  <c r="AG26" i="5"/>
  <c r="AE26" i="5"/>
  <c r="Z26" i="5"/>
  <c r="AV25" i="5"/>
  <c r="AU25" i="5"/>
  <c r="AT25" i="5"/>
  <c r="AS25" i="5"/>
  <c r="AR25" i="5"/>
  <c r="AQ25" i="5"/>
  <c r="AP25" i="5"/>
  <c r="AO25" i="5"/>
  <c r="AN25" i="5"/>
  <c r="AM25" i="5"/>
  <c r="AL25" i="5"/>
  <c r="AK25" i="5"/>
  <c r="AJ25" i="5"/>
  <c r="AI25" i="5"/>
  <c r="AH25" i="5"/>
  <c r="AG25" i="5"/>
  <c r="Z25" i="5" s="1"/>
  <c r="AE25" i="5"/>
  <c r="AB25" i="5"/>
  <c r="AV24" i="5"/>
  <c r="AU24" i="5"/>
  <c r="AT24" i="5"/>
  <c r="AS24" i="5"/>
  <c r="AR24" i="5"/>
  <c r="AQ24" i="5"/>
  <c r="AP24" i="5"/>
  <c r="AO24" i="5"/>
  <c r="AN24" i="5"/>
  <c r="AM24" i="5"/>
  <c r="AL24" i="5"/>
  <c r="AK24" i="5"/>
  <c r="AJ24" i="5"/>
  <c r="AI24" i="5"/>
  <c r="AH24" i="5"/>
  <c r="AA24" i="5" s="1"/>
  <c r="AG24" i="5"/>
  <c r="AE24" i="5"/>
  <c r="AB24" i="5"/>
  <c r="W24" i="5"/>
  <c r="AV23" i="5"/>
  <c r="AU23" i="5"/>
  <c r="AT23" i="5"/>
  <c r="AS23" i="5"/>
  <c r="AR23" i="5"/>
  <c r="AQ23" i="5"/>
  <c r="AP23" i="5"/>
  <c r="AO23" i="5"/>
  <c r="AN23" i="5"/>
  <c r="AM23" i="5"/>
  <c r="AL23" i="5"/>
  <c r="AK23" i="5"/>
  <c r="AJ23" i="5"/>
  <c r="AI23" i="5"/>
  <c r="AH23" i="5"/>
  <c r="AG23" i="5"/>
  <c r="Y23" i="5" s="1"/>
  <c r="AE23" i="5"/>
  <c r="AB23" i="5"/>
  <c r="AA23" i="5"/>
  <c r="W23" i="5"/>
  <c r="AV22" i="5"/>
  <c r="AU22" i="5"/>
  <c r="AT22" i="5"/>
  <c r="AS22" i="5"/>
  <c r="AR22" i="5"/>
  <c r="AQ22" i="5"/>
  <c r="AP22" i="5"/>
  <c r="AO22" i="5"/>
  <c r="AN22" i="5"/>
  <c r="AM22" i="5"/>
  <c r="AL22" i="5"/>
  <c r="AK22" i="5"/>
  <c r="AJ22" i="5"/>
  <c r="AI22" i="5"/>
  <c r="AH22" i="5"/>
  <c r="AA22" i="5" s="1"/>
  <c r="AG22" i="5"/>
  <c r="AE22" i="5"/>
  <c r="W22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X21" i="5" s="1"/>
  <c r="AH21" i="5"/>
  <c r="AB21" i="5" s="1"/>
  <c r="AG21" i="5"/>
  <c r="Z21" i="5" s="1"/>
  <c r="AE21" i="5"/>
  <c r="Y21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B20" i="5" s="1"/>
  <c r="AI20" i="5"/>
  <c r="AH20" i="5"/>
  <c r="AA20" i="5" s="1"/>
  <c r="AG20" i="5"/>
  <c r="AE20" i="5"/>
  <c r="Y20" i="5"/>
  <c r="AV19" i="5"/>
  <c r="AU19" i="5"/>
  <c r="AT19" i="5"/>
  <c r="AS19" i="5"/>
  <c r="AR19" i="5"/>
  <c r="AQ19" i="5"/>
  <c r="AP19" i="5"/>
  <c r="AO19" i="5"/>
  <c r="AN19" i="5"/>
  <c r="AM19" i="5"/>
  <c r="AL19" i="5"/>
  <c r="AK19" i="5"/>
  <c r="AJ19" i="5"/>
  <c r="X19" i="5" s="1"/>
  <c r="AI19" i="5"/>
  <c r="AB19" i="5" s="1"/>
  <c r="AH19" i="5"/>
  <c r="AG19" i="5"/>
  <c r="AE19" i="5"/>
  <c r="Z19" i="5"/>
  <c r="AV18" i="5"/>
  <c r="AU18" i="5"/>
  <c r="AT18" i="5"/>
  <c r="AS18" i="5"/>
  <c r="AR18" i="5"/>
  <c r="AQ18" i="5"/>
  <c r="AP18" i="5"/>
  <c r="AO18" i="5"/>
  <c r="AN18" i="5"/>
  <c r="AM18" i="5"/>
  <c r="AL18" i="5"/>
  <c r="AK18" i="5"/>
  <c r="AJ18" i="5"/>
  <c r="Y18" i="5" s="1"/>
  <c r="AI18" i="5"/>
  <c r="W18" i="5" s="1"/>
  <c r="AH18" i="5"/>
  <c r="AA18" i="5" s="1"/>
  <c r="AG18" i="5"/>
  <c r="AE18" i="5"/>
  <c r="Z18" i="5"/>
  <c r="AV17" i="5"/>
  <c r="AU17" i="5"/>
  <c r="AT17" i="5"/>
  <c r="AS17" i="5"/>
  <c r="AR17" i="5"/>
  <c r="AQ17" i="5"/>
  <c r="AP17" i="5"/>
  <c r="AO17" i="5"/>
  <c r="AN17" i="5"/>
  <c r="AM17" i="5"/>
  <c r="AL17" i="5"/>
  <c r="AK17" i="5"/>
  <c r="AJ17" i="5"/>
  <c r="AI17" i="5"/>
  <c r="AH17" i="5"/>
  <c r="AG17" i="5"/>
  <c r="Z17" i="5" s="1"/>
  <c r="AE17" i="5"/>
  <c r="AB17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A16" i="5" s="1"/>
  <c r="AG16" i="5"/>
  <c r="AE16" i="5"/>
  <c r="AB16" i="5"/>
  <c r="W16" i="5"/>
  <c r="AV15" i="5"/>
  <c r="AU15" i="5"/>
  <c r="AT15" i="5"/>
  <c r="AS15" i="5"/>
  <c r="AR15" i="5"/>
  <c r="AQ15" i="5"/>
  <c r="AP15" i="5"/>
  <c r="AO15" i="5"/>
  <c r="AN15" i="5"/>
  <c r="AM15" i="5"/>
  <c r="AL15" i="5"/>
  <c r="AK15" i="5"/>
  <c r="AJ15" i="5"/>
  <c r="AI15" i="5"/>
  <c r="AH15" i="5"/>
  <c r="AG15" i="5"/>
  <c r="Y15" i="5" s="1"/>
  <c r="AE15" i="5"/>
  <c r="AB15" i="5"/>
  <c r="AA15" i="5"/>
  <c r="W15" i="5"/>
  <c r="AV14" i="5"/>
  <c r="AU14" i="5"/>
  <c r="AT14" i="5"/>
  <c r="AS14" i="5"/>
  <c r="AR14" i="5"/>
  <c r="AQ14" i="5"/>
  <c r="AP14" i="5"/>
  <c r="AO14" i="5"/>
  <c r="AN14" i="5"/>
  <c r="AM14" i="5"/>
  <c r="AL14" i="5"/>
  <c r="AK14" i="5"/>
  <c r="AJ14" i="5"/>
  <c r="AI14" i="5"/>
  <c r="AH14" i="5"/>
  <c r="AA14" i="5" s="1"/>
  <c r="AG14" i="5"/>
  <c r="AE14" i="5"/>
  <c r="W14" i="5"/>
  <c r="AV13" i="5"/>
  <c r="AU13" i="5"/>
  <c r="AU45" i="5" s="1"/>
  <c r="AT13" i="5"/>
  <c r="AS13" i="5"/>
  <c r="AR13" i="5"/>
  <c r="AQ13" i="5"/>
  <c r="AQ41" i="5" s="1"/>
  <c r="AP13" i="5"/>
  <c r="AO13" i="5"/>
  <c r="AN13" i="5"/>
  <c r="AM13" i="5"/>
  <c r="AM38" i="5" s="1"/>
  <c r="AL13" i="5"/>
  <c r="AK13" i="5"/>
  <c r="AJ13" i="5"/>
  <c r="AI13" i="5"/>
  <c r="X13" i="5" s="1"/>
  <c r="AH13" i="5"/>
  <c r="AB13" i="5" s="1"/>
  <c r="AG13" i="5"/>
  <c r="Z13" i="5" s="1"/>
  <c r="AE13" i="5"/>
  <c r="Y13" i="5"/>
  <c r="AV12" i="5"/>
  <c r="AU12" i="5"/>
  <c r="AT12" i="5"/>
  <c r="AS12" i="5"/>
  <c r="AR12" i="5"/>
  <c r="AQ12" i="5"/>
  <c r="AP12" i="5"/>
  <c r="AO12" i="5"/>
  <c r="AN12" i="5"/>
  <c r="AM12" i="5"/>
  <c r="AL12" i="5"/>
  <c r="AK12" i="5"/>
  <c r="AJ12" i="5"/>
  <c r="AB12" i="5" s="1"/>
  <c r="AI12" i="5"/>
  <c r="AH12" i="5"/>
  <c r="AA12" i="5" s="1"/>
  <c r="AG12" i="5"/>
  <c r="AE12" i="5"/>
  <c r="Y12" i="5"/>
  <c r="AV11" i="5"/>
  <c r="AU11" i="5"/>
  <c r="AT11" i="5"/>
  <c r="AS11" i="5"/>
  <c r="AR11" i="5"/>
  <c r="AQ11" i="5"/>
  <c r="AP11" i="5"/>
  <c r="AO11" i="5"/>
  <c r="AN11" i="5"/>
  <c r="AM11" i="5"/>
  <c r="AL11" i="5"/>
  <c r="AK11" i="5"/>
  <c r="AJ11" i="5"/>
  <c r="X11" i="5" s="1"/>
  <c r="AI11" i="5"/>
  <c r="AB11" i="5" s="1"/>
  <c r="AH11" i="5"/>
  <c r="AG11" i="5"/>
  <c r="AE11" i="5"/>
  <c r="Z11" i="5"/>
  <c r="AV10" i="5"/>
  <c r="AV43" i="5" s="1"/>
  <c r="AU10" i="5"/>
  <c r="AT10" i="5"/>
  <c r="AS10" i="5"/>
  <c r="AR10" i="5"/>
  <c r="AQ10" i="5"/>
  <c r="AP10" i="5"/>
  <c r="AO10" i="5"/>
  <c r="AN10" i="5"/>
  <c r="AN44" i="5" s="1"/>
  <c r="AM10" i="5"/>
  <c r="AL10" i="5"/>
  <c r="AK10" i="5"/>
  <c r="AJ10" i="5"/>
  <c r="AJ45" i="5" s="1"/>
  <c r="AI10" i="5"/>
  <c r="W10" i="5" s="1"/>
  <c r="AH10" i="5"/>
  <c r="AA10" i="5" s="1"/>
  <c r="AG10" i="5"/>
  <c r="AE10" i="5"/>
  <c r="AE45" i="5" s="1"/>
  <c r="Z10" i="5"/>
  <c r="AV9" i="5"/>
  <c r="AU9" i="5"/>
  <c r="AU38" i="5" s="1"/>
  <c r="AT9" i="5"/>
  <c r="AS9" i="5"/>
  <c r="AS44" i="5" s="1"/>
  <c r="AR9" i="5"/>
  <c r="AQ9" i="5"/>
  <c r="AQ38" i="5" s="1"/>
  <c r="AP9" i="5"/>
  <c r="AO9" i="5"/>
  <c r="AO45" i="5" s="1"/>
  <c r="AN9" i="5"/>
  <c r="AM9" i="5"/>
  <c r="AM45" i="5" s="1"/>
  <c r="AL9" i="5"/>
  <c r="AK9" i="5"/>
  <c r="AK43" i="5" s="1"/>
  <c r="AJ9" i="5"/>
  <c r="AI9" i="5"/>
  <c r="AI41" i="5" s="1"/>
  <c r="AH9" i="5"/>
  <c r="AG9" i="5"/>
  <c r="Z9" i="5" s="1"/>
  <c r="AE9" i="5"/>
  <c r="AB9" i="5"/>
  <c r="AV8" i="5"/>
  <c r="AU8" i="5"/>
  <c r="AT8" i="5"/>
  <c r="AS8" i="5"/>
  <c r="AR8" i="5"/>
  <c r="AQ8" i="5"/>
  <c r="AP8" i="5"/>
  <c r="AO8" i="5"/>
  <c r="AN8" i="5"/>
  <c r="AM8" i="5"/>
  <c r="AL8" i="5"/>
  <c r="AK8" i="5"/>
  <c r="AJ8" i="5"/>
  <c r="AI8" i="5"/>
  <c r="AH8" i="5"/>
  <c r="AA8" i="5" s="1"/>
  <c r="AG8" i="5"/>
  <c r="AE8" i="5"/>
  <c r="AB8" i="5"/>
  <c r="W8" i="5"/>
  <c r="AV7" i="5"/>
  <c r="AU7" i="5"/>
  <c r="AT7" i="5"/>
  <c r="AS7" i="5"/>
  <c r="AS43" i="5" s="1"/>
  <c r="AR7" i="5"/>
  <c r="AQ7" i="5"/>
  <c r="AP7" i="5"/>
  <c r="AO7" i="5"/>
  <c r="AO41" i="5" s="1"/>
  <c r="AN7" i="5"/>
  <c r="AM7" i="5"/>
  <c r="AL7" i="5"/>
  <c r="AK7" i="5"/>
  <c r="AK44" i="5" s="1"/>
  <c r="AJ7" i="5"/>
  <c r="AI7" i="5"/>
  <c r="AH7" i="5"/>
  <c r="AG7" i="5"/>
  <c r="Y7" i="5" s="1"/>
  <c r="AE7" i="5"/>
  <c r="AB7" i="5"/>
  <c r="AA7" i="5"/>
  <c r="W7" i="5"/>
  <c r="AV6" i="5"/>
  <c r="AV45" i="5" s="1"/>
  <c r="AU6" i="5"/>
  <c r="AT6" i="5"/>
  <c r="AT43" i="5" s="1"/>
  <c r="AS6" i="5"/>
  <c r="AR6" i="5"/>
  <c r="AR43" i="5" s="1"/>
  <c r="AQ6" i="5"/>
  <c r="AP6" i="5"/>
  <c r="AP41" i="5" s="1"/>
  <c r="AO6" i="5"/>
  <c r="AN6" i="5"/>
  <c r="AN45" i="5" s="1"/>
  <c r="AM6" i="5"/>
  <c r="AL6" i="5"/>
  <c r="AL44" i="5" s="1"/>
  <c r="AK6" i="5"/>
  <c r="AJ6" i="5"/>
  <c r="AJ44" i="5" s="1"/>
  <c r="AI6" i="5"/>
  <c r="AH6" i="5"/>
  <c r="AH40" i="5" s="1"/>
  <c r="AG6" i="5"/>
  <c r="AE6" i="5"/>
  <c r="W6" i="5"/>
  <c r="D1" i="5"/>
  <c r="AF45" i="4"/>
  <c r="AF44" i="4"/>
  <c r="CB43" i="4"/>
  <c r="CA43" i="4"/>
  <c r="BZ43" i="4"/>
  <c r="BY43" i="4"/>
  <c r="BX43" i="4"/>
  <c r="BW43" i="4"/>
  <c r="BV43" i="4"/>
  <c r="BU43" i="4"/>
  <c r="BT43" i="4"/>
  <c r="BS43" i="4"/>
  <c r="BR43" i="4"/>
  <c r="BQ43" i="4"/>
  <c r="BP43" i="4"/>
  <c r="BO43" i="4"/>
  <c r="BN43" i="4"/>
  <c r="BM43" i="4"/>
  <c r="BL43" i="4"/>
  <c r="BK43" i="4"/>
  <c r="BJ43" i="4"/>
  <c r="BI43" i="4"/>
  <c r="BH43" i="4"/>
  <c r="BG43" i="4"/>
  <c r="BF43" i="4"/>
  <c r="BE43" i="4"/>
  <c r="BD43" i="4"/>
  <c r="BC43" i="4"/>
  <c r="BB43" i="4"/>
  <c r="BA43" i="4"/>
  <c r="AZ43" i="4"/>
  <c r="AY43" i="4"/>
  <c r="AX43" i="4"/>
  <c r="AF43" i="4"/>
  <c r="AF42" i="4"/>
  <c r="AF41" i="4"/>
  <c r="AF40" i="4"/>
  <c r="V38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B37" i="4" s="1"/>
  <c r="AI37" i="4"/>
  <c r="AH37" i="4"/>
  <c r="AA37" i="4" s="1"/>
  <c r="AG37" i="4"/>
  <c r="AE37" i="4"/>
  <c r="Y37" i="4"/>
  <c r="E37" i="4"/>
  <c r="B10" i="38" s="1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Z36" i="4" s="1"/>
  <c r="AE36" i="4"/>
  <c r="AA36" i="4"/>
  <c r="AV35" i="4"/>
  <c r="AU35" i="4"/>
  <c r="AT35" i="4"/>
  <c r="AS35" i="4"/>
  <c r="AR35" i="4"/>
  <c r="AQ35" i="4"/>
  <c r="AP35" i="4"/>
  <c r="AO35" i="4"/>
  <c r="AN35" i="4"/>
  <c r="AM35" i="4"/>
  <c r="AL35" i="4"/>
  <c r="AK35" i="4"/>
  <c r="AJ35" i="4"/>
  <c r="AI35" i="4"/>
  <c r="AH35" i="4"/>
  <c r="AG35" i="4"/>
  <c r="Z35" i="4" s="1"/>
  <c r="AE35" i="4"/>
  <c r="X35" i="4"/>
  <c r="AV34" i="4"/>
  <c r="AU34" i="4"/>
  <c r="AT34" i="4"/>
  <c r="AS34" i="4"/>
  <c r="AR34" i="4"/>
  <c r="AQ34" i="4"/>
  <c r="AP34" i="4"/>
  <c r="AO34" i="4"/>
  <c r="AN34" i="4"/>
  <c r="AM34" i="4"/>
  <c r="AL34" i="4"/>
  <c r="AK34" i="4"/>
  <c r="AJ34" i="4"/>
  <c r="Z34" i="4" s="1"/>
  <c r="AI34" i="4"/>
  <c r="Y34" i="4" s="1"/>
  <c r="AH34" i="4"/>
  <c r="AB34" i="4" s="1"/>
  <c r="AG34" i="4"/>
  <c r="AW34" i="4" s="1"/>
  <c r="AE34" i="4"/>
  <c r="AA34" i="4"/>
  <c r="W34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Y33" i="4" s="1"/>
  <c r="AH33" i="4"/>
  <c r="AB33" i="4" s="1"/>
  <c r="AG33" i="4"/>
  <c r="AW33" i="4" s="1"/>
  <c r="AE33" i="4"/>
  <c r="AV32" i="4"/>
  <c r="AU32" i="4"/>
  <c r="AT32" i="4"/>
  <c r="AS32" i="4"/>
  <c r="AR32" i="4"/>
  <c r="AQ32" i="4"/>
  <c r="AP32" i="4"/>
  <c r="AO32" i="4"/>
  <c r="AN32" i="4"/>
  <c r="AM32" i="4"/>
  <c r="AL32" i="4"/>
  <c r="AK32" i="4"/>
  <c r="AJ32" i="4"/>
  <c r="AI32" i="4"/>
  <c r="AH32" i="4"/>
  <c r="AB32" i="4" s="1"/>
  <c r="AG32" i="4"/>
  <c r="AA32" i="4" s="1"/>
  <c r="AE32" i="4"/>
  <c r="Y32" i="4"/>
  <c r="AV31" i="4"/>
  <c r="AU31" i="4"/>
  <c r="AT31" i="4"/>
  <c r="AS31" i="4"/>
  <c r="AR31" i="4"/>
  <c r="AQ31" i="4"/>
  <c r="AP31" i="4"/>
  <c r="AO31" i="4"/>
  <c r="AN31" i="4"/>
  <c r="AM31" i="4"/>
  <c r="AL31" i="4"/>
  <c r="AK31" i="4"/>
  <c r="AJ31" i="4"/>
  <c r="AI31" i="4"/>
  <c r="AH31" i="4"/>
  <c r="AG31" i="4"/>
  <c r="Z31" i="4" s="1"/>
  <c r="AE31" i="4"/>
  <c r="AB31" i="4"/>
  <c r="X31" i="4"/>
  <c r="AV30" i="4"/>
  <c r="AU30" i="4"/>
  <c r="AT30" i="4"/>
  <c r="AS30" i="4"/>
  <c r="AR30" i="4"/>
  <c r="AQ30" i="4"/>
  <c r="AP30" i="4"/>
  <c r="AO30" i="4"/>
  <c r="AN30" i="4"/>
  <c r="AM30" i="4"/>
  <c r="AL30" i="4"/>
  <c r="AK30" i="4"/>
  <c r="AJ30" i="4"/>
  <c r="AA30" i="4" s="1"/>
  <c r="AI30" i="4"/>
  <c r="Y30" i="4" s="1"/>
  <c r="AH30" i="4"/>
  <c r="AB30" i="4" s="1"/>
  <c r="AG30" i="4"/>
  <c r="AW30" i="4" s="1"/>
  <c r="AE30" i="4"/>
  <c r="W30" i="4"/>
  <c r="AV29" i="4"/>
  <c r="AU29" i="4"/>
  <c r="AT29" i="4"/>
  <c r="AS29" i="4"/>
  <c r="AR29" i="4"/>
  <c r="AQ29" i="4"/>
  <c r="AP29" i="4"/>
  <c r="AO29" i="4"/>
  <c r="AN29" i="4"/>
  <c r="AM29" i="4"/>
  <c r="AL29" i="4"/>
  <c r="AK29" i="4"/>
  <c r="AJ29" i="4"/>
  <c r="AI29" i="4"/>
  <c r="Y29" i="4" s="1"/>
  <c r="AH29" i="4"/>
  <c r="AB29" i="4" s="1"/>
  <c r="AG29" i="4"/>
  <c r="AW29" i="4" s="1"/>
  <c r="AE29" i="4"/>
  <c r="AV28" i="4"/>
  <c r="AU28" i="4"/>
  <c r="AT28" i="4"/>
  <c r="AS28" i="4"/>
  <c r="AR28" i="4"/>
  <c r="AQ28" i="4"/>
  <c r="AP28" i="4"/>
  <c r="AO28" i="4"/>
  <c r="AN28" i="4"/>
  <c r="AM28" i="4"/>
  <c r="AL28" i="4"/>
  <c r="AK28" i="4"/>
  <c r="AJ28" i="4"/>
  <c r="AI28" i="4"/>
  <c r="AH28" i="4"/>
  <c r="AB28" i="4" s="1"/>
  <c r="AG28" i="4"/>
  <c r="AA28" i="4" s="1"/>
  <c r="AE28" i="4"/>
  <c r="Y28" i="4"/>
  <c r="AV27" i="4"/>
  <c r="AU27" i="4"/>
  <c r="AT27" i="4"/>
  <c r="AS27" i="4"/>
  <c r="AR27" i="4"/>
  <c r="AQ27" i="4"/>
  <c r="AP27" i="4"/>
  <c r="AO27" i="4"/>
  <c r="AN27" i="4"/>
  <c r="AM27" i="4"/>
  <c r="AL27" i="4"/>
  <c r="AK27" i="4"/>
  <c r="AJ27" i="4"/>
  <c r="AI27" i="4"/>
  <c r="AH27" i="4"/>
  <c r="AG27" i="4"/>
  <c r="Z27" i="4" s="1"/>
  <c r="AE27" i="4"/>
  <c r="X27" i="4"/>
  <c r="AV26" i="4"/>
  <c r="AU26" i="4"/>
  <c r="AT26" i="4"/>
  <c r="AS26" i="4"/>
  <c r="AR26" i="4"/>
  <c r="AQ26" i="4"/>
  <c r="AP26" i="4"/>
  <c r="AO26" i="4"/>
  <c r="AN26" i="4"/>
  <c r="AM26" i="4"/>
  <c r="AL26" i="4"/>
  <c r="AK26" i="4"/>
  <c r="AJ26" i="4"/>
  <c r="Z26" i="4" s="1"/>
  <c r="AI26" i="4"/>
  <c r="Y26" i="4" s="1"/>
  <c r="AH26" i="4"/>
  <c r="AB26" i="4" s="1"/>
  <c r="AG26" i="4"/>
  <c r="AW26" i="4" s="1"/>
  <c r="AE26" i="4"/>
  <c r="W26" i="4"/>
  <c r="AV25" i="4"/>
  <c r="AU25" i="4"/>
  <c r="AT25" i="4"/>
  <c r="AS25" i="4"/>
  <c r="AR25" i="4"/>
  <c r="AQ25" i="4"/>
  <c r="AP25" i="4"/>
  <c r="AO25" i="4"/>
  <c r="AN25" i="4"/>
  <c r="AM25" i="4"/>
  <c r="AL25" i="4"/>
  <c r="AK25" i="4"/>
  <c r="AJ25" i="4"/>
  <c r="AI25" i="4"/>
  <c r="Y25" i="4" s="1"/>
  <c r="AH25" i="4"/>
  <c r="AB25" i="4" s="1"/>
  <c r="AG25" i="4"/>
  <c r="AW25" i="4" s="1"/>
  <c r="AE25" i="4"/>
  <c r="AV24" i="4"/>
  <c r="AU24" i="4"/>
  <c r="AT24" i="4"/>
  <c r="AS24" i="4"/>
  <c r="AR24" i="4"/>
  <c r="AQ24" i="4"/>
  <c r="AP24" i="4"/>
  <c r="AO24" i="4"/>
  <c r="AN24" i="4"/>
  <c r="AM24" i="4"/>
  <c r="AL24" i="4"/>
  <c r="AK24" i="4"/>
  <c r="AJ24" i="4"/>
  <c r="AI24" i="4"/>
  <c r="AH24" i="4"/>
  <c r="AB24" i="4" s="1"/>
  <c r="AG24" i="4"/>
  <c r="AA24" i="4" s="1"/>
  <c r="AE24" i="4"/>
  <c r="Y24" i="4"/>
  <c r="AV23" i="4"/>
  <c r="AU23" i="4"/>
  <c r="AT23" i="4"/>
  <c r="AS23" i="4"/>
  <c r="AR23" i="4"/>
  <c r="AQ23" i="4"/>
  <c r="AP23" i="4"/>
  <c r="AO23" i="4"/>
  <c r="AN23" i="4"/>
  <c r="AM23" i="4"/>
  <c r="AL23" i="4"/>
  <c r="AK23" i="4"/>
  <c r="AJ23" i="4"/>
  <c r="AI23" i="4"/>
  <c r="AH23" i="4"/>
  <c r="AG23" i="4"/>
  <c r="Z23" i="4" s="1"/>
  <c r="AE23" i="4"/>
  <c r="X23" i="4"/>
  <c r="AV22" i="4"/>
  <c r="AU22" i="4"/>
  <c r="AT22" i="4"/>
  <c r="AS22" i="4"/>
  <c r="AR22" i="4"/>
  <c r="AQ22" i="4"/>
  <c r="AP22" i="4"/>
  <c r="AO22" i="4"/>
  <c r="AN22" i="4"/>
  <c r="AM22" i="4"/>
  <c r="AL22" i="4"/>
  <c r="AK22" i="4"/>
  <c r="AJ22" i="4"/>
  <c r="Z22" i="4" s="1"/>
  <c r="AI22" i="4"/>
  <c r="Y22" i="4" s="1"/>
  <c r="AH22" i="4"/>
  <c r="AB22" i="4" s="1"/>
  <c r="AG22" i="4"/>
  <c r="AW22" i="4" s="1"/>
  <c r="AE22" i="4"/>
  <c r="W22" i="4"/>
  <c r="AV21" i="4"/>
  <c r="AU21" i="4"/>
  <c r="AT21" i="4"/>
  <c r="AS21" i="4"/>
  <c r="AR21" i="4"/>
  <c r="AQ21" i="4"/>
  <c r="AP21" i="4"/>
  <c r="AO21" i="4"/>
  <c r="AN21" i="4"/>
  <c r="AM21" i="4"/>
  <c r="AL21" i="4"/>
  <c r="AK21" i="4"/>
  <c r="AJ21" i="4"/>
  <c r="AI21" i="4"/>
  <c r="Y21" i="4" s="1"/>
  <c r="AH21" i="4"/>
  <c r="AB21" i="4" s="1"/>
  <c r="AG21" i="4"/>
  <c r="AW21" i="4" s="1"/>
  <c r="AE21" i="4"/>
  <c r="AV20" i="4"/>
  <c r="AU20" i="4"/>
  <c r="AT20" i="4"/>
  <c r="AS20" i="4"/>
  <c r="AR20" i="4"/>
  <c r="AQ20" i="4"/>
  <c r="AP20" i="4"/>
  <c r="AO20" i="4"/>
  <c r="AN20" i="4"/>
  <c r="AM20" i="4"/>
  <c r="AL20" i="4"/>
  <c r="AK20" i="4"/>
  <c r="AJ20" i="4"/>
  <c r="AI20" i="4"/>
  <c r="AH20" i="4"/>
  <c r="AB20" i="4" s="1"/>
  <c r="AG20" i="4"/>
  <c r="AA20" i="4" s="1"/>
  <c r="AE20" i="4"/>
  <c r="Y20" i="4"/>
  <c r="AV19" i="4"/>
  <c r="AU19" i="4"/>
  <c r="AT19" i="4"/>
  <c r="AS19" i="4"/>
  <c r="AR19" i="4"/>
  <c r="AQ19" i="4"/>
  <c r="AP19" i="4"/>
  <c r="AO19" i="4"/>
  <c r="AN19" i="4"/>
  <c r="AM19" i="4"/>
  <c r="AL19" i="4"/>
  <c r="AK19" i="4"/>
  <c r="AJ19" i="4"/>
  <c r="AI19" i="4"/>
  <c r="AH19" i="4"/>
  <c r="AG19" i="4"/>
  <c r="Z19" i="4" s="1"/>
  <c r="AE19" i="4"/>
  <c r="AB19" i="4"/>
  <c r="X19" i="4"/>
  <c r="AV18" i="4"/>
  <c r="AU18" i="4"/>
  <c r="AT18" i="4"/>
  <c r="AS18" i="4"/>
  <c r="AR18" i="4"/>
  <c r="AQ18" i="4"/>
  <c r="AP18" i="4"/>
  <c r="AO18" i="4"/>
  <c r="AN18" i="4"/>
  <c r="AM18" i="4"/>
  <c r="AL18" i="4"/>
  <c r="AK18" i="4"/>
  <c r="AJ18" i="4"/>
  <c r="Z18" i="4" s="1"/>
  <c r="AI18" i="4"/>
  <c r="Y18" i="4" s="1"/>
  <c r="AH18" i="4"/>
  <c r="AB18" i="4" s="1"/>
  <c r="AG18" i="4"/>
  <c r="AW18" i="4" s="1"/>
  <c r="AE18" i="4"/>
  <c r="AA18" i="4"/>
  <c r="W18" i="4"/>
  <c r="AV17" i="4"/>
  <c r="AU17" i="4"/>
  <c r="AT17" i="4"/>
  <c r="AS17" i="4"/>
  <c r="AR17" i="4"/>
  <c r="AQ17" i="4"/>
  <c r="AP17" i="4"/>
  <c r="AO17" i="4"/>
  <c r="AN17" i="4"/>
  <c r="AM17" i="4"/>
  <c r="AL17" i="4"/>
  <c r="AK17" i="4"/>
  <c r="AJ17" i="4"/>
  <c r="AI17" i="4"/>
  <c r="Y17" i="4" s="1"/>
  <c r="AH17" i="4"/>
  <c r="AB17" i="4" s="1"/>
  <c r="AG17" i="4"/>
  <c r="AW17" i="4" s="1"/>
  <c r="AE17" i="4"/>
  <c r="Z17" i="4"/>
  <c r="AV16" i="4"/>
  <c r="AU16" i="4"/>
  <c r="AT16" i="4"/>
  <c r="AS16" i="4"/>
  <c r="AR16" i="4"/>
  <c r="AQ16" i="4"/>
  <c r="AP16" i="4"/>
  <c r="AO16" i="4"/>
  <c r="AN16" i="4"/>
  <c r="AM16" i="4"/>
  <c r="AL16" i="4"/>
  <c r="AK16" i="4"/>
  <c r="AJ16" i="4"/>
  <c r="AI16" i="4"/>
  <c r="AH16" i="4"/>
  <c r="AB16" i="4" s="1"/>
  <c r="AG16" i="4"/>
  <c r="AA16" i="4" s="1"/>
  <c r="AE16" i="4"/>
  <c r="AV15" i="4"/>
  <c r="AU15" i="4"/>
  <c r="AT15" i="4"/>
  <c r="AS15" i="4"/>
  <c r="AR15" i="4"/>
  <c r="AQ15" i="4"/>
  <c r="AP15" i="4"/>
  <c r="AO15" i="4"/>
  <c r="AN15" i="4"/>
  <c r="AM15" i="4"/>
  <c r="AL15" i="4"/>
  <c r="AK15" i="4"/>
  <c r="AJ15" i="4"/>
  <c r="AI15" i="4"/>
  <c r="AH15" i="4"/>
  <c r="AG15" i="4"/>
  <c r="Z15" i="4" s="1"/>
  <c r="AE15" i="4"/>
  <c r="X15" i="4"/>
  <c r="AV14" i="4"/>
  <c r="AU14" i="4"/>
  <c r="AT14" i="4"/>
  <c r="AS14" i="4"/>
  <c r="AR14" i="4"/>
  <c r="AQ14" i="4"/>
  <c r="AP14" i="4"/>
  <c r="AO14" i="4"/>
  <c r="AN14" i="4"/>
  <c r="AM14" i="4"/>
  <c r="AL14" i="4"/>
  <c r="AK14" i="4"/>
  <c r="AJ14" i="4"/>
  <c r="Z14" i="4" s="1"/>
  <c r="AI14" i="4"/>
  <c r="Y14" i="4" s="1"/>
  <c r="AH14" i="4"/>
  <c r="AB14" i="4" s="1"/>
  <c r="AG14" i="4"/>
  <c r="AW14" i="4" s="1"/>
  <c r="AE14" i="4"/>
  <c r="AA14" i="4"/>
  <c r="W14" i="4"/>
  <c r="AV13" i="4"/>
  <c r="AU13" i="4"/>
  <c r="AT13" i="4"/>
  <c r="AS13" i="4"/>
  <c r="AR13" i="4"/>
  <c r="AQ13" i="4"/>
  <c r="AP13" i="4"/>
  <c r="AO13" i="4"/>
  <c r="AN13" i="4"/>
  <c r="AM13" i="4"/>
  <c r="AL13" i="4"/>
  <c r="AK13" i="4"/>
  <c r="AJ13" i="4"/>
  <c r="AI13" i="4"/>
  <c r="Y13" i="4" s="1"/>
  <c r="AH13" i="4"/>
  <c r="AB13" i="4" s="1"/>
  <c r="AG13" i="4"/>
  <c r="AW13" i="4" s="1"/>
  <c r="AE13" i="4"/>
  <c r="Z13" i="4"/>
  <c r="AV12" i="4"/>
  <c r="AU12" i="4"/>
  <c r="AT12" i="4"/>
  <c r="AS12" i="4"/>
  <c r="AR12" i="4"/>
  <c r="AQ12" i="4"/>
  <c r="AP12" i="4"/>
  <c r="AO12" i="4"/>
  <c r="AN12" i="4"/>
  <c r="AM12" i="4"/>
  <c r="AL12" i="4"/>
  <c r="AK12" i="4"/>
  <c r="AJ12" i="4"/>
  <c r="AI12" i="4"/>
  <c r="AH12" i="4"/>
  <c r="AB12" i="4" s="1"/>
  <c r="AG12" i="4"/>
  <c r="AA12" i="4" s="1"/>
  <c r="AE12" i="4"/>
  <c r="Y12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Z11" i="4" s="1"/>
  <c r="AE11" i="4"/>
  <c r="X11" i="4"/>
  <c r="AV10" i="4"/>
  <c r="AU10" i="4"/>
  <c r="AT10" i="4"/>
  <c r="AS10" i="4"/>
  <c r="AR10" i="4"/>
  <c r="AQ10" i="4"/>
  <c r="AP10" i="4"/>
  <c r="AO10" i="4"/>
  <c r="AN10" i="4"/>
  <c r="AM10" i="4"/>
  <c r="AL10" i="4"/>
  <c r="AK10" i="4"/>
  <c r="AJ10" i="4"/>
  <c r="Z10" i="4" s="1"/>
  <c r="AI10" i="4"/>
  <c r="Y10" i="4" s="1"/>
  <c r="AH10" i="4"/>
  <c r="AB10" i="4" s="1"/>
  <c r="AG10" i="4"/>
  <c r="AW10" i="4" s="1"/>
  <c r="AE10" i="4"/>
  <c r="AA10" i="4"/>
  <c r="W10" i="4"/>
  <c r="AV9" i="4"/>
  <c r="AU9" i="4"/>
  <c r="AT9" i="4"/>
  <c r="AS9" i="4"/>
  <c r="AR9" i="4"/>
  <c r="AQ9" i="4"/>
  <c r="AQ45" i="4" s="1"/>
  <c r="AP9" i="4"/>
  <c r="AO9" i="4"/>
  <c r="AN9" i="4"/>
  <c r="AM9" i="4"/>
  <c r="AM41" i="4" s="1"/>
  <c r="AL9" i="4"/>
  <c r="AK9" i="4"/>
  <c r="AJ9" i="4"/>
  <c r="AI9" i="4"/>
  <c r="AA9" i="4" s="1"/>
  <c r="AH9" i="4"/>
  <c r="AB9" i="4" s="1"/>
  <c r="AG9" i="4"/>
  <c r="AW9" i="4" s="1"/>
  <c r="AE9" i="4"/>
  <c r="AV8" i="4"/>
  <c r="AU8" i="4"/>
  <c r="AT8" i="4"/>
  <c r="AT44" i="4" s="1"/>
  <c r="AS8" i="4"/>
  <c r="AR8" i="4"/>
  <c r="AQ8" i="4"/>
  <c r="AP8" i="4"/>
  <c r="AP40" i="4" s="1"/>
  <c r="AO8" i="4"/>
  <c r="AN8" i="4"/>
  <c r="AM8" i="4"/>
  <c r="AL8" i="4"/>
  <c r="AL43" i="4" s="1"/>
  <c r="AK8" i="4"/>
  <c r="AJ8" i="4"/>
  <c r="AI8" i="4"/>
  <c r="AH8" i="4"/>
  <c r="Z8" i="4" s="1"/>
  <c r="AG8" i="4"/>
  <c r="AA8" i="4" s="1"/>
  <c r="AE8" i="4"/>
  <c r="Y8" i="4"/>
  <c r="AV7" i="4"/>
  <c r="AU7" i="4"/>
  <c r="AT7" i="4"/>
  <c r="AS7" i="4"/>
  <c r="AS41" i="4" s="1"/>
  <c r="AR7" i="4"/>
  <c r="AQ7" i="4"/>
  <c r="AP7" i="4"/>
  <c r="AO7" i="4"/>
  <c r="AO38" i="4" s="1"/>
  <c r="AN7" i="4"/>
  <c r="AM7" i="4"/>
  <c r="AL7" i="4"/>
  <c r="AK7" i="4"/>
  <c r="AK45" i="4" s="1"/>
  <c r="AJ7" i="4"/>
  <c r="AI7" i="4"/>
  <c r="AH7" i="4"/>
  <c r="AG7" i="4"/>
  <c r="Z7" i="4" s="1"/>
  <c r="AE7" i="4"/>
  <c r="X7" i="4"/>
  <c r="AV6" i="4"/>
  <c r="AU6" i="4"/>
  <c r="AT6" i="4"/>
  <c r="AT41" i="4" s="1"/>
  <c r="AS6" i="4"/>
  <c r="AS43" i="4" s="1"/>
  <c r="AR6" i="4"/>
  <c r="AQ6" i="4"/>
  <c r="AP6" i="4"/>
  <c r="AP44" i="4" s="1"/>
  <c r="AO6" i="4"/>
  <c r="AO41" i="4" s="1"/>
  <c r="AN6" i="4"/>
  <c r="AN43" i="4" s="1"/>
  <c r="AM6" i="4"/>
  <c r="AL6" i="4"/>
  <c r="AL40" i="4" s="1"/>
  <c r="AK6" i="4"/>
  <c r="AK44" i="4" s="1"/>
  <c r="AJ6" i="4"/>
  <c r="AJ44" i="4" s="1"/>
  <c r="AI6" i="4"/>
  <c r="AH6" i="4"/>
  <c r="AH43" i="4" s="1"/>
  <c r="AG6" i="4"/>
  <c r="AG45" i="4" s="1"/>
  <c r="AE6" i="4"/>
  <c r="W6" i="4"/>
  <c r="D1" i="4"/>
  <c r="AF45" i="3"/>
  <c r="AF44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F43" i="3"/>
  <c r="AF42" i="3"/>
  <c r="AF41" i="3"/>
  <c r="AF40" i="3"/>
  <c r="V38" i="3"/>
  <c r="AV37" i="3"/>
  <c r="AU37" i="3"/>
  <c r="AT37" i="3"/>
  <c r="AS37" i="3"/>
  <c r="AR37" i="3"/>
  <c r="AQ37" i="3"/>
  <c r="AP37" i="3"/>
  <c r="AO37" i="3"/>
  <c r="AN37" i="3"/>
  <c r="AM37" i="3"/>
  <c r="AL37" i="3"/>
  <c r="AK37" i="3"/>
  <c r="AJ37" i="3"/>
  <c r="AI37" i="3"/>
  <c r="AH37" i="3"/>
  <c r="Z37" i="3" s="1"/>
  <c r="AG37" i="3"/>
  <c r="AA37" i="3" s="1"/>
  <c r="AE37" i="3"/>
  <c r="Y37" i="3"/>
  <c r="E37" i="3"/>
  <c r="B9" i="38" s="1"/>
  <c r="AV36" i="3"/>
  <c r="AU36" i="3"/>
  <c r="AT36" i="3"/>
  <c r="AS36" i="3"/>
  <c r="AR36" i="3"/>
  <c r="AQ36" i="3"/>
  <c r="AP36" i="3"/>
  <c r="AO36" i="3"/>
  <c r="AN36" i="3"/>
  <c r="AM36" i="3"/>
  <c r="AL36" i="3"/>
  <c r="AK36" i="3"/>
  <c r="AJ36" i="3"/>
  <c r="AI36" i="3"/>
  <c r="AH36" i="3"/>
  <c r="Z36" i="3" s="1"/>
  <c r="AG36" i="3"/>
  <c r="AA36" i="3" s="1"/>
  <c r="AE36" i="3"/>
  <c r="Y36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AI35" i="3"/>
  <c r="AH35" i="3"/>
  <c r="AG35" i="3"/>
  <c r="Z35" i="3" s="1"/>
  <c r="AE35" i="3"/>
  <c r="X35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X34" i="3" s="1"/>
  <c r="AI34" i="3"/>
  <c r="AH34" i="3"/>
  <c r="AG34" i="3"/>
  <c r="Y34" i="3" s="1"/>
  <c r="AE34" i="3"/>
  <c r="AA34" i="3"/>
  <c r="W34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W33" i="3" s="1"/>
  <c r="AH33" i="3"/>
  <c r="AB33" i="3" s="1"/>
  <c r="AG33" i="3"/>
  <c r="AW33" i="3" s="1"/>
  <c r="AE33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B32" i="3" s="1"/>
  <c r="AG32" i="3"/>
  <c r="AA32" i="3" s="1"/>
  <c r="AE32" i="3"/>
  <c r="Y32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AI31" i="3"/>
  <c r="AH31" i="3"/>
  <c r="AG31" i="3"/>
  <c r="Z31" i="3" s="1"/>
  <c r="AE31" i="3"/>
  <c r="X31" i="3"/>
  <c r="AV30" i="3"/>
  <c r="AU30" i="3"/>
  <c r="AT30" i="3"/>
  <c r="AS30" i="3"/>
  <c r="AR30" i="3"/>
  <c r="AQ30" i="3"/>
  <c r="AP30" i="3"/>
  <c r="AO30" i="3"/>
  <c r="AN30" i="3"/>
  <c r="AM30" i="3"/>
  <c r="AL30" i="3"/>
  <c r="AK30" i="3"/>
  <c r="AJ30" i="3"/>
  <c r="X30" i="3" s="1"/>
  <c r="AI30" i="3"/>
  <c r="AH30" i="3"/>
  <c r="AG30" i="3"/>
  <c r="Y30" i="3" s="1"/>
  <c r="AE30" i="3"/>
  <c r="AA30" i="3"/>
  <c r="W30" i="3"/>
  <c r="AV29" i="3"/>
  <c r="AU29" i="3"/>
  <c r="AT29" i="3"/>
  <c r="AS29" i="3"/>
  <c r="AR29" i="3"/>
  <c r="AQ29" i="3"/>
  <c r="AP29" i="3"/>
  <c r="AO29" i="3"/>
  <c r="AN29" i="3"/>
  <c r="AM29" i="3"/>
  <c r="AL29" i="3"/>
  <c r="AK29" i="3"/>
  <c r="AJ29" i="3"/>
  <c r="AI29" i="3"/>
  <c r="AA29" i="3" s="1"/>
  <c r="AH29" i="3"/>
  <c r="AB29" i="3" s="1"/>
  <c r="AG29" i="3"/>
  <c r="AW29" i="3" s="1"/>
  <c r="AE29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AI28" i="3"/>
  <c r="AH28" i="3"/>
  <c r="Z28" i="3" s="1"/>
  <c r="AG28" i="3"/>
  <c r="AA28" i="3" s="1"/>
  <c r="AE28" i="3"/>
  <c r="Y28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AI27" i="3"/>
  <c r="AH27" i="3"/>
  <c r="AG27" i="3"/>
  <c r="Z27" i="3" s="1"/>
  <c r="AE27" i="3"/>
  <c r="AB27" i="3"/>
  <c r="X27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X26" i="3" s="1"/>
  <c r="AI26" i="3"/>
  <c r="AH26" i="3"/>
  <c r="AG26" i="3"/>
  <c r="Y26" i="3" s="1"/>
  <c r="AE26" i="3"/>
  <c r="W26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AI25" i="3"/>
  <c r="AA25" i="3" s="1"/>
  <c r="AH25" i="3"/>
  <c r="AB25" i="3" s="1"/>
  <c r="AG25" i="3"/>
  <c r="AW25" i="3" s="1"/>
  <c r="AE25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AI24" i="3"/>
  <c r="AH24" i="3"/>
  <c r="Z24" i="3" s="1"/>
  <c r="AG24" i="3"/>
  <c r="AA24" i="3" s="1"/>
  <c r="AE24" i="3"/>
  <c r="AV23" i="3"/>
  <c r="AU23" i="3"/>
  <c r="AT23" i="3"/>
  <c r="AS23" i="3"/>
  <c r="AR23" i="3"/>
  <c r="AQ23" i="3"/>
  <c r="AP23" i="3"/>
  <c r="AO23" i="3"/>
  <c r="AN23" i="3"/>
  <c r="AM23" i="3"/>
  <c r="AL23" i="3"/>
  <c r="AK23" i="3"/>
  <c r="AJ23" i="3"/>
  <c r="AI23" i="3"/>
  <c r="AH23" i="3"/>
  <c r="AG23" i="3"/>
  <c r="Z23" i="3" s="1"/>
  <c r="AE23" i="3"/>
  <c r="AB23" i="3"/>
  <c r="X23" i="3"/>
  <c r="AV22" i="3"/>
  <c r="AU22" i="3"/>
  <c r="AT22" i="3"/>
  <c r="AS22" i="3"/>
  <c r="AR22" i="3"/>
  <c r="AQ22" i="3"/>
  <c r="AP22" i="3"/>
  <c r="AO22" i="3"/>
  <c r="AN22" i="3"/>
  <c r="AA22" i="3" s="1"/>
  <c r="AM22" i="3"/>
  <c r="AL22" i="3"/>
  <c r="AK22" i="3"/>
  <c r="AJ22" i="3"/>
  <c r="AB22" i="3" s="1"/>
  <c r="AI22" i="3"/>
  <c r="AH22" i="3"/>
  <c r="AG22" i="3"/>
  <c r="Y22" i="3" s="1"/>
  <c r="AE22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A21" i="3" s="1"/>
  <c r="AH21" i="3"/>
  <c r="AB21" i="3" s="1"/>
  <c r="AG21" i="3"/>
  <c r="AW21" i="3" s="1"/>
  <c r="AE21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Z20" i="3" s="1"/>
  <c r="AG20" i="3"/>
  <c r="AA20" i="3" s="1"/>
  <c r="AE20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AI19" i="3"/>
  <c r="AH19" i="3"/>
  <c r="AG19" i="3"/>
  <c r="Z19" i="3" s="1"/>
  <c r="AE19" i="3"/>
  <c r="X19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AB18" i="3" s="1"/>
  <c r="AI18" i="3"/>
  <c r="AH18" i="3"/>
  <c r="AG18" i="3"/>
  <c r="Y18" i="3" s="1"/>
  <c r="AE18" i="3"/>
  <c r="AA18" i="3"/>
  <c r="W18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AI17" i="3"/>
  <c r="AA17" i="3" s="1"/>
  <c r="AH17" i="3"/>
  <c r="AB17" i="3" s="1"/>
  <c r="AG17" i="3"/>
  <c r="AW17" i="3" s="1"/>
  <c r="AE17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AI16" i="3"/>
  <c r="AH16" i="3"/>
  <c r="Z16" i="3" s="1"/>
  <c r="AG16" i="3"/>
  <c r="AA16" i="3" s="1"/>
  <c r="AE16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AI15" i="3"/>
  <c r="AH15" i="3"/>
  <c r="AG15" i="3"/>
  <c r="Z15" i="3" s="1"/>
  <c r="AE15" i="3"/>
  <c r="AB15" i="3"/>
  <c r="X15" i="3"/>
  <c r="AV14" i="3"/>
  <c r="AU14" i="3"/>
  <c r="AT14" i="3"/>
  <c r="AS14" i="3"/>
  <c r="AR14" i="3"/>
  <c r="AQ14" i="3"/>
  <c r="AP14" i="3"/>
  <c r="AO14" i="3"/>
  <c r="AN14" i="3"/>
  <c r="AM14" i="3"/>
  <c r="AL14" i="3"/>
  <c r="AK14" i="3"/>
  <c r="AJ14" i="3"/>
  <c r="AA14" i="3" s="1"/>
  <c r="AI14" i="3"/>
  <c r="AH14" i="3"/>
  <c r="AG14" i="3"/>
  <c r="Y14" i="3" s="1"/>
  <c r="AE14" i="3"/>
  <c r="W14" i="3"/>
  <c r="AV13" i="3"/>
  <c r="AU13" i="3"/>
  <c r="AT13" i="3"/>
  <c r="AS13" i="3"/>
  <c r="AR13" i="3"/>
  <c r="AQ13" i="3"/>
  <c r="AP13" i="3"/>
  <c r="AO13" i="3"/>
  <c r="AN13" i="3"/>
  <c r="AM13" i="3"/>
  <c r="AL13" i="3"/>
  <c r="AK13" i="3"/>
  <c r="AJ13" i="3"/>
  <c r="AI13" i="3"/>
  <c r="AA13" i="3" s="1"/>
  <c r="AH13" i="3"/>
  <c r="AB13" i="3" s="1"/>
  <c r="AG13" i="3"/>
  <c r="AW13" i="3" s="1"/>
  <c r="AE13" i="3"/>
  <c r="Z13" i="3"/>
  <c r="AV12" i="3"/>
  <c r="AU12" i="3"/>
  <c r="AT12" i="3"/>
  <c r="AS12" i="3"/>
  <c r="AR12" i="3"/>
  <c r="AQ12" i="3"/>
  <c r="AP12" i="3"/>
  <c r="AO12" i="3"/>
  <c r="AN12" i="3"/>
  <c r="AM12" i="3"/>
  <c r="AL12" i="3"/>
  <c r="AK12" i="3"/>
  <c r="AJ12" i="3"/>
  <c r="AI12" i="3"/>
  <c r="AH12" i="3"/>
  <c r="Z12" i="3" s="1"/>
  <c r="AG12" i="3"/>
  <c r="AA12" i="3" s="1"/>
  <c r="AE12" i="3"/>
  <c r="Y12" i="3"/>
  <c r="AV11" i="3"/>
  <c r="AU11" i="3"/>
  <c r="AT11" i="3"/>
  <c r="AS11" i="3"/>
  <c r="AR11" i="3"/>
  <c r="AQ11" i="3"/>
  <c r="AP11" i="3"/>
  <c r="AO11" i="3"/>
  <c r="AN11" i="3"/>
  <c r="AM11" i="3"/>
  <c r="AL11" i="3"/>
  <c r="AK11" i="3"/>
  <c r="AJ11" i="3"/>
  <c r="AI11" i="3"/>
  <c r="AH11" i="3"/>
  <c r="AG11" i="3"/>
  <c r="Z11" i="3" s="1"/>
  <c r="AE11" i="3"/>
  <c r="X11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X10" i="3" s="1"/>
  <c r="AI10" i="3"/>
  <c r="AH10" i="3"/>
  <c r="AG10" i="3"/>
  <c r="Y10" i="3" s="1"/>
  <c r="AE10" i="3"/>
  <c r="W10" i="3"/>
  <c r="AV9" i="3"/>
  <c r="AU9" i="3"/>
  <c r="AU38" i="3" s="1"/>
  <c r="AT9" i="3"/>
  <c r="AS9" i="3"/>
  <c r="AR9" i="3"/>
  <c r="AQ9" i="3"/>
  <c r="AQ41" i="3" s="1"/>
  <c r="AP9" i="3"/>
  <c r="AO9" i="3"/>
  <c r="AN9" i="3"/>
  <c r="AM9" i="3"/>
  <c r="AM41" i="3" s="1"/>
  <c r="AL9" i="3"/>
  <c r="AK9" i="3"/>
  <c r="AJ9" i="3"/>
  <c r="AI9" i="3"/>
  <c r="Y9" i="3" s="1"/>
  <c r="AH9" i="3"/>
  <c r="AB9" i="3" s="1"/>
  <c r="AG9" i="3"/>
  <c r="AW9" i="3" s="1"/>
  <c r="AE9" i="3"/>
  <c r="Z9" i="3"/>
  <c r="AV8" i="3"/>
  <c r="AU8" i="3"/>
  <c r="AU44" i="3" s="1"/>
  <c r="AT8" i="3"/>
  <c r="AT43" i="3" s="1"/>
  <c r="AS8" i="3"/>
  <c r="AR8" i="3"/>
  <c r="AQ8" i="3"/>
  <c r="AQ44" i="3" s="1"/>
  <c r="AP8" i="3"/>
  <c r="AP44" i="3" s="1"/>
  <c r="AO8" i="3"/>
  <c r="AN8" i="3"/>
  <c r="AM8" i="3"/>
  <c r="AM44" i="3" s="1"/>
  <c r="AL8" i="3"/>
  <c r="AL44" i="3" s="1"/>
  <c r="AK8" i="3"/>
  <c r="AJ8" i="3"/>
  <c r="AI8" i="3"/>
  <c r="AH8" i="3"/>
  <c r="Z8" i="3" s="1"/>
  <c r="AG8" i="3"/>
  <c r="AA8" i="3" s="1"/>
  <c r="AE8" i="3"/>
  <c r="Y8" i="3"/>
  <c r="AV7" i="3"/>
  <c r="AU7" i="3"/>
  <c r="AT7" i="3"/>
  <c r="AT45" i="3" s="1"/>
  <c r="AS7" i="3"/>
  <c r="AS45" i="3" s="1"/>
  <c r="AR7" i="3"/>
  <c r="AQ7" i="3"/>
  <c r="AP7" i="3"/>
  <c r="AP45" i="3" s="1"/>
  <c r="AO7" i="3"/>
  <c r="AO45" i="3" s="1"/>
  <c r="AN7" i="3"/>
  <c r="AM7" i="3"/>
  <c r="AL7" i="3"/>
  <c r="AL45" i="3" s="1"/>
  <c r="AK7" i="3"/>
  <c r="AK39" i="3" s="1"/>
  <c r="AJ7" i="3"/>
  <c r="AI7" i="3"/>
  <c r="AH7" i="3"/>
  <c r="AH45" i="3" s="1"/>
  <c r="AG7" i="3"/>
  <c r="Z7" i="3" s="1"/>
  <c r="AE7" i="3"/>
  <c r="AB7" i="3"/>
  <c r="X7" i="3"/>
  <c r="AV6" i="3"/>
  <c r="AV44" i="3" s="1"/>
  <c r="AU6" i="3"/>
  <c r="AU45" i="3" s="1"/>
  <c r="AT6" i="3"/>
  <c r="AT42" i="3" s="1"/>
  <c r="AS6" i="3"/>
  <c r="AS41" i="3" s="1"/>
  <c r="AR6" i="3"/>
  <c r="AR44" i="3" s="1"/>
  <c r="AQ6" i="3"/>
  <c r="AQ45" i="3" s="1"/>
  <c r="AP6" i="3"/>
  <c r="AP42" i="3" s="1"/>
  <c r="AO6" i="3"/>
  <c r="AO41" i="3" s="1"/>
  <c r="AN6" i="3"/>
  <c r="AN44" i="3" s="1"/>
  <c r="AM6" i="3"/>
  <c r="AM45" i="3" s="1"/>
  <c r="AL6" i="3"/>
  <c r="AL42" i="3" s="1"/>
  <c r="AK6" i="3"/>
  <c r="AK41" i="3" s="1"/>
  <c r="AJ6" i="3"/>
  <c r="AJ44" i="3" s="1"/>
  <c r="AI6" i="3"/>
  <c r="AI45" i="3" s="1"/>
  <c r="AH6" i="3"/>
  <c r="AH42" i="3" s="1"/>
  <c r="AG6" i="3"/>
  <c r="AG41" i="3" s="1"/>
  <c r="AE6" i="3"/>
  <c r="AE45" i="3" s="1"/>
  <c r="AA6" i="3"/>
  <c r="W6" i="3"/>
  <c r="D1" i="3"/>
  <c r="AF45" i="2"/>
  <c r="AF44" i="2"/>
  <c r="CB43" i="2"/>
  <c r="CA43" i="2"/>
  <c r="BZ43" i="2"/>
  <c r="BY43" i="2"/>
  <c r="BX43" i="2"/>
  <c r="BW43" i="2"/>
  <c r="BV43" i="2"/>
  <c r="BU43" i="2"/>
  <c r="BT43" i="2"/>
  <c r="BS43" i="2"/>
  <c r="BR43" i="2"/>
  <c r="BQ43" i="2"/>
  <c r="BP43" i="2"/>
  <c r="BO43" i="2"/>
  <c r="BN43" i="2"/>
  <c r="BM43" i="2"/>
  <c r="BL43" i="2"/>
  <c r="BK43" i="2"/>
  <c r="BJ43" i="2"/>
  <c r="BI43" i="2"/>
  <c r="BH43" i="2"/>
  <c r="BG43" i="2"/>
  <c r="BF43" i="2"/>
  <c r="BE43" i="2"/>
  <c r="BD43" i="2"/>
  <c r="BC43" i="2"/>
  <c r="BB43" i="2"/>
  <c r="BA43" i="2"/>
  <c r="AZ43" i="2"/>
  <c r="AY43" i="2"/>
  <c r="AX43" i="2"/>
  <c r="AF43" i="2"/>
  <c r="AF42" i="2"/>
  <c r="AF41" i="2"/>
  <c r="AF40" i="2"/>
  <c r="V38" i="2"/>
  <c r="AV37" i="2"/>
  <c r="AU37" i="2"/>
  <c r="AT37" i="2"/>
  <c r="AS37" i="2"/>
  <c r="AR37" i="2"/>
  <c r="AQ37" i="2"/>
  <c r="AP37" i="2"/>
  <c r="AO37" i="2"/>
  <c r="AN37" i="2"/>
  <c r="AM37" i="2"/>
  <c r="AL37" i="2"/>
  <c r="AK37" i="2"/>
  <c r="AJ37" i="2"/>
  <c r="AI37" i="2"/>
  <c r="AH37" i="2"/>
  <c r="Z37" i="2" s="1"/>
  <c r="AG37" i="2"/>
  <c r="AA37" i="2" s="1"/>
  <c r="AE37" i="2"/>
  <c r="E37" i="2"/>
  <c r="B8" i="38" s="1"/>
  <c r="AV36" i="2"/>
  <c r="AU36" i="2"/>
  <c r="AT36" i="2"/>
  <c r="AS36" i="2"/>
  <c r="AR36" i="2"/>
  <c r="AQ36" i="2"/>
  <c r="AP36" i="2"/>
  <c r="AO36" i="2"/>
  <c r="AN36" i="2"/>
  <c r="AM36" i="2"/>
  <c r="AL36" i="2"/>
  <c r="AK36" i="2"/>
  <c r="AJ36" i="2"/>
  <c r="AI36" i="2"/>
  <c r="AH36" i="2"/>
  <c r="Z36" i="2" s="1"/>
  <c r="AG36" i="2"/>
  <c r="AA36" i="2" s="1"/>
  <c r="AE36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B35" i="2" s="1"/>
  <c r="AJ35" i="2"/>
  <c r="AI35" i="2"/>
  <c r="AH35" i="2"/>
  <c r="AG35" i="2"/>
  <c r="Z35" i="2" s="1"/>
  <c r="AE35" i="2"/>
  <c r="X35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X34" i="2" s="1"/>
  <c r="AI34" i="2"/>
  <c r="AH34" i="2"/>
  <c r="AG34" i="2"/>
  <c r="Y34" i="2" s="1"/>
  <c r="AE34" i="2"/>
  <c r="AA34" i="2"/>
  <c r="W34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A33" i="2" s="1"/>
  <c r="AH33" i="2"/>
  <c r="AB33" i="2" s="1"/>
  <c r="AG33" i="2"/>
  <c r="AW33" i="2" s="1"/>
  <c r="AE33" i="2"/>
  <c r="Z33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Z32" i="2" s="1"/>
  <c r="AG32" i="2"/>
  <c r="AA32" i="2" s="1"/>
  <c r="AE32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Z31" i="2" s="1"/>
  <c r="AE31" i="2"/>
  <c r="X31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A30" i="2" s="1"/>
  <c r="AI30" i="2"/>
  <c r="AH30" i="2"/>
  <c r="AG30" i="2"/>
  <c r="Y30" i="2" s="1"/>
  <c r="AE30" i="2"/>
  <c r="W30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W29" i="2" s="1"/>
  <c r="AH29" i="2"/>
  <c r="AB29" i="2" s="1"/>
  <c r="AG29" i="2"/>
  <c r="AW29" i="2" s="1"/>
  <c r="AE29" i="2"/>
  <c r="Z29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Z28" i="2" s="1"/>
  <c r="AG28" i="2"/>
  <c r="AA28" i="2" s="1"/>
  <c r="AE28" i="2"/>
  <c r="Y28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Z27" i="2" s="1"/>
  <c r="AE27" i="2"/>
  <c r="AB27" i="2"/>
  <c r="X27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X26" i="2" s="1"/>
  <c r="AI26" i="2"/>
  <c r="AH26" i="2"/>
  <c r="AG26" i="2"/>
  <c r="Y26" i="2" s="1"/>
  <c r="AE26" i="2"/>
  <c r="AA26" i="2"/>
  <c r="W26" i="2"/>
  <c r="AV25" i="2"/>
  <c r="AU25" i="2"/>
  <c r="AT25" i="2"/>
  <c r="AS25" i="2"/>
  <c r="AR25" i="2"/>
  <c r="AQ25" i="2"/>
  <c r="AP25" i="2"/>
  <c r="AO25" i="2"/>
  <c r="AN25" i="2"/>
  <c r="AM25" i="2"/>
  <c r="AL25" i="2"/>
  <c r="AK25" i="2"/>
  <c r="AJ25" i="2"/>
  <c r="AI25" i="2"/>
  <c r="Z25" i="2" s="1"/>
  <c r="AH25" i="2"/>
  <c r="AB25" i="2" s="1"/>
  <c r="AG25" i="2"/>
  <c r="AW25" i="2" s="1"/>
  <c r="AE25" i="2"/>
  <c r="AV24" i="2"/>
  <c r="AU24" i="2"/>
  <c r="AT24" i="2"/>
  <c r="AS24" i="2"/>
  <c r="AR24" i="2"/>
  <c r="AQ24" i="2"/>
  <c r="AP24" i="2"/>
  <c r="AO24" i="2"/>
  <c r="AN24" i="2"/>
  <c r="AM24" i="2"/>
  <c r="AL24" i="2"/>
  <c r="AK24" i="2"/>
  <c r="AJ24" i="2"/>
  <c r="AI24" i="2"/>
  <c r="AH24" i="2"/>
  <c r="Y24" i="2" s="1"/>
  <c r="AG24" i="2"/>
  <c r="AA24" i="2" s="1"/>
  <c r="AE24" i="2"/>
  <c r="AV23" i="2"/>
  <c r="AU23" i="2"/>
  <c r="AT23" i="2"/>
  <c r="AS23" i="2"/>
  <c r="AR23" i="2"/>
  <c r="AQ23" i="2"/>
  <c r="AP23" i="2"/>
  <c r="AO23" i="2"/>
  <c r="AN23" i="2"/>
  <c r="AM23" i="2"/>
  <c r="AL23" i="2"/>
  <c r="AK23" i="2"/>
  <c r="AJ23" i="2"/>
  <c r="AI23" i="2"/>
  <c r="AH23" i="2"/>
  <c r="AG23" i="2"/>
  <c r="Z23" i="2" s="1"/>
  <c r="AE23" i="2"/>
  <c r="X23" i="2"/>
  <c r="AV22" i="2"/>
  <c r="AU22" i="2"/>
  <c r="AT22" i="2"/>
  <c r="AS22" i="2"/>
  <c r="AR22" i="2"/>
  <c r="AQ22" i="2"/>
  <c r="AP22" i="2"/>
  <c r="AO22" i="2"/>
  <c r="AN22" i="2"/>
  <c r="AM22" i="2"/>
  <c r="AL22" i="2"/>
  <c r="AK22" i="2"/>
  <c r="AJ22" i="2"/>
  <c r="AB22" i="2" s="1"/>
  <c r="AI22" i="2"/>
  <c r="AH22" i="2"/>
  <c r="AG22" i="2"/>
  <c r="Y22" i="2" s="1"/>
  <c r="AE22" i="2"/>
  <c r="AA22" i="2"/>
  <c r="W22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A21" i="2" s="1"/>
  <c r="AH21" i="2"/>
  <c r="AB21" i="2" s="1"/>
  <c r="AG21" i="2"/>
  <c r="AW21" i="2" s="1"/>
  <c r="AE21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B20" i="2" s="1"/>
  <c r="AG20" i="2"/>
  <c r="AA20" i="2" s="1"/>
  <c r="AE20" i="2"/>
  <c r="AV19" i="2"/>
  <c r="AU19" i="2"/>
  <c r="AT19" i="2"/>
  <c r="AS19" i="2"/>
  <c r="AR19" i="2"/>
  <c r="AQ19" i="2"/>
  <c r="AP19" i="2"/>
  <c r="AO19" i="2"/>
  <c r="AN19" i="2"/>
  <c r="AM19" i="2"/>
  <c r="AL19" i="2"/>
  <c r="AK19" i="2"/>
  <c r="AJ19" i="2"/>
  <c r="AI19" i="2"/>
  <c r="AH19" i="2"/>
  <c r="AG19" i="2"/>
  <c r="Z19" i="2" s="1"/>
  <c r="AE19" i="2"/>
  <c r="X19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X18" i="2" s="1"/>
  <c r="AI18" i="2"/>
  <c r="AH18" i="2"/>
  <c r="AG18" i="2"/>
  <c r="Y18" i="2" s="1"/>
  <c r="AE18" i="2"/>
  <c r="AA18" i="2"/>
  <c r="W18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W17" i="2" s="1"/>
  <c r="AH17" i="2"/>
  <c r="AB17" i="2" s="1"/>
  <c r="AG17" i="2"/>
  <c r="AW17" i="2" s="1"/>
  <c r="AE17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B16" i="2" s="1"/>
  <c r="AG16" i="2"/>
  <c r="AA16" i="2" s="1"/>
  <c r="AE16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G15" i="2"/>
  <c r="Z15" i="2" s="1"/>
  <c r="AE15" i="2"/>
  <c r="X15" i="2"/>
  <c r="AV14" i="2"/>
  <c r="AU14" i="2"/>
  <c r="AT14" i="2"/>
  <c r="AS14" i="2"/>
  <c r="AR14" i="2"/>
  <c r="AQ14" i="2"/>
  <c r="AP14" i="2"/>
  <c r="AO14" i="2"/>
  <c r="AN14" i="2"/>
  <c r="AM14" i="2"/>
  <c r="AL14" i="2"/>
  <c r="AK14" i="2"/>
  <c r="AJ14" i="2"/>
  <c r="X14" i="2" s="1"/>
  <c r="AI14" i="2"/>
  <c r="AH14" i="2"/>
  <c r="AG14" i="2"/>
  <c r="Y14" i="2" s="1"/>
  <c r="AE14" i="2"/>
  <c r="AA14" i="2"/>
  <c r="W14" i="2"/>
  <c r="AV13" i="2"/>
  <c r="AU13" i="2"/>
  <c r="AT13" i="2"/>
  <c r="AS13" i="2"/>
  <c r="AR13" i="2"/>
  <c r="AQ13" i="2"/>
  <c r="AP13" i="2"/>
  <c r="AO13" i="2"/>
  <c r="AN13" i="2"/>
  <c r="AM13" i="2"/>
  <c r="AL13" i="2"/>
  <c r="AK13" i="2"/>
  <c r="AJ13" i="2"/>
  <c r="AI13" i="2"/>
  <c r="W13" i="2" s="1"/>
  <c r="AH13" i="2"/>
  <c r="AB13" i="2" s="1"/>
  <c r="AG13" i="2"/>
  <c r="AW13" i="2" s="1"/>
  <c r="AE13" i="2"/>
  <c r="AV12" i="2"/>
  <c r="AU12" i="2"/>
  <c r="AT12" i="2"/>
  <c r="AS12" i="2"/>
  <c r="AR12" i="2"/>
  <c r="AQ12" i="2"/>
  <c r="AP12" i="2"/>
  <c r="AO12" i="2"/>
  <c r="AN12" i="2"/>
  <c r="AM12" i="2"/>
  <c r="AL12" i="2"/>
  <c r="AK12" i="2"/>
  <c r="AJ12" i="2"/>
  <c r="AI12" i="2"/>
  <c r="AH12" i="2"/>
  <c r="Y12" i="2" s="1"/>
  <c r="AG12" i="2"/>
  <c r="AA12" i="2" s="1"/>
  <c r="AE12" i="2"/>
  <c r="AV11" i="2"/>
  <c r="AU11" i="2"/>
  <c r="AT11" i="2"/>
  <c r="AS11" i="2"/>
  <c r="AR11" i="2"/>
  <c r="AQ11" i="2"/>
  <c r="AP11" i="2"/>
  <c r="AO11" i="2"/>
  <c r="AN11" i="2"/>
  <c r="AM11" i="2"/>
  <c r="AL11" i="2"/>
  <c r="AK11" i="2"/>
  <c r="AJ11" i="2"/>
  <c r="AI11" i="2"/>
  <c r="AH11" i="2"/>
  <c r="AG11" i="2"/>
  <c r="Z11" i="2" s="1"/>
  <c r="AE11" i="2"/>
  <c r="X11" i="2"/>
  <c r="AV10" i="2"/>
  <c r="AU10" i="2"/>
  <c r="AT10" i="2"/>
  <c r="AS10" i="2"/>
  <c r="AR10" i="2"/>
  <c r="AQ10" i="2"/>
  <c r="AP10" i="2"/>
  <c r="AO10" i="2"/>
  <c r="AN10" i="2"/>
  <c r="AM10" i="2"/>
  <c r="AL10" i="2"/>
  <c r="AK10" i="2"/>
  <c r="AJ10" i="2"/>
  <c r="X10" i="2" s="1"/>
  <c r="AI10" i="2"/>
  <c r="AH10" i="2"/>
  <c r="AG10" i="2"/>
  <c r="Y10" i="2" s="1"/>
  <c r="AE10" i="2"/>
  <c r="AA10" i="2"/>
  <c r="W10" i="2"/>
  <c r="AV9" i="2"/>
  <c r="AU9" i="2"/>
  <c r="AU41" i="2" s="1"/>
  <c r="AT9" i="2"/>
  <c r="AS9" i="2"/>
  <c r="AR9" i="2"/>
  <c r="AQ9" i="2"/>
  <c r="AQ41" i="2" s="1"/>
  <c r="AP9" i="2"/>
  <c r="AO9" i="2"/>
  <c r="AN9" i="2"/>
  <c r="AM9" i="2"/>
  <c r="AM38" i="2" s="1"/>
  <c r="AL9" i="2"/>
  <c r="AK9" i="2"/>
  <c r="AJ9" i="2"/>
  <c r="AI9" i="2"/>
  <c r="W9" i="2" s="1"/>
  <c r="AH9" i="2"/>
  <c r="AB9" i="2" s="1"/>
  <c r="AG9" i="2"/>
  <c r="AW9" i="2" s="1"/>
  <c r="AE9" i="2"/>
  <c r="AV8" i="2"/>
  <c r="AU8" i="2"/>
  <c r="AU43" i="2" s="1"/>
  <c r="AT8" i="2"/>
  <c r="AT44" i="2" s="1"/>
  <c r="AS8" i="2"/>
  <c r="AR8" i="2"/>
  <c r="AQ8" i="2"/>
  <c r="AQ44" i="2" s="1"/>
  <c r="AP8" i="2"/>
  <c r="AP43" i="2" s="1"/>
  <c r="AO8" i="2"/>
  <c r="AN8" i="2"/>
  <c r="AM8" i="2"/>
  <c r="AM40" i="2" s="1"/>
  <c r="AL8" i="2"/>
  <c r="AL40" i="2" s="1"/>
  <c r="AK8" i="2"/>
  <c r="AJ8" i="2"/>
  <c r="AI8" i="2"/>
  <c r="AH8" i="2"/>
  <c r="Z8" i="2" s="1"/>
  <c r="AG8" i="2"/>
  <c r="AA8" i="2" s="1"/>
  <c r="AE8" i="2"/>
  <c r="AV7" i="2"/>
  <c r="AU7" i="2"/>
  <c r="AT7" i="2"/>
  <c r="AT45" i="2" s="1"/>
  <c r="AS7" i="2"/>
  <c r="AS45" i="2" s="1"/>
  <c r="AR7" i="2"/>
  <c r="AQ7" i="2"/>
  <c r="AP7" i="2"/>
  <c r="AP45" i="2" s="1"/>
  <c r="AO7" i="2"/>
  <c r="AO39" i="2" s="1"/>
  <c r="AN7" i="2"/>
  <c r="AM7" i="2"/>
  <c r="AL7" i="2"/>
  <c r="AL45" i="2" s="1"/>
  <c r="AK7" i="2"/>
  <c r="AK39" i="2" s="1"/>
  <c r="AJ7" i="2"/>
  <c r="AI7" i="2"/>
  <c r="AH7" i="2"/>
  <c r="AH45" i="2" s="1"/>
  <c r="AG7" i="2"/>
  <c r="Z7" i="2" s="1"/>
  <c r="AE7" i="2"/>
  <c r="X7" i="2"/>
  <c r="AV6" i="2"/>
  <c r="AV44" i="2" s="1"/>
  <c r="AU6" i="2"/>
  <c r="AU45" i="2" s="1"/>
  <c r="AT6" i="2"/>
  <c r="AT42" i="2" s="1"/>
  <c r="AS6" i="2"/>
  <c r="AS41" i="2" s="1"/>
  <c r="AR6" i="2"/>
  <c r="AR44" i="2" s="1"/>
  <c r="AQ6" i="2"/>
  <c r="AQ45" i="2" s="1"/>
  <c r="AP6" i="2"/>
  <c r="AP42" i="2" s="1"/>
  <c r="AO6" i="2"/>
  <c r="AO41" i="2" s="1"/>
  <c r="AN6" i="2"/>
  <c r="AN44" i="2" s="1"/>
  <c r="AM6" i="2"/>
  <c r="AM45" i="2" s="1"/>
  <c r="AL6" i="2"/>
  <c r="AL42" i="2" s="1"/>
  <c r="AK6" i="2"/>
  <c r="AK41" i="2" s="1"/>
  <c r="AJ6" i="2"/>
  <c r="AJ44" i="2" s="1"/>
  <c r="AI6" i="2"/>
  <c r="AI45" i="2" s="1"/>
  <c r="AH6" i="2"/>
  <c r="AH42" i="2" s="1"/>
  <c r="AG6" i="2"/>
  <c r="AG41" i="2" s="1"/>
  <c r="AE6" i="2"/>
  <c r="AE45" i="2" s="1"/>
  <c r="AA6" i="2"/>
  <c r="W6" i="2"/>
  <c r="D1" i="2"/>
  <c r="AF45" i="1"/>
  <c r="AF44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F43" i="1"/>
  <c r="AF42" i="1"/>
  <c r="AF41" i="1"/>
  <c r="AF40" i="1"/>
  <c r="V38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Z37" i="1" s="1"/>
  <c r="AG37" i="1"/>
  <c r="AA37" i="1" s="1"/>
  <c r="AE37" i="1"/>
  <c r="E37" i="1"/>
  <c r="B7" i="38" s="1"/>
  <c r="B15" i="38" s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B36" i="1" s="1"/>
  <c r="AG36" i="1"/>
  <c r="AA36" i="1" s="1"/>
  <c r="AE36" i="1"/>
  <c r="Y36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Z35" i="1" s="1"/>
  <c r="AE35" i="1"/>
  <c r="AB35" i="1"/>
  <c r="X35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X34" i="1" s="1"/>
  <c r="AI34" i="1"/>
  <c r="AH34" i="1"/>
  <c r="AG34" i="1"/>
  <c r="Y34" i="1" s="1"/>
  <c r="AE34" i="1"/>
  <c r="AA34" i="1"/>
  <c r="W34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W33" i="1" s="1"/>
  <c r="AH33" i="1"/>
  <c r="AB33" i="1" s="1"/>
  <c r="AG33" i="1"/>
  <c r="AW33" i="1" s="1"/>
  <c r="AE33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Z32" i="1" s="1"/>
  <c r="AG32" i="1"/>
  <c r="AA32" i="1" s="1"/>
  <c r="AE32" i="1"/>
  <c r="Y32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Z31" i="1" s="1"/>
  <c r="AE31" i="1"/>
  <c r="X31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X30" i="1" s="1"/>
  <c r="AI30" i="1"/>
  <c r="AH30" i="1"/>
  <c r="AG30" i="1"/>
  <c r="Y30" i="1" s="1"/>
  <c r="AE30" i="1"/>
  <c r="W30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W29" i="1" s="1"/>
  <c r="AH29" i="1"/>
  <c r="AB29" i="1" s="1"/>
  <c r="AG29" i="1"/>
  <c r="AW29" i="1" s="1"/>
  <c r="AE29" i="1"/>
  <c r="Z29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B28" i="1" s="1"/>
  <c r="AG28" i="1"/>
  <c r="AA28" i="1" s="1"/>
  <c r="AE28" i="1"/>
  <c r="Y28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Z27" i="1" s="1"/>
  <c r="AE27" i="1"/>
  <c r="X27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X26" i="1" s="1"/>
  <c r="AI26" i="1"/>
  <c r="AH26" i="1"/>
  <c r="AG26" i="1"/>
  <c r="Y26" i="1" s="1"/>
  <c r="AE26" i="1"/>
  <c r="W26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W25" i="1" s="1"/>
  <c r="AH25" i="1"/>
  <c r="AB25" i="1" s="1"/>
  <c r="AG25" i="1"/>
  <c r="AW25" i="1" s="1"/>
  <c r="AE25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Y24" i="1" s="1"/>
  <c r="AG24" i="1"/>
  <c r="AA24" i="1" s="1"/>
  <c r="AE24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Z23" i="1" s="1"/>
  <c r="AE23" i="1"/>
  <c r="X23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X22" i="1" s="1"/>
  <c r="AI22" i="1"/>
  <c r="AH22" i="1"/>
  <c r="AG22" i="1"/>
  <c r="Y22" i="1" s="1"/>
  <c r="AE22" i="1"/>
  <c r="AA22" i="1"/>
  <c r="W22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W21" i="1" s="1"/>
  <c r="AH21" i="1"/>
  <c r="AB21" i="1" s="1"/>
  <c r="AG21" i="1"/>
  <c r="AW21" i="1" s="1"/>
  <c r="AE21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B20" i="1" s="1"/>
  <c r="AG20" i="1"/>
  <c r="AA20" i="1" s="1"/>
  <c r="AE20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Z19" i="1" s="1"/>
  <c r="AE19" i="1"/>
  <c r="X19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X18" i="1" s="1"/>
  <c r="AI18" i="1"/>
  <c r="AH18" i="1"/>
  <c r="AG18" i="1"/>
  <c r="Y18" i="1" s="1"/>
  <c r="AE18" i="1"/>
  <c r="AA18" i="1"/>
  <c r="W18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W17" i="1" s="1"/>
  <c r="AH17" i="1"/>
  <c r="AB17" i="1" s="1"/>
  <c r="AG17" i="1"/>
  <c r="AW17" i="1" s="1"/>
  <c r="AE17" i="1"/>
  <c r="Z17" i="1"/>
  <c r="AV16" i="1"/>
  <c r="AU16" i="1"/>
  <c r="AT16" i="1"/>
  <c r="AS16" i="1"/>
  <c r="AR16" i="1"/>
  <c r="AQ16" i="1"/>
  <c r="AP16" i="1"/>
  <c r="AO16" i="1"/>
  <c r="AN16" i="1"/>
  <c r="AM16" i="1"/>
  <c r="AL16" i="1"/>
  <c r="AK16" i="1"/>
  <c r="AJ16" i="1"/>
  <c r="AI16" i="1"/>
  <c r="AH16" i="1"/>
  <c r="AB16" i="1" s="1"/>
  <c r="AG16" i="1"/>
  <c r="AA16" i="1" s="1"/>
  <c r="AE16" i="1"/>
  <c r="AV15" i="1"/>
  <c r="AU15" i="1"/>
  <c r="AT15" i="1"/>
  <c r="AS15" i="1"/>
  <c r="AR15" i="1"/>
  <c r="AQ15" i="1"/>
  <c r="AP15" i="1"/>
  <c r="AO15" i="1"/>
  <c r="AB15" i="1" s="1"/>
  <c r="AN15" i="1"/>
  <c r="AM15" i="1"/>
  <c r="AL15" i="1"/>
  <c r="AK15" i="1"/>
  <c r="AJ15" i="1"/>
  <c r="AI15" i="1"/>
  <c r="AH15" i="1"/>
  <c r="AG15" i="1"/>
  <c r="Z15" i="1" s="1"/>
  <c r="AE15" i="1"/>
  <c r="X15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X14" i="1" s="1"/>
  <c r="AI14" i="1"/>
  <c r="AH14" i="1"/>
  <c r="AG14" i="1"/>
  <c r="Y14" i="1" s="1"/>
  <c r="AE14" i="1"/>
  <c r="AA14" i="1"/>
  <c r="W14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A13" i="1" s="1"/>
  <c r="AH13" i="1"/>
  <c r="AB13" i="1" s="1"/>
  <c r="AG13" i="1"/>
  <c r="AW13" i="1" s="1"/>
  <c r="AE13" i="1"/>
  <c r="Z13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Z12" i="1" s="1"/>
  <c r="AG12" i="1"/>
  <c r="AA12" i="1" s="1"/>
  <c r="AE12" i="1"/>
  <c r="Y12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Z11" i="1" s="1"/>
  <c r="AE11" i="1"/>
  <c r="X11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A10" i="1" s="1"/>
  <c r="AI10" i="1"/>
  <c r="AH10" i="1"/>
  <c r="AG10" i="1"/>
  <c r="Y10" i="1" s="1"/>
  <c r="AE10" i="1"/>
  <c r="W10" i="1"/>
  <c r="AV9" i="1"/>
  <c r="AU9" i="1"/>
  <c r="AU41" i="1" s="1"/>
  <c r="AT9" i="1"/>
  <c r="AS9" i="1"/>
  <c r="AR9" i="1"/>
  <c r="AQ9" i="1"/>
  <c r="AQ41" i="1" s="1"/>
  <c r="AP9" i="1"/>
  <c r="AO9" i="1"/>
  <c r="AN9" i="1"/>
  <c r="AM9" i="1"/>
  <c r="AM41" i="1" s="1"/>
  <c r="AL9" i="1"/>
  <c r="AK9" i="1"/>
  <c r="AJ9" i="1"/>
  <c r="AI9" i="1"/>
  <c r="AA9" i="1" s="1"/>
  <c r="AH9" i="1"/>
  <c r="AB9" i="1" s="1"/>
  <c r="AG9" i="1"/>
  <c r="AW9" i="1" s="1"/>
  <c r="AE9" i="1"/>
  <c r="Z9" i="1"/>
  <c r="AV8" i="1"/>
  <c r="AU8" i="1"/>
  <c r="AU44" i="1" s="1"/>
  <c r="AT8" i="1"/>
  <c r="AT44" i="1" s="1"/>
  <c r="AS8" i="1"/>
  <c r="AR8" i="1"/>
  <c r="AQ8" i="1"/>
  <c r="AQ43" i="1" s="1"/>
  <c r="AP8" i="1"/>
  <c r="AP43" i="1" s="1"/>
  <c r="AO8" i="1"/>
  <c r="AN8" i="1"/>
  <c r="AM8" i="1"/>
  <c r="AM44" i="1" s="1"/>
  <c r="AL8" i="1"/>
  <c r="AL44" i="1" s="1"/>
  <c r="AK8" i="1"/>
  <c r="AJ8" i="1"/>
  <c r="AI8" i="1"/>
  <c r="AH8" i="1"/>
  <c r="AH43" i="1" s="1"/>
  <c r="AG8" i="1"/>
  <c r="AA8" i="1" s="1"/>
  <c r="AE8" i="1"/>
  <c r="Y8" i="1"/>
  <c r="AV7" i="1"/>
  <c r="AU7" i="1"/>
  <c r="AT7" i="1"/>
  <c r="AT39" i="1" s="1"/>
  <c r="AS7" i="1"/>
  <c r="AS45" i="1" s="1"/>
  <c r="AR7" i="1"/>
  <c r="AQ7" i="1"/>
  <c r="AP7" i="1"/>
  <c r="AP45" i="1" s="1"/>
  <c r="AO7" i="1"/>
  <c r="AO45" i="1" s="1"/>
  <c r="AN7" i="1"/>
  <c r="AM7" i="1"/>
  <c r="AL7" i="1"/>
  <c r="AL39" i="1" s="1"/>
  <c r="AK7" i="1"/>
  <c r="AK39" i="1" s="1"/>
  <c r="AJ7" i="1"/>
  <c r="AI7" i="1"/>
  <c r="AH7" i="1"/>
  <c r="AH45" i="1" s="1"/>
  <c r="AG7" i="1"/>
  <c r="Z7" i="1" s="1"/>
  <c r="AE7" i="1"/>
  <c r="AB7" i="1"/>
  <c r="X7" i="1"/>
  <c r="AV6" i="1"/>
  <c r="AV44" i="1" s="1"/>
  <c r="AU6" i="1"/>
  <c r="AU45" i="1" s="1"/>
  <c r="AT6" i="1"/>
  <c r="AT42" i="1" s="1"/>
  <c r="AS6" i="1"/>
  <c r="AS41" i="1" s="1"/>
  <c r="AR6" i="1"/>
  <c r="AR44" i="1" s="1"/>
  <c r="AQ6" i="1"/>
  <c r="AQ45" i="1" s="1"/>
  <c r="AP6" i="1"/>
  <c r="AP42" i="1" s="1"/>
  <c r="AO6" i="1"/>
  <c r="AO41" i="1" s="1"/>
  <c r="AN6" i="1"/>
  <c r="AN44" i="1" s="1"/>
  <c r="AM6" i="1"/>
  <c r="AM45" i="1" s="1"/>
  <c r="AL6" i="1"/>
  <c r="AL42" i="1" s="1"/>
  <c r="AK6" i="1"/>
  <c r="AK41" i="1" s="1"/>
  <c r="AJ6" i="1"/>
  <c r="AJ44" i="1" s="1"/>
  <c r="AI6" i="1"/>
  <c r="AI45" i="1" s="1"/>
  <c r="AH6" i="1"/>
  <c r="AH42" i="1" s="1"/>
  <c r="AG6" i="1"/>
  <c r="AG41" i="1" s="1"/>
  <c r="AE6" i="1"/>
  <c r="AE45" i="1" s="1"/>
  <c r="AA6" i="1"/>
  <c r="W6" i="1"/>
  <c r="D1" i="1"/>
  <c r="AB11" i="1" l="1"/>
  <c r="AW15" i="1"/>
  <c r="Y16" i="1"/>
  <c r="Y20" i="1"/>
  <c r="Z21" i="1"/>
  <c r="AB23" i="1"/>
  <c r="AB27" i="1"/>
  <c r="AA30" i="1"/>
  <c r="AB31" i="1"/>
  <c r="AW35" i="1"/>
  <c r="AI38" i="1"/>
  <c r="AI48" i="1" s="1"/>
  <c r="AM38" i="1"/>
  <c r="AU38" i="1"/>
  <c r="AO39" i="1"/>
  <c r="AH40" i="1"/>
  <c r="AP40" i="1"/>
  <c r="AT40" i="1"/>
  <c r="AN42" i="1"/>
  <c r="AV42" i="1"/>
  <c r="AL43" i="1"/>
  <c r="AT43" i="1"/>
  <c r="AH44" i="1"/>
  <c r="AP44" i="1"/>
  <c r="AB15" i="2"/>
  <c r="AW15" i="2"/>
  <c r="Y16" i="2"/>
  <c r="Z17" i="2"/>
  <c r="AB19" i="2"/>
  <c r="AW19" i="2"/>
  <c r="Y20" i="2"/>
  <c r="AW27" i="2"/>
  <c r="Y32" i="2"/>
  <c r="AW35" i="2"/>
  <c r="AQ38" i="2"/>
  <c r="AG39" i="2"/>
  <c r="AS39" i="2"/>
  <c r="AH40" i="2"/>
  <c r="AP40" i="2"/>
  <c r="AM41" i="2"/>
  <c r="AN42" i="2"/>
  <c r="AR42" i="2"/>
  <c r="AL43" i="2"/>
  <c r="AT43" i="2"/>
  <c r="AL44" i="2"/>
  <c r="AP44" i="2"/>
  <c r="AK45" i="2"/>
  <c r="AB11" i="3"/>
  <c r="Z21" i="3"/>
  <c r="W22" i="3"/>
  <c r="Z25" i="3"/>
  <c r="AA26" i="3"/>
  <c r="AB31" i="3"/>
  <c r="AW31" i="3"/>
  <c r="Z33" i="3"/>
  <c r="AB35" i="3"/>
  <c r="AW35" i="3"/>
  <c r="AI38" i="3"/>
  <c r="AI48" i="3" s="1"/>
  <c r="AQ38" i="3"/>
  <c r="AG39" i="3"/>
  <c r="AO39" i="3"/>
  <c r="AH40" i="3"/>
  <c r="AP40" i="3"/>
  <c r="AI41" i="3"/>
  <c r="AU41" i="3"/>
  <c r="AJ42" i="3"/>
  <c r="AR42" i="3"/>
  <c r="AH44" i="3"/>
  <c r="AT44" i="3"/>
  <c r="AK45" i="3"/>
  <c r="AA6" i="4"/>
  <c r="AE44" i="4"/>
  <c r="AE43" i="4"/>
  <c r="AE40" i="4"/>
  <c r="AR41" i="4"/>
  <c r="AR38" i="4"/>
  <c r="AV41" i="4"/>
  <c r="AV38" i="4"/>
  <c r="Z9" i="4"/>
  <c r="AB11" i="4"/>
  <c r="AW11" i="4"/>
  <c r="AW15" i="4"/>
  <c r="Y16" i="4"/>
  <c r="AW19" i="4"/>
  <c r="Z21" i="4"/>
  <c r="AA22" i="4"/>
  <c r="AB23" i="4"/>
  <c r="AW23" i="4"/>
  <c r="Z25" i="4"/>
  <c r="AA26" i="4"/>
  <c r="Z29" i="4"/>
  <c r="AW31" i="4"/>
  <c r="Z33" i="4"/>
  <c r="AT38" i="4"/>
  <c r="AM39" i="4"/>
  <c r="AR39" i="4"/>
  <c r="AK40" i="4"/>
  <c r="AV40" i="4"/>
  <c r="AQ42" i="4"/>
  <c r="AG43" i="4"/>
  <c r="AR43" i="4"/>
  <c r="X6" i="1"/>
  <c r="AB6" i="1"/>
  <c r="Y7" i="1"/>
  <c r="AD7" i="1" s="1"/>
  <c r="Z8" i="1"/>
  <c r="W9" i="1"/>
  <c r="X10" i="1"/>
  <c r="AB10" i="1"/>
  <c r="Y11" i="1"/>
  <c r="AD11" i="1" s="1"/>
  <c r="W13" i="1"/>
  <c r="AB14" i="1"/>
  <c r="Y15" i="1"/>
  <c r="AD15" i="1" s="1"/>
  <c r="Z16" i="1"/>
  <c r="AA17" i="1"/>
  <c r="AW18" i="1"/>
  <c r="Z20" i="1"/>
  <c r="AA21" i="1"/>
  <c r="AW22" i="1"/>
  <c r="Z24" i="1"/>
  <c r="AA25" i="1"/>
  <c r="AW26" i="1"/>
  <c r="Z28" i="1"/>
  <c r="AA29" i="1"/>
  <c r="AB30" i="1"/>
  <c r="Y31" i="1"/>
  <c r="AD31" i="1" s="1"/>
  <c r="AA33" i="1"/>
  <c r="AB34" i="1"/>
  <c r="Y35" i="1"/>
  <c r="AD35" i="1" s="1"/>
  <c r="Z36" i="1"/>
  <c r="AJ38" i="1"/>
  <c r="AR38" i="1"/>
  <c r="AH39" i="1"/>
  <c r="AP39" i="1"/>
  <c r="AM40" i="1"/>
  <c r="AN41" i="1"/>
  <c r="AV41" i="1"/>
  <c r="AG42" i="1"/>
  <c r="AO42" i="1"/>
  <c r="AE43" i="1"/>
  <c r="AM43" i="1"/>
  <c r="AU43" i="1"/>
  <c r="AE44" i="1"/>
  <c r="AQ44" i="1"/>
  <c r="AL45" i="1"/>
  <c r="AT45" i="1"/>
  <c r="X6" i="2"/>
  <c r="AA9" i="2"/>
  <c r="AB10" i="2"/>
  <c r="AW10" i="2"/>
  <c r="Y11" i="2"/>
  <c r="AD11" i="2" s="1"/>
  <c r="Z12" i="2"/>
  <c r="AA13" i="2"/>
  <c r="AB14" i="2"/>
  <c r="AW14" i="2"/>
  <c r="Y15" i="2"/>
  <c r="AD15" i="2" s="1"/>
  <c r="Z16" i="2"/>
  <c r="AA17" i="2"/>
  <c r="AB18" i="2"/>
  <c r="AW18" i="2"/>
  <c r="Y19" i="2"/>
  <c r="AD19" i="2" s="1"/>
  <c r="Z20" i="2"/>
  <c r="W21" i="2"/>
  <c r="X22" i="2"/>
  <c r="AW22" i="2"/>
  <c r="Y23" i="2"/>
  <c r="AD23" i="2" s="1"/>
  <c r="Z24" i="2"/>
  <c r="W25" i="2"/>
  <c r="AA25" i="2"/>
  <c r="AB26" i="2"/>
  <c r="AW26" i="2"/>
  <c r="AA29" i="2"/>
  <c r="X30" i="2"/>
  <c r="AB30" i="2"/>
  <c r="AW30" i="2"/>
  <c r="Y31" i="2"/>
  <c r="AD31" i="2" s="1"/>
  <c r="W33" i="2"/>
  <c r="AB34" i="2"/>
  <c r="AV38" i="2"/>
  <c r="AL39" i="2"/>
  <c r="AT39" i="2"/>
  <c r="AE40" i="2"/>
  <c r="AN41" i="2"/>
  <c r="AV41" i="2"/>
  <c r="AG42" i="2"/>
  <c r="AO42" i="2"/>
  <c r="AE43" i="2"/>
  <c r="AM43" i="2"/>
  <c r="AQ43" i="2"/>
  <c r="AE44" i="2"/>
  <c r="AM44" i="2"/>
  <c r="AU44" i="2"/>
  <c r="X6" i="3"/>
  <c r="AB6" i="3"/>
  <c r="Y7" i="3"/>
  <c r="AD7" i="3" s="1"/>
  <c r="W9" i="3"/>
  <c r="AA9" i="3"/>
  <c r="AW10" i="3"/>
  <c r="W13" i="3"/>
  <c r="X14" i="3"/>
  <c r="AB14" i="3"/>
  <c r="Y15" i="3"/>
  <c r="AD15" i="3" s="1"/>
  <c r="W17" i="3"/>
  <c r="X18" i="3"/>
  <c r="W21" i="3"/>
  <c r="X22" i="3"/>
  <c r="AW22" i="3"/>
  <c r="W25" i="3"/>
  <c r="AB26" i="3"/>
  <c r="Y27" i="3"/>
  <c r="AD27" i="3" s="1"/>
  <c r="W29" i="3"/>
  <c r="AB30" i="3"/>
  <c r="Y31" i="3"/>
  <c r="AD31" i="3" s="1"/>
  <c r="Z32" i="3"/>
  <c r="AA33" i="3"/>
  <c r="AW34" i="3"/>
  <c r="AU43" i="3"/>
  <c r="Z6" i="1"/>
  <c r="W7" i="1"/>
  <c r="W43" i="1" s="1"/>
  <c r="AA7" i="1"/>
  <c r="AA44" i="1" s="1"/>
  <c r="X8" i="1"/>
  <c r="AB8" i="1"/>
  <c r="AW8" i="1"/>
  <c r="Y9" i="1"/>
  <c r="Z10" i="1"/>
  <c r="W11" i="1"/>
  <c r="AA11" i="1"/>
  <c r="X12" i="1"/>
  <c r="AB12" i="1"/>
  <c r="AW12" i="1"/>
  <c r="Y13" i="1"/>
  <c r="Z14" i="1"/>
  <c r="AC14" i="1" s="1"/>
  <c r="V14" i="1" s="1"/>
  <c r="W15" i="1"/>
  <c r="AA15" i="1"/>
  <c r="X16" i="1"/>
  <c r="AW16" i="1"/>
  <c r="Y17" i="1"/>
  <c r="Z18" i="1"/>
  <c r="AC18" i="1" s="1"/>
  <c r="V18" i="1" s="1"/>
  <c r="W19" i="1"/>
  <c r="AA19" i="1"/>
  <c r="X20" i="1"/>
  <c r="AW20" i="1"/>
  <c r="Y21" i="1"/>
  <c r="Z22" i="1"/>
  <c r="AC22" i="1" s="1"/>
  <c r="V22" i="1" s="1"/>
  <c r="W23" i="1"/>
  <c r="AA23" i="1"/>
  <c r="X24" i="1"/>
  <c r="AB24" i="1"/>
  <c r="AW24" i="1"/>
  <c r="Y25" i="1"/>
  <c r="Z26" i="1"/>
  <c r="AC26" i="1" s="1"/>
  <c r="V26" i="1" s="1"/>
  <c r="W27" i="1"/>
  <c r="AA27" i="1"/>
  <c r="X28" i="1"/>
  <c r="AW28" i="1"/>
  <c r="Y29" i="1"/>
  <c r="Z30" i="1"/>
  <c r="AC30" i="1" s="1"/>
  <c r="V30" i="1" s="1"/>
  <c r="W31" i="1"/>
  <c r="AA31" i="1"/>
  <c r="X32" i="1"/>
  <c r="AB32" i="1"/>
  <c r="AW32" i="1"/>
  <c r="Y33" i="1"/>
  <c r="Z34" i="1"/>
  <c r="AC34" i="1" s="1"/>
  <c r="V34" i="1" s="1"/>
  <c r="W35" i="1"/>
  <c r="AA35" i="1"/>
  <c r="X36" i="1"/>
  <c r="AW36" i="1"/>
  <c r="X37" i="1"/>
  <c r="AB37" i="1"/>
  <c r="AW37" i="1"/>
  <c r="AH38" i="1"/>
  <c r="AL38" i="1"/>
  <c r="AP38" i="1"/>
  <c r="AT38" i="1"/>
  <c r="AJ39" i="1"/>
  <c r="AN39" i="1"/>
  <c r="AR39" i="1"/>
  <c r="AV39" i="1"/>
  <c r="AG40" i="1"/>
  <c r="AK40" i="1"/>
  <c r="AO40" i="1"/>
  <c r="AS40" i="1"/>
  <c r="AH41" i="1"/>
  <c r="AL41" i="1"/>
  <c r="AP41" i="1"/>
  <c r="AT41" i="1"/>
  <c r="AE42" i="1"/>
  <c r="AI42" i="1"/>
  <c r="AM42" i="1"/>
  <c r="AQ42" i="1"/>
  <c r="AU42" i="1"/>
  <c r="AG43" i="1"/>
  <c r="AK43" i="1"/>
  <c r="AO43" i="1"/>
  <c r="AS43" i="1"/>
  <c r="AG44" i="1"/>
  <c r="AK44" i="1"/>
  <c r="AO44" i="1"/>
  <c r="AS44" i="1"/>
  <c r="AJ45" i="1"/>
  <c r="AN45" i="1"/>
  <c r="AR45" i="1"/>
  <c r="AV45" i="1"/>
  <c r="Z6" i="2"/>
  <c r="W7" i="2"/>
  <c r="W43" i="2" s="1"/>
  <c r="AA7" i="2"/>
  <c r="AA44" i="2" s="1"/>
  <c r="X8" i="2"/>
  <c r="AB8" i="2"/>
  <c r="AW8" i="2"/>
  <c r="Y9" i="2"/>
  <c r="Z10" i="2"/>
  <c r="AC10" i="2" s="1"/>
  <c r="V10" i="2" s="1"/>
  <c r="W11" i="2"/>
  <c r="AA11" i="2"/>
  <c r="AC11" i="2" s="1"/>
  <c r="V11" i="2" s="1"/>
  <c r="X12" i="2"/>
  <c r="AB12" i="2"/>
  <c r="AW12" i="2"/>
  <c r="Y13" i="2"/>
  <c r="Z14" i="2"/>
  <c r="AD14" i="2" s="1"/>
  <c r="W15" i="2"/>
  <c r="AA15" i="2"/>
  <c r="AC15" i="2" s="1"/>
  <c r="V15" i="2" s="1"/>
  <c r="X16" i="2"/>
  <c r="AW16" i="2"/>
  <c r="Y17" i="2"/>
  <c r="Z18" i="2"/>
  <c r="AC18" i="2" s="1"/>
  <c r="V18" i="2" s="1"/>
  <c r="W19" i="2"/>
  <c r="AA19" i="2"/>
  <c r="AC19" i="2" s="1"/>
  <c r="V19" i="2" s="1"/>
  <c r="X20" i="2"/>
  <c r="AW20" i="2"/>
  <c r="Y21" i="2"/>
  <c r="Z22" i="2"/>
  <c r="W23" i="2"/>
  <c r="AA23" i="2"/>
  <c r="AC23" i="2" s="1"/>
  <c r="V23" i="2" s="1"/>
  <c r="X24" i="2"/>
  <c r="AB24" i="2"/>
  <c r="AW24" i="2"/>
  <c r="Y25" i="2"/>
  <c r="Z26" i="2"/>
  <c r="AC26" i="2" s="1"/>
  <c r="V26" i="2" s="1"/>
  <c r="W27" i="2"/>
  <c r="AA27" i="2"/>
  <c r="X28" i="2"/>
  <c r="AB28" i="2"/>
  <c r="AW28" i="2"/>
  <c r="Y29" i="2"/>
  <c r="Z30" i="2"/>
  <c r="W31" i="2"/>
  <c r="AA31" i="2"/>
  <c r="AA40" i="2" s="1"/>
  <c r="X32" i="2"/>
  <c r="AB32" i="2"/>
  <c r="AW32" i="2"/>
  <c r="Y33" i="2"/>
  <c r="Z34" i="2"/>
  <c r="AC34" i="2" s="1"/>
  <c r="V34" i="2" s="1"/>
  <c r="W35" i="2"/>
  <c r="AA35" i="2"/>
  <c r="X36" i="2"/>
  <c r="AB36" i="2"/>
  <c r="AW36" i="2"/>
  <c r="X37" i="2"/>
  <c r="AB37" i="2"/>
  <c r="AW37" i="2"/>
  <c r="AH38" i="2"/>
  <c r="AL38" i="2"/>
  <c r="AP38" i="2"/>
  <c r="AT38" i="2"/>
  <c r="AJ39" i="2"/>
  <c r="AN39" i="2"/>
  <c r="AR39" i="2"/>
  <c r="AV39" i="2"/>
  <c r="AG40" i="2"/>
  <c r="AK40" i="2"/>
  <c r="AO40" i="2"/>
  <c r="AS40" i="2"/>
  <c r="AH41" i="2"/>
  <c r="AL41" i="2"/>
  <c r="AP41" i="2"/>
  <c r="AT41" i="2"/>
  <c r="AE42" i="2"/>
  <c r="AI42" i="2"/>
  <c r="AM42" i="2"/>
  <c r="AQ42" i="2"/>
  <c r="AU42" i="2"/>
  <c r="AG43" i="2"/>
  <c r="AK43" i="2"/>
  <c r="AO43" i="2"/>
  <c r="AS43" i="2"/>
  <c r="AG44" i="2"/>
  <c r="AK44" i="2"/>
  <c r="AO44" i="2"/>
  <c r="AS44" i="2"/>
  <c r="AA45" i="2"/>
  <c r="AJ45" i="2"/>
  <c r="AN45" i="2"/>
  <c r="AR45" i="2"/>
  <c r="AV45" i="2"/>
  <c r="Z6" i="3"/>
  <c r="W7" i="3"/>
  <c r="W43" i="3" s="1"/>
  <c r="AA7" i="3"/>
  <c r="AA44" i="3" s="1"/>
  <c r="X8" i="3"/>
  <c r="AB8" i="3"/>
  <c r="AW8" i="3"/>
  <c r="Z10" i="3"/>
  <c r="AC10" i="3" s="1"/>
  <c r="V10" i="3" s="1"/>
  <c r="W11" i="3"/>
  <c r="AA11" i="3"/>
  <c r="X12" i="3"/>
  <c r="AB12" i="3"/>
  <c r="AW12" i="3"/>
  <c r="Y13" i="3"/>
  <c r="Z14" i="3"/>
  <c r="W15" i="3"/>
  <c r="AA15" i="3"/>
  <c r="X16" i="3"/>
  <c r="AB16" i="3"/>
  <c r="AW16" i="3"/>
  <c r="Y17" i="3"/>
  <c r="Z18" i="3"/>
  <c r="W19" i="3"/>
  <c r="AA19" i="3"/>
  <c r="X20" i="3"/>
  <c r="AB20" i="3"/>
  <c r="AW20" i="3"/>
  <c r="Y21" i="3"/>
  <c r="Z22" i="3"/>
  <c r="W23" i="3"/>
  <c r="AA23" i="3"/>
  <c r="X24" i="3"/>
  <c r="AB24" i="3"/>
  <c r="AW24" i="3"/>
  <c r="Y25" i="3"/>
  <c r="Z26" i="3"/>
  <c r="AD26" i="3" s="1"/>
  <c r="W27" i="3"/>
  <c r="AA27" i="3"/>
  <c r="X28" i="3"/>
  <c r="AB28" i="3"/>
  <c r="AW28" i="3"/>
  <c r="Y29" i="3"/>
  <c r="Z30" i="3"/>
  <c r="AC30" i="3" s="1"/>
  <c r="V30" i="3" s="1"/>
  <c r="W31" i="3"/>
  <c r="AA31" i="3"/>
  <c r="X32" i="3"/>
  <c r="AW32" i="3"/>
  <c r="Y33" i="3"/>
  <c r="Z34" i="3"/>
  <c r="AC34" i="3" s="1"/>
  <c r="V34" i="3" s="1"/>
  <c r="W35" i="3"/>
  <c r="AA35" i="3"/>
  <c r="X36" i="3"/>
  <c r="AB36" i="3"/>
  <c r="AW36" i="3"/>
  <c r="X37" i="3"/>
  <c r="AB37" i="3"/>
  <c r="AW37" i="3"/>
  <c r="AH38" i="3"/>
  <c r="AL38" i="3"/>
  <c r="AP38" i="3"/>
  <c r="AT38" i="3"/>
  <c r="AJ39" i="3"/>
  <c r="AN39" i="3"/>
  <c r="AR39" i="3"/>
  <c r="AV39" i="3"/>
  <c r="AG40" i="3"/>
  <c r="AK40" i="3"/>
  <c r="AO40" i="3"/>
  <c r="AS40" i="3"/>
  <c r="AH41" i="3"/>
  <c r="AL41" i="3"/>
  <c r="AP41" i="3"/>
  <c r="AT41" i="3"/>
  <c r="AE42" i="3"/>
  <c r="AI42" i="3"/>
  <c r="AM42" i="3"/>
  <c r="AQ42" i="3"/>
  <c r="AU42" i="3"/>
  <c r="AG43" i="3"/>
  <c r="AK43" i="3"/>
  <c r="AO43" i="3"/>
  <c r="AS43" i="3"/>
  <c r="AG44" i="3"/>
  <c r="AK44" i="3"/>
  <c r="AO44" i="3"/>
  <c r="AS44" i="3"/>
  <c r="AJ45" i="3"/>
  <c r="AN45" i="3"/>
  <c r="AR45" i="3"/>
  <c r="AV45" i="3"/>
  <c r="Z6" i="4"/>
  <c r="AI44" i="4"/>
  <c r="AI43" i="4"/>
  <c r="AI40" i="4"/>
  <c r="AM44" i="4"/>
  <c r="AM43" i="4"/>
  <c r="AM40" i="4"/>
  <c r="AQ44" i="4"/>
  <c r="AQ43" i="4"/>
  <c r="AQ40" i="4"/>
  <c r="AU44" i="4"/>
  <c r="AU43" i="4"/>
  <c r="AU40" i="4"/>
  <c r="W7" i="4"/>
  <c r="W38" i="4" s="1"/>
  <c r="C10" i="38" s="1"/>
  <c r="AA7" i="4"/>
  <c r="X8" i="4"/>
  <c r="AB8" i="4"/>
  <c r="AW8" i="4"/>
  <c r="Y9" i="4"/>
  <c r="W11" i="4"/>
  <c r="AA11" i="4"/>
  <c r="X12" i="4"/>
  <c r="AW12" i="4"/>
  <c r="W15" i="4"/>
  <c r="AA15" i="4"/>
  <c r="X16" i="4"/>
  <c r="AW16" i="4"/>
  <c r="W19" i="4"/>
  <c r="AA19" i="4"/>
  <c r="X20" i="4"/>
  <c r="AW20" i="4"/>
  <c r="W23" i="4"/>
  <c r="AA23" i="4"/>
  <c r="X24" i="4"/>
  <c r="AW24" i="4"/>
  <c r="W27" i="4"/>
  <c r="AA27" i="4"/>
  <c r="X28" i="4"/>
  <c r="AW28" i="4"/>
  <c r="Z30" i="4"/>
  <c r="W31" i="4"/>
  <c r="AA31" i="4"/>
  <c r="X32" i="4"/>
  <c r="AW32" i="4"/>
  <c r="W35" i="4"/>
  <c r="AA35" i="4"/>
  <c r="Y36" i="4"/>
  <c r="X37" i="4"/>
  <c r="AH38" i="4"/>
  <c r="AM38" i="4"/>
  <c r="AS38" i="4"/>
  <c r="AK39" i="4"/>
  <c r="AQ39" i="4"/>
  <c r="AV39" i="4"/>
  <c r="AJ40" i="4"/>
  <c r="AO40" i="4"/>
  <c r="AT40" i="4"/>
  <c r="AG41" i="4"/>
  <c r="AL41" i="4"/>
  <c r="AQ41" i="4"/>
  <c r="AE42" i="4"/>
  <c r="AJ42" i="4"/>
  <c r="AP42" i="4"/>
  <c r="AU42" i="4"/>
  <c r="AK43" i="4"/>
  <c r="AP43" i="4"/>
  <c r="AV43" i="4"/>
  <c r="AH44" i="4"/>
  <c r="AN44" i="4"/>
  <c r="AS44" i="4"/>
  <c r="AE45" i="4"/>
  <c r="AJ45" i="4"/>
  <c r="AO45" i="4"/>
  <c r="AU45" i="4"/>
  <c r="AA6" i="5"/>
  <c r="AG42" i="5"/>
  <c r="AK42" i="5"/>
  <c r="AO42" i="5"/>
  <c r="AS42" i="5"/>
  <c r="AW7" i="5"/>
  <c r="Z8" i="5"/>
  <c r="AW8" i="5"/>
  <c r="Y10" i="5"/>
  <c r="X12" i="5"/>
  <c r="AW14" i="5"/>
  <c r="AW15" i="5"/>
  <c r="Z16" i="5"/>
  <c r="AW16" i="5"/>
  <c r="X20" i="5"/>
  <c r="AW22" i="5"/>
  <c r="AW23" i="5"/>
  <c r="Z24" i="5"/>
  <c r="AW24" i="5"/>
  <c r="X28" i="5"/>
  <c r="AW30" i="5"/>
  <c r="AW31" i="5"/>
  <c r="Z32" i="5"/>
  <c r="AW32" i="5"/>
  <c r="X36" i="5"/>
  <c r="AG38" i="5"/>
  <c r="AL38" i="5"/>
  <c r="AJ39" i="5"/>
  <c r="AO39" i="5"/>
  <c r="AU39" i="5"/>
  <c r="AN40" i="5"/>
  <c r="AS40" i="5"/>
  <c r="AK41" i="5"/>
  <c r="AU41" i="5"/>
  <c r="AI42" i="5"/>
  <c r="AN42" i="5"/>
  <c r="AT42" i="5"/>
  <c r="AJ43" i="5"/>
  <c r="AO43" i="5"/>
  <c r="AG44" i="5"/>
  <c r="AR44" i="5"/>
  <c r="AI45" i="5"/>
  <c r="AS45" i="5"/>
  <c r="AE44" i="6"/>
  <c r="AE43" i="6"/>
  <c r="AE40" i="6"/>
  <c r="AE41" i="6"/>
  <c r="AJ41" i="6"/>
  <c r="AJ38" i="6"/>
  <c r="AJ42" i="6"/>
  <c r="AN41" i="6"/>
  <c r="AN38" i="6"/>
  <c r="AN42" i="6"/>
  <c r="AR41" i="6"/>
  <c r="AR38" i="6"/>
  <c r="AR42" i="6"/>
  <c r="AV41" i="6"/>
  <c r="AV38" i="6"/>
  <c r="AV42" i="6"/>
  <c r="Z7" i="6"/>
  <c r="Z44" i="6" s="1"/>
  <c r="Y8" i="6"/>
  <c r="AB10" i="6"/>
  <c r="X10" i="6"/>
  <c r="AA13" i="6"/>
  <c r="W13" i="6"/>
  <c r="AW13" i="6"/>
  <c r="AB18" i="6"/>
  <c r="X18" i="6"/>
  <c r="AA21" i="6"/>
  <c r="W21" i="6"/>
  <c r="AW21" i="6"/>
  <c r="AB26" i="6"/>
  <c r="X26" i="6"/>
  <c r="Z28" i="6"/>
  <c r="Y28" i="6"/>
  <c r="AC28" i="6" s="1"/>
  <c r="V28" i="6" s="1"/>
  <c r="AW28" i="6"/>
  <c r="Z32" i="6"/>
  <c r="AD32" i="6" s="1"/>
  <c r="Y32" i="6"/>
  <c r="AW32" i="6"/>
  <c r="Z36" i="6"/>
  <c r="Y36" i="6"/>
  <c r="AD36" i="6" s="1"/>
  <c r="AW36" i="6"/>
  <c r="AJ39" i="6"/>
  <c r="AR39" i="6"/>
  <c r="AK40" i="6"/>
  <c r="AS40" i="6"/>
  <c r="AI42" i="6"/>
  <c r="AG43" i="6"/>
  <c r="AO43" i="6"/>
  <c r="AN45" i="6"/>
  <c r="AV45" i="6"/>
  <c r="AH45" i="7"/>
  <c r="AH39" i="7"/>
  <c r="AB6" i="7"/>
  <c r="X6" i="7"/>
  <c r="AH44" i="7"/>
  <c r="AH43" i="7"/>
  <c r="AH40" i="7"/>
  <c r="AA6" i="7"/>
  <c r="W6" i="7"/>
  <c r="AL45" i="7"/>
  <c r="AL39" i="7"/>
  <c r="AL44" i="7"/>
  <c r="AL43" i="7"/>
  <c r="AL40" i="7"/>
  <c r="AP45" i="7"/>
  <c r="AP39" i="7"/>
  <c r="AP44" i="7"/>
  <c r="AP43" i="7"/>
  <c r="AP40" i="7"/>
  <c r="AT45" i="7"/>
  <c r="AT39" i="7"/>
  <c r="AT44" i="7"/>
  <c r="AT43" i="7"/>
  <c r="AT40" i="7"/>
  <c r="AA9" i="7"/>
  <c r="W9" i="7"/>
  <c r="Z9" i="7"/>
  <c r="AW9" i="7"/>
  <c r="AB10" i="7"/>
  <c r="X10" i="7"/>
  <c r="AA10" i="7"/>
  <c r="W10" i="7"/>
  <c r="AA13" i="7"/>
  <c r="W13" i="7"/>
  <c r="Z13" i="7"/>
  <c r="AW13" i="7"/>
  <c r="AB14" i="7"/>
  <c r="X14" i="7"/>
  <c r="AA14" i="7"/>
  <c r="W14" i="7"/>
  <c r="AA17" i="7"/>
  <c r="W17" i="7"/>
  <c r="Z17" i="7"/>
  <c r="AW17" i="7"/>
  <c r="AB18" i="7"/>
  <c r="X18" i="7"/>
  <c r="AA18" i="7"/>
  <c r="W18" i="7"/>
  <c r="AA21" i="7"/>
  <c r="W21" i="7"/>
  <c r="Z21" i="7"/>
  <c r="AW21" i="7"/>
  <c r="AB22" i="7"/>
  <c r="X22" i="7"/>
  <c r="AA22" i="7"/>
  <c r="W22" i="7"/>
  <c r="AA25" i="7"/>
  <c r="W25" i="7"/>
  <c r="Z25" i="7"/>
  <c r="AW25" i="7"/>
  <c r="AB26" i="7"/>
  <c r="X26" i="7"/>
  <c r="AA26" i="7"/>
  <c r="W26" i="7"/>
  <c r="AA29" i="7"/>
  <c r="W29" i="7"/>
  <c r="Z29" i="7"/>
  <c r="AW29" i="7"/>
  <c r="AB30" i="7"/>
  <c r="X30" i="7"/>
  <c r="AA30" i="7"/>
  <c r="W30" i="7"/>
  <c r="AA33" i="7"/>
  <c r="W33" i="7"/>
  <c r="Z33" i="7"/>
  <c r="AW33" i="7"/>
  <c r="AB34" i="7"/>
  <c r="X34" i="7"/>
  <c r="AA34" i="7"/>
  <c r="W34" i="7"/>
  <c r="AH38" i="7"/>
  <c r="AP38" i="7"/>
  <c r="AN39" i="7"/>
  <c r="AV39" i="7"/>
  <c r="AG40" i="7"/>
  <c r="AO40" i="7"/>
  <c r="AG41" i="7"/>
  <c r="AO41" i="7"/>
  <c r="AK43" i="7"/>
  <c r="AS43" i="7"/>
  <c r="AJ45" i="7"/>
  <c r="AR45" i="7"/>
  <c r="AI42" i="8"/>
  <c r="AI45" i="8"/>
  <c r="AI39" i="8"/>
  <c r="AI44" i="8"/>
  <c r="AI43" i="8"/>
  <c r="AI40" i="8"/>
  <c r="AM42" i="8"/>
  <c r="AM45" i="8"/>
  <c r="AM39" i="8"/>
  <c r="AM44" i="8"/>
  <c r="AM43" i="8"/>
  <c r="AM40" i="8"/>
  <c r="AQ42" i="8"/>
  <c r="AQ45" i="8"/>
  <c r="AQ39" i="8"/>
  <c r="AQ44" i="8"/>
  <c r="AQ43" i="8"/>
  <c r="AQ40" i="8"/>
  <c r="AU42" i="8"/>
  <c r="AU45" i="8"/>
  <c r="AU39" i="8"/>
  <c r="AU44" i="8"/>
  <c r="AU43" i="8"/>
  <c r="AU40" i="8"/>
  <c r="AB9" i="8"/>
  <c r="X9" i="8"/>
  <c r="AB12" i="8"/>
  <c r="X12" i="8"/>
  <c r="AA12" i="8"/>
  <c r="W12" i="8"/>
  <c r="Z12" i="8"/>
  <c r="AB20" i="8"/>
  <c r="X20" i="8"/>
  <c r="AA20" i="8"/>
  <c r="W20" i="8"/>
  <c r="Z20" i="8"/>
  <c r="AB28" i="8"/>
  <c r="X28" i="8"/>
  <c r="AA28" i="8"/>
  <c r="W28" i="8"/>
  <c r="Z28" i="8"/>
  <c r="AB36" i="8"/>
  <c r="X36" i="8"/>
  <c r="AA36" i="8"/>
  <c r="W36" i="8"/>
  <c r="Z36" i="8"/>
  <c r="AB37" i="8"/>
  <c r="X37" i="8"/>
  <c r="AA37" i="8"/>
  <c r="W37" i="8"/>
  <c r="Z37" i="8"/>
  <c r="AM38" i="8"/>
  <c r="AP40" i="8"/>
  <c r="AU41" i="8"/>
  <c r="AH44" i="8"/>
  <c r="AA15" i="9"/>
  <c r="W15" i="9"/>
  <c r="Z15" i="9"/>
  <c r="Y15" i="9"/>
  <c r="AW15" i="9"/>
  <c r="AE15" i="9" s="1"/>
  <c r="AB16" i="9"/>
  <c r="X16" i="9"/>
  <c r="AA16" i="9"/>
  <c r="W16" i="9"/>
  <c r="Z16" i="9"/>
  <c r="AB17" i="9"/>
  <c r="X17" i="9"/>
  <c r="AA17" i="9"/>
  <c r="W17" i="9"/>
  <c r="AB18" i="9"/>
  <c r="X18" i="9"/>
  <c r="AA31" i="9"/>
  <c r="W31" i="9"/>
  <c r="Z31" i="9"/>
  <c r="Y31" i="9"/>
  <c r="AW31" i="9"/>
  <c r="AE31" i="9" s="1"/>
  <c r="AB32" i="9"/>
  <c r="X32" i="9"/>
  <c r="AA32" i="9"/>
  <c r="W32" i="9"/>
  <c r="Z32" i="9"/>
  <c r="AB33" i="9"/>
  <c r="X33" i="9"/>
  <c r="AA33" i="9"/>
  <c r="W33" i="9"/>
  <c r="AB34" i="9"/>
  <c r="X34" i="9"/>
  <c r="AH39" i="9"/>
  <c r="AK40" i="9"/>
  <c r="AP43" i="9"/>
  <c r="AU46" i="9"/>
  <c r="AA14" i="10"/>
  <c r="Y14" i="10"/>
  <c r="X14" i="10"/>
  <c r="W16" i="10"/>
  <c r="AA16" i="10"/>
  <c r="AB20" i="10"/>
  <c r="X20" i="10"/>
  <c r="AA20" i="10"/>
  <c r="Z20" i="10"/>
  <c r="Y20" i="10"/>
  <c r="AA31" i="10"/>
  <c r="W31" i="10"/>
  <c r="Z31" i="10"/>
  <c r="Y31" i="10"/>
  <c r="X31" i="10"/>
  <c r="AW31" i="10"/>
  <c r="AO34" i="10"/>
  <c r="AQ35" i="10"/>
  <c r="AU38" i="10"/>
  <c r="AN40" i="10"/>
  <c r="AH43" i="11"/>
  <c r="AH39" i="11"/>
  <c r="AH45" i="11"/>
  <c r="AH40" i="11"/>
  <c r="AH46" i="11"/>
  <c r="AH42" i="11"/>
  <c r="Z6" i="11"/>
  <c r="AH41" i="11"/>
  <c r="Y6" i="11"/>
  <c r="AH44" i="11"/>
  <c r="X6" i="11"/>
  <c r="AL43" i="11"/>
  <c r="AL39" i="11"/>
  <c r="AL44" i="11"/>
  <c r="AL45" i="11"/>
  <c r="AL40" i="11"/>
  <c r="AL46" i="11"/>
  <c r="AL42" i="11"/>
  <c r="AL41" i="11"/>
  <c r="AP43" i="11"/>
  <c r="AP39" i="11"/>
  <c r="AP41" i="11"/>
  <c r="AP44" i="11"/>
  <c r="AP45" i="11"/>
  <c r="AP40" i="11"/>
  <c r="AP46" i="11"/>
  <c r="AP42" i="11"/>
  <c r="AT43" i="11"/>
  <c r="AT39" i="11"/>
  <c r="AT46" i="11"/>
  <c r="AT42" i="11"/>
  <c r="AT41" i="11"/>
  <c r="AT44" i="11"/>
  <c r="AT45" i="11"/>
  <c r="AT40" i="11"/>
  <c r="Z17" i="11"/>
  <c r="Y17" i="11"/>
  <c r="X17" i="11"/>
  <c r="AB17" i="11"/>
  <c r="W17" i="11"/>
  <c r="AW17" i="11"/>
  <c r="AA20" i="11"/>
  <c r="Z20" i="11"/>
  <c r="Y24" i="11"/>
  <c r="Z24" i="11"/>
  <c r="X24" i="11"/>
  <c r="AB24" i="11"/>
  <c r="W24" i="11"/>
  <c r="AW24" i="11"/>
  <c r="W27" i="11"/>
  <c r="AA27" i="11"/>
  <c r="Z27" i="11"/>
  <c r="AW7" i="1"/>
  <c r="AB19" i="1"/>
  <c r="AW19" i="1"/>
  <c r="AW23" i="1"/>
  <c r="Z25" i="1"/>
  <c r="Z33" i="1"/>
  <c r="AG39" i="1"/>
  <c r="AL40" i="1"/>
  <c r="AI41" i="1"/>
  <c r="AK45" i="1"/>
  <c r="AB11" i="2"/>
  <c r="AW11" i="2"/>
  <c r="AB31" i="2"/>
  <c r="AW31" i="2"/>
  <c r="AI38" i="2"/>
  <c r="AI48" i="2" s="1"/>
  <c r="AI41" i="2"/>
  <c r="AO45" i="2"/>
  <c r="AW7" i="3"/>
  <c r="AB19" i="3"/>
  <c r="AW19" i="3"/>
  <c r="AO44" i="4"/>
  <c r="AV45" i="4"/>
  <c r="AH45" i="5"/>
  <c r="AH39" i="5"/>
  <c r="AB6" i="5"/>
  <c r="X6" i="5"/>
  <c r="AL45" i="5"/>
  <c r="AL39" i="5"/>
  <c r="AP45" i="5"/>
  <c r="AP39" i="5"/>
  <c r="AT45" i="5"/>
  <c r="AT39" i="5"/>
  <c r="AA9" i="5"/>
  <c r="W9" i="5"/>
  <c r="W43" i="5" s="1"/>
  <c r="AW9" i="5"/>
  <c r="AB14" i="5"/>
  <c r="X14" i="5"/>
  <c r="AA17" i="5"/>
  <c r="W17" i="5"/>
  <c r="AW17" i="5"/>
  <c r="AB22" i="5"/>
  <c r="X22" i="5"/>
  <c r="AA25" i="5"/>
  <c r="W25" i="5"/>
  <c r="AW25" i="5"/>
  <c r="AB30" i="5"/>
  <c r="X30" i="5"/>
  <c r="AA33" i="5"/>
  <c r="W33" i="5"/>
  <c r="AW33" i="5"/>
  <c r="AH38" i="5"/>
  <c r="AS38" i="5"/>
  <c r="AK39" i="5"/>
  <c r="AQ39" i="5"/>
  <c r="AV39" i="5"/>
  <c r="AJ40" i="5"/>
  <c r="AO40" i="5"/>
  <c r="AT40" i="5"/>
  <c r="AG41" i="5"/>
  <c r="AL41" i="5"/>
  <c r="AE42" i="5"/>
  <c r="AJ42" i="5"/>
  <c r="AP42" i="5"/>
  <c r="AU42" i="5"/>
  <c r="AP43" i="5"/>
  <c r="AH44" i="5"/>
  <c r="Y7" i="6"/>
  <c r="AG45" i="6"/>
  <c r="AG39" i="6"/>
  <c r="AK45" i="6"/>
  <c r="AK39" i="6"/>
  <c r="AO45" i="6"/>
  <c r="AO39" i="6"/>
  <c r="AS45" i="6"/>
  <c r="AS39" i="6"/>
  <c r="AW7" i="6"/>
  <c r="AW8" i="6"/>
  <c r="X11" i="6"/>
  <c r="X12" i="6"/>
  <c r="X13" i="6"/>
  <c r="AA14" i="6"/>
  <c r="AW14" i="6"/>
  <c r="Y15" i="6"/>
  <c r="AC15" i="6" s="1"/>
  <c r="V15" i="6" s="1"/>
  <c r="AW15" i="6"/>
  <c r="AA16" i="6"/>
  <c r="Z16" i="6"/>
  <c r="AC16" i="6" s="1"/>
  <c r="V16" i="6" s="1"/>
  <c r="AW16" i="6"/>
  <c r="Z17" i="6"/>
  <c r="AD17" i="6" s="1"/>
  <c r="Y18" i="6"/>
  <c r="X19" i="6"/>
  <c r="X20" i="6"/>
  <c r="X21" i="6"/>
  <c r="AA22" i="6"/>
  <c r="AW22" i="6"/>
  <c r="Y23" i="6"/>
  <c r="AC23" i="6" s="1"/>
  <c r="V23" i="6" s="1"/>
  <c r="AW23" i="6"/>
  <c r="AA24" i="6"/>
  <c r="Z24" i="6"/>
  <c r="AD24" i="6" s="1"/>
  <c r="AW24" i="6"/>
  <c r="Z25" i="6"/>
  <c r="AC25" i="6" s="1"/>
  <c r="V25" i="6" s="1"/>
  <c r="Y26" i="6"/>
  <c r="AC27" i="6"/>
  <c r="V27" i="6" s="1"/>
  <c r="AD27" i="6"/>
  <c r="AA28" i="6"/>
  <c r="X29" i="6"/>
  <c r="AW30" i="6"/>
  <c r="AB31" i="6"/>
  <c r="X31" i="6"/>
  <c r="AA32" i="6"/>
  <c r="X33" i="6"/>
  <c r="AW34" i="6"/>
  <c r="AB35" i="6"/>
  <c r="X35" i="6"/>
  <c r="AA36" i="6"/>
  <c r="AC36" i="6" s="1"/>
  <c r="V36" i="6" s="1"/>
  <c r="AB37" i="6"/>
  <c r="AG38" i="6"/>
  <c r="AO38" i="6"/>
  <c r="AM39" i="6"/>
  <c r="AU39" i="6"/>
  <c r="AN40" i="6"/>
  <c r="AV40" i="6"/>
  <c r="AL41" i="6"/>
  <c r="AT41" i="6"/>
  <c r="AE42" i="6"/>
  <c r="AJ43" i="6"/>
  <c r="AR43" i="6"/>
  <c r="AJ44" i="6"/>
  <c r="AR44" i="6"/>
  <c r="AI45" i="6"/>
  <c r="AI44" i="7"/>
  <c r="AI43" i="7"/>
  <c r="AI40" i="7"/>
  <c r="AI41" i="7"/>
  <c r="AI38" i="7"/>
  <c r="AI48" i="7" s="1"/>
  <c r="AM44" i="7"/>
  <c r="AM43" i="7"/>
  <c r="AM40" i="7"/>
  <c r="AM41" i="7"/>
  <c r="AM38" i="7"/>
  <c r="AQ44" i="7"/>
  <c r="AQ43" i="7"/>
  <c r="AQ40" i="7"/>
  <c r="AQ41" i="7"/>
  <c r="AQ38" i="7"/>
  <c r="AU44" i="7"/>
  <c r="AU43" i="7"/>
  <c r="AU40" i="7"/>
  <c r="AU41" i="7"/>
  <c r="AU38" i="7"/>
  <c r="Z7" i="7"/>
  <c r="Z43" i="7" s="1"/>
  <c r="Y7" i="7"/>
  <c r="AK45" i="7"/>
  <c r="AO45" i="7"/>
  <c r="AS45" i="7"/>
  <c r="AB9" i="7"/>
  <c r="Z11" i="7"/>
  <c r="Y11" i="7"/>
  <c r="AB13" i="7"/>
  <c r="Z15" i="7"/>
  <c r="Y15" i="7"/>
  <c r="AB17" i="7"/>
  <c r="Z19" i="7"/>
  <c r="Y19" i="7"/>
  <c r="AB21" i="7"/>
  <c r="Z23" i="7"/>
  <c r="Y23" i="7"/>
  <c r="AB25" i="7"/>
  <c r="Z27" i="7"/>
  <c r="Y27" i="7"/>
  <c r="AB29" i="7"/>
  <c r="Z31" i="7"/>
  <c r="Y31" i="7"/>
  <c r="AB33" i="7"/>
  <c r="Z35" i="7"/>
  <c r="Y35" i="7"/>
  <c r="X37" i="7"/>
  <c r="Z37" i="7"/>
  <c r="Y37" i="7"/>
  <c r="AW37" i="7"/>
  <c r="AK38" i="7"/>
  <c r="AS38" i="7"/>
  <c r="AI39" i="7"/>
  <c r="AQ39" i="7"/>
  <c r="AJ40" i="7"/>
  <c r="AR40" i="7"/>
  <c r="AH41" i="7"/>
  <c r="AP41" i="7"/>
  <c r="AH42" i="7"/>
  <c r="AP42" i="7"/>
  <c r="AN43" i="7"/>
  <c r="AV43" i="7"/>
  <c r="AN44" i="7"/>
  <c r="AV44" i="7"/>
  <c r="AM45" i="7"/>
  <c r="AU45" i="7"/>
  <c r="Y6" i="8"/>
  <c r="AE42" i="8"/>
  <c r="AJ45" i="8"/>
  <c r="AN45" i="8"/>
  <c r="AR45" i="8"/>
  <c r="AV45" i="8"/>
  <c r="AB8" i="8"/>
  <c r="X8" i="8"/>
  <c r="AA8" i="8"/>
  <c r="W8" i="8"/>
  <c r="W9" i="8"/>
  <c r="AE44" i="8"/>
  <c r="AE43" i="8"/>
  <c r="AE40" i="8"/>
  <c r="AJ41" i="8"/>
  <c r="AJ38" i="8"/>
  <c r="AN41" i="8"/>
  <c r="AN38" i="8"/>
  <c r="AR41" i="8"/>
  <c r="AR38" i="8"/>
  <c r="AV41" i="8"/>
  <c r="AV38" i="8"/>
  <c r="AB10" i="8"/>
  <c r="AB13" i="8"/>
  <c r="X13" i="8"/>
  <c r="AA13" i="8"/>
  <c r="W13" i="8"/>
  <c r="AB14" i="8"/>
  <c r="X14" i="8"/>
  <c r="AA15" i="8"/>
  <c r="W15" i="8"/>
  <c r="Z15" i="8"/>
  <c r="Y15" i="8"/>
  <c r="AW15" i="8"/>
  <c r="AW16" i="8"/>
  <c r="Y17" i="8"/>
  <c r="W18" i="8"/>
  <c r="AB21" i="8"/>
  <c r="X21" i="8"/>
  <c r="AA21" i="8"/>
  <c r="W21" i="8"/>
  <c r="AB22" i="8"/>
  <c r="X22" i="8"/>
  <c r="AA23" i="8"/>
  <c r="W23" i="8"/>
  <c r="Z23" i="8"/>
  <c r="Y23" i="8"/>
  <c r="AW23" i="8"/>
  <c r="AW24" i="8"/>
  <c r="Y25" i="8"/>
  <c r="W26" i="8"/>
  <c r="AB29" i="8"/>
  <c r="X29" i="8"/>
  <c r="AA29" i="8"/>
  <c r="W29" i="8"/>
  <c r="AB30" i="8"/>
  <c r="X30" i="8"/>
  <c r="AA31" i="8"/>
  <c r="W31" i="8"/>
  <c r="Z31" i="8"/>
  <c r="Y31" i="8"/>
  <c r="AW31" i="8"/>
  <c r="AW32" i="8"/>
  <c r="Y33" i="8"/>
  <c r="W34" i="8"/>
  <c r="AQ38" i="8"/>
  <c r="AO39" i="8"/>
  <c r="AT40" i="8"/>
  <c r="AI41" i="8"/>
  <c r="AR42" i="8"/>
  <c r="AO45" i="8"/>
  <c r="W6" i="9"/>
  <c r="AA11" i="9"/>
  <c r="W11" i="9"/>
  <c r="Z11" i="9"/>
  <c r="Y11" i="9"/>
  <c r="AW11" i="9"/>
  <c r="AE11" i="9" s="1"/>
  <c r="AB12" i="9"/>
  <c r="X12" i="9"/>
  <c r="AA12" i="9"/>
  <c r="W12" i="9"/>
  <c r="Z12" i="9"/>
  <c r="AB13" i="9"/>
  <c r="X13" i="9"/>
  <c r="AA13" i="9"/>
  <c r="W13" i="9"/>
  <c r="AB14" i="9"/>
  <c r="X14" i="9"/>
  <c r="Y16" i="9"/>
  <c r="Z18" i="9"/>
  <c r="X19" i="9"/>
  <c r="Y21" i="9"/>
  <c r="W22" i="9"/>
  <c r="AA27" i="9"/>
  <c r="W27" i="9"/>
  <c r="Z27" i="9"/>
  <c r="Y27" i="9"/>
  <c r="AW27" i="9"/>
  <c r="AE27" i="9" s="1"/>
  <c r="AB28" i="9"/>
  <c r="X28" i="9"/>
  <c r="AA28" i="9"/>
  <c r="W28" i="9"/>
  <c r="Z28" i="9"/>
  <c r="AB29" i="9"/>
  <c r="X29" i="9"/>
  <c r="AA29" i="9"/>
  <c r="W29" i="9"/>
  <c r="AB30" i="9"/>
  <c r="X30" i="9"/>
  <c r="Y32" i="9"/>
  <c r="Z34" i="9"/>
  <c r="X35" i="9"/>
  <c r="AA36" i="9"/>
  <c r="W36" i="9"/>
  <c r="Y36" i="9"/>
  <c r="X36" i="9"/>
  <c r="AB36" i="9"/>
  <c r="AW36" i="9"/>
  <c r="AE36" i="9" s="1"/>
  <c r="AN39" i="9"/>
  <c r="AP40" i="9"/>
  <c r="AV43" i="9"/>
  <c r="AJ45" i="9"/>
  <c r="AH40" i="10"/>
  <c r="AH39" i="10"/>
  <c r="AH36" i="10"/>
  <c r="AH34" i="10"/>
  <c r="AA6" i="10"/>
  <c r="AH41" i="10"/>
  <c r="AH38" i="10"/>
  <c r="Y6" i="10"/>
  <c r="AH35" i="10"/>
  <c r="X6" i="10"/>
  <c r="AL40" i="10"/>
  <c r="AL39" i="10"/>
  <c r="AL36" i="10"/>
  <c r="AL37" i="10"/>
  <c r="AL34" i="10"/>
  <c r="AL41" i="10"/>
  <c r="AL38" i="10"/>
  <c r="AP40" i="10"/>
  <c r="AP39" i="10"/>
  <c r="AP36" i="10"/>
  <c r="AP35" i="10"/>
  <c r="AP37" i="10"/>
  <c r="AP34" i="10"/>
  <c r="AT40" i="10"/>
  <c r="AT39" i="10"/>
  <c r="AT36" i="10"/>
  <c r="AT41" i="10"/>
  <c r="AT38" i="10"/>
  <c r="AT35" i="10"/>
  <c r="AT37" i="10"/>
  <c r="AI41" i="10"/>
  <c r="AM40" i="10"/>
  <c r="AQ40" i="10"/>
  <c r="AU39" i="10"/>
  <c r="W8" i="10"/>
  <c r="AJ40" i="10"/>
  <c r="AJ37" i="10"/>
  <c r="AA8" i="10"/>
  <c r="AR39" i="10"/>
  <c r="AR35" i="10"/>
  <c r="AV41" i="10"/>
  <c r="AV36" i="10"/>
  <c r="AB12" i="10"/>
  <c r="X12" i="10"/>
  <c r="AA12" i="10"/>
  <c r="Z12" i="10"/>
  <c r="Y12" i="10"/>
  <c r="AB14" i="10"/>
  <c r="AA23" i="10"/>
  <c r="W23" i="10"/>
  <c r="Z23" i="10"/>
  <c r="Y23" i="10"/>
  <c r="X23" i="10"/>
  <c r="AW23" i="10"/>
  <c r="AB27" i="10"/>
  <c r="Z27" i="10"/>
  <c r="AT34" i="10"/>
  <c r="AV35" i="10"/>
  <c r="AH37" i="10"/>
  <c r="AV39" i="10"/>
  <c r="AS40" i="10"/>
  <c r="AJ41" i="10"/>
  <c r="Z9" i="11"/>
  <c r="Y9" i="11"/>
  <c r="X9" i="11"/>
  <c r="AB9" i="11"/>
  <c r="W9" i="11"/>
  <c r="AW9" i="11"/>
  <c r="AA12" i="11"/>
  <c r="Z12" i="11"/>
  <c r="Y16" i="11"/>
  <c r="Z16" i="11"/>
  <c r="X16" i="11"/>
  <c r="AB16" i="11"/>
  <c r="W16" i="11"/>
  <c r="AW16" i="11"/>
  <c r="W19" i="11"/>
  <c r="AA19" i="11"/>
  <c r="Z19" i="11"/>
  <c r="AB30" i="11"/>
  <c r="Z30" i="11"/>
  <c r="Y30" i="11"/>
  <c r="AD30" i="11" s="1"/>
  <c r="X10" i="4"/>
  <c r="Y11" i="4"/>
  <c r="AD11" i="4" s="1"/>
  <c r="Z12" i="4"/>
  <c r="W13" i="4"/>
  <c r="AA13" i="4"/>
  <c r="X14" i="4"/>
  <c r="Y15" i="4"/>
  <c r="AD15" i="4" s="1"/>
  <c r="Z16" i="4"/>
  <c r="W17" i="4"/>
  <c r="AA17" i="4"/>
  <c r="X18" i="4"/>
  <c r="Y19" i="4"/>
  <c r="AD19" i="4" s="1"/>
  <c r="Z20" i="4"/>
  <c r="W21" i="4"/>
  <c r="AA21" i="4"/>
  <c r="X22" i="4"/>
  <c r="Y23" i="4"/>
  <c r="AD23" i="4" s="1"/>
  <c r="AC23" i="4"/>
  <c r="V23" i="4" s="1"/>
  <c r="Z24" i="4"/>
  <c r="W25" i="4"/>
  <c r="AA25" i="4"/>
  <c r="X26" i="4"/>
  <c r="Y27" i="4"/>
  <c r="AD27" i="4" s="1"/>
  <c r="Z28" i="4"/>
  <c r="W29" i="4"/>
  <c r="AA29" i="4"/>
  <c r="X30" i="4"/>
  <c r="Y31" i="4"/>
  <c r="AD31" i="4" s="1"/>
  <c r="AC31" i="4"/>
  <c r="V31" i="4" s="1"/>
  <c r="Z32" i="4"/>
  <c r="W33" i="4"/>
  <c r="AA33" i="4"/>
  <c r="X34" i="4"/>
  <c r="Y35" i="4"/>
  <c r="AD35" i="4" s="1"/>
  <c r="W36" i="4"/>
  <c r="AB36" i="4"/>
  <c r="Z37" i="4"/>
  <c r="AW37" i="4"/>
  <c r="AK38" i="4"/>
  <c r="AP38" i="4"/>
  <c r="AU38" i="4"/>
  <c r="AI39" i="4"/>
  <c r="AN39" i="4"/>
  <c r="AS39" i="4"/>
  <c r="AG40" i="4"/>
  <c r="AR40" i="4"/>
  <c r="AE41" i="4"/>
  <c r="AI41" i="4"/>
  <c r="AH42" i="4"/>
  <c r="AM42" i="4"/>
  <c r="AR42" i="4"/>
  <c r="AV44" i="4"/>
  <c r="AM45" i="4"/>
  <c r="AR45" i="4"/>
  <c r="Y6" i="5"/>
  <c r="AI44" i="5"/>
  <c r="AI43" i="5"/>
  <c r="AI40" i="5"/>
  <c r="AM44" i="5"/>
  <c r="AM43" i="5"/>
  <c r="AM40" i="5"/>
  <c r="AQ44" i="5"/>
  <c r="AQ43" i="5"/>
  <c r="AQ40" i="5"/>
  <c r="AU44" i="5"/>
  <c r="AU43" i="5"/>
  <c r="AU40" i="5"/>
  <c r="X7" i="5"/>
  <c r="X8" i="5"/>
  <c r="X9" i="5"/>
  <c r="AW10" i="5"/>
  <c r="AA11" i="5"/>
  <c r="Y11" i="5"/>
  <c r="AC11" i="5" s="1"/>
  <c r="V11" i="5" s="1"/>
  <c r="AW11" i="5"/>
  <c r="Z12" i="5"/>
  <c r="AW12" i="5"/>
  <c r="Y14" i="5"/>
  <c r="X15" i="5"/>
  <c r="X16" i="5"/>
  <c r="X17" i="5"/>
  <c r="AW18" i="5"/>
  <c r="AA19" i="5"/>
  <c r="Y19" i="5"/>
  <c r="AC19" i="5" s="1"/>
  <c r="V19" i="5" s="1"/>
  <c r="AW19" i="5"/>
  <c r="Z20" i="5"/>
  <c r="AW20" i="5"/>
  <c r="Y22" i="5"/>
  <c r="X23" i="5"/>
  <c r="X24" i="5"/>
  <c r="X25" i="5"/>
  <c r="AW26" i="5"/>
  <c r="AA27" i="5"/>
  <c r="Y27" i="5"/>
  <c r="AC27" i="5" s="1"/>
  <c r="V27" i="5" s="1"/>
  <c r="AW27" i="5"/>
  <c r="Z28" i="5"/>
  <c r="AW28" i="5"/>
  <c r="Y30" i="5"/>
  <c r="X31" i="5"/>
  <c r="X32" i="5"/>
  <c r="X33" i="5"/>
  <c r="AW34" i="5"/>
  <c r="AA35" i="5"/>
  <c r="Y35" i="5"/>
  <c r="AC35" i="5" s="1"/>
  <c r="V35" i="5" s="1"/>
  <c r="AW35" i="5"/>
  <c r="Z36" i="5"/>
  <c r="AW36" i="5"/>
  <c r="AI38" i="5"/>
  <c r="AO38" i="5"/>
  <c r="AT38" i="5"/>
  <c r="AG39" i="5"/>
  <c r="AM39" i="5"/>
  <c r="AR39" i="5"/>
  <c r="AK40" i="5"/>
  <c r="AP40" i="5"/>
  <c r="AV40" i="5"/>
  <c r="AH41" i="5"/>
  <c r="AM41" i="5"/>
  <c r="AS41" i="5"/>
  <c r="AL42" i="5"/>
  <c r="AQ42" i="5"/>
  <c r="AV42" i="5"/>
  <c r="AG43" i="5"/>
  <c r="AL43" i="5"/>
  <c r="AO44" i="5"/>
  <c r="AT44" i="5"/>
  <c r="AK45" i="5"/>
  <c r="AQ45" i="5"/>
  <c r="AH45" i="6"/>
  <c r="AH39" i="6"/>
  <c r="AB6" i="6"/>
  <c r="X6" i="6"/>
  <c r="AH44" i="6"/>
  <c r="AH43" i="6"/>
  <c r="AH40" i="6"/>
  <c r="AL45" i="6"/>
  <c r="AL39" i="6"/>
  <c r="AL44" i="6"/>
  <c r="AL43" i="6"/>
  <c r="AL40" i="6"/>
  <c r="AP45" i="6"/>
  <c r="AP39" i="6"/>
  <c r="AP44" i="6"/>
  <c r="AP43" i="6"/>
  <c r="AP40" i="6"/>
  <c r="AT45" i="6"/>
  <c r="AT39" i="6"/>
  <c r="AT44" i="6"/>
  <c r="AT43" i="6"/>
  <c r="AT40" i="6"/>
  <c r="W7" i="6"/>
  <c r="W38" i="6" s="1"/>
  <c r="C12" i="38" s="1"/>
  <c r="AB7" i="6"/>
  <c r="W8" i="6"/>
  <c r="AB8" i="6"/>
  <c r="AB9" i="6"/>
  <c r="AA9" i="6"/>
  <c r="AC9" i="6" s="1"/>
  <c r="V9" i="6" s="1"/>
  <c r="W9" i="6"/>
  <c r="AW9" i="6"/>
  <c r="Z10" i="6"/>
  <c r="Z45" i="6" s="1"/>
  <c r="Z11" i="6"/>
  <c r="Y13" i="6"/>
  <c r="AB14" i="6"/>
  <c r="X14" i="6"/>
  <c r="W15" i="6"/>
  <c r="AB15" i="6"/>
  <c r="W16" i="6"/>
  <c r="AB16" i="6"/>
  <c r="AA17" i="6"/>
  <c r="W17" i="6"/>
  <c r="AW17" i="6"/>
  <c r="Z18" i="6"/>
  <c r="Z19" i="6"/>
  <c r="Y21" i="6"/>
  <c r="AB22" i="6"/>
  <c r="X22" i="6"/>
  <c r="W23" i="6"/>
  <c r="AB23" i="6"/>
  <c r="W24" i="6"/>
  <c r="AB24" i="6"/>
  <c r="AA25" i="6"/>
  <c r="W25" i="6"/>
  <c r="AW25" i="6"/>
  <c r="Z26" i="6"/>
  <c r="AB28" i="6"/>
  <c r="AA29" i="6"/>
  <c r="W29" i="6"/>
  <c r="Z29" i="6"/>
  <c r="AW29" i="6"/>
  <c r="AB30" i="6"/>
  <c r="X30" i="6"/>
  <c r="AA30" i="6"/>
  <c r="W30" i="6"/>
  <c r="W31" i="6"/>
  <c r="AB32" i="6"/>
  <c r="AA33" i="6"/>
  <c r="W33" i="6"/>
  <c r="Z33" i="6"/>
  <c r="AW33" i="6"/>
  <c r="AB34" i="6"/>
  <c r="X34" i="6"/>
  <c r="AA34" i="6"/>
  <c r="W34" i="6"/>
  <c r="W35" i="6"/>
  <c r="AB36" i="6"/>
  <c r="AH38" i="6"/>
  <c r="AP38" i="6"/>
  <c r="AN39" i="6"/>
  <c r="AV39" i="6"/>
  <c r="AG40" i="6"/>
  <c r="AO40" i="6"/>
  <c r="AG41" i="6"/>
  <c r="AO41" i="6"/>
  <c r="AK43" i="6"/>
  <c r="AS43" i="6"/>
  <c r="AK44" i="6"/>
  <c r="AS44" i="6"/>
  <c r="AJ45" i="6"/>
  <c r="AR45" i="6"/>
  <c r="AJ41" i="7"/>
  <c r="AN41" i="7"/>
  <c r="AR41" i="7"/>
  <c r="AV41" i="7"/>
  <c r="Z8" i="7"/>
  <c r="Z40" i="7" s="1"/>
  <c r="Y8" i="7"/>
  <c r="AD8" i="7" s="1"/>
  <c r="AW8" i="7"/>
  <c r="Y10" i="7"/>
  <c r="Z12" i="7"/>
  <c r="Y12" i="7"/>
  <c r="AC12" i="7" s="1"/>
  <c r="V12" i="7" s="1"/>
  <c r="AW12" i="7"/>
  <c r="Y14" i="7"/>
  <c r="Z16" i="7"/>
  <c r="Y16" i="7"/>
  <c r="AC16" i="7" s="1"/>
  <c r="V16" i="7" s="1"/>
  <c r="AW16" i="7"/>
  <c r="Y18" i="7"/>
  <c r="Z20" i="7"/>
  <c r="Y20" i="7"/>
  <c r="AC20" i="7" s="1"/>
  <c r="V20" i="7" s="1"/>
  <c r="AW20" i="7"/>
  <c r="Y22" i="7"/>
  <c r="Z24" i="7"/>
  <c r="Y24" i="7"/>
  <c r="AD24" i="7" s="1"/>
  <c r="AW24" i="7"/>
  <c r="Y26" i="7"/>
  <c r="Z28" i="7"/>
  <c r="Y28" i="7"/>
  <c r="AD28" i="7" s="1"/>
  <c r="AW28" i="7"/>
  <c r="Y30" i="7"/>
  <c r="Z32" i="7"/>
  <c r="Y32" i="7"/>
  <c r="AD32" i="7" s="1"/>
  <c r="AW32" i="7"/>
  <c r="Y34" i="7"/>
  <c r="Z36" i="7"/>
  <c r="Y36" i="7"/>
  <c r="AD36" i="7" s="1"/>
  <c r="AW36" i="7"/>
  <c r="AA37" i="7"/>
  <c r="AL38" i="7"/>
  <c r="AT38" i="7"/>
  <c r="AJ39" i="7"/>
  <c r="AR39" i="7"/>
  <c r="AK40" i="7"/>
  <c r="AS40" i="7"/>
  <c r="AI42" i="7"/>
  <c r="AQ42" i="7"/>
  <c r="AG43" i="7"/>
  <c r="AO43" i="7"/>
  <c r="AG44" i="7"/>
  <c r="AN45" i="7"/>
  <c r="AV45" i="7"/>
  <c r="Z6" i="8"/>
  <c r="AG44" i="8"/>
  <c r="AK44" i="8"/>
  <c r="AO44" i="8"/>
  <c r="AS44" i="8"/>
  <c r="Z9" i="8"/>
  <c r="Y9" i="8"/>
  <c r="AK41" i="8"/>
  <c r="AO41" i="8"/>
  <c r="AS41" i="8"/>
  <c r="AD15" i="8"/>
  <c r="AC15" i="8"/>
  <c r="V15" i="8" s="1"/>
  <c r="AB16" i="8"/>
  <c r="X16" i="8"/>
  <c r="AA16" i="8"/>
  <c r="W16" i="8"/>
  <c r="Z16" i="8"/>
  <c r="AD23" i="8"/>
  <c r="AC23" i="8"/>
  <c r="V23" i="8" s="1"/>
  <c r="AB24" i="8"/>
  <c r="X24" i="8"/>
  <c r="AA24" i="8"/>
  <c r="W24" i="8"/>
  <c r="Z24" i="8"/>
  <c r="AD31" i="8"/>
  <c r="AC31" i="8"/>
  <c r="V31" i="8" s="1"/>
  <c r="AB32" i="8"/>
  <c r="X32" i="8"/>
  <c r="AA32" i="8"/>
  <c r="W32" i="8"/>
  <c r="Z32" i="8"/>
  <c r="AU38" i="8"/>
  <c r="AS39" i="8"/>
  <c r="AH40" i="8"/>
  <c r="AM41" i="8"/>
  <c r="AV42" i="8"/>
  <c r="AS45" i="8"/>
  <c r="AM46" i="9"/>
  <c r="AQ41" i="9"/>
  <c r="AU42" i="9"/>
  <c r="AA7" i="9"/>
  <c r="AA41" i="9" s="1"/>
  <c r="W7" i="9"/>
  <c r="Z7" i="9"/>
  <c r="Y7" i="9"/>
  <c r="AD7" i="9" s="1"/>
  <c r="AW7" i="9"/>
  <c r="AE7" i="9" s="1"/>
  <c r="AB8" i="9"/>
  <c r="X8" i="9"/>
  <c r="AA8" i="9"/>
  <c r="W8" i="9"/>
  <c r="Z8" i="9"/>
  <c r="AB9" i="9"/>
  <c r="X9" i="9"/>
  <c r="AA9" i="9"/>
  <c r="W9" i="9"/>
  <c r="AB10" i="9"/>
  <c r="X10" i="9"/>
  <c r="Y12" i="9"/>
  <c r="Z14" i="9"/>
  <c r="X15" i="9"/>
  <c r="Y17" i="9"/>
  <c r="W18" i="9"/>
  <c r="AW20" i="9"/>
  <c r="AE20" i="9" s="1"/>
  <c r="AA23" i="9"/>
  <c r="W23" i="9"/>
  <c r="Z23" i="9"/>
  <c r="Y23" i="9"/>
  <c r="AD23" i="9" s="1"/>
  <c r="AW23" i="9"/>
  <c r="AE23" i="9" s="1"/>
  <c r="AB24" i="9"/>
  <c r="X24" i="9"/>
  <c r="AA24" i="9"/>
  <c r="W24" i="9"/>
  <c r="Z24" i="9"/>
  <c r="AB25" i="9"/>
  <c r="X25" i="9"/>
  <c r="AA25" i="9"/>
  <c r="W25" i="9"/>
  <c r="AB26" i="9"/>
  <c r="X26" i="9"/>
  <c r="Y28" i="9"/>
  <c r="Z30" i="9"/>
  <c r="X31" i="9"/>
  <c r="Y33" i="9"/>
  <c r="W34" i="9"/>
  <c r="AG42" i="9"/>
  <c r="W6" i="10"/>
  <c r="Z9" i="10"/>
  <c r="AA15" i="10"/>
  <c r="W15" i="10"/>
  <c r="Z15" i="10"/>
  <c r="Y15" i="10"/>
  <c r="X15" i="10"/>
  <c r="AW15" i="10"/>
  <c r="AB19" i="10"/>
  <c r="Z19" i="10"/>
  <c r="Y26" i="10"/>
  <c r="AA30" i="10"/>
  <c r="Y30" i="10"/>
  <c r="X30" i="10"/>
  <c r="AB31" i="10"/>
  <c r="W32" i="10"/>
  <c r="AA32" i="10"/>
  <c r="AP41" i="10"/>
  <c r="AB6" i="11"/>
  <c r="Y8" i="11"/>
  <c r="Z8" i="11"/>
  <c r="X8" i="11"/>
  <c r="AG41" i="11"/>
  <c r="AG39" i="11"/>
  <c r="AB8" i="11"/>
  <c r="W8" i="11"/>
  <c r="AK46" i="11"/>
  <c r="AO45" i="11"/>
  <c r="AO40" i="11"/>
  <c r="AS44" i="11"/>
  <c r="AS43" i="11"/>
  <c r="AW8" i="11"/>
  <c r="W11" i="11"/>
  <c r="AA11" i="11"/>
  <c r="Z11" i="11"/>
  <c r="AA17" i="11"/>
  <c r="AB22" i="11"/>
  <c r="Z22" i="11"/>
  <c r="AD22" i="11" s="1"/>
  <c r="Y22" i="11"/>
  <c r="AA24" i="11"/>
  <c r="Z33" i="11"/>
  <c r="AW33" i="11"/>
  <c r="Y33" i="11"/>
  <c r="X33" i="11"/>
  <c r="AB33" i="11"/>
  <c r="W33" i="11"/>
  <c r="AW11" i="1"/>
  <c r="AA26" i="1"/>
  <c r="AA40" i="1" s="1"/>
  <c r="AW27" i="1"/>
  <c r="AW31" i="1"/>
  <c r="Y37" i="1"/>
  <c r="AQ38" i="1"/>
  <c r="AS39" i="1"/>
  <c r="AE41" i="1"/>
  <c r="AJ42" i="1"/>
  <c r="AR42" i="1"/>
  <c r="AG45" i="1"/>
  <c r="AB7" i="2"/>
  <c r="AW7" i="2"/>
  <c r="Y8" i="2"/>
  <c r="Z9" i="2"/>
  <c r="Z13" i="2"/>
  <c r="Z21" i="2"/>
  <c r="AB23" i="2"/>
  <c r="AW23" i="2"/>
  <c r="Y36" i="2"/>
  <c r="Y37" i="2"/>
  <c r="AU38" i="2"/>
  <c r="AT40" i="2"/>
  <c r="AE41" i="2"/>
  <c r="AJ42" i="2"/>
  <c r="AV42" i="2"/>
  <c r="AH43" i="2"/>
  <c r="AH44" i="2"/>
  <c r="AG45" i="2"/>
  <c r="AA10" i="3"/>
  <c r="AA45" i="3" s="1"/>
  <c r="AW11" i="3"/>
  <c r="AW15" i="3"/>
  <c r="Y16" i="3"/>
  <c r="Z17" i="3"/>
  <c r="Y20" i="3"/>
  <c r="AW23" i="3"/>
  <c r="Y24" i="3"/>
  <c r="AW27" i="3"/>
  <c r="Z29" i="3"/>
  <c r="AM38" i="3"/>
  <c r="AS39" i="3"/>
  <c r="AL40" i="3"/>
  <c r="AT40" i="3"/>
  <c r="AE41" i="3"/>
  <c r="AN42" i="3"/>
  <c r="AV42" i="3"/>
  <c r="AH43" i="3"/>
  <c r="AL43" i="3"/>
  <c r="AP43" i="3"/>
  <c r="AG45" i="3"/>
  <c r="AJ41" i="4"/>
  <c r="AJ38" i="4"/>
  <c r="AN41" i="4"/>
  <c r="AN38" i="4"/>
  <c r="AB7" i="4"/>
  <c r="AW7" i="4"/>
  <c r="AB15" i="4"/>
  <c r="AC15" i="4" s="1"/>
  <c r="V15" i="4" s="1"/>
  <c r="AB27" i="4"/>
  <c r="AW27" i="4"/>
  <c r="AB35" i="4"/>
  <c r="AW35" i="4"/>
  <c r="AW36" i="4"/>
  <c r="AI38" i="4"/>
  <c r="AI48" i="4" s="1"/>
  <c r="AG39" i="4"/>
  <c r="AH41" i="4"/>
  <c r="AL42" i="4"/>
  <c r="AV42" i="4"/>
  <c r="AW6" i="1"/>
  <c r="AC7" i="1"/>
  <c r="V7" i="1" s="1"/>
  <c r="AW10" i="1"/>
  <c r="AC11" i="1"/>
  <c r="V11" i="1" s="1"/>
  <c r="AW14" i="1"/>
  <c r="AC15" i="1"/>
  <c r="V15" i="1" s="1"/>
  <c r="AB18" i="1"/>
  <c r="Y19" i="1"/>
  <c r="AD19" i="1" s="1"/>
  <c r="AB22" i="1"/>
  <c r="Y23" i="1"/>
  <c r="AD23" i="1" s="1"/>
  <c r="AC23" i="1"/>
  <c r="V23" i="1" s="1"/>
  <c r="AB26" i="1"/>
  <c r="Y27" i="1"/>
  <c r="AC27" i="1" s="1"/>
  <c r="V27" i="1" s="1"/>
  <c r="AW30" i="1"/>
  <c r="AC31" i="1"/>
  <c r="V31" i="1" s="1"/>
  <c r="AW34" i="1"/>
  <c r="AC35" i="1"/>
  <c r="V35" i="1" s="1"/>
  <c r="AN38" i="1"/>
  <c r="AV38" i="1"/>
  <c r="AE40" i="1"/>
  <c r="AI40" i="1"/>
  <c r="AQ40" i="1"/>
  <c r="AU40" i="1"/>
  <c r="AJ41" i="1"/>
  <c r="AR41" i="1"/>
  <c r="AA42" i="1"/>
  <c r="AK42" i="1"/>
  <c r="AS42" i="1"/>
  <c r="AI43" i="1"/>
  <c r="AI44" i="1"/>
  <c r="AB6" i="2"/>
  <c r="AW6" i="2"/>
  <c r="Y7" i="2"/>
  <c r="AD7" i="2" s="1"/>
  <c r="Y27" i="2"/>
  <c r="AD27" i="2" s="1"/>
  <c r="AW34" i="2"/>
  <c r="Y35" i="2"/>
  <c r="AD35" i="2" s="1"/>
  <c r="AC35" i="2"/>
  <c r="V35" i="2" s="1"/>
  <c r="AJ38" i="2"/>
  <c r="AN38" i="2"/>
  <c r="AR38" i="2"/>
  <c r="AH39" i="2"/>
  <c r="AP39" i="2"/>
  <c r="AI40" i="2"/>
  <c r="AQ40" i="2"/>
  <c r="AU40" i="2"/>
  <c r="AJ41" i="2"/>
  <c r="AR41" i="2"/>
  <c r="AA42" i="2"/>
  <c r="AK42" i="2"/>
  <c r="AS42" i="2"/>
  <c r="AI43" i="2"/>
  <c r="AI44" i="2"/>
  <c r="AW6" i="3"/>
  <c r="AC7" i="3"/>
  <c r="V7" i="3" s="1"/>
  <c r="AB10" i="3"/>
  <c r="Y11" i="3"/>
  <c r="AD11" i="3" s="1"/>
  <c r="AC11" i="3"/>
  <c r="V11" i="3" s="1"/>
  <c r="AW14" i="3"/>
  <c r="AC15" i="3"/>
  <c r="V15" i="3" s="1"/>
  <c r="AW18" i="3"/>
  <c r="Y19" i="3"/>
  <c r="AD19" i="3" s="1"/>
  <c r="Y23" i="3"/>
  <c r="AD23" i="3" s="1"/>
  <c r="AC23" i="3"/>
  <c r="V23" i="3" s="1"/>
  <c r="AW26" i="3"/>
  <c r="AC27" i="3"/>
  <c r="V27" i="3" s="1"/>
  <c r="AW30" i="3"/>
  <c r="AC31" i="3"/>
  <c r="V31" i="3" s="1"/>
  <c r="AB34" i="3"/>
  <c r="Y35" i="3"/>
  <c r="AD35" i="3" s="1"/>
  <c r="AJ38" i="3"/>
  <c r="AN38" i="3"/>
  <c r="AR38" i="3"/>
  <c r="AV38" i="3"/>
  <c r="AH39" i="3"/>
  <c r="AL39" i="3"/>
  <c r="AP39" i="3"/>
  <c r="AT39" i="3"/>
  <c r="AE40" i="3"/>
  <c r="AI40" i="3"/>
  <c r="AM40" i="3"/>
  <c r="AQ40" i="3"/>
  <c r="AU40" i="3"/>
  <c r="AJ41" i="3"/>
  <c r="AN41" i="3"/>
  <c r="AR41" i="3"/>
  <c r="AV41" i="3"/>
  <c r="AA42" i="3"/>
  <c r="AG42" i="3"/>
  <c r="AK42" i="3"/>
  <c r="AO42" i="3"/>
  <c r="AS42" i="3"/>
  <c r="AE43" i="3"/>
  <c r="AI43" i="3"/>
  <c r="AM43" i="3"/>
  <c r="AQ43" i="3"/>
  <c r="AE44" i="3"/>
  <c r="AI44" i="3"/>
  <c r="X6" i="4"/>
  <c r="AB6" i="4"/>
  <c r="AG42" i="4"/>
  <c r="AK42" i="4"/>
  <c r="AO42" i="4"/>
  <c r="AS42" i="4"/>
  <c r="AW6" i="4"/>
  <c r="Y7" i="4"/>
  <c r="AC7" i="4" s="1"/>
  <c r="V7" i="4" s="1"/>
  <c r="W9" i="4"/>
  <c r="Y6" i="1"/>
  <c r="W8" i="1"/>
  <c r="X9" i="1"/>
  <c r="W12" i="1"/>
  <c r="X13" i="1"/>
  <c r="W16" i="1"/>
  <c r="X17" i="1"/>
  <c r="W20" i="1"/>
  <c r="X21" i="1"/>
  <c r="W24" i="1"/>
  <c r="X25" i="1"/>
  <c r="W28" i="1"/>
  <c r="X29" i="1"/>
  <c r="W32" i="1"/>
  <c r="X33" i="1"/>
  <c r="W36" i="1"/>
  <c r="W37" i="1"/>
  <c r="W38" i="1"/>
  <c r="C7" i="38" s="1"/>
  <c r="AA38" i="1"/>
  <c r="G7" i="38" s="1"/>
  <c r="AG38" i="1"/>
  <c r="AK38" i="1"/>
  <c r="AO38" i="1"/>
  <c r="AS38" i="1"/>
  <c r="AI39" i="1"/>
  <c r="AM39" i="1"/>
  <c r="AQ39" i="1"/>
  <c r="AU39" i="1"/>
  <c r="AJ40" i="1"/>
  <c r="AN40" i="1"/>
  <c r="AR40" i="1"/>
  <c r="AV40" i="1"/>
  <c r="AA41" i="1"/>
  <c r="AA43" i="1"/>
  <c r="AJ43" i="1"/>
  <c r="AN43" i="1"/>
  <c r="AR43" i="1"/>
  <c r="AV43" i="1"/>
  <c r="Y6" i="2"/>
  <c r="W8" i="2"/>
  <c r="X9" i="2"/>
  <c r="W12" i="2"/>
  <c r="X13" i="2"/>
  <c r="W16" i="2"/>
  <c r="X17" i="2"/>
  <c r="W20" i="2"/>
  <c r="X21" i="2"/>
  <c r="W24" i="2"/>
  <c r="X25" i="2"/>
  <c r="W28" i="2"/>
  <c r="X29" i="2"/>
  <c r="W32" i="2"/>
  <c r="X33" i="2"/>
  <c r="W36" i="2"/>
  <c r="W37" i="2"/>
  <c r="W38" i="2" s="1"/>
  <c r="C8" i="38" s="1"/>
  <c r="AA38" i="2"/>
  <c r="G8" i="38" s="1"/>
  <c r="AG38" i="2"/>
  <c r="AK38" i="2"/>
  <c r="AO38" i="2"/>
  <c r="AS38" i="2"/>
  <c r="AI39" i="2"/>
  <c r="AM39" i="2"/>
  <c r="AQ39" i="2"/>
  <c r="AU39" i="2"/>
  <c r="AJ40" i="2"/>
  <c r="AN40" i="2"/>
  <c r="AR40" i="2"/>
  <c r="AV40" i="2"/>
  <c r="AA41" i="2"/>
  <c r="AA43" i="2"/>
  <c r="AJ43" i="2"/>
  <c r="AN43" i="2"/>
  <c r="AR43" i="2"/>
  <c r="AV43" i="2"/>
  <c r="Y6" i="3"/>
  <c r="W8" i="3"/>
  <c r="X9" i="3"/>
  <c r="W12" i="3"/>
  <c r="W38" i="3" s="1"/>
  <c r="C9" i="38" s="1"/>
  <c r="X13" i="3"/>
  <c r="W16" i="3"/>
  <c r="X17" i="3"/>
  <c r="W20" i="3"/>
  <c r="X21" i="3"/>
  <c r="W24" i="3"/>
  <c r="X25" i="3"/>
  <c r="W28" i="3"/>
  <c r="X29" i="3"/>
  <c r="W32" i="3"/>
  <c r="X33" i="3"/>
  <c r="W36" i="3"/>
  <c r="W37" i="3"/>
  <c r="AA38" i="3"/>
  <c r="G9" i="38" s="1"/>
  <c r="AG38" i="3"/>
  <c r="AK38" i="3"/>
  <c r="AO38" i="3"/>
  <c r="AS38" i="3"/>
  <c r="AI39" i="3"/>
  <c r="AM39" i="3"/>
  <c r="AQ39" i="3"/>
  <c r="AU39" i="3"/>
  <c r="AJ40" i="3"/>
  <c r="AN40" i="3"/>
  <c r="AR40" i="3"/>
  <c r="AV40" i="3"/>
  <c r="AA41" i="3"/>
  <c r="AA43" i="3"/>
  <c r="AJ43" i="3"/>
  <c r="AN43" i="3"/>
  <c r="AR43" i="3"/>
  <c r="AV43" i="3"/>
  <c r="Y6" i="4"/>
  <c r="AH45" i="4"/>
  <c r="AH39" i="4"/>
  <c r="AL45" i="4"/>
  <c r="AL39" i="4"/>
  <c r="AP45" i="4"/>
  <c r="AP39" i="4"/>
  <c r="AT45" i="4"/>
  <c r="AT39" i="4"/>
  <c r="W8" i="4"/>
  <c r="W43" i="4" s="1"/>
  <c r="X9" i="4"/>
  <c r="W12" i="4"/>
  <c r="X13" i="4"/>
  <c r="W16" i="4"/>
  <c r="X17" i="4"/>
  <c r="W20" i="4"/>
  <c r="X21" i="4"/>
  <c r="W24" i="4"/>
  <c r="X25" i="4"/>
  <c r="W28" i="4"/>
  <c r="X29" i="4"/>
  <c r="W32" i="4"/>
  <c r="X33" i="4"/>
  <c r="X36" i="4"/>
  <c r="W37" i="4"/>
  <c r="AG38" i="4"/>
  <c r="AL38" i="4"/>
  <c r="AQ38" i="4"/>
  <c r="AJ39" i="4"/>
  <c r="AO39" i="4"/>
  <c r="AU39" i="4"/>
  <c r="AH40" i="4"/>
  <c r="AN40" i="4"/>
  <c r="AS40" i="4"/>
  <c r="AK41" i="4"/>
  <c r="AP41" i="4"/>
  <c r="AU41" i="4"/>
  <c r="AI42" i="4"/>
  <c r="AN42" i="4"/>
  <c r="AT42" i="4"/>
  <c r="AJ43" i="4"/>
  <c r="AO43" i="4"/>
  <c r="AT43" i="4"/>
  <c r="AG44" i="4"/>
  <c r="AL44" i="4"/>
  <c r="AR44" i="4"/>
  <c r="AI45" i="4"/>
  <c r="AN45" i="4"/>
  <c r="AS45" i="4"/>
  <c r="Z6" i="5"/>
  <c r="AE44" i="5"/>
  <c r="AE43" i="5"/>
  <c r="AE40" i="5"/>
  <c r="AJ41" i="5"/>
  <c r="AJ38" i="5"/>
  <c r="AN41" i="5"/>
  <c r="AN38" i="5"/>
  <c r="AR41" i="5"/>
  <c r="AR38" i="5"/>
  <c r="AV41" i="5"/>
  <c r="AV38" i="5"/>
  <c r="Z7" i="5"/>
  <c r="Y8" i="5"/>
  <c r="Y9" i="5"/>
  <c r="AB10" i="5"/>
  <c r="X10" i="5"/>
  <c r="W11" i="5"/>
  <c r="W38" i="5" s="1"/>
  <c r="C11" i="38" s="1"/>
  <c r="W12" i="5"/>
  <c r="AA13" i="5"/>
  <c r="AC13" i="5" s="1"/>
  <c r="V13" i="5" s="1"/>
  <c r="W13" i="5"/>
  <c r="AW13" i="5"/>
  <c r="Z14" i="5"/>
  <c r="Z15" i="5"/>
  <c r="Y16" i="5"/>
  <c r="Y17" i="5"/>
  <c r="AB18" i="5"/>
  <c r="X18" i="5"/>
  <c r="W19" i="5"/>
  <c r="W20" i="5"/>
  <c r="AA21" i="5"/>
  <c r="AC21" i="5" s="1"/>
  <c r="V21" i="5" s="1"/>
  <c r="W21" i="5"/>
  <c r="AW21" i="5"/>
  <c r="Z22" i="5"/>
  <c r="Z23" i="5"/>
  <c r="Y24" i="5"/>
  <c r="Y25" i="5"/>
  <c r="AB26" i="5"/>
  <c r="X26" i="5"/>
  <c r="W27" i="5"/>
  <c r="W28" i="5"/>
  <c r="AA29" i="5"/>
  <c r="AD29" i="5" s="1"/>
  <c r="W29" i="5"/>
  <c r="AW29" i="5"/>
  <c r="Z30" i="5"/>
  <c r="Z31" i="5"/>
  <c r="Y32" i="5"/>
  <c r="Y33" i="5"/>
  <c r="AB34" i="5"/>
  <c r="X34" i="5"/>
  <c r="W35" i="5"/>
  <c r="W36" i="5"/>
  <c r="Z37" i="5"/>
  <c r="AD37" i="5" s="1"/>
  <c r="AW37" i="5"/>
  <c r="AK38" i="5"/>
  <c r="AP38" i="5"/>
  <c r="AI39" i="5"/>
  <c r="AI48" i="5" s="1"/>
  <c r="AN39" i="5"/>
  <c r="AS39" i="5"/>
  <c r="AG40" i="5"/>
  <c r="AL40" i="5"/>
  <c r="AR40" i="5"/>
  <c r="AE41" i="5"/>
  <c r="AT41" i="5"/>
  <c r="AH42" i="5"/>
  <c r="AM42" i="5"/>
  <c r="AR42" i="5"/>
  <c r="AH43" i="5"/>
  <c r="AN43" i="5"/>
  <c r="AP44" i="5"/>
  <c r="AV44" i="5"/>
  <c r="AG45" i="5"/>
  <c r="AR45" i="5"/>
  <c r="Y6" i="6"/>
  <c r="AI44" i="6"/>
  <c r="AI43" i="6"/>
  <c r="AI40" i="6"/>
  <c r="AI41" i="6"/>
  <c r="AI38" i="6"/>
  <c r="AI48" i="6" s="1"/>
  <c r="AM44" i="6"/>
  <c r="AM43" i="6"/>
  <c r="AM40" i="6"/>
  <c r="AM41" i="6"/>
  <c r="AM38" i="6"/>
  <c r="AQ44" i="6"/>
  <c r="AQ43" i="6"/>
  <c r="AQ40" i="6"/>
  <c r="AQ41" i="6"/>
  <c r="AQ38" i="6"/>
  <c r="AU44" i="6"/>
  <c r="AU43" i="6"/>
  <c r="AU40" i="6"/>
  <c r="AU41" i="6"/>
  <c r="AU38" i="6"/>
  <c r="X7" i="6"/>
  <c r="X8" i="6"/>
  <c r="AA10" i="6"/>
  <c r="AA45" i="6" s="1"/>
  <c r="AW10" i="6"/>
  <c r="AW11" i="6"/>
  <c r="Z12" i="6"/>
  <c r="AW12" i="6"/>
  <c r="Z13" i="6"/>
  <c r="AA18" i="6"/>
  <c r="AW18" i="6"/>
  <c r="AW19" i="6"/>
  <c r="Z20" i="6"/>
  <c r="AW20" i="6"/>
  <c r="Z21" i="6"/>
  <c r="AA26" i="6"/>
  <c r="AW26" i="6"/>
  <c r="W28" i="6"/>
  <c r="W32" i="6"/>
  <c r="W36" i="6"/>
  <c r="Z37" i="6"/>
  <c r="Y37" i="6"/>
  <c r="AD37" i="6" s="1"/>
  <c r="AW37" i="6"/>
  <c r="AK38" i="6"/>
  <c r="AS38" i="6"/>
  <c r="AI39" i="6"/>
  <c r="AQ39" i="6"/>
  <c r="Z40" i="6"/>
  <c r="AJ40" i="6"/>
  <c r="AR40" i="6"/>
  <c r="AH41" i="6"/>
  <c r="AP41" i="6"/>
  <c r="AN43" i="6"/>
  <c r="AV43" i="6"/>
  <c r="AN44" i="6"/>
  <c r="AV44" i="6"/>
  <c r="AE45" i="6"/>
  <c r="AM45" i="6"/>
  <c r="AU45" i="6"/>
  <c r="Y6" i="7"/>
  <c r="AG42" i="7"/>
  <c r="AK42" i="7"/>
  <c r="AO42" i="7"/>
  <c r="AS42" i="7"/>
  <c r="AB7" i="7"/>
  <c r="X7" i="7"/>
  <c r="X9" i="7"/>
  <c r="Z10" i="7"/>
  <c r="Z45" i="7" s="1"/>
  <c r="AW10" i="7"/>
  <c r="AB11" i="7"/>
  <c r="X11" i="7"/>
  <c r="X13" i="7"/>
  <c r="Z14" i="7"/>
  <c r="AW14" i="7"/>
  <c r="AB15" i="7"/>
  <c r="X15" i="7"/>
  <c r="X17" i="7"/>
  <c r="Z18" i="7"/>
  <c r="AW18" i="7"/>
  <c r="AB19" i="7"/>
  <c r="X19" i="7"/>
  <c r="X21" i="7"/>
  <c r="Z22" i="7"/>
  <c r="AW22" i="7"/>
  <c r="AB23" i="7"/>
  <c r="X23" i="7"/>
  <c r="X25" i="7"/>
  <c r="Z26" i="7"/>
  <c r="AW26" i="7"/>
  <c r="AB27" i="7"/>
  <c r="X27" i="7"/>
  <c r="X29" i="7"/>
  <c r="Z30" i="7"/>
  <c r="AW30" i="7"/>
  <c r="AB31" i="7"/>
  <c r="X31" i="7"/>
  <c r="X33" i="7"/>
  <c r="Z34" i="7"/>
  <c r="AW34" i="7"/>
  <c r="AB35" i="7"/>
  <c r="X35" i="7"/>
  <c r="AG38" i="7"/>
  <c r="AL41" i="7"/>
  <c r="AT41" i="7"/>
  <c r="AL42" i="7"/>
  <c r="AT42" i="7"/>
  <c r="AJ43" i="7"/>
  <c r="AR43" i="7"/>
  <c r="AI45" i="7"/>
  <c r="AH41" i="8"/>
  <c r="AH38" i="8"/>
  <c r="AB6" i="8"/>
  <c r="X6" i="8"/>
  <c r="AH42" i="8"/>
  <c r="AA6" i="8"/>
  <c r="W6" i="8"/>
  <c r="AH45" i="8"/>
  <c r="AH39" i="8"/>
  <c r="AL41" i="8"/>
  <c r="AL38" i="8"/>
  <c r="AL42" i="8"/>
  <c r="AL45" i="8"/>
  <c r="AL39" i="8"/>
  <c r="AP41" i="8"/>
  <c r="AP38" i="8"/>
  <c r="AP42" i="8"/>
  <c r="AP45" i="8"/>
  <c r="AP39" i="8"/>
  <c r="AT41" i="8"/>
  <c r="AT38" i="8"/>
  <c r="AT42" i="8"/>
  <c r="AT45" i="8"/>
  <c r="AT39" i="8"/>
  <c r="AA9" i="8"/>
  <c r="AD10" i="8"/>
  <c r="Z10" i="8"/>
  <c r="Y10" i="8"/>
  <c r="AC10" i="8" s="1"/>
  <c r="V10" i="8" s="1"/>
  <c r="AG42" i="8"/>
  <c r="AW10" i="8"/>
  <c r="AA11" i="8"/>
  <c r="W11" i="8"/>
  <c r="Z11" i="8"/>
  <c r="Y11" i="8"/>
  <c r="AC11" i="8" s="1"/>
  <c r="V11" i="8" s="1"/>
  <c r="AW11" i="8"/>
  <c r="AW12" i="8"/>
  <c r="AB17" i="8"/>
  <c r="X17" i="8"/>
  <c r="AA17" i="8"/>
  <c r="W17" i="8"/>
  <c r="AB18" i="8"/>
  <c r="X18" i="8"/>
  <c r="AA19" i="8"/>
  <c r="W19" i="8"/>
  <c r="Z19" i="8"/>
  <c r="Y19" i="8"/>
  <c r="AD19" i="8" s="1"/>
  <c r="AW19" i="8"/>
  <c r="AW20" i="8"/>
  <c r="AB25" i="8"/>
  <c r="X25" i="8"/>
  <c r="AA25" i="8"/>
  <c r="W25" i="8"/>
  <c r="AB26" i="8"/>
  <c r="X26" i="8"/>
  <c r="AA27" i="8"/>
  <c r="W27" i="8"/>
  <c r="Z27" i="8"/>
  <c r="Y27" i="8"/>
  <c r="AD27" i="8" s="1"/>
  <c r="AW27" i="8"/>
  <c r="AW28" i="8"/>
  <c r="AB33" i="8"/>
  <c r="X33" i="8"/>
  <c r="AA33" i="8"/>
  <c r="W33" i="8"/>
  <c r="AB34" i="8"/>
  <c r="X34" i="8"/>
  <c r="AA35" i="8"/>
  <c r="W35" i="8"/>
  <c r="Z35" i="8"/>
  <c r="Y35" i="8"/>
  <c r="AD35" i="8" s="1"/>
  <c r="AW35" i="8"/>
  <c r="AW36" i="8"/>
  <c r="AW37" i="8"/>
  <c r="AI38" i="8"/>
  <c r="AI48" i="8" s="1"/>
  <c r="AG39" i="8"/>
  <c r="AL40" i="8"/>
  <c r="AQ41" i="8"/>
  <c r="AJ42" i="8"/>
  <c r="AL43" i="8"/>
  <c r="AT44" i="8"/>
  <c r="AG45" i="8"/>
  <c r="AJ46" i="9"/>
  <c r="AJ40" i="9"/>
  <c r="AJ44" i="9"/>
  <c r="AJ43" i="9"/>
  <c r="AJ42" i="9"/>
  <c r="AJ41" i="9"/>
  <c r="AJ39" i="9"/>
  <c r="AB6" i="9"/>
  <c r="X6" i="9"/>
  <c r="AN46" i="9"/>
  <c r="AN40" i="9"/>
  <c r="AN45" i="9"/>
  <c r="AN44" i="9"/>
  <c r="AN43" i="9"/>
  <c r="AN42" i="9"/>
  <c r="AR46" i="9"/>
  <c r="AR40" i="9"/>
  <c r="AR41" i="9"/>
  <c r="AR39" i="9"/>
  <c r="AR45" i="9"/>
  <c r="AR44" i="9"/>
  <c r="AR43" i="9"/>
  <c r="AV46" i="9"/>
  <c r="AV40" i="9"/>
  <c r="AV42" i="9"/>
  <c r="AV41" i="9"/>
  <c r="AV39" i="9"/>
  <c r="AV45" i="9"/>
  <c r="AH44" i="9"/>
  <c r="AL46" i="9"/>
  <c r="AP41" i="9"/>
  <c r="AT39" i="9"/>
  <c r="AI42" i="9"/>
  <c r="AM44" i="9"/>
  <c r="AQ46" i="9"/>
  <c r="AU41" i="9"/>
  <c r="AD11" i="9"/>
  <c r="AC11" i="9"/>
  <c r="V11" i="9" s="1"/>
  <c r="AB15" i="9"/>
  <c r="AW16" i="9"/>
  <c r="AE16" i="9" s="1"/>
  <c r="AA18" i="9"/>
  <c r="AA19" i="9"/>
  <c r="W19" i="9"/>
  <c r="Z19" i="9"/>
  <c r="Y19" i="9"/>
  <c r="AW19" i="9"/>
  <c r="AE19" i="9" s="1"/>
  <c r="AB20" i="9"/>
  <c r="X20" i="9"/>
  <c r="AA20" i="9"/>
  <c r="W20" i="9"/>
  <c r="Z20" i="9"/>
  <c r="AB21" i="9"/>
  <c r="X21" i="9"/>
  <c r="AA21" i="9"/>
  <c r="W21" i="9"/>
  <c r="AB22" i="9"/>
  <c r="X22" i="9"/>
  <c r="AD27" i="9"/>
  <c r="AC27" i="9"/>
  <c r="V27" i="9" s="1"/>
  <c r="AB31" i="9"/>
  <c r="AW32" i="9"/>
  <c r="AE32" i="9" s="1"/>
  <c r="AA34" i="9"/>
  <c r="AA35" i="9"/>
  <c r="W35" i="9"/>
  <c r="Z35" i="9"/>
  <c r="Y35" i="9"/>
  <c r="AW35" i="9"/>
  <c r="AE35" i="9" s="1"/>
  <c r="W37" i="9"/>
  <c r="AA37" i="9"/>
  <c r="AA7" i="10"/>
  <c r="W7" i="10"/>
  <c r="Z7" i="10"/>
  <c r="Y7" i="10"/>
  <c r="AG39" i="10"/>
  <c r="AG38" i="10"/>
  <c r="X7" i="10"/>
  <c r="AK36" i="10"/>
  <c r="AK34" i="10"/>
  <c r="AO40" i="10"/>
  <c r="AO37" i="10"/>
  <c r="AW7" i="10"/>
  <c r="AB11" i="10"/>
  <c r="Z11" i="10"/>
  <c r="AM39" i="10"/>
  <c r="AM35" i="10"/>
  <c r="AQ41" i="10"/>
  <c r="AQ38" i="10"/>
  <c r="AQ36" i="10"/>
  <c r="AU40" i="10"/>
  <c r="AU34" i="10"/>
  <c r="AA22" i="10"/>
  <c r="Y22" i="10"/>
  <c r="X22" i="10"/>
  <c r="W24" i="10"/>
  <c r="AA24" i="10"/>
  <c r="AB28" i="10"/>
  <c r="X28" i="10"/>
  <c r="AA28" i="10"/>
  <c r="Z28" i="10"/>
  <c r="Y28" i="10"/>
  <c r="AI34" i="10"/>
  <c r="AK39" i="10"/>
  <c r="AI40" i="10"/>
  <c r="AU41" i="10"/>
  <c r="AB14" i="11"/>
  <c r="Z14" i="11"/>
  <c r="Y14" i="11"/>
  <c r="AC14" i="11" s="1"/>
  <c r="V14" i="11" s="1"/>
  <c r="Z25" i="11"/>
  <c r="Y25" i="11"/>
  <c r="X25" i="11"/>
  <c r="AB25" i="11"/>
  <c r="W25" i="11"/>
  <c r="AW25" i="11"/>
  <c r="AA28" i="11"/>
  <c r="Z28" i="11"/>
  <c r="Y32" i="11"/>
  <c r="Z32" i="11"/>
  <c r="X32" i="11"/>
  <c r="AB32" i="11"/>
  <c r="W32" i="11"/>
  <c r="AW32" i="11"/>
  <c r="AW14" i="8"/>
  <c r="AW18" i="8"/>
  <c r="AW22" i="8"/>
  <c r="AW26" i="8"/>
  <c r="AW30" i="8"/>
  <c r="AW34" i="8"/>
  <c r="AG45" i="9"/>
  <c r="AG44" i="9"/>
  <c r="AG41" i="9"/>
  <c r="AK45" i="9"/>
  <c r="AK44" i="9"/>
  <c r="AK41" i="9"/>
  <c r="AO45" i="9"/>
  <c r="AO44" i="9"/>
  <c r="AO41" i="9"/>
  <c r="AS45" i="9"/>
  <c r="AS44" i="9"/>
  <c r="AS41" i="9"/>
  <c r="AW6" i="9"/>
  <c r="AW10" i="9"/>
  <c r="AE10" i="9" s="1"/>
  <c r="AW14" i="9"/>
  <c r="AE14" i="9" s="1"/>
  <c r="AW18" i="9"/>
  <c r="AE18" i="9" s="1"/>
  <c r="AW22" i="9"/>
  <c r="AE22" i="9" s="1"/>
  <c r="AW26" i="9"/>
  <c r="AE26" i="9" s="1"/>
  <c r="AW30" i="9"/>
  <c r="AE30" i="9" s="1"/>
  <c r="AW34" i="9"/>
  <c r="AE34" i="9" s="1"/>
  <c r="AW37" i="9"/>
  <c r="AE37" i="9" s="1"/>
  <c r="AO39" i="9"/>
  <c r="AG40" i="9"/>
  <c r="AL40" i="9"/>
  <c r="AQ40" i="9"/>
  <c r="AS42" i="9"/>
  <c r="AG43" i="9"/>
  <c r="AL43" i="9"/>
  <c r="AL45" i="9"/>
  <c r="AQ45" i="9"/>
  <c r="AG46" i="9"/>
  <c r="AI37" i="10"/>
  <c r="AM37" i="10"/>
  <c r="AQ37" i="10"/>
  <c r="AU37" i="10"/>
  <c r="AW8" i="10"/>
  <c r="Y9" i="10"/>
  <c r="AW9" i="10"/>
  <c r="Z10" i="10"/>
  <c r="AW10" i="10"/>
  <c r="AW16" i="10"/>
  <c r="Y17" i="10"/>
  <c r="AW17" i="10"/>
  <c r="Z18" i="10"/>
  <c r="AW18" i="10"/>
  <c r="AW24" i="10"/>
  <c r="Y25" i="10"/>
  <c r="AW25" i="10"/>
  <c r="Z26" i="10"/>
  <c r="AW26" i="10"/>
  <c r="AW32" i="10"/>
  <c r="AI46" i="11"/>
  <c r="AI40" i="11"/>
  <c r="AM46" i="11"/>
  <c r="AM40" i="11"/>
  <c r="AQ46" i="11"/>
  <c r="AQ40" i="11"/>
  <c r="AU46" i="11"/>
  <c r="AU40" i="11"/>
  <c r="AB7" i="11"/>
  <c r="X7" i="11"/>
  <c r="AA10" i="11"/>
  <c r="W10" i="11"/>
  <c r="AW10" i="11"/>
  <c r="AB15" i="11"/>
  <c r="X15" i="11"/>
  <c r="AA18" i="11"/>
  <c r="W18" i="11"/>
  <c r="AW18" i="11"/>
  <c r="AB23" i="11"/>
  <c r="X23" i="11"/>
  <c r="AA26" i="11"/>
  <c r="W26" i="11"/>
  <c r="AW26" i="11"/>
  <c r="AB31" i="11"/>
  <c r="X31" i="11"/>
  <c r="AA34" i="11"/>
  <c r="W34" i="11"/>
  <c r="AW34" i="11"/>
  <c r="AM39" i="11"/>
  <c r="AJ40" i="11"/>
  <c r="AQ41" i="11"/>
  <c r="AU42" i="11"/>
  <c r="AI43" i="11"/>
  <c r="AM44" i="11"/>
  <c r="AI45" i="11"/>
  <c r="AG41" i="12"/>
  <c r="AG35" i="12"/>
  <c r="Y6" i="12"/>
  <c r="AG37" i="12"/>
  <c r="AK41" i="12"/>
  <c r="AK35" i="12"/>
  <c r="AK37" i="12"/>
  <c r="AO41" i="12"/>
  <c r="AO35" i="12"/>
  <c r="AO37" i="12"/>
  <c r="AS41" i="12"/>
  <c r="AS35" i="12"/>
  <c r="AS37" i="12"/>
  <c r="AW6" i="12"/>
  <c r="AW7" i="12"/>
  <c r="AW14" i="12"/>
  <c r="AW15" i="12"/>
  <c r="AK34" i="12"/>
  <c r="AS34" i="12"/>
  <c r="AH35" i="12"/>
  <c r="AP35" i="12"/>
  <c r="AG36" i="12"/>
  <c r="AO36" i="12"/>
  <c r="AH37" i="12"/>
  <c r="AP37" i="12"/>
  <c r="AG38" i="12"/>
  <c r="AO38" i="12"/>
  <c r="AK39" i="12"/>
  <c r="AS39" i="12"/>
  <c r="AI40" i="12"/>
  <c r="AH41" i="12"/>
  <c r="AJ36" i="13"/>
  <c r="AJ32" i="13"/>
  <c r="AN36" i="13"/>
  <c r="AN32" i="13"/>
  <c r="AR36" i="13"/>
  <c r="AR32" i="13"/>
  <c r="AV36" i="13"/>
  <c r="AV32" i="13"/>
  <c r="AG42" i="14"/>
  <c r="AG38" i="14"/>
  <c r="Y6" i="14"/>
  <c r="AG44" i="14"/>
  <c r="AG43" i="14"/>
  <c r="AG40" i="14"/>
  <c r="AA6" i="14"/>
  <c r="W6" i="14"/>
  <c r="AG41" i="14"/>
  <c r="AK42" i="14"/>
  <c r="AK38" i="14"/>
  <c r="AK44" i="14"/>
  <c r="AK43" i="14"/>
  <c r="AK40" i="14"/>
  <c r="AK41" i="14"/>
  <c r="AO42" i="14"/>
  <c r="AO38" i="14"/>
  <c r="AO44" i="14"/>
  <c r="AO43" i="14"/>
  <c r="AO40" i="14"/>
  <c r="AO41" i="14"/>
  <c r="AS42" i="14"/>
  <c r="AS38" i="14"/>
  <c r="AS44" i="14"/>
  <c r="AS43" i="14"/>
  <c r="AS40" i="14"/>
  <c r="AS41" i="14"/>
  <c r="AW6" i="14"/>
  <c r="AA8" i="14"/>
  <c r="W8" i="14"/>
  <c r="Y8" i="14"/>
  <c r="AW8" i="14"/>
  <c r="Y10" i="14"/>
  <c r="AA10" i="14"/>
  <c r="W10" i="14"/>
  <c r="AW10" i="14"/>
  <c r="AA12" i="14"/>
  <c r="W12" i="14"/>
  <c r="Y12" i="14"/>
  <c r="AW12" i="14"/>
  <c r="Y14" i="14"/>
  <c r="AA14" i="14"/>
  <c r="W14" i="14"/>
  <c r="AW14" i="14"/>
  <c r="AA16" i="14"/>
  <c r="W16" i="14"/>
  <c r="Y16" i="14"/>
  <c r="AW16" i="14"/>
  <c r="Y18" i="14"/>
  <c r="AA18" i="14"/>
  <c r="W18" i="14"/>
  <c r="AW18" i="14"/>
  <c r="AA20" i="14"/>
  <c r="W20" i="14"/>
  <c r="Y20" i="14"/>
  <c r="AW20" i="14"/>
  <c r="Y22" i="14"/>
  <c r="AA22" i="14"/>
  <c r="W22" i="14"/>
  <c r="AW22" i="14"/>
  <c r="AA24" i="14"/>
  <c r="W24" i="14"/>
  <c r="Y24" i="14"/>
  <c r="AW24" i="14"/>
  <c r="Y26" i="14"/>
  <c r="AA26" i="14"/>
  <c r="W26" i="14"/>
  <c r="AW26" i="14"/>
  <c r="AA28" i="14"/>
  <c r="W28" i="14"/>
  <c r="Y28" i="14"/>
  <c r="AW28" i="14"/>
  <c r="Y30" i="14"/>
  <c r="AA30" i="14"/>
  <c r="W30" i="14"/>
  <c r="AW30" i="14"/>
  <c r="AA32" i="14"/>
  <c r="W32" i="14"/>
  <c r="Y32" i="14"/>
  <c r="AW32" i="14"/>
  <c r="AB37" i="14"/>
  <c r="X37" i="14"/>
  <c r="AS39" i="14"/>
  <c r="AS45" i="14"/>
  <c r="AB12" i="15"/>
  <c r="X12" i="15"/>
  <c r="AA12" i="15"/>
  <c r="W12" i="15"/>
  <c r="AB20" i="15"/>
  <c r="X20" i="15"/>
  <c r="AA20" i="15"/>
  <c r="W20" i="15"/>
  <c r="AB28" i="15"/>
  <c r="X28" i="15"/>
  <c r="AA28" i="15"/>
  <c r="W28" i="15"/>
  <c r="AB36" i="15"/>
  <c r="X36" i="15"/>
  <c r="AA36" i="15"/>
  <c r="W36" i="15"/>
  <c r="AB37" i="15"/>
  <c r="X37" i="15"/>
  <c r="AA37" i="15"/>
  <c r="W37" i="15"/>
  <c r="AH41" i="15"/>
  <c r="AW27" i="6"/>
  <c r="AW31" i="6"/>
  <c r="AW35" i="6"/>
  <c r="AW7" i="7"/>
  <c r="AW11" i="7"/>
  <c r="AW15" i="7"/>
  <c r="AW19" i="7"/>
  <c r="AW23" i="7"/>
  <c r="AW27" i="7"/>
  <c r="AW31" i="7"/>
  <c r="AW35" i="7"/>
  <c r="AG39" i="7"/>
  <c r="AK39" i="7"/>
  <c r="AO39" i="7"/>
  <c r="AS39" i="7"/>
  <c r="AJ42" i="7"/>
  <c r="AN42" i="7"/>
  <c r="AR42" i="7"/>
  <c r="AV42" i="7"/>
  <c r="AG45" i="7"/>
  <c r="AW9" i="8"/>
  <c r="AW13" i="8"/>
  <c r="Y14" i="8"/>
  <c r="AW17" i="8"/>
  <c r="Y18" i="8"/>
  <c r="AW21" i="8"/>
  <c r="Y22" i="8"/>
  <c r="AW25" i="8"/>
  <c r="Y26" i="8"/>
  <c r="AW29" i="8"/>
  <c r="Y30" i="8"/>
  <c r="AW33" i="8"/>
  <c r="Y34" i="8"/>
  <c r="AG38" i="8"/>
  <c r="AK38" i="8"/>
  <c r="AO38" i="8"/>
  <c r="AS38" i="8"/>
  <c r="AJ40" i="8"/>
  <c r="AN40" i="8"/>
  <c r="AR40" i="8"/>
  <c r="AV40" i="8"/>
  <c r="AG41" i="8"/>
  <c r="AJ43" i="8"/>
  <c r="AN43" i="8"/>
  <c r="AR43" i="8"/>
  <c r="AV43" i="8"/>
  <c r="AJ44" i="8"/>
  <c r="AN44" i="8"/>
  <c r="AR44" i="8"/>
  <c r="AV44" i="8"/>
  <c r="AE45" i="8"/>
  <c r="Y6" i="9"/>
  <c r="AH42" i="9"/>
  <c r="AL42" i="9"/>
  <c r="AP42" i="9"/>
  <c r="AT42" i="9"/>
  <c r="AW9" i="9"/>
  <c r="AE9" i="9" s="1"/>
  <c r="Y10" i="9"/>
  <c r="AW13" i="9"/>
  <c r="AE13" i="9" s="1"/>
  <c r="Y14" i="9"/>
  <c r="AW17" i="9"/>
  <c r="AE17" i="9" s="1"/>
  <c r="Y18" i="9"/>
  <c r="AW21" i="9"/>
  <c r="AE21" i="9" s="1"/>
  <c r="Y22" i="9"/>
  <c r="AW25" i="9"/>
  <c r="AE25" i="9" s="1"/>
  <c r="Y26" i="9"/>
  <c r="AW29" i="9"/>
  <c r="AE29" i="9" s="1"/>
  <c r="Y30" i="9"/>
  <c r="AW33" i="9"/>
  <c r="AE33" i="9" s="1"/>
  <c r="Y34" i="9"/>
  <c r="AB37" i="9"/>
  <c r="X37" i="9"/>
  <c r="AK39" i="9"/>
  <c r="AP39" i="9"/>
  <c r="AH40" i="9"/>
  <c r="AM40" i="9"/>
  <c r="AS40" i="9"/>
  <c r="AL41" i="9"/>
  <c r="AO42" i="9"/>
  <c r="AH43" i="9"/>
  <c r="AS43" i="9"/>
  <c r="AI44" i="9"/>
  <c r="AT44" i="9"/>
  <c r="AH45" i="9"/>
  <c r="AM45" i="9"/>
  <c r="AH46" i="9"/>
  <c r="AS46" i="9"/>
  <c r="AJ38" i="10"/>
  <c r="AJ34" i="10"/>
  <c r="AN38" i="10"/>
  <c r="AN34" i="10"/>
  <c r="AR38" i="10"/>
  <c r="AR34" i="10"/>
  <c r="AV38" i="10"/>
  <c r="AV34" i="10"/>
  <c r="AB8" i="10"/>
  <c r="AB33" i="10" s="1"/>
  <c r="H17" i="38" s="1"/>
  <c r="X8" i="10"/>
  <c r="W9" i="10"/>
  <c r="AB9" i="10"/>
  <c r="W10" i="10"/>
  <c r="AB10" i="10"/>
  <c r="AA11" i="10"/>
  <c r="W11" i="10"/>
  <c r="AW11" i="10"/>
  <c r="Z13" i="10"/>
  <c r="AB16" i="10"/>
  <c r="X16" i="10"/>
  <c r="W17" i="10"/>
  <c r="AB17" i="10"/>
  <c r="W18" i="10"/>
  <c r="AB18" i="10"/>
  <c r="AA19" i="10"/>
  <c r="W19" i="10"/>
  <c r="AW19" i="10"/>
  <c r="Z21" i="10"/>
  <c r="AB24" i="10"/>
  <c r="X24" i="10"/>
  <c r="W25" i="10"/>
  <c r="AB25" i="10"/>
  <c r="W26" i="10"/>
  <c r="AB26" i="10"/>
  <c r="AA27" i="10"/>
  <c r="W27" i="10"/>
  <c r="AW27" i="10"/>
  <c r="Z29" i="10"/>
  <c r="AB32" i="10"/>
  <c r="X32" i="10"/>
  <c r="AG34" i="10"/>
  <c r="AQ34" i="10"/>
  <c r="AI35" i="10"/>
  <c r="AI44" i="10" s="1"/>
  <c r="AN35" i="10"/>
  <c r="AM36" i="10"/>
  <c r="AR36" i="10"/>
  <c r="AK37" i="10"/>
  <c r="AV37" i="10"/>
  <c r="AM38" i="10"/>
  <c r="AS38" i="10"/>
  <c r="AI39" i="10"/>
  <c r="AN39" i="10"/>
  <c r="AV40" i="10"/>
  <c r="AM41" i="10"/>
  <c r="AR41" i="10"/>
  <c r="AJ45" i="11"/>
  <c r="AN45" i="11"/>
  <c r="AR45" i="11"/>
  <c r="AV45" i="11"/>
  <c r="Y7" i="11"/>
  <c r="X10" i="11"/>
  <c r="AW11" i="11"/>
  <c r="Y12" i="11"/>
  <c r="AD12" i="11" s="1"/>
  <c r="AW12" i="11"/>
  <c r="Z13" i="11"/>
  <c r="AC13" i="11" s="1"/>
  <c r="V13" i="11" s="1"/>
  <c r="AW13" i="11"/>
  <c r="Y15" i="11"/>
  <c r="X18" i="11"/>
  <c r="AW19" i="11"/>
  <c r="Y20" i="11"/>
  <c r="AC20" i="11" s="1"/>
  <c r="V20" i="11" s="1"/>
  <c r="AW20" i="11"/>
  <c r="Z21" i="11"/>
  <c r="AW21" i="11"/>
  <c r="Y23" i="11"/>
  <c r="X26" i="11"/>
  <c r="AW27" i="11"/>
  <c r="Y28" i="11"/>
  <c r="AC28" i="11" s="1"/>
  <c r="V28" i="11" s="1"/>
  <c r="AW28" i="11"/>
  <c r="Z29" i="11"/>
  <c r="AD29" i="11" s="1"/>
  <c r="AW29" i="11"/>
  <c r="Y31" i="11"/>
  <c r="X34" i="11"/>
  <c r="AA35" i="11"/>
  <c r="AW35" i="11"/>
  <c r="Y36" i="11"/>
  <c r="AW36" i="11"/>
  <c r="Z37" i="11"/>
  <c r="AW37" i="11"/>
  <c r="AI39" i="11"/>
  <c r="AN39" i="11"/>
  <c r="AS39" i="11"/>
  <c r="AK40" i="11"/>
  <c r="AV40" i="11"/>
  <c r="AM41" i="11"/>
  <c r="AQ42" i="11"/>
  <c r="AV42" i="11"/>
  <c r="AJ43" i="11"/>
  <c r="AO43" i="11"/>
  <c r="AU43" i="11"/>
  <c r="AI44" i="11"/>
  <c r="AU45" i="11"/>
  <c r="AR46" i="11"/>
  <c r="W6" i="12"/>
  <c r="AB6" i="12"/>
  <c r="AH40" i="12"/>
  <c r="AL40" i="12"/>
  <c r="AP40" i="12"/>
  <c r="AT40" i="12"/>
  <c r="W7" i="12"/>
  <c r="AB7" i="12"/>
  <c r="AH38" i="12"/>
  <c r="AH34" i="12"/>
  <c r="AL38" i="12"/>
  <c r="AL34" i="12"/>
  <c r="AP38" i="12"/>
  <c r="AP34" i="12"/>
  <c r="AT38" i="12"/>
  <c r="AT34" i="12"/>
  <c r="AA8" i="12"/>
  <c r="AA39" i="12" s="1"/>
  <c r="W8" i="12"/>
  <c r="AW8" i="12"/>
  <c r="Z9" i="12"/>
  <c r="Y11" i="12"/>
  <c r="AC11" i="12" s="1"/>
  <c r="V11" i="12" s="1"/>
  <c r="Y12" i="12"/>
  <c r="AD12" i="12" s="1"/>
  <c r="AB13" i="12"/>
  <c r="X13" i="12"/>
  <c r="W14" i="12"/>
  <c r="AB14" i="12"/>
  <c r="W15" i="12"/>
  <c r="AB15" i="12"/>
  <c r="AA16" i="12"/>
  <c r="W16" i="12"/>
  <c r="AW16" i="12"/>
  <c r="Z17" i="12"/>
  <c r="Y19" i="12"/>
  <c r="AD19" i="12" s="1"/>
  <c r="Y20" i="12"/>
  <c r="AC20" i="12" s="1"/>
  <c r="V20" i="12" s="1"/>
  <c r="AW21" i="12"/>
  <c r="Z23" i="12"/>
  <c r="AW25" i="12"/>
  <c r="Z27" i="12"/>
  <c r="AW29" i="12"/>
  <c r="Z31" i="12"/>
  <c r="AM34" i="12"/>
  <c r="AU34" i="12"/>
  <c r="AJ35" i="12"/>
  <c r="AR35" i="12"/>
  <c r="AI36" i="12"/>
  <c r="AQ36" i="12"/>
  <c r="AK40" i="12"/>
  <c r="AS40" i="12"/>
  <c r="AI39" i="13"/>
  <c r="AI33" i="13"/>
  <c r="AI35" i="13"/>
  <c r="AM39" i="13"/>
  <c r="AM33" i="13"/>
  <c r="AM35" i="13"/>
  <c r="AQ39" i="13"/>
  <c r="AQ33" i="13"/>
  <c r="AQ35" i="13"/>
  <c r="AU39" i="13"/>
  <c r="AU33" i="13"/>
  <c r="AU35" i="13"/>
  <c r="AW7" i="13"/>
  <c r="Z9" i="13"/>
  <c r="AW11" i="13"/>
  <c r="Z13" i="13"/>
  <c r="AW15" i="13"/>
  <c r="Z17" i="13"/>
  <c r="AW19" i="13"/>
  <c r="Z21" i="13"/>
  <c r="AW23" i="13"/>
  <c r="Z25" i="13"/>
  <c r="AW27" i="13"/>
  <c r="Z29" i="13"/>
  <c r="AW31" i="13"/>
  <c r="AM32" i="13"/>
  <c r="AU32" i="13"/>
  <c r="AJ33" i="13"/>
  <c r="AR33" i="13"/>
  <c r="AI34" i="13"/>
  <c r="AQ34" i="13"/>
  <c r="AJ35" i="13"/>
  <c r="AR35" i="13"/>
  <c r="AI36" i="13"/>
  <c r="AQ36" i="13"/>
  <c r="AM37" i="13"/>
  <c r="AU37" i="13"/>
  <c r="AJ39" i="13"/>
  <c r="AR39" i="13"/>
  <c r="AB6" i="14"/>
  <c r="AJ44" i="14"/>
  <c r="AJ43" i="14"/>
  <c r="AJ40" i="14"/>
  <c r="AN44" i="14"/>
  <c r="AN43" i="14"/>
  <c r="AN40" i="14"/>
  <c r="AR44" i="14"/>
  <c r="AR43" i="14"/>
  <c r="AR40" i="14"/>
  <c r="AV44" i="14"/>
  <c r="AV43" i="14"/>
  <c r="AV40" i="14"/>
  <c r="AB8" i="14"/>
  <c r="AB10" i="14"/>
  <c r="AB12" i="14"/>
  <c r="AB14" i="14"/>
  <c r="AB16" i="14"/>
  <c r="AB18" i="14"/>
  <c r="AB20" i="14"/>
  <c r="AB22" i="14"/>
  <c r="AB24" i="14"/>
  <c r="AB26" i="14"/>
  <c r="AB28" i="14"/>
  <c r="AB30" i="14"/>
  <c r="AB32" i="14"/>
  <c r="Y34" i="14"/>
  <c r="AA34" i="14"/>
  <c r="W34" i="14"/>
  <c r="Z34" i="14"/>
  <c r="AW34" i="14"/>
  <c r="Z35" i="14"/>
  <c r="AJ38" i="14"/>
  <c r="AG39" i="14"/>
  <c r="AL40" i="14"/>
  <c r="AE41" i="14"/>
  <c r="AJ42" i="14"/>
  <c r="AG45" i="14"/>
  <c r="AE41" i="15"/>
  <c r="AE45" i="15"/>
  <c r="AE44" i="15"/>
  <c r="AE43" i="15"/>
  <c r="AE40" i="15"/>
  <c r="AJ42" i="15"/>
  <c r="AJ38" i="15"/>
  <c r="AJ45" i="15"/>
  <c r="AJ44" i="15"/>
  <c r="AJ43" i="15"/>
  <c r="AJ40" i="15"/>
  <c r="AJ41" i="15"/>
  <c r="Y6" i="15"/>
  <c r="AN42" i="15"/>
  <c r="AN38" i="15"/>
  <c r="AN45" i="15"/>
  <c r="AN44" i="15"/>
  <c r="AN43" i="15"/>
  <c r="AN40" i="15"/>
  <c r="AN41" i="15"/>
  <c r="AR42" i="15"/>
  <c r="AR38" i="15"/>
  <c r="AR45" i="15"/>
  <c r="AR44" i="15"/>
  <c r="AR43" i="15"/>
  <c r="AR40" i="15"/>
  <c r="AR41" i="15"/>
  <c r="AV42" i="15"/>
  <c r="AV38" i="15"/>
  <c r="AV45" i="15"/>
  <c r="AV44" i="15"/>
  <c r="AV43" i="15"/>
  <c r="AV40" i="15"/>
  <c r="AV41" i="15"/>
  <c r="Y7" i="15"/>
  <c r="AG41" i="15"/>
  <c r="AA7" i="15"/>
  <c r="AA41" i="15" s="1"/>
  <c r="W7" i="15"/>
  <c r="AG42" i="15"/>
  <c r="AG38" i="15"/>
  <c r="Z7" i="15"/>
  <c r="AK41" i="15"/>
  <c r="AK42" i="15"/>
  <c r="AK38" i="15"/>
  <c r="AO41" i="15"/>
  <c r="AO42" i="15"/>
  <c r="AO38" i="15"/>
  <c r="AS41" i="15"/>
  <c r="AS42" i="15"/>
  <c r="AS38" i="15"/>
  <c r="AW7" i="15"/>
  <c r="Z8" i="15"/>
  <c r="AA9" i="15"/>
  <c r="AB13" i="15"/>
  <c r="X13" i="15"/>
  <c r="Y15" i="15"/>
  <c r="AA15" i="15"/>
  <c r="W15" i="15"/>
  <c r="Z15" i="15"/>
  <c r="AW15" i="15"/>
  <c r="Z16" i="15"/>
  <c r="AA17" i="15"/>
  <c r="AB18" i="15"/>
  <c r="AB21" i="15"/>
  <c r="X21" i="15"/>
  <c r="Y23" i="15"/>
  <c r="AA23" i="15"/>
  <c r="W23" i="15"/>
  <c r="Z23" i="15"/>
  <c r="AW23" i="15"/>
  <c r="Z24" i="15"/>
  <c r="AA25" i="15"/>
  <c r="W26" i="15"/>
  <c r="AB26" i="15"/>
  <c r="AB29" i="15"/>
  <c r="X29" i="15"/>
  <c r="Y31" i="15"/>
  <c r="AA31" i="15"/>
  <c r="W31" i="15"/>
  <c r="Z31" i="15"/>
  <c r="AW31" i="15"/>
  <c r="Z32" i="15"/>
  <c r="AA33" i="15"/>
  <c r="W34" i="15"/>
  <c r="AB34" i="15"/>
  <c r="AU38" i="15"/>
  <c r="AR39" i="15"/>
  <c r="AG40" i="15"/>
  <c r="AE42" i="15"/>
  <c r="AS43" i="15"/>
  <c r="AW6" i="5"/>
  <c r="AW6" i="6"/>
  <c r="AW6" i="7"/>
  <c r="AJ38" i="7"/>
  <c r="AN38" i="7"/>
  <c r="AR38" i="7"/>
  <c r="AV38" i="7"/>
  <c r="AW6" i="8"/>
  <c r="AJ39" i="8"/>
  <c r="AN39" i="8"/>
  <c r="AR39" i="8"/>
  <c r="AV39" i="8"/>
  <c r="AG40" i="8"/>
  <c r="AK40" i="8"/>
  <c r="AO40" i="8"/>
  <c r="AS40" i="8"/>
  <c r="AG43" i="8"/>
  <c r="AK43" i="8"/>
  <c r="AO43" i="8"/>
  <c r="AS43" i="8"/>
  <c r="Z6" i="9"/>
  <c r="AI43" i="9"/>
  <c r="AI39" i="9"/>
  <c r="AI49" i="9" s="1"/>
  <c r="AM43" i="9"/>
  <c r="AM39" i="9"/>
  <c r="AQ43" i="9"/>
  <c r="AQ39" i="9"/>
  <c r="AU43" i="9"/>
  <c r="AU39" i="9"/>
  <c r="Y37" i="9"/>
  <c r="AG39" i="9"/>
  <c r="AL39" i="9"/>
  <c r="AI40" i="9"/>
  <c r="AO40" i="9"/>
  <c r="AT40" i="9"/>
  <c r="AH41" i="9"/>
  <c r="AM41" i="9"/>
  <c r="AK42" i="9"/>
  <c r="AQ42" i="9"/>
  <c r="AO43" i="9"/>
  <c r="AT43" i="9"/>
  <c r="AP44" i="9"/>
  <c r="AU44" i="9"/>
  <c r="AI45" i="9"/>
  <c r="AT45" i="9"/>
  <c r="AI46" i="9"/>
  <c r="AO46" i="9"/>
  <c r="AT46" i="9"/>
  <c r="AG41" i="10"/>
  <c r="AG35" i="10"/>
  <c r="Z6" i="10"/>
  <c r="AK41" i="10"/>
  <c r="AK35" i="10"/>
  <c r="AO41" i="10"/>
  <c r="AO35" i="10"/>
  <c r="AS41" i="10"/>
  <c r="AS35" i="10"/>
  <c r="AW6" i="10"/>
  <c r="Y8" i="10"/>
  <c r="X9" i="10"/>
  <c r="X10" i="10"/>
  <c r="X11" i="10"/>
  <c r="AW12" i="10"/>
  <c r="Y13" i="10"/>
  <c r="AD13" i="10" s="1"/>
  <c r="AW13" i="10"/>
  <c r="Z14" i="10"/>
  <c r="AW14" i="10"/>
  <c r="Y16" i="10"/>
  <c r="X17" i="10"/>
  <c r="X18" i="10"/>
  <c r="X19" i="10"/>
  <c r="AW20" i="10"/>
  <c r="Y21" i="10"/>
  <c r="AC21" i="10" s="1"/>
  <c r="V21" i="10" s="1"/>
  <c r="AW21" i="10"/>
  <c r="Z22" i="10"/>
  <c r="AW22" i="10"/>
  <c r="Y24" i="10"/>
  <c r="X25" i="10"/>
  <c r="X26" i="10"/>
  <c r="X27" i="10"/>
  <c r="AW28" i="10"/>
  <c r="Y29" i="10"/>
  <c r="AC29" i="10" s="1"/>
  <c r="V29" i="10" s="1"/>
  <c r="AW29" i="10"/>
  <c r="Z30" i="10"/>
  <c r="AW30" i="10"/>
  <c r="Y32" i="10"/>
  <c r="AM34" i="10"/>
  <c r="AS34" i="10"/>
  <c r="AJ35" i="10"/>
  <c r="AU35" i="10"/>
  <c r="AI36" i="10"/>
  <c r="AN36" i="10"/>
  <c r="AS36" i="10"/>
  <c r="AG37" i="10"/>
  <c r="AR37" i="10"/>
  <c r="AI38" i="10"/>
  <c r="AO38" i="10"/>
  <c r="AJ39" i="10"/>
  <c r="AO39" i="10"/>
  <c r="AG40" i="10"/>
  <c r="AR40" i="10"/>
  <c r="AN41" i="10"/>
  <c r="AG42" i="11"/>
  <c r="AA6" i="11"/>
  <c r="W6" i="11"/>
  <c r="AK42" i="11"/>
  <c r="AO42" i="11"/>
  <c r="AS42" i="11"/>
  <c r="AW6" i="11"/>
  <c r="Z7" i="11"/>
  <c r="Y10" i="11"/>
  <c r="AB11" i="11"/>
  <c r="X11" i="11"/>
  <c r="W12" i="11"/>
  <c r="AB12" i="11"/>
  <c r="W13" i="11"/>
  <c r="AB13" i="11"/>
  <c r="AA14" i="11"/>
  <c r="AD14" i="11" s="1"/>
  <c r="W14" i="11"/>
  <c r="AW14" i="11"/>
  <c r="Z15" i="11"/>
  <c r="Y18" i="11"/>
  <c r="AB19" i="11"/>
  <c r="X19" i="11"/>
  <c r="W20" i="11"/>
  <c r="AB20" i="11"/>
  <c r="W21" i="11"/>
  <c r="AB21" i="11"/>
  <c r="AA22" i="11"/>
  <c r="W22" i="11"/>
  <c r="AW22" i="11"/>
  <c r="Z23" i="11"/>
  <c r="Y26" i="11"/>
  <c r="AB27" i="11"/>
  <c r="X27" i="11"/>
  <c r="W28" i="11"/>
  <c r="AB28" i="11"/>
  <c r="W29" i="11"/>
  <c r="AB29" i="11"/>
  <c r="AA30" i="11"/>
  <c r="AC30" i="11" s="1"/>
  <c r="V30" i="11" s="1"/>
  <c r="W30" i="11"/>
  <c r="AW30" i="11"/>
  <c r="Z31" i="11"/>
  <c r="Y34" i="11"/>
  <c r="AB35" i="11"/>
  <c r="X35" i="11"/>
  <c r="W36" i="11"/>
  <c r="AB36" i="11"/>
  <c r="W37" i="11"/>
  <c r="AB37" i="11"/>
  <c r="AJ39" i="11"/>
  <c r="AO39" i="11"/>
  <c r="AU39" i="11"/>
  <c r="AG40" i="11"/>
  <c r="AR40" i="11"/>
  <c r="AI41" i="11"/>
  <c r="AO41" i="11"/>
  <c r="AM42" i="11"/>
  <c r="AR42" i="11"/>
  <c r="AK43" i="11"/>
  <c r="AQ43" i="11"/>
  <c r="AV43" i="11"/>
  <c r="AK44" i="11"/>
  <c r="AU44" i="11"/>
  <c r="AG45" i="11"/>
  <c r="AQ45" i="11"/>
  <c r="AN46" i="11"/>
  <c r="AS46" i="11"/>
  <c r="AI49" i="11"/>
  <c r="X6" i="12"/>
  <c r="AI37" i="12"/>
  <c r="AI41" i="12"/>
  <c r="AI35" i="12"/>
  <c r="AM37" i="12"/>
  <c r="AM41" i="12"/>
  <c r="AM35" i="12"/>
  <c r="AQ37" i="12"/>
  <c r="AQ41" i="12"/>
  <c r="AQ35" i="12"/>
  <c r="AU37" i="12"/>
  <c r="AU41" i="12"/>
  <c r="AU35" i="12"/>
  <c r="X7" i="12"/>
  <c r="AA9" i="12"/>
  <c r="AA38" i="12" s="1"/>
  <c r="AW9" i="12"/>
  <c r="Y10" i="12"/>
  <c r="AC10" i="12" s="1"/>
  <c r="V10" i="12" s="1"/>
  <c r="AW10" i="12"/>
  <c r="AW11" i="12"/>
  <c r="Z12" i="12"/>
  <c r="X14" i="12"/>
  <c r="X15" i="12"/>
  <c r="AA17" i="12"/>
  <c r="AW17" i="12"/>
  <c r="Y18" i="12"/>
  <c r="AC18" i="12" s="1"/>
  <c r="V18" i="12" s="1"/>
  <c r="AW18" i="12"/>
  <c r="AW19" i="12"/>
  <c r="Z20" i="12"/>
  <c r="AB21" i="12"/>
  <c r="X21" i="12"/>
  <c r="Z21" i="12"/>
  <c r="AB23" i="12"/>
  <c r="X23" i="12"/>
  <c r="AB25" i="12"/>
  <c r="X25" i="12"/>
  <c r="Z25" i="12"/>
  <c r="AB27" i="12"/>
  <c r="X27" i="12"/>
  <c r="AB29" i="12"/>
  <c r="X29" i="12"/>
  <c r="Z29" i="12"/>
  <c r="AB31" i="12"/>
  <c r="X31" i="12"/>
  <c r="AG34" i="12"/>
  <c r="AO34" i="12"/>
  <c r="AL35" i="12"/>
  <c r="AT35" i="12"/>
  <c r="AK36" i="12"/>
  <c r="AS36" i="12"/>
  <c r="AL37" i="12"/>
  <c r="AT37" i="12"/>
  <c r="AK38" i="12"/>
  <c r="AS38" i="12"/>
  <c r="AG39" i="12"/>
  <c r="AO39" i="12"/>
  <c r="AM40" i="12"/>
  <c r="AU40" i="12"/>
  <c r="AL41" i="12"/>
  <c r="AT41" i="12"/>
  <c r="AJ38" i="13"/>
  <c r="AN38" i="13"/>
  <c r="AR38" i="13"/>
  <c r="AV38" i="13"/>
  <c r="AA7" i="13"/>
  <c r="AB7" i="13"/>
  <c r="AB39" i="13" s="1"/>
  <c r="X7" i="13"/>
  <c r="Z7" i="13"/>
  <c r="Z39" i="13" s="1"/>
  <c r="AC8" i="13"/>
  <c r="V8" i="13" s="1"/>
  <c r="AB9" i="13"/>
  <c r="X9" i="13"/>
  <c r="AB11" i="13"/>
  <c r="AB35" i="13" s="1"/>
  <c r="X11" i="13"/>
  <c r="Z11" i="13"/>
  <c r="AB13" i="13"/>
  <c r="X13" i="13"/>
  <c r="AB15" i="13"/>
  <c r="X15" i="13"/>
  <c r="Z15" i="13"/>
  <c r="AB17" i="13"/>
  <c r="X17" i="13"/>
  <c r="AB19" i="13"/>
  <c r="X19" i="13"/>
  <c r="Z19" i="13"/>
  <c r="Z38" i="13" s="1"/>
  <c r="AB21" i="13"/>
  <c r="X21" i="13"/>
  <c r="AC22" i="13"/>
  <c r="V22" i="13" s="1"/>
  <c r="AB23" i="13"/>
  <c r="X23" i="13"/>
  <c r="Z23" i="13"/>
  <c r="AC24" i="13"/>
  <c r="V24" i="13" s="1"/>
  <c r="AB25" i="13"/>
  <c r="X25" i="13"/>
  <c r="AB27" i="13"/>
  <c r="X27" i="13"/>
  <c r="Z27" i="13"/>
  <c r="AB29" i="13"/>
  <c r="X29" i="13"/>
  <c r="AB31" i="13"/>
  <c r="X31" i="13"/>
  <c r="Z31" i="13"/>
  <c r="AL33" i="13"/>
  <c r="AT33" i="13"/>
  <c r="AL35" i="13"/>
  <c r="AT35" i="13"/>
  <c r="Z37" i="13"/>
  <c r="AM38" i="13"/>
  <c r="AU38" i="13"/>
  <c r="AI44" i="14"/>
  <c r="AI43" i="14"/>
  <c r="AI40" i="14"/>
  <c r="AI42" i="14"/>
  <c r="AI38" i="14"/>
  <c r="AI48" i="14" s="1"/>
  <c r="AI45" i="14"/>
  <c r="AI39" i="14"/>
  <c r="AM44" i="14"/>
  <c r="AM43" i="14"/>
  <c r="AM40" i="14"/>
  <c r="AM42" i="14"/>
  <c r="AM38" i="14"/>
  <c r="AM45" i="14"/>
  <c r="AM39" i="14"/>
  <c r="AQ44" i="14"/>
  <c r="AQ43" i="14"/>
  <c r="AQ40" i="14"/>
  <c r="AQ42" i="14"/>
  <c r="AQ38" i="14"/>
  <c r="AQ45" i="14"/>
  <c r="AQ39" i="14"/>
  <c r="AU44" i="14"/>
  <c r="AU43" i="14"/>
  <c r="AU40" i="14"/>
  <c r="AU42" i="14"/>
  <c r="AU38" i="14"/>
  <c r="AU45" i="14"/>
  <c r="AU39" i="14"/>
  <c r="AC34" i="14"/>
  <c r="V34" i="14" s="1"/>
  <c r="AB35" i="14"/>
  <c r="X35" i="14"/>
  <c r="AA35" i="14"/>
  <c r="W35" i="14"/>
  <c r="AA37" i="14"/>
  <c r="AN38" i="14"/>
  <c r="AK39" i="14"/>
  <c r="AP40" i="14"/>
  <c r="AU41" i="14"/>
  <c r="AN42" i="14"/>
  <c r="AK45" i="14"/>
  <c r="AC7" i="15"/>
  <c r="V7" i="15" s="1"/>
  <c r="AD7" i="15"/>
  <c r="AB8" i="15"/>
  <c r="X8" i="15"/>
  <c r="AA8" i="15"/>
  <c r="W8" i="15"/>
  <c r="AC15" i="15"/>
  <c r="V15" i="15" s="1"/>
  <c r="AD15" i="15"/>
  <c r="AB16" i="15"/>
  <c r="X16" i="15"/>
  <c r="AA16" i="15"/>
  <c r="W16" i="15"/>
  <c r="AC23" i="15"/>
  <c r="V23" i="15" s="1"/>
  <c r="AD23" i="15"/>
  <c r="AB24" i="15"/>
  <c r="X24" i="15"/>
  <c r="AA24" i="15"/>
  <c r="W24" i="15"/>
  <c r="AC31" i="15"/>
  <c r="V31" i="15" s="1"/>
  <c r="AD31" i="15"/>
  <c r="AB32" i="15"/>
  <c r="X32" i="15"/>
  <c r="AA32" i="15"/>
  <c r="W32" i="15"/>
  <c r="AV39" i="15"/>
  <c r="AK40" i="15"/>
  <c r="AG43" i="15"/>
  <c r="AB44" i="16"/>
  <c r="Z34" i="11"/>
  <c r="Y35" i="11"/>
  <c r="X36" i="11"/>
  <c r="X37" i="11"/>
  <c r="AK39" i="11"/>
  <c r="AQ39" i="11"/>
  <c r="AN40" i="11"/>
  <c r="AS40" i="11"/>
  <c r="AK41" i="11"/>
  <c r="AU41" i="11"/>
  <c r="AI42" i="11"/>
  <c r="AG43" i="11"/>
  <c r="AM43" i="11"/>
  <c r="AG44" i="11"/>
  <c r="AQ44" i="11"/>
  <c r="AM45" i="11"/>
  <c r="AS45" i="11"/>
  <c r="AO46" i="11"/>
  <c r="Z6" i="12"/>
  <c r="AJ38" i="12"/>
  <c r="AJ34" i="12"/>
  <c r="AJ40" i="12"/>
  <c r="AJ39" i="12"/>
  <c r="AJ36" i="12"/>
  <c r="AN38" i="12"/>
  <c r="AN34" i="12"/>
  <c r="AN40" i="12"/>
  <c r="AN39" i="12"/>
  <c r="AN36" i="12"/>
  <c r="AR38" i="12"/>
  <c r="AR34" i="12"/>
  <c r="AR40" i="12"/>
  <c r="AR39" i="12"/>
  <c r="AR36" i="12"/>
  <c r="AV38" i="12"/>
  <c r="AV34" i="12"/>
  <c r="AV40" i="12"/>
  <c r="AV39" i="12"/>
  <c r="AV36" i="12"/>
  <c r="Y7" i="12"/>
  <c r="Y8" i="12"/>
  <c r="AD8" i="12" s="1"/>
  <c r="AB9" i="12"/>
  <c r="X9" i="12"/>
  <c r="W10" i="12"/>
  <c r="AB10" i="12"/>
  <c r="W11" i="12"/>
  <c r="AB11" i="12"/>
  <c r="AA12" i="12"/>
  <c r="W12" i="12"/>
  <c r="AW12" i="12"/>
  <c r="Z13" i="12"/>
  <c r="Z14" i="12"/>
  <c r="Y15" i="12"/>
  <c r="Y16" i="12"/>
  <c r="AD16" i="12" s="1"/>
  <c r="AB17" i="12"/>
  <c r="X17" i="12"/>
  <c r="W18" i="12"/>
  <c r="AB18" i="12"/>
  <c r="W19" i="12"/>
  <c r="AB19" i="12"/>
  <c r="AA20" i="12"/>
  <c r="AA33" i="12" s="1"/>
  <c r="G19" i="38" s="1"/>
  <c r="W20" i="12"/>
  <c r="AW20" i="12"/>
  <c r="Y22" i="12"/>
  <c r="AD22" i="12" s="1"/>
  <c r="AA22" i="12"/>
  <c r="W22" i="12"/>
  <c r="AW22" i="12"/>
  <c r="AA24" i="12"/>
  <c r="W24" i="12"/>
  <c r="Y24" i="12"/>
  <c r="AD24" i="12" s="1"/>
  <c r="AW24" i="12"/>
  <c r="Y26" i="12"/>
  <c r="AD26" i="12" s="1"/>
  <c r="AA26" i="12"/>
  <c r="W26" i="12"/>
  <c r="AW26" i="12"/>
  <c r="AA28" i="12"/>
  <c r="W28" i="12"/>
  <c r="Y28" i="12"/>
  <c r="AC28" i="12" s="1"/>
  <c r="V28" i="12" s="1"/>
  <c r="AW28" i="12"/>
  <c r="Y30" i="12"/>
  <c r="AC30" i="12" s="1"/>
  <c r="V30" i="12" s="1"/>
  <c r="AA30" i="12"/>
  <c r="W30" i="12"/>
  <c r="AW30" i="12"/>
  <c r="AA32" i="12"/>
  <c r="W32" i="12"/>
  <c r="Y32" i="12"/>
  <c r="AD32" i="12" s="1"/>
  <c r="AW32" i="12"/>
  <c r="AI34" i="12"/>
  <c r="AI44" i="12" s="1"/>
  <c r="AQ34" i="12"/>
  <c r="AN35" i="12"/>
  <c r="AV35" i="12"/>
  <c r="AM36" i="12"/>
  <c r="AU36" i="12"/>
  <c r="AN37" i="12"/>
  <c r="AV37" i="12"/>
  <c r="AM38" i="12"/>
  <c r="AU38" i="12"/>
  <c r="AI39" i="12"/>
  <c r="AQ39" i="12"/>
  <c r="AG40" i="12"/>
  <c r="AO40" i="12"/>
  <c r="AN41" i="12"/>
  <c r="AV41" i="12"/>
  <c r="X6" i="13"/>
  <c r="AG35" i="13"/>
  <c r="AA6" i="13"/>
  <c r="W6" i="13"/>
  <c r="AG39" i="13"/>
  <c r="AG33" i="13"/>
  <c r="Y6" i="13"/>
  <c r="AK35" i="13"/>
  <c r="AK39" i="13"/>
  <c r="AK33" i="13"/>
  <c r="AO35" i="13"/>
  <c r="AO39" i="13"/>
  <c r="AO33" i="13"/>
  <c r="AS35" i="13"/>
  <c r="AS39" i="13"/>
  <c r="AS33" i="13"/>
  <c r="AW6" i="13"/>
  <c r="Y8" i="13"/>
  <c r="AD8" i="13" s="1"/>
  <c r="AA8" i="13"/>
  <c r="W8" i="13"/>
  <c r="AW8" i="13"/>
  <c r="AA10" i="13"/>
  <c r="W10" i="13"/>
  <c r="Y10" i="13"/>
  <c r="AD10" i="13" s="1"/>
  <c r="AW10" i="13"/>
  <c r="Y12" i="13"/>
  <c r="AD12" i="13" s="1"/>
  <c r="AA12" i="13"/>
  <c r="W12" i="13"/>
  <c r="AW12" i="13"/>
  <c r="AA14" i="13"/>
  <c r="W14" i="13"/>
  <c r="Y14" i="13"/>
  <c r="AD14" i="13" s="1"/>
  <c r="AW14" i="13"/>
  <c r="Y16" i="13"/>
  <c r="AD16" i="13" s="1"/>
  <c r="AA16" i="13"/>
  <c r="W16" i="13"/>
  <c r="AW16" i="13"/>
  <c r="AA18" i="13"/>
  <c r="W18" i="13"/>
  <c r="Y18" i="13"/>
  <c r="AC18" i="13" s="1"/>
  <c r="V18" i="13" s="1"/>
  <c r="AW18" i="13"/>
  <c r="Y20" i="13"/>
  <c r="AD20" i="13" s="1"/>
  <c r="AA20" i="13"/>
  <c r="W20" i="13"/>
  <c r="AW20" i="13"/>
  <c r="AA22" i="13"/>
  <c r="W22" i="13"/>
  <c r="Y22" i="13"/>
  <c r="AD22" i="13" s="1"/>
  <c r="AW22" i="13"/>
  <c r="Y24" i="13"/>
  <c r="AD24" i="13" s="1"/>
  <c r="AA24" i="13"/>
  <c r="W24" i="13"/>
  <c r="AW24" i="13"/>
  <c r="AA26" i="13"/>
  <c r="W26" i="13"/>
  <c r="Y26" i="13"/>
  <c r="AD26" i="13" s="1"/>
  <c r="AW26" i="13"/>
  <c r="Y28" i="13"/>
  <c r="AD28" i="13" s="1"/>
  <c r="AA28" i="13"/>
  <c r="W28" i="13"/>
  <c r="AW28" i="13"/>
  <c r="AA30" i="13"/>
  <c r="W30" i="13"/>
  <c r="Y30" i="13"/>
  <c r="AD30" i="13" s="1"/>
  <c r="AW30" i="13"/>
  <c r="AI32" i="13"/>
  <c r="AI42" i="13" s="1"/>
  <c r="AQ32" i="13"/>
  <c r="AN33" i="13"/>
  <c r="AV33" i="13"/>
  <c r="AM34" i="13"/>
  <c r="AU34" i="13"/>
  <c r="AN35" i="13"/>
  <c r="AV35" i="13"/>
  <c r="AM36" i="13"/>
  <c r="AU36" i="13"/>
  <c r="AI37" i="13"/>
  <c r="AQ37" i="13"/>
  <c r="AG38" i="13"/>
  <c r="AO38" i="13"/>
  <c r="AN39" i="13"/>
  <c r="AV39" i="13"/>
  <c r="X6" i="14"/>
  <c r="AE44" i="14"/>
  <c r="AJ41" i="14"/>
  <c r="AN41" i="14"/>
  <c r="AR41" i="14"/>
  <c r="AV41" i="14"/>
  <c r="AA7" i="14"/>
  <c r="AH41" i="14"/>
  <c r="AB7" i="14"/>
  <c r="X7" i="14"/>
  <c r="AH42" i="14"/>
  <c r="AH38" i="14"/>
  <c r="AL41" i="14"/>
  <c r="AL42" i="14"/>
  <c r="AL38" i="14"/>
  <c r="AP41" i="14"/>
  <c r="AP42" i="14"/>
  <c r="AP38" i="14"/>
  <c r="AT41" i="14"/>
  <c r="AT42" i="14"/>
  <c r="AT38" i="14"/>
  <c r="X8" i="14"/>
  <c r="AB9" i="14"/>
  <c r="X9" i="14"/>
  <c r="Z9" i="14"/>
  <c r="Z44" i="14" s="1"/>
  <c r="X10" i="14"/>
  <c r="AB11" i="14"/>
  <c r="X11" i="14"/>
  <c r="X12" i="14"/>
  <c r="AB13" i="14"/>
  <c r="X13" i="14"/>
  <c r="Z13" i="14"/>
  <c r="Z42" i="14" s="1"/>
  <c r="X14" i="14"/>
  <c r="AB15" i="14"/>
  <c r="X15" i="14"/>
  <c r="X16" i="14"/>
  <c r="AB17" i="14"/>
  <c r="X17" i="14"/>
  <c r="Z17" i="14"/>
  <c r="X18" i="14"/>
  <c r="AB19" i="14"/>
  <c r="X19" i="14"/>
  <c r="X20" i="14"/>
  <c r="AB21" i="14"/>
  <c r="X21" i="14"/>
  <c r="Z21" i="14"/>
  <c r="Z38" i="14" s="1"/>
  <c r="F20" i="38" s="1"/>
  <c r="X22" i="14"/>
  <c r="AB23" i="14"/>
  <c r="X23" i="14"/>
  <c r="X24" i="14"/>
  <c r="AB25" i="14"/>
  <c r="X25" i="14"/>
  <c r="Z25" i="14"/>
  <c r="X26" i="14"/>
  <c r="AB27" i="14"/>
  <c r="X27" i="14"/>
  <c r="X28" i="14"/>
  <c r="AB29" i="14"/>
  <c r="X29" i="14"/>
  <c r="Z29" i="14"/>
  <c r="X30" i="14"/>
  <c r="AB31" i="14"/>
  <c r="X31" i="14"/>
  <c r="X32" i="14"/>
  <c r="AB33" i="14"/>
  <c r="X33" i="14"/>
  <c r="Z33" i="14"/>
  <c r="AB34" i="14"/>
  <c r="AD34" i="14" s="1"/>
  <c r="AB36" i="14"/>
  <c r="X36" i="14"/>
  <c r="Z37" i="14"/>
  <c r="AR38" i="14"/>
  <c r="AO39" i="14"/>
  <c r="AT40" i="14"/>
  <c r="AI41" i="14"/>
  <c r="AR42" i="14"/>
  <c r="AT43" i="14"/>
  <c r="AL44" i="14"/>
  <c r="AO45" i="14"/>
  <c r="AH44" i="15"/>
  <c r="AL44" i="15"/>
  <c r="AP44" i="15"/>
  <c r="AT44" i="15"/>
  <c r="AB9" i="15"/>
  <c r="X9" i="15"/>
  <c r="Y11" i="15"/>
  <c r="AD11" i="15" s="1"/>
  <c r="AA11" i="15"/>
  <c r="AA40" i="15" s="1"/>
  <c r="W11" i="15"/>
  <c r="Z11" i="15"/>
  <c r="AW11" i="15"/>
  <c r="Z12" i="15"/>
  <c r="AA13" i="15"/>
  <c r="AB14" i="15"/>
  <c r="AB17" i="15"/>
  <c r="X17" i="15"/>
  <c r="Y19" i="15"/>
  <c r="AC19" i="15" s="1"/>
  <c r="V19" i="15" s="1"/>
  <c r="AA19" i="15"/>
  <c r="W19" i="15"/>
  <c r="Z19" i="15"/>
  <c r="AW19" i="15"/>
  <c r="Z20" i="15"/>
  <c r="AA21" i="15"/>
  <c r="AB25" i="15"/>
  <c r="X25" i="15"/>
  <c r="Y27" i="15"/>
  <c r="AD27" i="15" s="1"/>
  <c r="AA27" i="15"/>
  <c r="W27" i="15"/>
  <c r="Z27" i="15"/>
  <c r="AW27" i="15"/>
  <c r="Z28" i="15"/>
  <c r="AA29" i="15"/>
  <c r="AB33" i="15"/>
  <c r="X33" i="15"/>
  <c r="Y35" i="15"/>
  <c r="AC35" i="15" s="1"/>
  <c r="V35" i="15" s="1"/>
  <c r="AA35" i="15"/>
  <c r="W35" i="15"/>
  <c r="Z35" i="15"/>
  <c r="AW35" i="15"/>
  <c r="Z36" i="15"/>
  <c r="Z37" i="15"/>
  <c r="AJ39" i="15"/>
  <c r="AO40" i="15"/>
  <c r="AI42" i="15"/>
  <c r="AK43" i="15"/>
  <c r="AW36" i="14"/>
  <c r="AW37" i="14"/>
  <c r="AW9" i="15"/>
  <c r="AW13" i="15"/>
  <c r="AW17" i="15"/>
  <c r="AW21" i="15"/>
  <c r="AW25" i="15"/>
  <c r="AW29" i="15"/>
  <c r="AW33" i="15"/>
  <c r="AH39" i="15"/>
  <c r="AL39" i="15"/>
  <c r="AP39" i="15"/>
  <c r="AT39" i="15"/>
  <c r="AI40" i="15"/>
  <c r="AM40" i="15"/>
  <c r="AQ40" i="15"/>
  <c r="AU40" i="15"/>
  <c r="AI43" i="15"/>
  <c r="AM43" i="15"/>
  <c r="AQ43" i="15"/>
  <c r="AU43" i="15"/>
  <c r="AI44" i="15"/>
  <c r="AH45" i="15"/>
  <c r="AL45" i="15"/>
  <c r="AP45" i="15"/>
  <c r="AT45" i="15"/>
  <c r="AW6" i="16"/>
  <c r="AW10" i="16"/>
  <c r="AW14" i="16"/>
  <c r="AW18" i="16"/>
  <c r="AW22" i="16"/>
  <c r="AW26" i="16"/>
  <c r="AW30" i="16"/>
  <c r="AW34" i="16"/>
  <c r="AJ38" i="16"/>
  <c r="AN38" i="16"/>
  <c r="AR38" i="16"/>
  <c r="AV38" i="16"/>
  <c r="AG39" i="16"/>
  <c r="AK39" i="16"/>
  <c r="AO39" i="16"/>
  <c r="AS39" i="16"/>
  <c r="AB40" i="16"/>
  <c r="AH40" i="16"/>
  <c r="AL40" i="16"/>
  <c r="AP40" i="16"/>
  <c r="AT40" i="16"/>
  <c r="AI41" i="16"/>
  <c r="AJ42" i="16"/>
  <c r="AH43" i="16"/>
  <c r="AL43" i="16"/>
  <c r="AP43" i="16"/>
  <c r="AT43" i="16"/>
  <c r="AH44" i="16"/>
  <c r="AB45" i="16"/>
  <c r="AG45" i="16"/>
  <c r="AK45" i="16"/>
  <c r="AO45" i="16"/>
  <c r="AS45" i="16"/>
  <c r="AE42" i="17"/>
  <c r="AE45" i="17"/>
  <c r="AJ45" i="17"/>
  <c r="AJ39" i="17"/>
  <c r="AJ44" i="17"/>
  <c r="AJ43" i="17"/>
  <c r="AJ40" i="17"/>
  <c r="AN45" i="17"/>
  <c r="AN39" i="17"/>
  <c r="AN44" i="17"/>
  <c r="AN43" i="17"/>
  <c r="AN40" i="17"/>
  <c r="AR45" i="17"/>
  <c r="AR39" i="17"/>
  <c r="AR44" i="17"/>
  <c r="AR43" i="17"/>
  <c r="AR40" i="17"/>
  <c r="AV45" i="17"/>
  <c r="AV39" i="17"/>
  <c r="AV44" i="17"/>
  <c r="AV43" i="17"/>
  <c r="AV40" i="17"/>
  <c r="AW7" i="17"/>
  <c r="AW11" i="17"/>
  <c r="AW15" i="17"/>
  <c r="AW19" i="17"/>
  <c r="AW23" i="17"/>
  <c r="AA27" i="17"/>
  <c r="W27" i="17"/>
  <c r="AW27" i="17"/>
  <c r="AB32" i="17"/>
  <c r="X32" i="17"/>
  <c r="AA35" i="17"/>
  <c r="W35" i="17"/>
  <c r="AW35" i="17"/>
  <c r="AJ38" i="17"/>
  <c r="AR38" i="17"/>
  <c r="AH39" i="17"/>
  <c r="AP39" i="17"/>
  <c r="AH40" i="17"/>
  <c r="AP40" i="17"/>
  <c r="AI41" i="17"/>
  <c r="AQ41" i="17"/>
  <c r="AJ42" i="17"/>
  <c r="AR42" i="17"/>
  <c r="AM43" i="17"/>
  <c r="AU43" i="17"/>
  <c r="AM44" i="17"/>
  <c r="AU44" i="17"/>
  <c r="AA7" i="18"/>
  <c r="W7" i="18"/>
  <c r="Z7" i="18"/>
  <c r="AW7" i="18"/>
  <c r="AB8" i="18"/>
  <c r="X8" i="18"/>
  <c r="AA8" i="18"/>
  <c r="W8" i="18"/>
  <c r="Z16" i="18"/>
  <c r="AB16" i="18"/>
  <c r="X16" i="18"/>
  <c r="AA16" i="18"/>
  <c r="W16" i="18"/>
  <c r="Z24" i="18"/>
  <c r="AB24" i="18"/>
  <c r="X24" i="18"/>
  <c r="AA24" i="18"/>
  <c r="W24" i="18"/>
  <c r="Z32" i="18"/>
  <c r="AB32" i="18"/>
  <c r="X32" i="18"/>
  <c r="AA32" i="18"/>
  <c r="W32" i="18"/>
  <c r="AG39" i="18"/>
  <c r="AL40" i="18"/>
  <c r="AG45" i="18"/>
  <c r="AE43" i="19"/>
  <c r="AE46" i="19"/>
  <c r="AE45" i="19"/>
  <c r="AE44" i="19"/>
  <c r="AE41" i="19"/>
  <c r="AE42" i="19"/>
  <c r="AJ46" i="19"/>
  <c r="AJ40" i="19"/>
  <c r="AJ45" i="19"/>
  <c r="AJ44" i="19"/>
  <c r="AJ41" i="19"/>
  <c r="AJ42" i="19"/>
  <c r="AJ39" i="19"/>
  <c r="AJ43" i="19"/>
  <c r="Y6" i="19"/>
  <c r="AN46" i="19"/>
  <c r="AN40" i="19"/>
  <c r="AN45" i="19"/>
  <c r="AN44" i="19"/>
  <c r="AN41" i="19"/>
  <c r="AN42" i="19"/>
  <c r="AN39" i="19"/>
  <c r="AR46" i="19"/>
  <c r="AR40" i="19"/>
  <c r="AR45" i="19"/>
  <c r="AR44" i="19"/>
  <c r="AR41" i="19"/>
  <c r="AR42" i="19"/>
  <c r="AR39" i="19"/>
  <c r="AR43" i="19"/>
  <c r="AV46" i="19"/>
  <c r="AV40" i="19"/>
  <c r="AV45" i="19"/>
  <c r="AV44" i="19"/>
  <c r="AV41" i="19"/>
  <c r="AV42" i="19"/>
  <c r="AV39" i="19"/>
  <c r="AV43" i="19"/>
  <c r="Y7" i="19"/>
  <c r="AA7" i="19"/>
  <c r="W7" i="19"/>
  <c r="Z7" i="19"/>
  <c r="AW7" i="19"/>
  <c r="AB13" i="19"/>
  <c r="X13" i="19"/>
  <c r="Y15" i="19"/>
  <c r="AA15" i="19"/>
  <c r="W15" i="19"/>
  <c r="Z15" i="19"/>
  <c r="AW15" i="19"/>
  <c r="AB21" i="19"/>
  <c r="X21" i="19"/>
  <c r="Y23" i="19"/>
  <c r="AA23" i="19"/>
  <c r="W23" i="19"/>
  <c r="Z23" i="19"/>
  <c r="AW23" i="19"/>
  <c r="AB29" i="19"/>
  <c r="X29" i="19"/>
  <c r="Y31" i="19"/>
  <c r="AA31" i="19"/>
  <c r="W31" i="19"/>
  <c r="Z31" i="19"/>
  <c r="AW31" i="19"/>
  <c r="AP41" i="19"/>
  <c r="AN43" i="19"/>
  <c r="AB24" i="20"/>
  <c r="X24" i="20"/>
  <c r="Z24" i="20"/>
  <c r="AW23" i="12"/>
  <c r="AW27" i="12"/>
  <c r="AW31" i="12"/>
  <c r="AW9" i="13"/>
  <c r="AW13" i="13"/>
  <c r="AW17" i="13"/>
  <c r="AW21" i="13"/>
  <c r="AW25" i="13"/>
  <c r="AW29" i="13"/>
  <c r="AH34" i="13"/>
  <c r="AL34" i="13"/>
  <c r="AP34" i="13"/>
  <c r="AT34" i="13"/>
  <c r="AH37" i="13"/>
  <c r="AL37" i="13"/>
  <c r="AP37" i="13"/>
  <c r="AT37" i="13"/>
  <c r="AH38" i="13"/>
  <c r="AL38" i="13"/>
  <c r="AP38" i="13"/>
  <c r="AT38" i="13"/>
  <c r="AW7" i="14"/>
  <c r="AW11" i="14"/>
  <c r="AW15" i="14"/>
  <c r="AW19" i="14"/>
  <c r="AW23" i="14"/>
  <c r="AW27" i="14"/>
  <c r="AW31" i="14"/>
  <c r="AW35" i="14"/>
  <c r="Y36" i="14"/>
  <c r="Y37" i="14"/>
  <c r="AJ39" i="14"/>
  <c r="AN39" i="14"/>
  <c r="AR39" i="14"/>
  <c r="AV39" i="14"/>
  <c r="AE42" i="14"/>
  <c r="AJ45" i="14"/>
  <c r="AN45" i="14"/>
  <c r="AR45" i="14"/>
  <c r="AV45" i="14"/>
  <c r="Z6" i="15"/>
  <c r="AW8" i="15"/>
  <c r="Y9" i="15"/>
  <c r="Z10" i="15"/>
  <c r="AW12" i="15"/>
  <c r="Y13" i="15"/>
  <c r="Z14" i="15"/>
  <c r="AW16" i="15"/>
  <c r="Y17" i="15"/>
  <c r="Z18" i="15"/>
  <c r="AW20" i="15"/>
  <c r="Y21" i="15"/>
  <c r="Z22" i="15"/>
  <c r="AW24" i="15"/>
  <c r="Y25" i="15"/>
  <c r="Z26" i="15"/>
  <c r="AW28" i="15"/>
  <c r="Y29" i="15"/>
  <c r="Z30" i="15"/>
  <c r="AW32" i="15"/>
  <c r="Y33" i="15"/>
  <c r="Z34" i="15"/>
  <c r="AW36" i="15"/>
  <c r="AW37" i="15"/>
  <c r="AH38" i="15"/>
  <c r="AL38" i="15"/>
  <c r="AP38" i="15"/>
  <c r="AT38" i="15"/>
  <c r="AI39" i="15"/>
  <c r="AI48" i="15" s="1"/>
  <c r="AM39" i="15"/>
  <c r="AQ39" i="15"/>
  <c r="AU39" i="15"/>
  <c r="AH42" i="15"/>
  <c r="AL42" i="15"/>
  <c r="AP42" i="15"/>
  <c r="AT42" i="15"/>
  <c r="AI45" i="15"/>
  <c r="AM45" i="15"/>
  <c r="AQ45" i="15"/>
  <c r="AU45" i="15"/>
  <c r="Y6" i="16"/>
  <c r="Z7" i="16"/>
  <c r="W8" i="16"/>
  <c r="AA8" i="16"/>
  <c r="X9" i="16"/>
  <c r="AW9" i="16"/>
  <c r="Y10" i="16"/>
  <c r="AD10" i="16" s="1"/>
  <c r="Z11" i="16"/>
  <c r="W12" i="16"/>
  <c r="AA12" i="16"/>
  <c r="X13" i="16"/>
  <c r="AW13" i="16"/>
  <c r="Y14" i="16"/>
  <c r="AD14" i="16" s="1"/>
  <c r="Z15" i="16"/>
  <c r="W16" i="16"/>
  <c r="AA16" i="16"/>
  <c r="X17" i="16"/>
  <c r="AW17" i="16"/>
  <c r="Y18" i="16"/>
  <c r="AC18" i="16" s="1"/>
  <c r="V18" i="16" s="1"/>
  <c r="Z19" i="16"/>
  <c r="W20" i="16"/>
  <c r="AA20" i="16"/>
  <c r="X21" i="16"/>
  <c r="AW21" i="16"/>
  <c r="Y22" i="16"/>
  <c r="AD22" i="16" s="1"/>
  <c r="AC22" i="16"/>
  <c r="V22" i="16" s="1"/>
  <c r="Z23" i="16"/>
  <c r="W24" i="16"/>
  <c r="AA24" i="16"/>
  <c r="X25" i="16"/>
  <c r="AW25" i="16"/>
  <c r="Y26" i="16"/>
  <c r="AD26" i="16" s="1"/>
  <c r="Z27" i="16"/>
  <c r="W28" i="16"/>
  <c r="AA28" i="16"/>
  <c r="X29" i="16"/>
  <c r="AW29" i="16"/>
  <c r="Y30" i="16"/>
  <c r="AC30" i="16" s="1"/>
  <c r="V30" i="16" s="1"/>
  <c r="Z31" i="16"/>
  <c r="W32" i="16"/>
  <c r="AA32" i="16"/>
  <c r="X33" i="16"/>
  <c r="AW33" i="16"/>
  <c r="Y34" i="16"/>
  <c r="AD34" i="16" s="1"/>
  <c r="Z35" i="16"/>
  <c r="W36" i="16"/>
  <c r="AA36" i="16"/>
  <c r="W37" i="16"/>
  <c r="AA37" i="16"/>
  <c r="AG38" i="16"/>
  <c r="AK38" i="16"/>
  <c r="AO38" i="16"/>
  <c r="AS38" i="16"/>
  <c r="AH39" i="16"/>
  <c r="AL39" i="16"/>
  <c r="AP39" i="16"/>
  <c r="AT39" i="16"/>
  <c r="AE40" i="16"/>
  <c r="AI40" i="16"/>
  <c r="AM40" i="16"/>
  <c r="AQ40" i="16"/>
  <c r="AU40" i="16"/>
  <c r="AG42" i="16"/>
  <c r="AK42" i="16"/>
  <c r="AO42" i="16"/>
  <c r="AS42" i="16"/>
  <c r="AE43" i="16"/>
  <c r="AI43" i="16"/>
  <c r="AM43" i="16"/>
  <c r="AQ43" i="16"/>
  <c r="AU43" i="16"/>
  <c r="AI44" i="16"/>
  <c r="AH45" i="16"/>
  <c r="AL45" i="16"/>
  <c r="AP45" i="16"/>
  <c r="AT45" i="16"/>
  <c r="X6" i="17"/>
  <c r="AB6" i="17"/>
  <c r="AG44" i="17"/>
  <c r="AG43" i="17"/>
  <c r="AG40" i="17"/>
  <c r="AG41" i="17"/>
  <c r="AG38" i="17"/>
  <c r="AK44" i="17"/>
  <c r="AK43" i="17"/>
  <c r="AK40" i="17"/>
  <c r="AK41" i="17"/>
  <c r="AK38" i="17"/>
  <c r="AO44" i="17"/>
  <c r="AO43" i="17"/>
  <c r="AO40" i="17"/>
  <c r="AO41" i="17"/>
  <c r="AO38" i="17"/>
  <c r="AS44" i="17"/>
  <c r="AS43" i="17"/>
  <c r="AS40" i="17"/>
  <c r="AS41" i="17"/>
  <c r="AS38" i="17"/>
  <c r="AW6" i="17"/>
  <c r="Y7" i="17"/>
  <c r="AD7" i="17" s="1"/>
  <c r="Z8" i="17"/>
  <c r="W9" i="17"/>
  <c r="AA9" i="17"/>
  <c r="X10" i="17"/>
  <c r="AW10" i="17"/>
  <c r="Y11" i="17"/>
  <c r="AC11" i="17" s="1"/>
  <c r="V11" i="17" s="1"/>
  <c r="Z12" i="17"/>
  <c r="W13" i="17"/>
  <c r="AA13" i="17"/>
  <c r="X14" i="17"/>
  <c r="AW14" i="17"/>
  <c r="Y15" i="17"/>
  <c r="AD15" i="17" s="1"/>
  <c r="AC15" i="17"/>
  <c r="V15" i="17" s="1"/>
  <c r="Z16" i="17"/>
  <c r="W17" i="17"/>
  <c r="AA17" i="17"/>
  <c r="X18" i="17"/>
  <c r="AW18" i="17"/>
  <c r="Y19" i="17"/>
  <c r="AD19" i="17" s="1"/>
  <c r="Z20" i="17"/>
  <c r="W21" i="17"/>
  <c r="AA21" i="17"/>
  <c r="X22" i="17"/>
  <c r="AW22" i="17"/>
  <c r="Y23" i="17"/>
  <c r="AC23" i="17" s="1"/>
  <c r="V23" i="17" s="1"/>
  <c r="Z24" i="17"/>
  <c r="X26" i="17"/>
  <c r="X27" i="17"/>
  <c r="AA28" i="17"/>
  <c r="AW28" i="17"/>
  <c r="Y29" i="17"/>
  <c r="AW29" i="17"/>
  <c r="Z30" i="17"/>
  <c r="AW30" i="17"/>
  <c r="Z31" i="17"/>
  <c r="Y32" i="17"/>
  <c r="AC33" i="17"/>
  <c r="V33" i="17" s="1"/>
  <c r="X34" i="17"/>
  <c r="X35" i="17"/>
  <c r="AA36" i="17"/>
  <c r="AW36" i="17"/>
  <c r="Z37" i="17"/>
  <c r="AK39" i="17"/>
  <c r="AS39" i="17"/>
  <c r="AJ41" i="17"/>
  <c r="AR41" i="17"/>
  <c r="AK42" i="17"/>
  <c r="AS42" i="17"/>
  <c r="AH43" i="17"/>
  <c r="AP43" i="17"/>
  <c r="AE44" i="18"/>
  <c r="AE43" i="18"/>
  <c r="AE40" i="18"/>
  <c r="AE42" i="18"/>
  <c r="AE45" i="18"/>
  <c r="AJ41" i="18"/>
  <c r="AJ38" i="18"/>
  <c r="AJ45" i="18"/>
  <c r="AJ39" i="18"/>
  <c r="AJ44" i="18"/>
  <c r="AJ43" i="18"/>
  <c r="AJ40" i="18"/>
  <c r="AN41" i="18"/>
  <c r="AN38" i="18"/>
  <c r="AN45" i="18"/>
  <c r="AN39" i="18"/>
  <c r="AN44" i="18"/>
  <c r="AN43" i="18"/>
  <c r="AN40" i="18"/>
  <c r="AR41" i="18"/>
  <c r="AR38" i="18"/>
  <c r="AR45" i="18"/>
  <c r="AR39" i="18"/>
  <c r="AR44" i="18"/>
  <c r="AR43" i="18"/>
  <c r="AR40" i="18"/>
  <c r="AV41" i="18"/>
  <c r="AV38" i="18"/>
  <c r="AV45" i="18"/>
  <c r="AV39" i="18"/>
  <c r="AV44" i="18"/>
  <c r="AV43" i="18"/>
  <c r="AV40" i="18"/>
  <c r="AB7" i="18"/>
  <c r="AB44" i="18" s="1"/>
  <c r="AA9" i="18"/>
  <c r="W9" i="18"/>
  <c r="W38" i="18" s="1"/>
  <c r="C25" i="38" s="1"/>
  <c r="AB9" i="18"/>
  <c r="X9" i="18"/>
  <c r="AB10" i="18"/>
  <c r="AB38" i="18" s="1"/>
  <c r="H25" i="38" s="1"/>
  <c r="X10" i="18"/>
  <c r="Y11" i="18"/>
  <c r="AA11" i="18"/>
  <c r="W11" i="18"/>
  <c r="W43" i="18" s="1"/>
  <c r="Z11" i="18"/>
  <c r="AW11" i="18"/>
  <c r="AA17" i="18"/>
  <c r="W17" i="18"/>
  <c r="AB17" i="18"/>
  <c r="X17" i="18"/>
  <c r="AB18" i="18"/>
  <c r="X18" i="18"/>
  <c r="Y19" i="18"/>
  <c r="AA19" i="18"/>
  <c r="W19" i="18"/>
  <c r="Z19" i="18"/>
  <c r="AW19" i="18"/>
  <c r="AA25" i="18"/>
  <c r="W25" i="18"/>
  <c r="AB25" i="18"/>
  <c r="X25" i="18"/>
  <c r="AB26" i="18"/>
  <c r="X26" i="18"/>
  <c r="Y27" i="18"/>
  <c r="AA27" i="18"/>
  <c r="W27" i="18"/>
  <c r="Z27" i="18"/>
  <c r="AW27" i="18"/>
  <c r="AA33" i="18"/>
  <c r="W33" i="18"/>
  <c r="AB33" i="18"/>
  <c r="X33" i="18"/>
  <c r="Y35" i="18"/>
  <c r="AA35" i="18"/>
  <c r="W35" i="18"/>
  <c r="Z35" i="18"/>
  <c r="AW35" i="18"/>
  <c r="AM38" i="18"/>
  <c r="AK39" i="18"/>
  <c r="AP40" i="18"/>
  <c r="AU41" i="18"/>
  <c r="AN42" i="18"/>
  <c r="AP43" i="18"/>
  <c r="AH44" i="18"/>
  <c r="AG46" i="19"/>
  <c r="AS46" i="19"/>
  <c r="X7" i="19"/>
  <c r="Z8" i="19"/>
  <c r="AB8" i="19"/>
  <c r="X8" i="19"/>
  <c r="AA8" i="19"/>
  <c r="W8" i="19"/>
  <c r="AW14" i="19"/>
  <c r="X15" i="19"/>
  <c r="Z16" i="19"/>
  <c r="AB16" i="19"/>
  <c r="X16" i="19"/>
  <c r="AA16" i="19"/>
  <c r="W16" i="19"/>
  <c r="AW22" i="19"/>
  <c r="X23" i="19"/>
  <c r="Z24" i="19"/>
  <c r="AB24" i="19"/>
  <c r="X24" i="19"/>
  <c r="AA24" i="19"/>
  <c r="W24" i="19"/>
  <c r="AW30" i="19"/>
  <c r="X31" i="19"/>
  <c r="Z32" i="19"/>
  <c r="AB32" i="19"/>
  <c r="X32" i="19"/>
  <c r="AA32" i="19"/>
  <c r="W32" i="19"/>
  <c r="AK40" i="19"/>
  <c r="Y24" i="20"/>
  <c r="AB32" i="20"/>
  <c r="X32" i="20"/>
  <c r="Z32" i="20"/>
  <c r="AG44" i="15"/>
  <c r="AK44" i="15"/>
  <c r="AO44" i="15"/>
  <c r="AS44" i="15"/>
  <c r="Z6" i="16"/>
  <c r="W7" i="16"/>
  <c r="AA7" i="16"/>
  <c r="X8" i="16"/>
  <c r="AW8" i="16"/>
  <c r="Y9" i="16"/>
  <c r="Z10" i="16"/>
  <c r="AC10" i="16" s="1"/>
  <c r="V10" i="16" s="1"/>
  <c r="W11" i="16"/>
  <c r="AA11" i="16"/>
  <c r="X12" i="16"/>
  <c r="AW12" i="16"/>
  <c r="Y13" i="16"/>
  <c r="Z14" i="16"/>
  <c r="W15" i="16"/>
  <c r="AA15" i="16"/>
  <c r="X16" i="16"/>
  <c r="AW16" i="16"/>
  <c r="Y17" i="16"/>
  <c r="Z18" i="16"/>
  <c r="W19" i="16"/>
  <c r="AA19" i="16"/>
  <c r="X20" i="16"/>
  <c r="AW20" i="16"/>
  <c r="Y21" i="16"/>
  <c r="Z22" i="16"/>
  <c r="W23" i="16"/>
  <c r="AA23" i="16"/>
  <c r="X24" i="16"/>
  <c r="AW24" i="16"/>
  <c r="Y25" i="16"/>
  <c r="Z26" i="16"/>
  <c r="AC26" i="16" s="1"/>
  <c r="V26" i="16" s="1"/>
  <c r="W27" i="16"/>
  <c r="AA27" i="16"/>
  <c r="X28" i="16"/>
  <c r="AW28" i="16"/>
  <c r="Y29" i="16"/>
  <c r="Z30" i="16"/>
  <c r="W31" i="16"/>
  <c r="AA31" i="16"/>
  <c r="X32" i="16"/>
  <c r="AW32" i="16"/>
  <c r="Y33" i="16"/>
  <c r="Z34" i="16"/>
  <c r="W35" i="16"/>
  <c r="AA35" i="16"/>
  <c r="X36" i="16"/>
  <c r="AW36" i="16"/>
  <c r="X37" i="16"/>
  <c r="AW37" i="16"/>
  <c r="X38" i="16"/>
  <c r="AB38" i="16"/>
  <c r="H22" i="38" s="1"/>
  <c r="AH38" i="16"/>
  <c r="AL38" i="16"/>
  <c r="AP38" i="16"/>
  <c r="AT38" i="16"/>
  <c r="AI39" i="16"/>
  <c r="AM39" i="16"/>
  <c r="AQ39" i="16"/>
  <c r="AU39" i="16"/>
  <c r="AJ40" i="16"/>
  <c r="AN40" i="16"/>
  <c r="AR40" i="16"/>
  <c r="AV40" i="16"/>
  <c r="AG41" i="16"/>
  <c r="AK41" i="16"/>
  <c r="AO41" i="16"/>
  <c r="AS41" i="16"/>
  <c r="AB42" i="16"/>
  <c r="AH42" i="16"/>
  <c r="AL42" i="16"/>
  <c r="AP42" i="16"/>
  <c r="AT42" i="16"/>
  <c r="AJ43" i="16"/>
  <c r="AN43" i="16"/>
  <c r="AR43" i="16"/>
  <c r="AV43" i="16"/>
  <c r="AJ44" i="16"/>
  <c r="AN44" i="16"/>
  <c r="AR44" i="16"/>
  <c r="AV44" i="16"/>
  <c r="AE45" i="16"/>
  <c r="AI45" i="16"/>
  <c r="AM45" i="16"/>
  <c r="AQ45" i="16"/>
  <c r="AU45" i="16"/>
  <c r="Y6" i="17"/>
  <c r="AH41" i="17"/>
  <c r="AH38" i="17"/>
  <c r="AH42" i="17"/>
  <c r="AL41" i="17"/>
  <c r="AL38" i="17"/>
  <c r="AL42" i="17"/>
  <c r="AP41" i="17"/>
  <c r="AP38" i="17"/>
  <c r="AP42" i="17"/>
  <c r="AT41" i="17"/>
  <c r="AT38" i="17"/>
  <c r="AT42" i="17"/>
  <c r="Z7" i="17"/>
  <c r="W8" i="17"/>
  <c r="AA8" i="17"/>
  <c r="AA44" i="17" s="1"/>
  <c r="X9" i="17"/>
  <c r="AW9" i="17"/>
  <c r="Y10" i="17"/>
  <c r="Z11" i="17"/>
  <c r="W12" i="17"/>
  <c r="AA12" i="17"/>
  <c r="X13" i="17"/>
  <c r="AW13" i="17"/>
  <c r="Y14" i="17"/>
  <c r="Z15" i="17"/>
  <c r="W16" i="17"/>
  <c r="AA16" i="17"/>
  <c r="X17" i="17"/>
  <c r="AW17" i="17"/>
  <c r="Y18" i="17"/>
  <c r="Z19" i="17"/>
  <c r="AC19" i="17" s="1"/>
  <c r="V19" i="17" s="1"/>
  <c r="W20" i="17"/>
  <c r="AA20" i="17"/>
  <c r="X21" i="17"/>
  <c r="AW21" i="17"/>
  <c r="Y22" i="17"/>
  <c r="Z23" i="17"/>
  <c r="W24" i="17"/>
  <c r="AA24" i="17"/>
  <c r="Z25" i="17"/>
  <c r="AC25" i="17" s="1"/>
  <c r="V25" i="17" s="1"/>
  <c r="Y26" i="17"/>
  <c r="Y27" i="17"/>
  <c r="AB28" i="17"/>
  <c r="X28" i="17"/>
  <c r="W29" i="17"/>
  <c r="AB29" i="17"/>
  <c r="W30" i="17"/>
  <c r="AB30" i="17"/>
  <c r="AA31" i="17"/>
  <c r="W31" i="17"/>
  <c r="AW31" i="17"/>
  <c r="Z32" i="17"/>
  <c r="Z33" i="17"/>
  <c r="Y34" i="17"/>
  <c r="Y35" i="17"/>
  <c r="AB36" i="17"/>
  <c r="X36" i="17"/>
  <c r="AA37" i="17"/>
  <c r="AW37" i="17"/>
  <c r="AN38" i="17"/>
  <c r="AV38" i="17"/>
  <c r="AL39" i="17"/>
  <c r="AT39" i="17"/>
  <c r="AE40" i="17"/>
  <c r="AL40" i="17"/>
  <c r="AT40" i="17"/>
  <c r="AE41" i="17"/>
  <c r="AN42" i="17"/>
  <c r="AV42" i="17"/>
  <c r="AI43" i="17"/>
  <c r="AQ43" i="17"/>
  <c r="AG45" i="17"/>
  <c r="AO45" i="17"/>
  <c r="X6" i="18"/>
  <c r="AG42" i="18"/>
  <c r="AG44" i="18"/>
  <c r="AG43" i="18"/>
  <c r="AG40" i="18"/>
  <c r="Z6" i="18"/>
  <c r="AG41" i="18"/>
  <c r="AG38" i="18"/>
  <c r="Y6" i="18"/>
  <c r="AK42" i="18"/>
  <c r="AK44" i="18"/>
  <c r="AK43" i="18"/>
  <c r="AK40" i="18"/>
  <c r="AK41" i="18"/>
  <c r="AK38" i="18"/>
  <c r="AO42" i="18"/>
  <c r="AO44" i="18"/>
  <c r="AO43" i="18"/>
  <c r="AO40" i="18"/>
  <c r="AO41" i="18"/>
  <c r="AO38" i="18"/>
  <c r="AS42" i="18"/>
  <c r="AS44" i="18"/>
  <c r="AS43" i="18"/>
  <c r="AS40" i="18"/>
  <c r="AS41" i="18"/>
  <c r="AS38" i="18"/>
  <c r="AW6" i="18"/>
  <c r="Y8" i="18"/>
  <c r="AW10" i="18"/>
  <c r="X11" i="18"/>
  <c r="Z12" i="18"/>
  <c r="AB12" i="18"/>
  <c r="X12" i="18"/>
  <c r="AA12" i="18"/>
  <c r="W12" i="18"/>
  <c r="AW18" i="18"/>
  <c r="X19" i="18"/>
  <c r="Z20" i="18"/>
  <c r="AB20" i="18"/>
  <c r="X20" i="18"/>
  <c r="AA20" i="18"/>
  <c r="W20" i="18"/>
  <c r="AW26" i="18"/>
  <c r="X27" i="18"/>
  <c r="Z28" i="18"/>
  <c r="AB28" i="18"/>
  <c r="X28" i="18"/>
  <c r="AA28" i="18"/>
  <c r="W28" i="18"/>
  <c r="AW34" i="18"/>
  <c r="X35" i="18"/>
  <c r="Z36" i="18"/>
  <c r="AB36" i="18"/>
  <c r="X36" i="18"/>
  <c r="AA36" i="18"/>
  <c r="W36" i="18"/>
  <c r="Z37" i="18"/>
  <c r="AB37" i="18"/>
  <c r="X37" i="18"/>
  <c r="AA37" i="18"/>
  <c r="W37" i="18"/>
  <c r="AO39" i="18"/>
  <c r="AT40" i="18"/>
  <c r="AR42" i="18"/>
  <c r="AO45" i="18"/>
  <c r="W6" i="19"/>
  <c r="AB7" i="19"/>
  <c r="AB9" i="19"/>
  <c r="X9" i="19"/>
  <c r="Y11" i="19"/>
  <c r="AA11" i="19"/>
  <c r="W11" i="19"/>
  <c r="Z11" i="19"/>
  <c r="AW11" i="19"/>
  <c r="AA13" i="19"/>
  <c r="W14" i="19"/>
  <c r="AB14" i="19"/>
  <c r="AB15" i="19"/>
  <c r="AB17" i="19"/>
  <c r="X17" i="19"/>
  <c r="Y19" i="19"/>
  <c r="AA19" i="19"/>
  <c r="W19" i="19"/>
  <c r="Z19" i="19"/>
  <c r="AW19" i="19"/>
  <c r="AA21" i="19"/>
  <c r="W22" i="19"/>
  <c r="AB22" i="19"/>
  <c r="AB23" i="19"/>
  <c r="AB25" i="19"/>
  <c r="X25" i="19"/>
  <c r="Y27" i="19"/>
  <c r="AA27" i="19"/>
  <c r="W27" i="19"/>
  <c r="Z27" i="19"/>
  <c r="AW27" i="19"/>
  <c r="AA29" i="19"/>
  <c r="W30" i="19"/>
  <c r="AB30" i="19"/>
  <c r="AB31" i="19"/>
  <c r="AB33" i="19"/>
  <c r="X33" i="19"/>
  <c r="Y35" i="19"/>
  <c r="AA35" i="19"/>
  <c r="W35" i="19"/>
  <c r="Z35" i="19"/>
  <c r="AW35" i="19"/>
  <c r="W36" i="19"/>
  <c r="Y36" i="19"/>
  <c r="X36" i="19"/>
  <c r="Y37" i="19"/>
  <c r="Z37" i="19"/>
  <c r="AB8" i="20"/>
  <c r="X8" i="20"/>
  <c r="Z8" i="20"/>
  <c r="AH44" i="20"/>
  <c r="AH43" i="20"/>
  <c r="AH40" i="20"/>
  <c r="AL44" i="20"/>
  <c r="AL43" i="20"/>
  <c r="AL40" i="20"/>
  <c r="AP44" i="20"/>
  <c r="AP43" i="20"/>
  <c r="AP40" i="20"/>
  <c r="AT44" i="20"/>
  <c r="AT43" i="20"/>
  <c r="AT40" i="20"/>
  <c r="Y32" i="20"/>
  <c r="AJ41" i="11"/>
  <c r="AN41" i="11"/>
  <c r="AR41" i="11"/>
  <c r="AV41" i="11"/>
  <c r="AJ44" i="11"/>
  <c r="AN44" i="11"/>
  <c r="AR44" i="11"/>
  <c r="AV44" i="11"/>
  <c r="AH36" i="12"/>
  <c r="AL36" i="12"/>
  <c r="AP36" i="12"/>
  <c r="AT36" i="12"/>
  <c r="AH39" i="12"/>
  <c r="AL39" i="12"/>
  <c r="AP39" i="12"/>
  <c r="AT39" i="12"/>
  <c r="AH32" i="13"/>
  <c r="F32" i="13" s="1" a="1"/>
  <c r="AL32" i="13"/>
  <c r="AP32" i="13"/>
  <c r="AT32" i="13"/>
  <c r="AJ34" i="13"/>
  <c r="AN34" i="13"/>
  <c r="AR34" i="13"/>
  <c r="AV34" i="13"/>
  <c r="AJ37" i="13"/>
  <c r="AN37" i="13"/>
  <c r="AR37" i="13"/>
  <c r="AV37" i="13"/>
  <c r="W36" i="14"/>
  <c r="W37" i="14"/>
  <c r="AH39" i="14"/>
  <c r="AL39" i="14"/>
  <c r="AP39" i="14"/>
  <c r="AT39" i="14"/>
  <c r="AE40" i="14"/>
  <c r="AE43" i="14"/>
  <c r="X6" i="15"/>
  <c r="AB6" i="15"/>
  <c r="AW6" i="15"/>
  <c r="W9" i="15"/>
  <c r="W43" i="15" s="1"/>
  <c r="X10" i="15"/>
  <c r="W13" i="15"/>
  <c r="X14" i="15"/>
  <c r="W17" i="15"/>
  <c r="X18" i="15"/>
  <c r="W21" i="15"/>
  <c r="X22" i="15"/>
  <c r="W25" i="15"/>
  <c r="X26" i="15"/>
  <c r="W29" i="15"/>
  <c r="X30" i="15"/>
  <c r="W33" i="15"/>
  <c r="X34" i="15"/>
  <c r="AG39" i="15"/>
  <c r="AK39" i="15"/>
  <c r="AO39" i="15"/>
  <c r="AS39" i="15"/>
  <c r="AH40" i="15"/>
  <c r="AL40" i="15"/>
  <c r="AP40" i="15"/>
  <c r="AT40" i="15"/>
  <c r="AH43" i="15"/>
  <c r="AL43" i="15"/>
  <c r="AP43" i="15"/>
  <c r="AT43" i="15"/>
  <c r="W6" i="16"/>
  <c r="AA6" i="16"/>
  <c r="AD6" i="16" s="1"/>
  <c r="X7" i="16"/>
  <c r="W10" i="16"/>
  <c r="X11" i="16"/>
  <c r="W14" i="16"/>
  <c r="X15" i="16"/>
  <c r="W18" i="16"/>
  <c r="X19" i="16"/>
  <c r="W22" i="16"/>
  <c r="X23" i="16"/>
  <c r="W26" i="16"/>
  <c r="X27" i="16"/>
  <c r="W30" i="16"/>
  <c r="X31" i="16"/>
  <c r="W34" i="16"/>
  <c r="X35" i="16"/>
  <c r="AI38" i="16"/>
  <c r="AI48" i="16" s="1"/>
  <c r="AM38" i="16"/>
  <c r="AQ38" i="16"/>
  <c r="AU38" i="16"/>
  <c r="AJ39" i="16"/>
  <c r="AN39" i="16"/>
  <c r="AR39" i="16"/>
  <c r="AV39" i="16"/>
  <c r="AG40" i="16"/>
  <c r="AK40" i="16"/>
  <c r="AO40" i="16"/>
  <c r="AS40" i="16"/>
  <c r="AB41" i="16"/>
  <c r="AB43" i="16"/>
  <c r="AG43" i="16"/>
  <c r="AK43" i="16"/>
  <c r="AO43" i="16"/>
  <c r="AS43" i="16"/>
  <c r="Z6" i="17"/>
  <c r="AI42" i="17"/>
  <c r="AI45" i="17"/>
  <c r="AI39" i="17"/>
  <c r="AM42" i="17"/>
  <c r="AM45" i="17"/>
  <c r="AM39" i="17"/>
  <c r="AQ42" i="17"/>
  <c r="AQ45" i="17"/>
  <c r="AQ39" i="17"/>
  <c r="AU42" i="17"/>
  <c r="AU45" i="17"/>
  <c r="AU39" i="17"/>
  <c r="W7" i="17"/>
  <c r="W43" i="17" s="1"/>
  <c r="X8" i="17"/>
  <c r="W11" i="17"/>
  <c r="X12" i="17"/>
  <c r="W15" i="17"/>
  <c r="X16" i="17"/>
  <c r="W19" i="17"/>
  <c r="X20" i="17"/>
  <c r="W23" i="17"/>
  <c r="X24" i="17"/>
  <c r="AW24" i="17"/>
  <c r="Y25" i="17"/>
  <c r="AD25" i="17" s="1"/>
  <c r="AW25" i="17"/>
  <c r="Z26" i="17"/>
  <c r="AW26" i="17"/>
  <c r="Z27" i="17"/>
  <c r="Y28" i="17"/>
  <c r="X29" i="17"/>
  <c r="X30" i="17"/>
  <c r="X31" i="17"/>
  <c r="AA32" i="17"/>
  <c r="AW32" i="17"/>
  <c r="Y33" i="17"/>
  <c r="AD33" i="17" s="1"/>
  <c r="AW33" i="17"/>
  <c r="Z34" i="17"/>
  <c r="AW34" i="17"/>
  <c r="Z35" i="17"/>
  <c r="Y36" i="17"/>
  <c r="AB37" i="17"/>
  <c r="X37" i="17"/>
  <c r="AI38" i="17"/>
  <c r="AI48" i="17" s="1"/>
  <c r="AQ38" i="17"/>
  <c r="AG39" i="17"/>
  <c r="AO39" i="17"/>
  <c r="AM40" i="17"/>
  <c r="AU40" i="17"/>
  <c r="AN41" i="17"/>
  <c r="AV41" i="17"/>
  <c r="AG42" i="17"/>
  <c r="AO42" i="17"/>
  <c r="AE43" i="17"/>
  <c r="AL43" i="17"/>
  <c r="AT43" i="17"/>
  <c r="AE44" i="17"/>
  <c r="AL44" i="17"/>
  <c r="AT44" i="17"/>
  <c r="AH45" i="17"/>
  <c r="AP45" i="17"/>
  <c r="AA6" i="18"/>
  <c r="AH45" i="18"/>
  <c r="AL45" i="18"/>
  <c r="AP45" i="18"/>
  <c r="AT45" i="18"/>
  <c r="X7" i="18"/>
  <c r="Z8" i="18"/>
  <c r="AW8" i="18"/>
  <c r="Y9" i="18"/>
  <c r="W10" i="18"/>
  <c r="AB11" i="18"/>
  <c r="AA13" i="18"/>
  <c r="W13" i="18"/>
  <c r="AB13" i="18"/>
  <c r="X13" i="18"/>
  <c r="AB14" i="18"/>
  <c r="X14" i="18"/>
  <c r="Y15" i="18"/>
  <c r="AD15" i="18" s="1"/>
  <c r="AA15" i="18"/>
  <c r="W15" i="18"/>
  <c r="Z15" i="18"/>
  <c r="AW15" i="18"/>
  <c r="AW16" i="18"/>
  <c r="Y17" i="18"/>
  <c r="W18" i="18"/>
  <c r="AB19" i="18"/>
  <c r="AA21" i="18"/>
  <c r="W21" i="18"/>
  <c r="AB21" i="18"/>
  <c r="AB40" i="18" s="1"/>
  <c r="X21" i="18"/>
  <c r="AB22" i="18"/>
  <c r="X22" i="18"/>
  <c r="Y23" i="18"/>
  <c r="AC23" i="18" s="1"/>
  <c r="V23" i="18" s="1"/>
  <c r="AA23" i="18"/>
  <c r="W23" i="18"/>
  <c r="Z23" i="18"/>
  <c r="AW23" i="18"/>
  <c r="AW24" i="18"/>
  <c r="Y25" i="18"/>
  <c r="W26" i="18"/>
  <c r="AB27" i="18"/>
  <c r="AA29" i="18"/>
  <c r="W29" i="18"/>
  <c r="AB29" i="18"/>
  <c r="X29" i="18"/>
  <c r="AB30" i="18"/>
  <c r="X30" i="18"/>
  <c r="Y31" i="18"/>
  <c r="AC31" i="18" s="1"/>
  <c r="V31" i="18" s="1"/>
  <c r="AA31" i="18"/>
  <c r="W31" i="18"/>
  <c r="Z31" i="18"/>
  <c r="AW31" i="18"/>
  <c r="AW32" i="18"/>
  <c r="Y33" i="18"/>
  <c r="W34" i="18"/>
  <c r="AB34" i="18"/>
  <c r="AB35" i="18"/>
  <c r="AS39" i="18"/>
  <c r="AH40" i="18"/>
  <c r="AV42" i="18"/>
  <c r="AS45" i="18"/>
  <c r="AA6" i="19"/>
  <c r="AM42" i="19"/>
  <c r="AU39" i="19"/>
  <c r="AW10" i="19"/>
  <c r="X11" i="19"/>
  <c r="Z12" i="19"/>
  <c r="AB12" i="19"/>
  <c r="X12" i="19"/>
  <c r="AA12" i="19"/>
  <c r="W12" i="19"/>
  <c r="Z13" i="19"/>
  <c r="AA14" i="19"/>
  <c r="AW18" i="19"/>
  <c r="X19" i="19"/>
  <c r="Z20" i="19"/>
  <c r="AB20" i="19"/>
  <c r="X20" i="19"/>
  <c r="AA20" i="19"/>
  <c r="W20" i="19"/>
  <c r="Z21" i="19"/>
  <c r="AA22" i="19"/>
  <c r="AW26" i="19"/>
  <c r="X27" i="19"/>
  <c r="Z28" i="19"/>
  <c r="AB28" i="19"/>
  <c r="X28" i="19"/>
  <c r="AA28" i="19"/>
  <c r="W28" i="19"/>
  <c r="Z29" i="19"/>
  <c r="AA30" i="19"/>
  <c r="AC35" i="19"/>
  <c r="V35" i="19" s="1"/>
  <c r="AD35" i="19"/>
  <c r="AB16" i="20"/>
  <c r="X16" i="20"/>
  <c r="Z16" i="20"/>
  <c r="AW9" i="18"/>
  <c r="Y10" i="18"/>
  <c r="AW13" i="18"/>
  <c r="Y14" i="18"/>
  <c r="AW17" i="18"/>
  <c r="Y18" i="18"/>
  <c r="AW21" i="18"/>
  <c r="Y22" i="18"/>
  <c r="AW25" i="18"/>
  <c r="Y26" i="18"/>
  <c r="AW29" i="18"/>
  <c r="Y30" i="18"/>
  <c r="AW33" i="18"/>
  <c r="AI39" i="18"/>
  <c r="AI48" i="18" s="1"/>
  <c r="AM39" i="18"/>
  <c r="AQ39" i="18"/>
  <c r="AU39" i="18"/>
  <c r="AH42" i="18"/>
  <c r="AL42" i="18"/>
  <c r="AP42" i="18"/>
  <c r="AT42" i="18"/>
  <c r="AI45" i="18"/>
  <c r="AM45" i="18"/>
  <c r="AQ45" i="18"/>
  <c r="AU45" i="18"/>
  <c r="AH42" i="19"/>
  <c r="AH39" i="19"/>
  <c r="AH43" i="19"/>
  <c r="AH46" i="19"/>
  <c r="AH40" i="19"/>
  <c r="AL42" i="19"/>
  <c r="AL39" i="19"/>
  <c r="AL43" i="19"/>
  <c r="AL46" i="19"/>
  <c r="AL40" i="19"/>
  <c r="AP42" i="19"/>
  <c r="AP39" i="19"/>
  <c r="AP43" i="19"/>
  <c r="AP46" i="19"/>
  <c r="AP40" i="19"/>
  <c r="AT42" i="19"/>
  <c r="AT39" i="19"/>
  <c r="AT43" i="19"/>
  <c r="AT46" i="19"/>
  <c r="AT40" i="19"/>
  <c r="AW9" i="19"/>
  <c r="AW13" i="19"/>
  <c r="AW17" i="19"/>
  <c r="AW21" i="19"/>
  <c r="AW25" i="19"/>
  <c r="AW29" i="19"/>
  <c r="AW33" i="19"/>
  <c r="AW37" i="19"/>
  <c r="AB38" i="19"/>
  <c r="X38" i="19"/>
  <c r="W38" i="19"/>
  <c r="AS40" i="19"/>
  <c r="AH41" i="19"/>
  <c r="AH44" i="19"/>
  <c r="AP45" i="19"/>
  <c r="AI42" i="20"/>
  <c r="AM42" i="20"/>
  <c r="AQ42" i="20"/>
  <c r="AU42" i="20"/>
  <c r="Z10" i="20"/>
  <c r="X11" i="20"/>
  <c r="AB12" i="20"/>
  <c r="X12" i="20"/>
  <c r="Z12" i="20"/>
  <c r="Z18" i="20"/>
  <c r="X19" i="20"/>
  <c r="AB20" i="20"/>
  <c r="X20" i="20"/>
  <c r="Z20" i="20"/>
  <c r="Z26" i="20"/>
  <c r="X27" i="20"/>
  <c r="AB28" i="20"/>
  <c r="X28" i="20"/>
  <c r="Z28" i="20"/>
  <c r="Z34" i="20"/>
  <c r="AB36" i="20"/>
  <c r="X36" i="20"/>
  <c r="Z36" i="20"/>
  <c r="AB37" i="20"/>
  <c r="X37" i="20"/>
  <c r="Z37" i="20"/>
  <c r="AQ38" i="20"/>
  <c r="AI41" i="20"/>
  <c r="AD11" i="21"/>
  <c r="AD7" i="22"/>
  <c r="Z10" i="18"/>
  <c r="Z14" i="18"/>
  <c r="Z18" i="18"/>
  <c r="Z22" i="18"/>
  <c r="Z26" i="18"/>
  <c r="Z30" i="18"/>
  <c r="Z34" i="18"/>
  <c r="AH38" i="18"/>
  <c r="AL38" i="18"/>
  <c r="AP38" i="18"/>
  <c r="AT38" i="18"/>
  <c r="AH41" i="18"/>
  <c r="AL41" i="18"/>
  <c r="AP41" i="18"/>
  <c r="AT41" i="18"/>
  <c r="AI42" i="18"/>
  <c r="AM42" i="18"/>
  <c r="AQ42" i="18"/>
  <c r="AU42" i="18"/>
  <c r="Z6" i="19"/>
  <c r="AI43" i="19"/>
  <c r="AI46" i="19"/>
  <c r="AI40" i="19"/>
  <c r="AI45" i="19"/>
  <c r="AI44" i="19"/>
  <c r="AI41" i="19"/>
  <c r="AM43" i="19"/>
  <c r="AM46" i="19"/>
  <c r="AM40" i="19"/>
  <c r="AM45" i="19"/>
  <c r="AM44" i="19"/>
  <c r="AM41" i="19"/>
  <c r="AQ43" i="19"/>
  <c r="AQ46" i="19"/>
  <c r="AQ40" i="19"/>
  <c r="AQ45" i="19"/>
  <c r="AQ44" i="19"/>
  <c r="AQ41" i="19"/>
  <c r="AU43" i="19"/>
  <c r="AU46" i="19"/>
  <c r="AU40" i="19"/>
  <c r="AU45" i="19"/>
  <c r="AU44" i="19"/>
  <c r="AU41" i="19"/>
  <c r="Y9" i="19"/>
  <c r="Z10" i="19"/>
  <c r="Y13" i="19"/>
  <c r="Z14" i="19"/>
  <c r="Y17" i="19"/>
  <c r="Z18" i="19"/>
  <c r="Y21" i="19"/>
  <c r="Z22" i="19"/>
  <c r="Y25" i="19"/>
  <c r="Z26" i="19"/>
  <c r="Y29" i="19"/>
  <c r="Z30" i="19"/>
  <c r="Y33" i="19"/>
  <c r="Z34" i="19"/>
  <c r="AA36" i="19"/>
  <c r="Z36" i="19"/>
  <c r="AW36" i="19"/>
  <c r="AB37" i="19"/>
  <c r="X37" i="19"/>
  <c r="W37" i="19"/>
  <c r="AI39" i="19"/>
  <c r="AI49" i="19" s="1"/>
  <c r="AG40" i="19"/>
  <c r="AL41" i="19"/>
  <c r="AQ42" i="19"/>
  <c r="AL44" i="19"/>
  <c r="AT45" i="19"/>
  <c r="AE42" i="20"/>
  <c r="AE45" i="20"/>
  <c r="AE44" i="20"/>
  <c r="AE43" i="20"/>
  <c r="AE40" i="20"/>
  <c r="AJ45" i="20"/>
  <c r="AJ39" i="20"/>
  <c r="AJ44" i="20"/>
  <c r="AJ43" i="20"/>
  <c r="AJ40" i="20"/>
  <c r="AJ41" i="20"/>
  <c r="AJ38" i="20"/>
  <c r="AB6" i="20"/>
  <c r="X6" i="20"/>
  <c r="AN45" i="20"/>
  <c r="AN39" i="20"/>
  <c r="AN44" i="20"/>
  <c r="AN43" i="20"/>
  <c r="AN40" i="20"/>
  <c r="AN41" i="20"/>
  <c r="AN38" i="20"/>
  <c r="AR45" i="20"/>
  <c r="AR39" i="20"/>
  <c r="AR44" i="20"/>
  <c r="AR43" i="20"/>
  <c r="AR40" i="20"/>
  <c r="AR41" i="20"/>
  <c r="AR38" i="20"/>
  <c r="AV45" i="20"/>
  <c r="AV39" i="20"/>
  <c r="AV44" i="20"/>
  <c r="AV43" i="20"/>
  <c r="AV40" i="20"/>
  <c r="AV41" i="20"/>
  <c r="AV38" i="20"/>
  <c r="AA7" i="20"/>
  <c r="AA43" i="20" s="1"/>
  <c r="W7" i="20"/>
  <c r="Z7" i="20"/>
  <c r="Y7" i="20"/>
  <c r="AD7" i="20" s="1"/>
  <c r="AG45" i="20"/>
  <c r="AK45" i="20"/>
  <c r="AO45" i="20"/>
  <c r="AS45" i="20"/>
  <c r="AW7" i="20"/>
  <c r="AW8" i="20"/>
  <c r="AW9" i="20"/>
  <c r="Y13" i="20"/>
  <c r="AA13" i="20"/>
  <c r="W13" i="20"/>
  <c r="AB14" i="20"/>
  <c r="X14" i="20"/>
  <c r="AA15" i="20"/>
  <c r="W15" i="20"/>
  <c r="Z15" i="20"/>
  <c r="Y15" i="20"/>
  <c r="AC15" i="20" s="1"/>
  <c r="V15" i="20" s="1"/>
  <c r="AW15" i="20"/>
  <c r="AW16" i="20"/>
  <c r="AW17" i="20"/>
  <c r="Y21" i="20"/>
  <c r="AA21" i="20"/>
  <c r="W21" i="20"/>
  <c r="AB22" i="20"/>
  <c r="X22" i="20"/>
  <c r="AA23" i="20"/>
  <c r="W23" i="20"/>
  <c r="Z23" i="20"/>
  <c r="Y23" i="20"/>
  <c r="AC23" i="20" s="1"/>
  <c r="V23" i="20" s="1"/>
  <c r="AW23" i="20"/>
  <c r="AW24" i="20"/>
  <c r="AW25" i="20"/>
  <c r="Y29" i="20"/>
  <c r="AA29" i="20"/>
  <c r="W29" i="20"/>
  <c r="AB30" i="20"/>
  <c r="X30" i="20"/>
  <c r="AA31" i="20"/>
  <c r="W31" i="20"/>
  <c r="Z31" i="20"/>
  <c r="Y31" i="20"/>
  <c r="AC31" i="20" s="1"/>
  <c r="V31" i="20" s="1"/>
  <c r="AW31" i="20"/>
  <c r="AW32" i="20"/>
  <c r="AW33" i="20"/>
  <c r="W34" i="20"/>
  <c r="AU38" i="20"/>
  <c r="AS39" i="20"/>
  <c r="AM41" i="20"/>
  <c r="AV42" i="20"/>
  <c r="AB33" i="20"/>
  <c r="AG39" i="20"/>
  <c r="AE41" i="20"/>
  <c r="AJ42" i="20"/>
  <c r="AD7" i="21"/>
  <c r="AD11" i="22"/>
  <c r="AD19" i="22"/>
  <c r="X34" i="18"/>
  <c r="AH39" i="18"/>
  <c r="AL39" i="18"/>
  <c r="AP39" i="18"/>
  <c r="AT39" i="18"/>
  <c r="AI40" i="18"/>
  <c r="AM40" i="18"/>
  <c r="AQ40" i="18"/>
  <c r="AU40" i="18"/>
  <c r="AI43" i="18"/>
  <c r="AM43" i="18"/>
  <c r="AQ43" i="18"/>
  <c r="AU43" i="18"/>
  <c r="AI44" i="18"/>
  <c r="X6" i="19"/>
  <c r="AB6" i="19"/>
  <c r="AG45" i="19"/>
  <c r="AG44" i="19"/>
  <c r="AG41" i="19"/>
  <c r="AG42" i="19"/>
  <c r="AG39" i="19"/>
  <c r="AG43" i="19"/>
  <c r="AK45" i="19"/>
  <c r="AK44" i="19"/>
  <c r="AK41" i="19"/>
  <c r="AK42" i="19"/>
  <c r="AK39" i="19"/>
  <c r="AK43" i="19"/>
  <c r="AO45" i="19"/>
  <c r="AO44" i="19"/>
  <c r="AO41" i="19"/>
  <c r="AO42" i="19"/>
  <c r="AO39" i="19"/>
  <c r="AO43" i="19"/>
  <c r="AS45" i="19"/>
  <c r="AS44" i="19"/>
  <c r="AS41" i="19"/>
  <c r="AS42" i="19"/>
  <c r="AS39" i="19"/>
  <c r="AS43" i="19"/>
  <c r="AW6" i="19"/>
  <c r="W9" i="19"/>
  <c r="X10" i="19"/>
  <c r="W13" i="19"/>
  <c r="X14" i="19"/>
  <c r="W17" i="19"/>
  <c r="X18" i="19"/>
  <c r="W21" i="19"/>
  <c r="X22" i="19"/>
  <c r="W25" i="19"/>
  <c r="X26" i="19"/>
  <c r="W29" i="19"/>
  <c r="X30" i="19"/>
  <c r="W33" i="19"/>
  <c r="X34" i="19"/>
  <c r="Z38" i="19"/>
  <c r="AW38" i="19"/>
  <c r="AQ39" i="19"/>
  <c r="AO40" i="19"/>
  <c r="AT41" i="19"/>
  <c r="AI42" i="19"/>
  <c r="AT44" i="19"/>
  <c r="AL45" i="19"/>
  <c r="AO46" i="19"/>
  <c r="W38" i="20"/>
  <c r="C27" i="38" s="1"/>
  <c r="AH41" i="20"/>
  <c r="AL41" i="20"/>
  <c r="AP41" i="20"/>
  <c r="AT41" i="20"/>
  <c r="Y9" i="20"/>
  <c r="AA9" i="20"/>
  <c r="W9" i="20"/>
  <c r="W43" i="20" s="1"/>
  <c r="AB10" i="20"/>
  <c r="X10" i="20"/>
  <c r="AA11" i="20"/>
  <c r="W11" i="20"/>
  <c r="Z11" i="20"/>
  <c r="Y11" i="20"/>
  <c r="AW11" i="20"/>
  <c r="Y17" i="20"/>
  <c r="AA17" i="20"/>
  <c r="AA44" i="20" s="1"/>
  <c r="W17" i="20"/>
  <c r="AB18" i="20"/>
  <c r="X18" i="20"/>
  <c r="AA19" i="20"/>
  <c r="W19" i="20"/>
  <c r="Z19" i="20"/>
  <c r="Y19" i="20"/>
  <c r="AW19" i="20"/>
  <c r="Y25" i="20"/>
  <c r="AA25" i="20"/>
  <c r="W25" i="20"/>
  <c r="AB26" i="20"/>
  <c r="X26" i="20"/>
  <c r="AA27" i="20"/>
  <c r="W27" i="20"/>
  <c r="Z27" i="20"/>
  <c r="Y27" i="20"/>
  <c r="AW27" i="20"/>
  <c r="Y33" i="20"/>
  <c r="AA33" i="20"/>
  <c r="W33" i="20"/>
  <c r="AB34" i="20"/>
  <c r="X34" i="20"/>
  <c r="AA35" i="20"/>
  <c r="W35" i="20"/>
  <c r="Z35" i="20"/>
  <c r="Y35" i="20"/>
  <c r="AD35" i="20" s="1"/>
  <c r="AW35" i="20"/>
  <c r="AW36" i="20"/>
  <c r="AK39" i="20"/>
  <c r="AN42" i="20"/>
  <c r="AW7" i="21"/>
  <c r="AW11" i="21"/>
  <c r="AW15" i="21"/>
  <c r="AW19" i="21"/>
  <c r="AW23" i="21"/>
  <c r="AW27" i="21"/>
  <c r="AI38" i="21"/>
  <c r="AI48" i="21" s="1"/>
  <c r="AM38" i="21"/>
  <c r="AQ38" i="21"/>
  <c r="AU38" i="21"/>
  <c r="AG39" i="21"/>
  <c r="AH40" i="21"/>
  <c r="AE41" i="21"/>
  <c r="AI41" i="21"/>
  <c r="AJ42" i="21"/>
  <c r="AN42" i="21"/>
  <c r="AR42" i="21"/>
  <c r="AV42" i="21"/>
  <c r="AH43" i="21"/>
  <c r="AL43" i="21"/>
  <c r="AP43" i="21"/>
  <c r="AT43" i="21"/>
  <c r="AG45" i="21"/>
  <c r="AK45" i="21"/>
  <c r="AO45" i="21"/>
  <c r="AS45" i="21"/>
  <c r="AW7" i="22"/>
  <c r="AW11" i="22"/>
  <c r="AW15" i="22"/>
  <c r="AW19" i="22"/>
  <c r="AW23" i="22"/>
  <c r="AW27" i="22"/>
  <c r="AW31" i="22"/>
  <c r="AW35" i="22"/>
  <c r="AI38" i="22"/>
  <c r="AM38" i="22"/>
  <c r="AQ38" i="22"/>
  <c r="AU38" i="22"/>
  <c r="AG39" i="22"/>
  <c r="AK39" i="22"/>
  <c r="AO39" i="22"/>
  <c r="AS39" i="22"/>
  <c r="AH40" i="22"/>
  <c r="AL40" i="22"/>
  <c r="AP40" i="22"/>
  <c r="AT40" i="22"/>
  <c r="AE41" i="22"/>
  <c r="AI41" i="22"/>
  <c r="AM41" i="22"/>
  <c r="AQ41" i="22"/>
  <c r="AU41" i="22"/>
  <c r="AJ42" i="22"/>
  <c r="AN42" i="22"/>
  <c r="AR42" i="22"/>
  <c r="AV42" i="22"/>
  <c r="AH43" i="22"/>
  <c r="AL43" i="22"/>
  <c r="AP43" i="22"/>
  <c r="AT43" i="22"/>
  <c r="AH44" i="22"/>
  <c r="AL44" i="22"/>
  <c r="AP44" i="22"/>
  <c r="AT44" i="22"/>
  <c r="AG45" i="22"/>
  <c r="AK45" i="22"/>
  <c r="AO45" i="22"/>
  <c r="AS45" i="22"/>
  <c r="AE42" i="23"/>
  <c r="AE45" i="23"/>
  <c r="AE44" i="23"/>
  <c r="AE43" i="23"/>
  <c r="AE40" i="23"/>
  <c r="AJ45" i="23"/>
  <c r="AJ39" i="23"/>
  <c r="AJ44" i="23"/>
  <c r="AJ43" i="23"/>
  <c r="AJ40" i="23"/>
  <c r="AJ41" i="23"/>
  <c r="AJ38" i="23"/>
  <c r="AN45" i="23"/>
  <c r="AN39" i="23"/>
  <c r="AN44" i="23"/>
  <c r="AN43" i="23"/>
  <c r="AN40" i="23"/>
  <c r="AN41" i="23"/>
  <c r="AN38" i="23"/>
  <c r="AR45" i="23"/>
  <c r="AR39" i="23"/>
  <c r="AR44" i="23"/>
  <c r="AR43" i="23"/>
  <c r="AR40" i="23"/>
  <c r="AR41" i="23"/>
  <c r="AR38" i="23"/>
  <c r="AV45" i="23"/>
  <c r="AV39" i="23"/>
  <c r="AV44" i="23"/>
  <c r="AV43" i="23"/>
  <c r="AV40" i="23"/>
  <c r="AV41" i="23"/>
  <c r="AV38" i="23"/>
  <c r="AW7" i="23"/>
  <c r="AW11" i="23"/>
  <c r="AW15" i="23"/>
  <c r="AW16" i="23"/>
  <c r="Y21" i="23"/>
  <c r="AA21" i="23"/>
  <c r="W21" i="23"/>
  <c r="Z22" i="23"/>
  <c r="AB22" i="23"/>
  <c r="X22" i="23"/>
  <c r="AA23" i="23"/>
  <c r="W23" i="23"/>
  <c r="Z23" i="23"/>
  <c r="Y23" i="23"/>
  <c r="AW23" i="23"/>
  <c r="Y29" i="23"/>
  <c r="W29" i="23"/>
  <c r="AA31" i="23"/>
  <c r="W31" i="23"/>
  <c r="Z31" i="23"/>
  <c r="Y31" i="23"/>
  <c r="AW31" i="23"/>
  <c r="AU38" i="23"/>
  <c r="AS39" i="23"/>
  <c r="AH40" i="23"/>
  <c r="AM41" i="23"/>
  <c r="AV42" i="23"/>
  <c r="AB12" i="24"/>
  <c r="X12" i="24"/>
  <c r="AB20" i="24"/>
  <c r="X20" i="24"/>
  <c r="AB28" i="24"/>
  <c r="X28" i="24"/>
  <c r="AB36" i="24"/>
  <c r="X36" i="24"/>
  <c r="AB37" i="24"/>
  <c r="X37" i="24"/>
  <c r="AQ38" i="24"/>
  <c r="AO39" i="24"/>
  <c r="AT40" i="24"/>
  <c r="AI41" i="24"/>
  <c r="AA11" i="25"/>
  <c r="W11" i="25"/>
  <c r="Z11" i="25"/>
  <c r="Y11" i="25"/>
  <c r="AW11" i="25"/>
  <c r="AA19" i="25"/>
  <c r="W19" i="25"/>
  <c r="Z19" i="25"/>
  <c r="Y19" i="25"/>
  <c r="AW19" i="25"/>
  <c r="AA27" i="25"/>
  <c r="W27" i="25"/>
  <c r="Z27" i="25"/>
  <c r="Y27" i="25"/>
  <c r="AW27" i="25"/>
  <c r="AA35" i="25"/>
  <c r="W35" i="25"/>
  <c r="Z35" i="25"/>
  <c r="Y35" i="25"/>
  <c r="AW35" i="25"/>
  <c r="AM38" i="25"/>
  <c r="AP40" i="25"/>
  <c r="AU41" i="25"/>
  <c r="AC25" i="28"/>
  <c r="V25" i="28" s="1"/>
  <c r="AW6" i="20"/>
  <c r="AW10" i="20"/>
  <c r="AW14" i="20"/>
  <c r="AW18" i="20"/>
  <c r="AW22" i="20"/>
  <c r="AW26" i="20"/>
  <c r="AW30" i="20"/>
  <c r="AW34" i="20"/>
  <c r="AH39" i="20"/>
  <c r="AL39" i="20"/>
  <c r="AP39" i="20"/>
  <c r="AT39" i="20"/>
  <c r="AI40" i="20"/>
  <c r="AM40" i="20"/>
  <c r="AQ40" i="20"/>
  <c r="AU40" i="20"/>
  <c r="AG42" i="20"/>
  <c r="AK42" i="20"/>
  <c r="AO42" i="20"/>
  <c r="AS42" i="20"/>
  <c r="AI43" i="20"/>
  <c r="AM43" i="20"/>
  <c r="AQ43" i="20"/>
  <c r="AU43" i="20"/>
  <c r="AI44" i="20"/>
  <c r="AM44" i="20"/>
  <c r="AQ44" i="20"/>
  <c r="AU44" i="20"/>
  <c r="AH45" i="20"/>
  <c r="AL45" i="20"/>
  <c r="AP45" i="20"/>
  <c r="AT45" i="20"/>
  <c r="X6" i="21"/>
  <c r="AB6" i="21"/>
  <c r="AW6" i="21"/>
  <c r="Y7" i="21"/>
  <c r="AC7" i="21"/>
  <c r="V7" i="21" s="1"/>
  <c r="Z8" i="21"/>
  <c r="W9" i="21"/>
  <c r="AA9" i="21"/>
  <c r="X10" i="21"/>
  <c r="AW10" i="21"/>
  <c r="Y11" i="21"/>
  <c r="AC11" i="21" s="1"/>
  <c r="V11" i="21" s="1"/>
  <c r="Z12" i="21"/>
  <c r="W13" i="21"/>
  <c r="AA13" i="21"/>
  <c r="X14" i="21"/>
  <c r="AW14" i="21"/>
  <c r="Y15" i="21"/>
  <c r="AC15" i="21" s="1"/>
  <c r="V15" i="21" s="1"/>
  <c r="Z16" i="21"/>
  <c r="W17" i="21"/>
  <c r="AA17" i="21"/>
  <c r="X18" i="21"/>
  <c r="AW18" i="21"/>
  <c r="Y19" i="21"/>
  <c r="AD19" i="21" s="1"/>
  <c r="AC19" i="21"/>
  <c r="V19" i="21" s="1"/>
  <c r="Z20" i="21"/>
  <c r="W21" i="21"/>
  <c r="AA21" i="21"/>
  <c r="X22" i="21"/>
  <c r="AW22" i="21"/>
  <c r="Y23" i="21"/>
  <c r="AC23" i="21"/>
  <c r="V23" i="21" s="1"/>
  <c r="Z24" i="21"/>
  <c r="W25" i="21"/>
  <c r="AA25" i="21"/>
  <c r="X26" i="21"/>
  <c r="AW26" i="21"/>
  <c r="Y27" i="21"/>
  <c r="AD27" i="21" s="1"/>
  <c r="Z28" i="21"/>
  <c r="W29" i="21"/>
  <c r="AA29" i="21"/>
  <c r="X30" i="21"/>
  <c r="AW30" i="21"/>
  <c r="Z31" i="21"/>
  <c r="X32" i="21"/>
  <c r="AW32" i="21"/>
  <c r="Z33" i="21"/>
  <c r="X34" i="21"/>
  <c r="AW34" i="21"/>
  <c r="Z35" i="21"/>
  <c r="X36" i="21"/>
  <c r="AW36" i="21"/>
  <c r="Z37" i="21"/>
  <c r="AJ38" i="21"/>
  <c r="AN38" i="21"/>
  <c r="AR38" i="21"/>
  <c r="AV38" i="21"/>
  <c r="AH39" i="21"/>
  <c r="AL39" i="21"/>
  <c r="AP39" i="21"/>
  <c r="AT39" i="21"/>
  <c r="AE40" i="21"/>
  <c r="AI40" i="21"/>
  <c r="AM40" i="21"/>
  <c r="AQ40" i="21"/>
  <c r="AU40" i="21"/>
  <c r="AJ41" i="21"/>
  <c r="AN41" i="21"/>
  <c r="AR41" i="21"/>
  <c r="AV41" i="21"/>
  <c r="AG42" i="21"/>
  <c r="AK42" i="21"/>
  <c r="AO42" i="21"/>
  <c r="AS42" i="21"/>
  <c r="AE43" i="21"/>
  <c r="AI43" i="21"/>
  <c r="AM43" i="21"/>
  <c r="AQ43" i="21"/>
  <c r="AU43" i="21"/>
  <c r="AE44" i="21"/>
  <c r="AI44" i="21"/>
  <c r="AM44" i="21"/>
  <c r="AQ44" i="21"/>
  <c r="AU44" i="21"/>
  <c r="AH45" i="21"/>
  <c r="AL45" i="21"/>
  <c r="AP45" i="21"/>
  <c r="AT45" i="21"/>
  <c r="X6" i="22"/>
  <c r="AB6" i="22"/>
  <c r="AW6" i="22"/>
  <c r="Y7" i="22"/>
  <c r="AC7" i="22"/>
  <c r="V7" i="22" s="1"/>
  <c r="Z8" i="22"/>
  <c r="W9" i="22"/>
  <c r="AA9" i="22"/>
  <c r="X10" i="22"/>
  <c r="AW10" i="22"/>
  <c r="Y11" i="22"/>
  <c r="AC11" i="22" s="1"/>
  <c r="V11" i="22" s="1"/>
  <c r="Z12" i="22"/>
  <c r="W13" i="22"/>
  <c r="AA13" i="22"/>
  <c r="X14" i="22"/>
  <c r="AW14" i="22"/>
  <c r="Y15" i="22"/>
  <c r="AC15" i="22" s="1"/>
  <c r="V15" i="22" s="1"/>
  <c r="Z16" i="22"/>
  <c r="W17" i="22"/>
  <c r="AA17" i="22"/>
  <c r="X18" i="22"/>
  <c r="AW18" i="22"/>
  <c r="Y19" i="22"/>
  <c r="AC19" i="22"/>
  <c r="V19" i="22" s="1"/>
  <c r="Z20" i="22"/>
  <c r="W21" i="22"/>
  <c r="AA21" i="22"/>
  <c r="X22" i="22"/>
  <c r="AW22" i="22"/>
  <c r="Y23" i="22"/>
  <c r="AD23" i="22" s="1"/>
  <c r="AC23" i="22"/>
  <c r="V23" i="22" s="1"/>
  <c r="Z24" i="22"/>
  <c r="W25" i="22"/>
  <c r="AA25" i="22"/>
  <c r="X26" i="22"/>
  <c r="AW26" i="22"/>
  <c r="Y27" i="22"/>
  <c r="AD27" i="22" s="1"/>
  <c r="Z28" i="22"/>
  <c r="W29" i="22"/>
  <c r="AA29" i="22"/>
  <c r="X30" i="22"/>
  <c r="AW30" i="22"/>
  <c r="Y31" i="22"/>
  <c r="AC31" i="22" s="1"/>
  <c r="V31" i="22" s="1"/>
  <c r="Z32" i="22"/>
  <c r="W33" i="22"/>
  <c r="AA33" i="22"/>
  <c r="X34" i="22"/>
  <c r="AW34" i="22"/>
  <c r="Y35" i="22"/>
  <c r="AD35" i="22" s="1"/>
  <c r="AC35" i="22"/>
  <c r="V35" i="22" s="1"/>
  <c r="Z36" i="22"/>
  <c r="Z37" i="22"/>
  <c r="AJ38" i="22"/>
  <c r="AN38" i="22"/>
  <c r="AR38" i="22"/>
  <c r="AV38" i="22"/>
  <c r="AH39" i="22"/>
  <c r="AL39" i="22"/>
  <c r="AP39" i="22"/>
  <c r="AT39" i="22"/>
  <c r="AE40" i="22"/>
  <c r="AI40" i="22"/>
  <c r="AI48" i="22" s="1"/>
  <c r="AM40" i="22"/>
  <c r="AQ40" i="22"/>
  <c r="AU40" i="22"/>
  <c r="AJ41" i="22"/>
  <c r="AN41" i="22"/>
  <c r="AR41" i="22"/>
  <c r="AV41" i="22"/>
  <c r="AG42" i="22"/>
  <c r="AK42" i="22"/>
  <c r="AO42" i="22"/>
  <c r="AS42" i="22"/>
  <c r="AE43" i="22"/>
  <c r="AI43" i="22"/>
  <c r="AM43" i="22"/>
  <c r="AQ43" i="22"/>
  <c r="AU43" i="22"/>
  <c r="AE44" i="22"/>
  <c r="AI44" i="22"/>
  <c r="AM44" i="22"/>
  <c r="AQ44" i="22"/>
  <c r="AU44" i="22"/>
  <c r="AH45" i="22"/>
  <c r="AL45" i="22"/>
  <c r="AP45" i="22"/>
  <c r="AT45" i="22"/>
  <c r="X6" i="23"/>
  <c r="AB6" i="23"/>
  <c r="AG44" i="23"/>
  <c r="AG43" i="23"/>
  <c r="AG40" i="23"/>
  <c r="AG41" i="23"/>
  <c r="AG38" i="23"/>
  <c r="AG42" i="23"/>
  <c r="AK44" i="23"/>
  <c r="AK43" i="23"/>
  <c r="AK40" i="23"/>
  <c r="AK41" i="23"/>
  <c r="AK38" i="23"/>
  <c r="AK42" i="23"/>
  <c r="AO44" i="23"/>
  <c r="AO43" i="23"/>
  <c r="AO40" i="23"/>
  <c r="AO41" i="23"/>
  <c r="AO38" i="23"/>
  <c r="AO42" i="23"/>
  <c r="AS44" i="23"/>
  <c r="AS43" i="23"/>
  <c r="AS40" i="23"/>
  <c r="AS41" i="23"/>
  <c r="AS38" i="23"/>
  <c r="AS42" i="23"/>
  <c r="AW6" i="23"/>
  <c r="Y7" i="23"/>
  <c r="AD7" i="23" s="1"/>
  <c r="AC7" i="23"/>
  <c r="V7" i="23" s="1"/>
  <c r="Z8" i="23"/>
  <c r="W9" i="23"/>
  <c r="AA9" i="23"/>
  <c r="X10" i="23"/>
  <c r="AW10" i="23"/>
  <c r="Y11" i="23"/>
  <c r="AD11" i="23" s="1"/>
  <c r="AC11" i="23"/>
  <c r="V11" i="23" s="1"/>
  <c r="Z12" i="23"/>
  <c r="W13" i="23"/>
  <c r="AA13" i="23"/>
  <c r="X14" i="23"/>
  <c r="AW14" i="23"/>
  <c r="Y15" i="23"/>
  <c r="AD15" i="23" s="1"/>
  <c r="W16" i="23"/>
  <c r="AB16" i="23"/>
  <c r="AA17" i="23"/>
  <c r="W17" i="23"/>
  <c r="AW17" i="23"/>
  <c r="Z18" i="23"/>
  <c r="Y22" i="23"/>
  <c r="X23" i="23"/>
  <c r="AB24" i="23"/>
  <c r="X24" i="23"/>
  <c r="Z24" i="23"/>
  <c r="Y30" i="23"/>
  <c r="X31" i="23"/>
  <c r="AB32" i="23"/>
  <c r="X32" i="23"/>
  <c r="AG39" i="23"/>
  <c r="AL40" i="23"/>
  <c r="AE41" i="23"/>
  <c r="AJ42" i="23"/>
  <c r="AG45" i="23"/>
  <c r="AE42" i="24"/>
  <c r="AE45" i="24"/>
  <c r="AE44" i="24"/>
  <c r="AE43" i="24"/>
  <c r="AE40" i="24"/>
  <c r="AJ45" i="24"/>
  <c r="AJ39" i="24"/>
  <c r="Z6" i="24"/>
  <c r="AJ44" i="24"/>
  <c r="AJ43" i="24"/>
  <c r="AJ40" i="24"/>
  <c r="AJ41" i="24"/>
  <c r="AJ38" i="24"/>
  <c r="AN45" i="24"/>
  <c r="AN39" i="24"/>
  <c r="AN44" i="24"/>
  <c r="AN43" i="24"/>
  <c r="AN40" i="24"/>
  <c r="AN41" i="24"/>
  <c r="AN38" i="24"/>
  <c r="AR45" i="24"/>
  <c r="AR39" i="24"/>
  <c r="AR44" i="24"/>
  <c r="AR43" i="24"/>
  <c r="AR40" i="24"/>
  <c r="AR41" i="24"/>
  <c r="AR38" i="24"/>
  <c r="AV45" i="24"/>
  <c r="AV39" i="24"/>
  <c r="AV44" i="24"/>
  <c r="AV43" i="24"/>
  <c r="AV40" i="24"/>
  <c r="AV41" i="24"/>
  <c r="AV38" i="24"/>
  <c r="AA7" i="24"/>
  <c r="AA44" i="24" s="1"/>
  <c r="W7" i="24"/>
  <c r="Z7" i="24"/>
  <c r="Y7" i="24"/>
  <c r="AW7" i="24"/>
  <c r="AA15" i="24"/>
  <c r="W15" i="24"/>
  <c r="Z15" i="24"/>
  <c r="Y15" i="24"/>
  <c r="AW15" i="24"/>
  <c r="AA23" i="24"/>
  <c r="W23" i="24"/>
  <c r="Z23" i="24"/>
  <c r="Y23" i="24"/>
  <c r="AW23" i="24"/>
  <c r="AW25" i="24"/>
  <c r="AA31" i="24"/>
  <c r="W31" i="24"/>
  <c r="Z31" i="24"/>
  <c r="Y31" i="24"/>
  <c r="AW31" i="24"/>
  <c r="AW33" i="24"/>
  <c r="AU38" i="24"/>
  <c r="AS39" i="24"/>
  <c r="AH40" i="24"/>
  <c r="AM41" i="24"/>
  <c r="AV42" i="24"/>
  <c r="AP44" i="24"/>
  <c r="AI44" i="25"/>
  <c r="AM42" i="25"/>
  <c r="AQ42" i="25"/>
  <c r="AU45" i="25"/>
  <c r="Y10" i="25"/>
  <c r="X11" i="25"/>
  <c r="AB12" i="25"/>
  <c r="X12" i="25"/>
  <c r="Y18" i="25"/>
  <c r="X19" i="25"/>
  <c r="AB20" i="25"/>
  <c r="X20" i="25"/>
  <c r="Y26" i="25"/>
  <c r="X27" i="25"/>
  <c r="AB28" i="25"/>
  <c r="X28" i="25"/>
  <c r="Y34" i="25"/>
  <c r="X35" i="25"/>
  <c r="AB36" i="25"/>
  <c r="X36" i="25"/>
  <c r="AB37" i="25"/>
  <c r="X37" i="25"/>
  <c r="AQ38" i="25"/>
  <c r="AT40" i="25"/>
  <c r="AI41" i="25"/>
  <c r="AA37" i="19"/>
  <c r="AA38" i="19"/>
  <c r="Y6" i="20"/>
  <c r="W8" i="20"/>
  <c r="AA8" i="20"/>
  <c r="X9" i="20"/>
  <c r="Y10" i="20"/>
  <c r="W12" i="20"/>
  <c r="AA12" i="20"/>
  <c r="X13" i="20"/>
  <c r="Y14" i="20"/>
  <c r="W16" i="20"/>
  <c r="AA16" i="20"/>
  <c r="X17" i="20"/>
  <c r="Y18" i="20"/>
  <c r="W20" i="20"/>
  <c r="AA20" i="20"/>
  <c r="X21" i="20"/>
  <c r="Y22" i="20"/>
  <c r="W24" i="20"/>
  <c r="AA24" i="20"/>
  <c r="X25" i="20"/>
  <c r="Y26" i="20"/>
  <c r="W28" i="20"/>
  <c r="AA28" i="20"/>
  <c r="X29" i="20"/>
  <c r="Y30" i="20"/>
  <c r="W32" i="20"/>
  <c r="AA32" i="20"/>
  <c r="X33" i="20"/>
  <c r="Y34" i="20"/>
  <c r="W36" i="20"/>
  <c r="AA36" i="20"/>
  <c r="W37" i="20"/>
  <c r="AA37" i="20"/>
  <c r="AG38" i="20"/>
  <c r="AK38" i="20"/>
  <c r="AO38" i="20"/>
  <c r="AS38" i="20"/>
  <c r="AI39" i="20"/>
  <c r="AI48" i="20" s="1"/>
  <c r="AM39" i="20"/>
  <c r="AQ39" i="20"/>
  <c r="AU39" i="20"/>
  <c r="AG41" i="20"/>
  <c r="AK41" i="20"/>
  <c r="AO41" i="20"/>
  <c r="AS41" i="20"/>
  <c r="AH42" i="20"/>
  <c r="AL42" i="20"/>
  <c r="AP42" i="20"/>
  <c r="AT42" i="20"/>
  <c r="AI45" i="20"/>
  <c r="AM45" i="20"/>
  <c r="AQ45" i="20"/>
  <c r="AU45" i="20"/>
  <c r="Y6" i="21"/>
  <c r="Z7" i="21"/>
  <c r="W8" i="21"/>
  <c r="AA8" i="21"/>
  <c r="AA41" i="21" s="1"/>
  <c r="X9" i="21"/>
  <c r="Y10" i="21"/>
  <c r="Z11" i="21"/>
  <c r="W12" i="21"/>
  <c r="AA12" i="21"/>
  <c r="X13" i="21"/>
  <c r="Y14" i="21"/>
  <c r="Z15" i="21"/>
  <c r="W16" i="21"/>
  <c r="AA16" i="21"/>
  <c r="X17" i="21"/>
  <c r="Y18" i="21"/>
  <c r="Z19" i="21"/>
  <c r="W20" i="21"/>
  <c r="AA20" i="21"/>
  <c r="X21" i="21"/>
  <c r="Y22" i="21"/>
  <c r="Z23" i="21"/>
  <c r="AD23" i="21" s="1"/>
  <c r="W24" i="21"/>
  <c r="AA24" i="21"/>
  <c r="X25" i="21"/>
  <c r="Y26" i="21"/>
  <c r="Z27" i="21"/>
  <c r="W28" i="21"/>
  <c r="AA28" i="21"/>
  <c r="X29" i="21"/>
  <c r="Y30" i="21"/>
  <c r="W31" i="21"/>
  <c r="AA31" i="21"/>
  <c r="Y32" i="21"/>
  <c r="W33" i="21"/>
  <c r="AA33" i="21"/>
  <c r="Y34" i="21"/>
  <c r="W35" i="21"/>
  <c r="AA35" i="21"/>
  <c r="Y36" i="21"/>
  <c r="W37" i="21"/>
  <c r="AA37" i="21"/>
  <c r="AA38" i="21"/>
  <c r="G46" i="38" s="1"/>
  <c r="AG38" i="21"/>
  <c r="AK38" i="21"/>
  <c r="AO38" i="21"/>
  <c r="AS38" i="21"/>
  <c r="AI39" i="21"/>
  <c r="AM39" i="21"/>
  <c r="AQ39" i="21"/>
  <c r="AU39" i="21"/>
  <c r="AJ40" i="21"/>
  <c r="AN40" i="21"/>
  <c r="AR40" i="21"/>
  <c r="AV40" i="21"/>
  <c r="AG41" i="21"/>
  <c r="AK41" i="21"/>
  <c r="AO41" i="21"/>
  <c r="AS41" i="21"/>
  <c r="AH42" i="21"/>
  <c r="AL42" i="21"/>
  <c r="AP42" i="21"/>
  <c r="AT42" i="21"/>
  <c r="AJ43" i="21"/>
  <c r="AN43" i="21"/>
  <c r="AR43" i="21"/>
  <c r="AV43" i="21"/>
  <c r="AJ44" i="21"/>
  <c r="AN44" i="21"/>
  <c r="AR44" i="21"/>
  <c r="AV44" i="21"/>
  <c r="AE45" i="21"/>
  <c r="AI45" i="21"/>
  <c r="AM45" i="21"/>
  <c r="AQ45" i="21"/>
  <c r="AU45" i="21"/>
  <c r="Y6" i="22"/>
  <c r="Z7" i="22"/>
  <c r="W8" i="22"/>
  <c r="AA8" i="22"/>
  <c r="AA41" i="22" s="1"/>
  <c r="X9" i="22"/>
  <c r="Z11" i="22"/>
  <c r="W12" i="22"/>
  <c r="AA12" i="22"/>
  <c r="X13" i="22"/>
  <c r="Z15" i="22"/>
  <c r="W16" i="22"/>
  <c r="AA16" i="22"/>
  <c r="X17" i="22"/>
  <c r="Z19" i="22"/>
  <c r="W20" i="22"/>
  <c r="AA20" i="22"/>
  <c r="X21" i="22"/>
  <c r="Z23" i="22"/>
  <c r="W24" i="22"/>
  <c r="AA24" i="22"/>
  <c r="X25" i="22"/>
  <c r="Z27" i="22"/>
  <c r="W28" i="22"/>
  <c r="AA28" i="22"/>
  <c r="AA38" i="22" s="1"/>
  <c r="G28" i="38" s="1"/>
  <c r="X29" i="22"/>
  <c r="Z31" i="22"/>
  <c r="W32" i="22"/>
  <c r="AA32" i="22"/>
  <c r="X33" i="22"/>
  <c r="Z35" i="22"/>
  <c r="W36" i="22"/>
  <c r="AA36" i="22"/>
  <c r="W37" i="22"/>
  <c r="AA37" i="22"/>
  <c r="AG38" i="22"/>
  <c r="AK38" i="22"/>
  <c r="AO38" i="22"/>
  <c r="AS38" i="22"/>
  <c r="AI39" i="22"/>
  <c r="AM39" i="22"/>
  <c r="AQ39" i="22"/>
  <c r="AU39" i="22"/>
  <c r="AJ40" i="22"/>
  <c r="AN40" i="22"/>
  <c r="AR40" i="22"/>
  <c r="AV40" i="22"/>
  <c r="AG41" i="22"/>
  <c r="AK41" i="22"/>
  <c r="AO41" i="22"/>
  <c r="AS41" i="22"/>
  <c r="AH42" i="22"/>
  <c r="AL42" i="22"/>
  <c r="AP42" i="22"/>
  <c r="AT42" i="22"/>
  <c r="AJ43" i="22"/>
  <c r="AN43" i="22"/>
  <c r="AR43" i="22"/>
  <c r="AV43" i="22"/>
  <c r="AJ44" i="22"/>
  <c r="AN44" i="22"/>
  <c r="AR44" i="22"/>
  <c r="AV44" i="22"/>
  <c r="AE45" i="22"/>
  <c r="AI45" i="22"/>
  <c r="AM45" i="22"/>
  <c r="AQ45" i="22"/>
  <c r="AU45" i="22"/>
  <c r="Y6" i="23"/>
  <c r="AH41" i="23"/>
  <c r="AH38" i="23"/>
  <c r="AH42" i="23"/>
  <c r="AH45" i="23"/>
  <c r="AH39" i="23"/>
  <c r="AL41" i="23"/>
  <c r="AL38" i="23"/>
  <c r="AL42" i="23"/>
  <c r="AL45" i="23"/>
  <c r="AL39" i="23"/>
  <c r="AP41" i="23"/>
  <c r="AP38" i="23"/>
  <c r="AP42" i="23"/>
  <c r="AP45" i="23"/>
  <c r="AP39" i="23"/>
  <c r="AT41" i="23"/>
  <c r="AT38" i="23"/>
  <c r="AT42" i="23"/>
  <c r="AT45" i="23"/>
  <c r="AT39" i="23"/>
  <c r="Z7" i="23"/>
  <c r="W8" i="23"/>
  <c r="W38" i="23" s="1"/>
  <c r="C29" i="38" s="1"/>
  <c r="AA8" i="23"/>
  <c r="AA40" i="23" s="1"/>
  <c r="X9" i="23"/>
  <c r="Z11" i="23"/>
  <c r="W12" i="23"/>
  <c r="AA12" i="23"/>
  <c r="X13" i="23"/>
  <c r="Z15" i="23"/>
  <c r="X16" i="23"/>
  <c r="X17" i="23"/>
  <c r="AW18" i="23"/>
  <c r="AA19" i="23"/>
  <c r="AC19" i="23" s="1"/>
  <c r="W19" i="23"/>
  <c r="Z19" i="23"/>
  <c r="AD19" i="23" s="1"/>
  <c r="AW19" i="23"/>
  <c r="AW20" i="23"/>
  <c r="AW21" i="23"/>
  <c r="W22" i="23"/>
  <c r="AB23" i="23"/>
  <c r="Y25" i="23"/>
  <c r="AA25" i="23"/>
  <c r="W25" i="23"/>
  <c r="Z26" i="23"/>
  <c r="X26" i="23"/>
  <c r="AA27" i="23"/>
  <c r="W27" i="23"/>
  <c r="Z27" i="23"/>
  <c r="Y27" i="23"/>
  <c r="AC27" i="23" s="1"/>
  <c r="V27" i="23" s="1"/>
  <c r="AW27" i="23"/>
  <c r="AW28" i="23"/>
  <c r="AW29" i="23"/>
  <c r="W30" i="23"/>
  <c r="AB31" i="23"/>
  <c r="Y33" i="23"/>
  <c r="W33" i="23"/>
  <c r="AA35" i="23"/>
  <c r="W35" i="23"/>
  <c r="Z35" i="23"/>
  <c r="Y35" i="23"/>
  <c r="AC35" i="23" s="1"/>
  <c r="V35" i="23" s="1"/>
  <c r="AW35" i="23"/>
  <c r="AW36" i="23"/>
  <c r="AW37" i="23"/>
  <c r="AK39" i="23"/>
  <c r="AP40" i="23"/>
  <c r="AN42" i="23"/>
  <c r="AP43" i="23"/>
  <c r="AH44" i="23"/>
  <c r="AK45" i="23"/>
  <c r="AG44" i="24"/>
  <c r="AK44" i="24"/>
  <c r="AO44" i="24"/>
  <c r="AS44" i="24"/>
  <c r="X7" i="24"/>
  <c r="AB8" i="24"/>
  <c r="X8" i="24"/>
  <c r="Z9" i="24"/>
  <c r="AB9" i="24"/>
  <c r="AA10" i="24"/>
  <c r="AB10" i="24"/>
  <c r="Y14" i="24"/>
  <c r="X15" i="24"/>
  <c r="AB16" i="24"/>
  <c r="X16" i="24"/>
  <c r="Z17" i="24"/>
  <c r="AB17" i="24"/>
  <c r="AA18" i="24"/>
  <c r="AB18" i="24"/>
  <c r="Y22" i="24"/>
  <c r="X23" i="24"/>
  <c r="AB24" i="24"/>
  <c r="X24" i="24"/>
  <c r="Z25" i="24"/>
  <c r="AB25" i="24"/>
  <c r="AA26" i="24"/>
  <c r="AB26" i="24"/>
  <c r="Y30" i="24"/>
  <c r="X31" i="24"/>
  <c r="AB32" i="24"/>
  <c r="X32" i="24"/>
  <c r="Z33" i="24"/>
  <c r="AB33" i="24"/>
  <c r="AA34" i="24"/>
  <c r="AB34" i="24"/>
  <c r="AI38" i="24"/>
  <c r="AI48" i="24" s="1"/>
  <c r="AG39" i="24"/>
  <c r="AL40" i="24"/>
  <c r="AE41" i="24"/>
  <c r="AJ42" i="24"/>
  <c r="AG45" i="24"/>
  <c r="AE45" i="25"/>
  <c r="AE42" i="25"/>
  <c r="AE43" i="25"/>
  <c r="AE40" i="25"/>
  <c r="AE44" i="25"/>
  <c r="AJ45" i="25"/>
  <c r="AJ39" i="25"/>
  <c r="Z6" i="25"/>
  <c r="AJ43" i="25"/>
  <c r="AJ40" i="25"/>
  <c r="AJ41" i="25"/>
  <c r="AJ38" i="25"/>
  <c r="AJ44" i="25"/>
  <c r="AN44" i="25"/>
  <c r="AN39" i="25"/>
  <c r="AN45" i="25"/>
  <c r="AN43" i="25"/>
  <c r="AN40" i="25"/>
  <c r="AN41" i="25"/>
  <c r="AN38" i="25"/>
  <c r="AR39" i="25"/>
  <c r="AR44" i="25"/>
  <c r="AR43" i="25"/>
  <c r="AR40" i="25"/>
  <c r="AR45" i="25"/>
  <c r="AR41" i="25"/>
  <c r="AR38" i="25"/>
  <c r="AV39" i="25"/>
  <c r="AV43" i="25"/>
  <c r="AV40" i="25"/>
  <c r="AV44" i="25"/>
  <c r="AV41" i="25"/>
  <c r="AV38" i="25"/>
  <c r="AV45" i="25"/>
  <c r="AA7" i="25"/>
  <c r="AA40" i="25" s="1"/>
  <c r="W7" i="25"/>
  <c r="W38" i="25" s="1"/>
  <c r="C31" i="38" s="1"/>
  <c r="Z7" i="25"/>
  <c r="Y7" i="25"/>
  <c r="AO44" i="25"/>
  <c r="AW7" i="25"/>
  <c r="AW8" i="25"/>
  <c r="AW9" i="25"/>
  <c r="W10" i="25"/>
  <c r="AB11" i="25"/>
  <c r="AA15" i="25"/>
  <c r="W15" i="25"/>
  <c r="Z15" i="25"/>
  <c r="AC15" i="25" s="1"/>
  <c r="V15" i="25" s="1"/>
  <c r="Y15" i="25"/>
  <c r="AD15" i="25" s="1"/>
  <c r="AW15" i="25"/>
  <c r="AW16" i="25"/>
  <c r="AW17" i="25"/>
  <c r="W18" i="25"/>
  <c r="AB19" i="25"/>
  <c r="AA23" i="25"/>
  <c r="W23" i="25"/>
  <c r="Z23" i="25"/>
  <c r="AD23" i="25" s="1"/>
  <c r="Y23" i="25"/>
  <c r="AW23" i="25"/>
  <c r="AW24" i="25"/>
  <c r="AW25" i="25"/>
  <c r="W26" i="25"/>
  <c r="AB27" i="25"/>
  <c r="AA31" i="25"/>
  <c r="AC31" i="25" s="1"/>
  <c r="V31" i="25" s="1"/>
  <c r="W31" i="25"/>
  <c r="Z31" i="25"/>
  <c r="Y31" i="25"/>
  <c r="AD31" i="25" s="1"/>
  <c r="AW31" i="25"/>
  <c r="AW32" i="25"/>
  <c r="AW33" i="25"/>
  <c r="W34" i="25"/>
  <c r="AB35" i="25"/>
  <c r="AU38" i="25"/>
  <c r="AV42" i="25"/>
  <c r="Z23" i="26"/>
  <c r="Z18" i="26"/>
  <c r="Z21" i="26"/>
  <c r="Z19" i="26"/>
  <c r="AC13" i="29"/>
  <c r="V13" i="29" s="1"/>
  <c r="Z6" i="20"/>
  <c r="AH38" i="20"/>
  <c r="AL38" i="20"/>
  <c r="AP38" i="20"/>
  <c r="AT38" i="20"/>
  <c r="AG40" i="20"/>
  <c r="AK40" i="20"/>
  <c r="AO40" i="20"/>
  <c r="AS40" i="20"/>
  <c r="AG43" i="20"/>
  <c r="AK43" i="20"/>
  <c r="AO43" i="20"/>
  <c r="AS43" i="20"/>
  <c r="Z6" i="21"/>
  <c r="W7" i="21"/>
  <c r="W43" i="21" s="1"/>
  <c r="X8" i="21"/>
  <c r="W11" i="21"/>
  <c r="X12" i="21"/>
  <c r="W15" i="21"/>
  <c r="X16" i="21"/>
  <c r="W19" i="21"/>
  <c r="X20" i="21"/>
  <c r="W23" i="21"/>
  <c r="X24" i="21"/>
  <c r="W27" i="21"/>
  <c r="X28" i="21"/>
  <c r="X31" i="21"/>
  <c r="X33" i="21"/>
  <c r="X35" i="21"/>
  <c r="X37" i="21"/>
  <c r="AH38" i="21"/>
  <c r="AL38" i="21"/>
  <c r="AP38" i="21"/>
  <c r="AT38" i="21"/>
  <c r="AJ39" i="21"/>
  <c r="AN39" i="21"/>
  <c r="AR39" i="21"/>
  <c r="AV39" i="21"/>
  <c r="AA40" i="21"/>
  <c r="AG40" i="21"/>
  <c r="AK40" i="21"/>
  <c r="AO40" i="21"/>
  <c r="AS40" i="21"/>
  <c r="AG43" i="21"/>
  <c r="AK43" i="21"/>
  <c r="AO43" i="21"/>
  <c r="AS43" i="21"/>
  <c r="Z6" i="22"/>
  <c r="W7" i="22"/>
  <c r="W43" i="22" s="1"/>
  <c r="X8" i="22"/>
  <c r="W11" i="22"/>
  <c r="W38" i="22" s="1"/>
  <c r="C28" i="38" s="1"/>
  <c r="X12" i="22"/>
  <c r="W15" i="22"/>
  <c r="X16" i="22"/>
  <c r="W19" i="22"/>
  <c r="X20" i="22"/>
  <c r="W23" i="22"/>
  <c r="X24" i="22"/>
  <c r="W27" i="22"/>
  <c r="X28" i="22"/>
  <c r="W31" i="22"/>
  <c r="X32" i="22"/>
  <c r="W35" i="22"/>
  <c r="X36" i="22"/>
  <c r="X37" i="22"/>
  <c r="AH38" i="22"/>
  <c r="AL38" i="22"/>
  <c r="AP38" i="22"/>
  <c r="AT38" i="22"/>
  <c r="AJ39" i="22"/>
  <c r="AN39" i="22"/>
  <c r="AR39" i="22"/>
  <c r="AV39" i="22"/>
  <c r="AG40" i="22"/>
  <c r="AK40" i="22"/>
  <c r="AO40" i="22"/>
  <c r="AS40" i="22"/>
  <c r="AG43" i="22"/>
  <c r="AK43" i="22"/>
  <c r="AO43" i="22"/>
  <c r="AS43" i="22"/>
  <c r="Z6" i="23"/>
  <c r="AI42" i="23"/>
  <c r="AI45" i="23"/>
  <c r="AI39" i="23"/>
  <c r="AI48" i="23"/>
  <c r="AI44" i="23"/>
  <c r="AI43" i="23"/>
  <c r="AI40" i="23"/>
  <c r="AM42" i="23"/>
  <c r="AM45" i="23"/>
  <c r="AM39" i="23"/>
  <c r="AM44" i="23"/>
  <c r="AM43" i="23"/>
  <c r="AM40" i="23"/>
  <c r="AQ42" i="23"/>
  <c r="AQ45" i="23"/>
  <c r="AQ39" i="23"/>
  <c r="AQ44" i="23"/>
  <c r="AQ43" i="23"/>
  <c r="AQ40" i="23"/>
  <c r="AU42" i="23"/>
  <c r="AU45" i="23"/>
  <c r="AU39" i="23"/>
  <c r="AU44" i="23"/>
  <c r="AU43" i="23"/>
  <c r="AU40" i="23"/>
  <c r="W7" i="23"/>
  <c r="W43" i="23" s="1"/>
  <c r="X8" i="23"/>
  <c r="W11" i="23"/>
  <c r="X12" i="23"/>
  <c r="W15" i="23"/>
  <c r="Y16" i="23"/>
  <c r="AB18" i="23"/>
  <c r="X18" i="23"/>
  <c r="AB20" i="23"/>
  <c r="X20" i="23"/>
  <c r="Z20" i="23"/>
  <c r="Z21" i="23"/>
  <c r="AB21" i="23"/>
  <c r="AA22" i="23"/>
  <c r="AD27" i="23"/>
  <c r="AB28" i="23"/>
  <c r="X28" i="23"/>
  <c r="Z29" i="23"/>
  <c r="AB29" i="23"/>
  <c r="AA30" i="23"/>
  <c r="AB30" i="23"/>
  <c r="AD35" i="23"/>
  <c r="AB36" i="23"/>
  <c r="X36" i="23"/>
  <c r="AB37" i="23"/>
  <c r="X37" i="23"/>
  <c r="Z37" i="23"/>
  <c r="AQ38" i="23"/>
  <c r="AO39" i="23"/>
  <c r="AT40" i="23"/>
  <c r="AI41" i="23"/>
  <c r="AR42" i="23"/>
  <c r="AT43" i="23"/>
  <c r="AL44" i="23"/>
  <c r="AO45" i="23"/>
  <c r="W6" i="24"/>
  <c r="AH41" i="24"/>
  <c r="AL41" i="24"/>
  <c r="AP41" i="24"/>
  <c r="AT41" i="24"/>
  <c r="AB7" i="24"/>
  <c r="AA11" i="24"/>
  <c r="W11" i="24"/>
  <c r="Z11" i="24"/>
  <c r="Y11" i="24"/>
  <c r="AD11" i="24" s="1"/>
  <c r="AW11" i="24"/>
  <c r="AW12" i="24"/>
  <c r="AW13" i="24"/>
  <c r="W14" i="24"/>
  <c r="AB15" i="24"/>
  <c r="AA19" i="24"/>
  <c r="W19" i="24"/>
  <c r="Z19" i="24"/>
  <c r="AC19" i="24" s="1"/>
  <c r="V19" i="24" s="1"/>
  <c r="Y19" i="24"/>
  <c r="AD19" i="24" s="1"/>
  <c r="AW19" i="24"/>
  <c r="AW20" i="24"/>
  <c r="AW21" i="24"/>
  <c r="W22" i="24"/>
  <c r="AB23" i="24"/>
  <c r="AA27" i="24"/>
  <c r="AC27" i="24" s="1"/>
  <c r="V27" i="24" s="1"/>
  <c r="W27" i="24"/>
  <c r="Z27" i="24"/>
  <c r="Y27" i="24"/>
  <c r="AD27" i="24" s="1"/>
  <c r="AW27" i="24"/>
  <c r="AW28" i="24"/>
  <c r="AW29" i="24"/>
  <c r="W30" i="24"/>
  <c r="AB31" i="24"/>
  <c r="AA35" i="24"/>
  <c r="W35" i="24"/>
  <c r="Z35" i="24"/>
  <c r="Y35" i="24"/>
  <c r="AD35" i="24" s="1"/>
  <c r="AW35" i="24"/>
  <c r="AW36" i="24"/>
  <c r="AW37" i="24"/>
  <c r="AK39" i="24"/>
  <c r="AP40" i="24"/>
  <c r="AN42" i="24"/>
  <c r="AH44" i="24"/>
  <c r="AC7" i="25"/>
  <c r="V7" i="25" s="1"/>
  <c r="AB8" i="25"/>
  <c r="X8" i="25"/>
  <c r="AH43" i="25"/>
  <c r="AL45" i="25"/>
  <c r="AL43" i="25"/>
  <c r="Z9" i="25"/>
  <c r="AB9" i="25"/>
  <c r="AA10" i="25"/>
  <c r="AB10" i="25"/>
  <c r="AB16" i="25"/>
  <c r="X16" i="25"/>
  <c r="Z17" i="25"/>
  <c r="AB17" i="25"/>
  <c r="AA18" i="25"/>
  <c r="AB18" i="25"/>
  <c r="AC23" i="25"/>
  <c r="V23" i="25" s="1"/>
  <c r="AB24" i="25"/>
  <c r="X24" i="25"/>
  <c r="Z25" i="25"/>
  <c r="AB25" i="25"/>
  <c r="AA26" i="25"/>
  <c r="AB26" i="25"/>
  <c r="AB32" i="25"/>
  <c r="X32" i="25"/>
  <c r="Z33" i="25"/>
  <c r="AB33" i="25"/>
  <c r="AA34" i="25"/>
  <c r="AB34" i="25"/>
  <c r="AI38" i="25"/>
  <c r="AG39" i="25"/>
  <c r="AL40" i="25"/>
  <c r="AE41" i="25"/>
  <c r="AQ41" i="25"/>
  <c r="AJ42" i="25"/>
  <c r="AC6" i="26"/>
  <c r="V6" i="26" s="1"/>
  <c r="AH22" i="26"/>
  <c r="AH19" i="26"/>
  <c r="AH16" i="26"/>
  <c r="AL22" i="26"/>
  <c r="AL19" i="26"/>
  <c r="AL16" i="26"/>
  <c r="AP22" i="26"/>
  <c r="AP19" i="26"/>
  <c r="AP16" i="26"/>
  <c r="AT22" i="26"/>
  <c r="AT19" i="26"/>
  <c r="AT16" i="26"/>
  <c r="AW8" i="26"/>
  <c r="AW9" i="26"/>
  <c r="AD13" i="26"/>
  <c r="AG16" i="26"/>
  <c r="AM16" i="26"/>
  <c r="AK17" i="26"/>
  <c r="AP17" i="26"/>
  <c r="AU17" i="26"/>
  <c r="AI18" i="26"/>
  <c r="AT18" i="26"/>
  <c r="AG19" i="26"/>
  <c r="AM19" i="26"/>
  <c r="AP20" i="26"/>
  <c r="AM21" i="26"/>
  <c r="AP23" i="26"/>
  <c r="AB7" i="27"/>
  <c r="X7" i="27"/>
  <c r="X43" i="27" s="1"/>
  <c r="AB15" i="27"/>
  <c r="X15" i="27"/>
  <c r="Z15" i="27"/>
  <c r="AB23" i="27"/>
  <c r="X23" i="27"/>
  <c r="Z23" i="27"/>
  <c r="AB31" i="27"/>
  <c r="X31" i="27"/>
  <c r="Z31" i="27"/>
  <c r="AB37" i="27"/>
  <c r="X37" i="27"/>
  <c r="AA37" i="27"/>
  <c r="W37" i="27"/>
  <c r="AH40" i="27"/>
  <c r="AH43" i="27"/>
  <c r="AP44" i="27"/>
  <c r="AD17" i="28"/>
  <c r="AB18" i="28"/>
  <c r="Y18" i="28"/>
  <c r="AD18" i="28" s="1"/>
  <c r="AC24" i="28"/>
  <c r="V24" i="28" s="1"/>
  <c r="Z29" i="28"/>
  <c r="Y29" i="28"/>
  <c r="X29" i="28"/>
  <c r="AB29" i="28"/>
  <c r="W29" i="28"/>
  <c r="AW29" i="28"/>
  <c r="AA32" i="28"/>
  <c r="Z32" i="28"/>
  <c r="Y36" i="28"/>
  <c r="Z36" i="28"/>
  <c r="X36" i="28"/>
  <c r="AB36" i="28"/>
  <c r="W36" i="28"/>
  <c r="AW36" i="28"/>
  <c r="AH43" i="28"/>
  <c r="AL44" i="28"/>
  <c r="Y9" i="29"/>
  <c r="Z9" i="29"/>
  <c r="X9" i="29"/>
  <c r="AB9" i="29"/>
  <c r="W9" i="29"/>
  <c r="AW9" i="29"/>
  <c r="W12" i="29"/>
  <c r="Z12" i="29"/>
  <c r="AB23" i="29"/>
  <c r="Y23" i="29"/>
  <c r="AC23" i="29" s="1"/>
  <c r="V23" i="29" s="1"/>
  <c r="AB34" i="29"/>
  <c r="W34" i="29"/>
  <c r="AA34" i="29"/>
  <c r="Z34" i="29"/>
  <c r="AL36" i="29"/>
  <c r="AQ42" i="29"/>
  <c r="Z10" i="30"/>
  <c r="Y10" i="30"/>
  <c r="X10" i="30"/>
  <c r="X38" i="30" s="1"/>
  <c r="AB10" i="30"/>
  <c r="W10" i="30"/>
  <c r="AW10" i="30"/>
  <c r="AB13" i="30"/>
  <c r="W13" i="30"/>
  <c r="AA13" i="30"/>
  <c r="Z13" i="30"/>
  <c r="Y17" i="30"/>
  <c r="Y40" i="30" s="1"/>
  <c r="Z17" i="30"/>
  <c r="X17" i="30"/>
  <c r="AB17" i="30"/>
  <c r="W17" i="30"/>
  <c r="AW17" i="30"/>
  <c r="Y21" i="30"/>
  <c r="AA21" i="30"/>
  <c r="W21" i="30"/>
  <c r="X21" i="30"/>
  <c r="AB21" i="30"/>
  <c r="AW21" i="30"/>
  <c r="Y25" i="30"/>
  <c r="AA25" i="30"/>
  <c r="W25" i="30"/>
  <c r="X25" i="30"/>
  <c r="AB25" i="30"/>
  <c r="AW25" i="30"/>
  <c r="AI42" i="30"/>
  <c r="AB14" i="31"/>
  <c r="X14" i="31"/>
  <c r="AA14" i="31"/>
  <c r="W14" i="31"/>
  <c r="Z14" i="31"/>
  <c r="AA16" i="31"/>
  <c r="W16" i="31"/>
  <c r="Z16" i="31"/>
  <c r="Y16" i="31"/>
  <c r="AB16" i="31"/>
  <c r="X16" i="31"/>
  <c r="AW16" i="31"/>
  <c r="AB31" i="31"/>
  <c r="X31" i="31"/>
  <c r="AA31" i="31"/>
  <c r="W31" i="31"/>
  <c r="Z11" i="32"/>
  <c r="Y11" i="32"/>
  <c r="W11" i="32"/>
  <c r="AB11" i="32"/>
  <c r="AA11" i="32"/>
  <c r="X11" i="32"/>
  <c r="AB19" i="32"/>
  <c r="X19" i="32"/>
  <c r="Y19" i="32"/>
  <c r="AL37" i="32"/>
  <c r="AL41" i="32"/>
  <c r="AA22" i="32"/>
  <c r="W22" i="32"/>
  <c r="Z22" i="32"/>
  <c r="Y22" i="32"/>
  <c r="X22" i="32"/>
  <c r="AB22" i="32"/>
  <c r="AA25" i="32"/>
  <c r="W25" i="32"/>
  <c r="Z25" i="32"/>
  <c r="Y25" i="32"/>
  <c r="AB25" i="32"/>
  <c r="X25" i="32"/>
  <c r="AW22" i="23"/>
  <c r="AW26" i="23"/>
  <c r="Z28" i="23"/>
  <c r="AA29" i="23"/>
  <c r="X30" i="23"/>
  <c r="AW30" i="23"/>
  <c r="Z32" i="23"/>
  <c r="AA33" i="23"/>
  <c r="X34" i="23"/>
  <c r="AW34" i="23"/>
  <c r="Z36" i="23"/>
  <c r="X6" i="24"/>
  <c r="AB6" i="24"/>
  <c r="AW6" i="24"/>
  <c r="Z8" i="24"/>
  <c r="W9" i="24"/>
  <c r="AA9" i="24"/>
  <c r="AA38" i="24" s="1"/>
  <c r="G30" i="38" s="1"/>
  <c r="X10" i="24"/>
  <c r="AW10" i="24"/>
  <c r="Z12" i="24"/>
  <c r="W13" i="24"/>
  <c r="AA13" i="24"/>
  <c r="X14" i="24"/>
  <c r="AW14" i="24"/>
  <c r="Z16" i="24"/>
  <c r="W17" i="24"/>
  <c r="AA17" i="24"/>
  <c r="X18" i="24"/>
  <c r="AW18" i="24"/>
  <c r="Z20" i="24"/>
  <c r="W21" i="24"/>
  <c r="AA21" i="24"/>
  <c r="X22" i="24"/>
  <c r="AW22" i="24"/>
  <c r="Z24" i="24"/>
  <c r="W25" i="24"/>
  <c r="AA25" i="24"/>
  <c r="X26" i="24"/>
  <c r="AW26" i="24"/>
  <c r="Z28" i="24"/>
  <c r="W29" i="24"/>
  <c r="AA29" i="24"/>
  <c r="X30" i="24"/>
  <c r="AW30" i="24"/>
  <c r="Z32" i="24"/>
  <c r="W33" i="24"/>
  <c r="AA33" i="24"/>
  <c r="X34" i="24"/>
  <c r="AW34" i="24"/>
  <c r="Z36" i="24"/>
  <c r="Z37" i="24"/>
  <c r="AH39" i="24"/>
  <c r="AL39" i="24"/>
  <c r="AP39" i="24"/>
  <c r="AT39" i="24"/>
  <c r="AI40" i="24"/>
  <c r="AM40" i="24"/>
  <c r="AQ40" i="24"/>
  <c r="AU40" i="24"/>
  <c r="AG42" i="24"/>
  <c r="AK42" i="24"/>
  <c r="AO42" i="24"/>
  <c r="AS42" i="24"/>
  <c r="AI43" i="24"/>
  <c r="AM43" i="24"/>
  <c r="AQ43" i="24"/>
  <c r="AU43" i="24"/>
  <c r="AI44" i="24"/>
  <c r="AM44" i="24"/>
  <c r="AQ44" i="24"/>
  <c r="AU44" i="24"/>
  <c r="AH45" i="24"/>
  <c r="AL45" i="24"/>
  <c r="AP45" i="24"/>
  <c r="AT45" i="24"/>
  <c r="X6" i="25"/>
  <c r="AB6" i="25"/>
  <c r="AG45" i="25"/>
  <c r="AK45" i="25"/>
  <c r="AO45" i="25"/>
  <c r="AS45" i="25"/>
  <c r="AW6" i="25"/>
  <c r="Z8" i="25"/>
  <c r="W9" i="25"/>
  <c r="W43" i="25" s="1"/>
  <c r="AA9" i="25"/>
  <c r="X10" i="25"/>
  <c r="AW10" i="25"/>
  <c r="Z12" i="25"/>
  <c r="W13" i="25"/>
  <c r="AA13" i="25"/>
  <c r="X14" i="25"/>
  <c r="AW14" i="25"/>
  <c r="Z16" i="25"/>
  <c r="W17" i="25"/>
  <c r="AA17" i="25"/>
  <c r="X18" i="25"/>
  <c r="AW18" i="25"/>
  <c r="Z20" i="25"/>
  <c r="W21" i="25"/>
  <c r="AA21" i="25"/>
  <c r="X22" i="25"/>
  <c r="AW22" i="25"/>
  <c r="Z24" i="25"/>
  <c r="W25" i="25"/>
  <c r="AA25" i="25"/>
  <c r="X26" i="25"/>
  <c r="AW26" i="25"/>
  <c r="Z28" i="25"/>
  <c r="W29" i="25"/>
  <c r="AA29" i="25"/>
  <c r="X30" i="25"/>
  <c r="AW30" i="25"/>
  <c r="Z32" i="25"/>
  <c r="W33" i="25"/>
  <c r="AA33" i="25"/>
  <c r="X34" i="25"/>
  <c r="AW34" i="25"/>
  <c r="Z36" i="25"/>
  <c r="Z37" i="25"/>
  <c r="AH39" i="25"/>
  <c r="AI40" i="25"/>
  <c r="AM40" i="25"/>
  <c r="AQ40" i="25"/>
  <c r="AU40" i="25"/>
  <c r="AG42" i="25"/>
  <c r="AK42" i="25"/>
  <c r="AO42" i="25"/>
  <c r="AS42" i="25"/>
  <c r="AI43" i="25"/>
  <c r="AM43" i="25"/>
  <c r="AQ43" i="25"/>
  <c r="AU43" i="25"/>
  <c r="AK44" i="25"/>
  <c r="AQ44" i="25"/>
  <c r="AM45" i="25"/>
  <c r="Y6" i="26"/>
  <c r="AD6" i="26" s="1"/>
  <c r="AI20" i="26"/>
  <c r="AI23" i="26"/>
  <c r="AM20" i="26"/>
  <c r="AM23" i="26"/>
  <c r="AQ20" i="26"/>
  <c r="AQ23" i="26"/>
  <c r="AU20" i="26"/>
  <c r="AU23" i="26"/>
  <c r="W7" i="26"/>
  <c r="AB7" i="26"/>
  <c r="X7" i="26"/>
  <c r="X16" i="26" s="1"/>
  <c r="W8" i="26"/>
  <c r="AB8" i="26"/>
  <c r="W9" i="26"/>
  <c r="AB9" i="26"/>
  <c r="AA10" i="26"/>
  <c r="W10" i="26"/>
  <c r="AW10" i="26"/>
  <c r="Z11" i="26"/>
  <c r="Z12" i="26"/>
  <c r="Y13" i="26"/>
  <c r="AC13" i="26" s="1"/>
  <c r="V13" i="26" s="1"/>
  <c r="Y14" i="26"/>
  <c r="AD14" i="26" s="1"/>
  <c r="AB15" i="26"/>
  <c r="X15" i="26"/>
  <c r="AI16" i="26"/>
  <c r="AI26" i="26" s="1"/>
  <c r="AN16" i="26"/>
  <c r="AS16" i="26"/>
  <c r="AG17" i="26"/>
  <c r="AL17" i="26"/>
  <c r="AQ17" i="26"/>
  <c r="AE18" i="26"/>
  <c r="AJ18" i="26"/>
  <c r="AP18" i="26"/>
  <c r="AU18" i="26"/>
  <c r="AI19" i="26"/>
  <c r="AN19" i="26"/>
  <c r="AS19" i="26"/>
  <c r="AG20" i="26"/>
  <c r="AL20" i="26"/>
  <c r="AR20" i="26"/>
  <c r="AH21" i="26"/>
  <c r="AP21" i="26"/>
  <c r="AE22" i="26"/>
  <c r="AQ22" i="26"/>
  <c r="AT23" i="26"/>
  <c r="AB6" i="27"/>
  <c r="AI42" i="27"/>
  <c r="AM42" i="27"/>
  <c r="AQ42" i="27"/>
  <c r="AU42" i="27"/>
  <c r="AA10" i="27"/>
  <c r="W10" i="27"/>
  <c r="Z10" i="27"/>
  <c r="Y10" i="27"/>
  <c r="AW10" i="27"/>
  <c r="AW12" i="27"/>
  <c r="W13" i="27"/>
  <c r="Y16" i="27"/>
  <c r="AA16" i="27"/>
  <c r="W16" i="27"/>
  <c r="AB17" i="27"/>
  <c r="X17" i="27"/>
  <c r="AA18" i="27"/>
  <c r="W18" i="27"/>
  <c r="Z18" i="27"/>
  <c r="Y18" i="27"/>
  <c r="AW18" i="27"/>
  <c r="AW20" i="27"/>
  <c r="W21" i="27"/>
  <c r="Y24" i="27"/>
  <c r="AA24" i="27"/>
  <c r="W24" i="27"/>
  <c r="AB25" i="27"/>
  <c r="X25" i="27"/>
  <c r="AA26" i="27"/>
  <c r="W26" i="27"/>
  <c r="Z26" i="27"/>
  <c r="Y26" i="27"/>
  <c r="AW26" i="27"/>
  <c r="AW28" i="27"/>
  <c r="W29" i="27"/>
  <c r="Y32" i="27"/>
  <c r="AA32" i="27"/>
  <c r="W32" i="27"/>
  <c r="AB33" i="27"/>
  <c r="X33" i="27"/>
  <c r="AA34" i="27"/>
  <c r="W34" i="27"/>
  <c r="Z34" i="27"/>
  <c r="Y34" i="27"/>
  <c r="AD34" i="27" s="1"/>
  <c r="AW34" i="27"/>
  <c r="AW35" i="27"/>
  <c r="AW36" i="27"/>
  <c r="AJ38" i="27"/>
  <c r="AG39" i="27"/>
  <c r="AL40" i="27"/>
  <c r="AJ42" i="27"/>
  <c r="AL43" i="27"/>
  <c r="AT44" i="27"/>
  <c r="AE42" i="28"/>
  <c r="AE44" i="28"/>
  <c r="AE45" i="28"/>
  <c r="AE43" i="28"/>
  <c r="AE41" i="28"/>
  <c r="AJ45" i="28"/>
  <c r="AJ39" i="28"/>
  <c r="AJ44" i="28"/>
  <c r="AJ43" i="28"/>
  <c r="AJ42" i="28"/>
  <c r="AJ41" i="28"/>
  <c r="AB6" i="28"/>
  <c r="X6" i="28"/>
  <c r="AN45" i="28"/>
  <c r="AN39" i="28"/>
  <c r="AN40" i="28"/>
  <c r="AN38" i="28"/>
  <c r="AN44" i="28"/>
  <c r="AN43" i="28"/>
  <c r="AN42" i="28"/>
  <c r="AR45" i="28"/>
  <c r="AR39" i="28"/>
  <c r="AR41" i="28"/>
  <c r="AR40" i="28"/>
  <c r="AR38" i="28"/>
  <c r="AR44" i="28"/>
  <c r="AV45" i="28"/>
  <c r="AV39" i="28"/>
  <c r="AV43" i="28"/>
  <c r="AV42" i="28"/>
  <c r="AV41" i="28"/>
  <c r="AV40" i="28"/>
  <c r="AV38" i="28"/>
  <c r="AA7" i="28"/>
  <c r="AA38" i="28" s="1"/>
  <c r="G34" i="38" s="1"/>
  <c r="W7" i="28"/>
  <c r="W38" i="28" s="1"/>
  <c r="C34" i="38" s="1"/>
  <c r="Z7" i="28"/>
  <c r="Y7" i="28"/>
  <c r="AW7" i="28"/>
  <c r="AW8" i="28"/>
  <c r="AB10" i="28"/>
  <c r="Y10" i="28"/>
  <c r="AC10" i="28" s="1"/>
  <c r="V10" i="28" s="1"/>
  <c r="Z21" i="28"/>
  <c r="Y21" i="28"/>
  <c r="X21" i="28"/>
  <c r="AB21" i="28"/>
  <c r="W21" i="28"/>
  <c r="AW21" i="28"/>
  <c r="AD24" i="28"/>
  <c r="AA24" i="28"/>
  <c r="Z24" i="28"/>
  <c r="Y28" i="28"/>
  <c r="Z28" i="28"/>
  <c r="X28" i="28"/>
  <c r="AB28" i="28"/>
  <c r="W28" i="28"/>
  <c r="AW28" i="28"/>
  <c r="W31" i="28"/>
  <c r="AA31" i="28"/>
  <c r="Z31" i="28"/>
  <c r="AI41" i="28"/>
  <c r="AQ44" i="28"/>
  <c r="AG45" i="28"/>
  <c r="Z7" i="29"/>
  <c r="AB15" i="29"/>
  <c r="Y15" i="29"/>
  <c r="AD15" i="29" s="1"/>
  <c r="AC21" i="29"/>
  <c r="V21" i="29" s="1"/>
  <c r="Z26" i="29"/>
  <c r="Y26" i="29"/>
  <c r="X26" i="29"/>
  <c r="AB26" i="29"/>
  <c r="W26" i="29"/>
  <c r="AW26" i="29"/>
  <c r="AB29" i="29"/>
  <c r="W29" i="29"/>
  <c r="AA29" i="29"/>
  <c r="Z29" i="29"/>
  <c r="Y33" i="29"/>
  <c r="Z33" i="29"/>
  <c r="X33" i="29"/>
  <c r="AB33" i="29"/>
  <c r="W33" i="29"/>
  <c r="AW33" i="29"/>
  <c r="AQ36" i="29"/>
  <c r="AL41" i="29"/>
  <c r="AI45" i="30"/>
  <c r="AM45" i="30"/>
  <c r="AQ45" i="30"/>
  <c r="AU45" i="30"/>
  <c r="Y9" i="30"/>
  <c r="Z9" i="30"/>
  <c r="X9" i="30"/>
  <c r="AB9" i="30"/>
  <c r="W9" i="30"/>
  <c r="AW9" i="30"/>
  <c r="W12" i="30"/>
  <c r="Z12" i="30"/>
  <c r="Z15" i="30"/>
  <c r="AB33" i="30"/>
  <c r="X33" i="30"/>
  <c r="AA33" i="30"/>
  <c r="W33" i="30"/>
  <c r="Z33" i="30"/>
  <c r="AA35" i="30"/>
  <c r="W35" i="30"/>
  <c r="Z35" i="30"/>
  <c r="Y35" i="30"/>
  <c r="AB35" i="30"/>
  <c r="X35" i="30"/>
  <c r="AW35" i="30"/>
  <c r="AI44" i="31"/>
  <c r="AI43" i="31"/>
  <c r="AI40" i="31"/>
  <c r="AI41" i="31"/>
  <c r="AB6" i="31"/>
  <c r="X6" i="31"/>
  <c r="AI42" i="31"/>
  <c r="AI38" i="31"/>
  <c r="AI48" i="31" s="1"/>
  <c r="AA6" i="31"/>
  <c r="W6" i="31"/>
  <c r="AI39" i="31"/>
  <c r="Z6" i="31"/>
  <c r="AM44" i="31"/>
  <c r="AM45" i="31"/>
  <c r="AM43" i="31"/>
  <c r="AM40" i="31"/>
  <c r="AM41" i="31"/>
  <c r="AM42" i="31"/>
  <c r="AM38" i="31"/>
  <c r="AQ44" i="31"/>
  <c r="AQ43" i="31"/>
  <c r="AQ40" i="31"/>
  <c r="AQ45" i="31"/>
  <c r="AQ41" i="31"/>
  <c r="AQ42" i="31"/>
  <c r="AQ38" i="31"/>
  <c r="AQ39" i="31"/>
  <c r="AU44" i="31"/>
  <c r="AU43" i="31"/>
  <c r="AU40" i="31"/>
  <c r="AU41" i="31"/>
  <c r="AU45" i="31"/>
  <c r="AU42" i="31"/>
  <c r="AU38" i="31"/>
  <c r="AU39" i="31"/>
  <c r="AA8" i="31"/>
  <c r="W8" i="31"/>
  <c r="Z8" i="31"/>
  <c r="Y8" i="31"/>
  <c r="AG41" i="31"/>
  <c r="AG44" i="31"/>
  <c r="AB8" i="31"/>
  <c r="X8" i="31"/>
  <c r="AO41" i="31"/>
  <c r="AS45" i="31"/>
  <c r="AS41" i="31"/>
  <c r="AW8" i="31"/>
  <c r="AB23" i="31"/>
  <c r="X23" i="31"/>
  <c r="AA23" i="31"/>
  <c r="W23" i="31"/>
  <c r="AV43" i="31"/>
  <c r="AI45" i="31"/>
  <c r="W20" i="23"/>
  <c r="AA20" i="23"/>
  <c r="X21" i="23"/>
  <c r="W24" i="23"/>
  <c r="AA24" i="23"/>
  <c r="X25" i="23"/>
  <c r="W28" i="23"/>
  <c r="AA28" i="23"/>
  <c r="X29" i="23"/>
  <c r="W32" i="23"/>
  <c r="AA32" i="23"/>
  <c r="X33" i="23"/>
  <c r="W36" i="23"/>
  <c r="AA36" i="23"/>
  <c r="W37" i="23"/>
  <c r="AA37" i="23"/>
  <c r="Y6" i="24"/>
  <c r="W8" i="24"/>
  <c r="AA8" i="24"/>
  <c r="X9" i="24"/>
  <c r="W12" i="24"/>
  <c r="AA12" i="24"/>
  <c r="X13" i="24"/>
  <c r="W16" i="24"/>
  <c r="AA16" i="24"/>
  <c r="X17" i="24"/>
  <c r="W20" i="24"/>
  <c r="AA20" i="24"/>
  <c r="X21" i="24"/>
  <c r="W24" i="24"/>
  <c r="AA24" i="24"/>
  <c r="X25" i="24"/>
  <c r="W28" i="24"/>
  <c r="AA28" i="24"/>
  <c r="X29" i="24"/>
  <c r="W32" i="24"/>
  <c r="AA32" i="24"/>
  <c r="X33" i="24"/>
  <c r="W36" i="24"/>
  <c r="AA36" i="24"/>
  <c r="W37" i="24"/>
  <c r="AA37" i="24"/>
  <c r="AG38" i="24"/>
  <c r="AK38" i="24"/>
  <c r="AO38" i="24"/>
  <c r="AS38" i="24"/>
  <c r="AI39" i="24"/>
  <c r="AM39" i="24"/>
  <c r="AQ39" i="24"/>
  <c r="AU39" i="24"/>
  <c r="AG41" i="24"/>
  <c r="AK41" i="24"/>
  <c r="AO41" i="24"/>
  <c r="AS41" i="24"/>
  <c r="AH42" i="24"/>
  <c r="AL42" i="24"/>
  <c r="AP42" i="24"/>
  <c r="AT42" i="24"/>
  <c r="AI45" i="24"/>
  <c r="AM45" i="24"/>
  <c r="AQ45" i="24"/>
  <c r="AU45" i="24"/>
  <c r="Y6" i="25"/>
  <c r="AH44" i="25"/>
  <c r="AL44" i="25"/>
  <c r="AP44" i="25"/>
  <c r="AT44" i="25"/>
  <c r="W8" i="25"/>
  <c r="AA8" i="25"/>
  <c r="X9" i="25"/>
  <c r="W12" i="25"/>
  <c r="AA12" i="25"/>
  <c r="X13" i="25"/>
  <c r="W16" i="25"/>
  <c r="AA16" i="25"/>
  <c r="X17" i="25"/>
  <c r="W20" i="25"/>
  <c r="AA20" i="25"/>
  <c r="X21" i="25"/>
  <c r="W24" i="25"/>
  <c r="AA24" i="25"/>
  <c r="X25" i="25"/>
  <c r="W28" i="25"/>
  <c r="AA28" i="25"/>
  <c r="X29" i="25"/>
  <c r="W32" i="25"/>
  <c r="AA32" i="25"/>
  <c r="X33" i="25"/>
  <c r="W36" i="25"/>
  <c r="AA36" i="25"/>
  <c r="W37" i="25"/>
  <c r="AA37" i="25"/>
  <c r="AG38" i="25"/>
  <c r="AK38" i="25"/>
  <c r="AO38" i="25"/>
  <c r="AS38" i="25"/>
  <c r="AI39" i="25"/>
  <c r="AI48" i="25" s="1"/>
  <c r="AM39" i="25"/>
  <c r="AQ39" i="25"/>
  <c r="AU39" i="25"/>
  <c r="AG41" i="25"/>
  <c r="AK41" i="25"/>
  <c r="AO41" i="25"/>
  <c r="AS41" i="25"/>
  <c r="AH42" i="25"/>
  <c r="AL42" i="25"/>
  <c r="AP42" i="25"/>
  <c r="AT42" i="25"/>
  <c r="AG44" i="25"/>
  <c r="AM44" i="25"/>
  <c r="AI45" i="25"/>
  <c r="AT45" i="25"/>
  <c r="AE20" i="26"/>
  <c r="AJ23" i="26"/>
  <c r="AN23" i="26"/>
  <c r="AR23" i="26"/>
  <c r="AV23" i="26"/>
  <c r="Y7" i="26"/>
  <c r="X8" i="26"/>
  <c r="X9" i="26"/>
  <c r="X10" i="26"/>
  <c r="AW11" i="26"/>
  <c r="AA12" i="26"/>
  <c r="Y12" i="26"/>
  <c r="AC12" i="26" s="1"/>
  <c r="V12" i="26" s="1"/>
  <c r="AW12" i="26"/>
  <c r="Z13" i="26"/>
  <c r="AW13" i="26"/>
  <c r="Y15" i="26"/>
  <c r="AJ16" i="26"/>
  <c r="AO16" i="26"/>
  <c r="AU16" i="26"/>
  <c r="AH17" i="26"/>
  <c r="AM17" i="26"/>
  <c r="AS17" i="26"/>
  <c r="AL18" i="26"/>
  <c r="AQ18" i="26"/>
  <c r="AV18" i="26"/>
  <c r="AE19" i="26"/>
  <c r="AJ19" i="26"/>
  <c r="AU19" i="26"/>
  <c r="AH20" i="26"/>
  <c r="AN20" i="26"/>
  <c r="AI21" i="26"/>
  <c r="AQ21" i="26"/>
  <c r="AU22" i="26"/>
  <c r="AH23" i="26"/>
  <c r="AE42" i="27"/>
  <c r="AJ45" i="27"/>
  <c r="AN45" i="27"/>
  <c r="AR45" i="27"/>
  <c r="AV45" i="27"/>
  <c r="Y9" i="27"/>
  <c r="X10" i="27"/>
  <c r="AB11" i="27"/>
  <c r="X11" i="27"/>
  <c r="AB12" i="27"/>
  <c r="Z17" i="27"/>
  <c r="X18" i="27"/>
  <c r="AB19" i="27"/>
  <c r="X19" i="27"/>
  <c r="Z19" i="27"/>
  <c r="AB20" i="27"/>
  <c r="Z25" i="27"/>
  <c r="X26" i="27"/>
  <c r="AB27" i="27"/>
  <c r="X27" i="27"/>
  <c r="Z27" i="27"/>
  <c r="AB28" i="27"/>
  <c r="AB35" i="27"/>
  <c r="X35" i="27"/>
  <c r="Z35" i="27"/>
  <c r="AB36" i="27"/>
  <c r="Y37" i="27"/>
  <c r="AN38" i="27"/>
  <c r="AK39" i="27"/>
  <c r="AP40" i="27"/>
  <c r="AH44" i="27"/>
  <c r="AD7" i="28"/>
  <c r="AH39" i="28"/>
  <c r="AP38" i="28"/>
  <c r="Z13" i="28"/>
  <c r="Y13" i="28"/>
  <c r="X13" i="28"/>
  <c r="AB13" i="28"/>
  <c r="W13" i="28"/>
  <c r="AW13" i="28"/>
  <c r="AA15" i="28"/>
  <c r="AB16" i="28"/>
  <c r="W16" i="28"/>
  <c r="AA16" i="28"/>
  <c r="Z16" i="28"/>
  <c r="AC17" i="28"/>
  <c r="V17" i="28" s="1"/>
  <c r="Y20" i="28"/>
  <c r="Z20" i="28"/>
  <c r="X20" i="28"/>
  <c r="AB20" i="28"/>
  <c r="W20" i="28"/>
  <c r="AW20" i="28"/>
  <c r="W23" i="28"/>
  <c r="AA23" i="28"/>
  <c r="Z23" i="28"/>
  <c r="Z26" i="28"/>
  <c r="AA29" i="28"/>
  <c r="AB34" i="28"/>
  <c r="Z34" i="28"/>
  <c r="Y34" i="28"/>
  <c r="AA36" i="28"/>
  <c r="AG39" i="28"/>
  <c r="AE40" i="28"/>
  <c r="AN41" i="28"/>
  <c r="AG42" i="28"/>
  <c r="AR43" i="28"/>
  <c r="AV44" i="28"/>
  <c r="AK35" i="29"/>
  <c r="AO38" i="29"/>
  <c r="AS42" i="29"/>
  <c r="AB7" i="29"/>
  <c r="Y7" i="29"/>
  <c r="AC7" i="29" s="1"/>
  <c r="V7" i="29" s="1"/>
  <c r="AA9" i="29"/>
  <c r="Z18" i="29"/>
  <c r="Y18" i="29"/>
  <c r="X18" i="29"/>
  <c r="AB18" i="29"/>
  <c r="W18" i="29"/>
  <c r="AW18" i="29"/>
  <c r="AA20" i="29"/>
  <c r="AB21" i="29"/>
  <c r="W21" i="29"/>
  <c r="AA21" i="29"/>
  <c r="Z21" i="29"/>
  <c r="Y25" i="29"/>
  <c r="Z25" i="29"/>
  <c r="X25" i="29"/>
  <c r="AB25" i="29"/>
  <c r="W25" i="29"/>
  <c r="AW25" i="29"/>
  <c r="W28" i="29"/>
  <c r="Z28" i="29"/>
  <c r="Z31" i="29"/>
  <c r="AI38" i="29"/>
  <c r="AG42" i="29"/>
  <c r="AA10" i="30"/>
  <c r="AA42" i="30" s="1"/>
  <c r="AD14" i="30"/>
  <c r="AB15" i="30"/>
  <c r="Y15" i="30"/>
  <c r="AD15" i="30" s="1"/>
  <c r="AA17" i="30"/>
  <c r="AA44" i="30" s="1"/>
  <c r="AA19" i="30"/>
  <c r="W19" i="30"/>
  <c r="Y19" i="30"/>
  <c r="X19" i="30"/>
  <c r="AB19" i="30"/>
  <c r="AW19" i="30"/>
  <c r="Z21" i="30"/>
  <c r="AA23" i="30"/>
  <c r="W23" i="30"/>
  <c r="Y23" i="30"/>
  <c r="X23" i="30"/>
  <c r="AB23" i="30"/>
  <c r="AW23" i="30"/>
  <c r="Z25" i="30"/>
  <c r="AA27" i="30"/>
  <c r="W27" i="30"/>
  <c r="Y27" i="30"/>
  <c r="X27" i="30"/>
  <c r="AB27" i="30"/>
  <c r="AW27" i="30"/>
  <c r="AB15" i="31"/>
  <c r="X15" i="31"/>
  <c r="AA15" i="31"/>
  <c r="W15" i="31"/>
  <c r="AB30" i="31"/>
  <c r="X30" i="31"/>
  <c r="AA30" i="31"/>
  <c r="W30" i="31"/>
  <c r="Z30" i="31"/>
  <c r="AA32" i="31"/>
  <c r="W32" i="31"/>
  <c r="Z32" i="31"/>
  <c r="Y32" i="31"/>
  <c r="AB32" i="31"/>
  <c r="X32" i="31"/>
  <c r="AW32" i="31"/>
  <c r="Z7" i="32"/>
  <c r="Y7" i="32"/>
  <c r="W7" i="32"/>
  <c r="AG40" i="32"/>
  <c r="AB7" i="32"/>
  <c r="AA7" i="32"/>
  <c r="AA44" i="32" s="1"/>
  <c r="X7" i="32"/>
  <c r="AW7" i="32"/>
  <c r="Z14" i="32"/>
  <c r="Y14" i="32"/>
  <c r="W14" i="32"/>
  <c r="AB14" i="32"/>
  <c r="AA14" i="32"/>
  <c r="X14" i="32"/>
  <c r="AW14" i="32"/>
  <c r="AH38" i="24"/>
  <c r="AL38" i="24"/>
  <c r="AP38" i="24"/>
  <c r="AT38" i="24"/>
  <c r="AG40" i="24"/>
  <c r="AK40" i="24"/>
  <c r="AO40" i="24"/>
  <c r="AS40" i="24"/>
  <c r="AG43" i="24"/>
  <c r="AK43" i="24"/>
  <c r="AO43" i="24"/>
  <c r="AS43" i="24"/>
  <c r="AH38" i="25"/>
  <c r="AL38" i="25"/>
  <c r="AP38" i="25"/>
  <c r="AT38" i="25"/>
  <c r="AG40" i="25"/>
  <c r="AK40" i="25"/>
  <c r="AO40" i="25"/>
  <c r="AS40" i="25"/>
  <c r="AH41" i="25"/>
  <c r="AL41" i="25"/>
  <c r="AP41" i="25"/>
  <c r="AT41" i="25"/>
  <c r="AI42" i="25"/>
  <c r="AU42" i="25"/>
  <c r="AG43" i="25"/>
  <c r="AK43" i="25"/>
  <c r="AO43" i="25"/>
  <c r="AS43" i="25"/>
  <c r="AS44" i="25"/>
  <c r="AP45" i="25"/>
  <c r="AB6" i="26"/>
  <c r="AG23" i="26"/>
  <c r="AG22" i="26"/>
  <c r="AG21" i="26"/>
  <c r="AG18" i="26"/>
  <c r="AA6" i="26"/>
  <c r="W6" i="26"/>
  <c r="AK23" i="26"/>
  <c r="AK22" i="26"/>
  <c r="AK21" i="26"/>
  <c r="AK18" i="26"/>
  <c r="AO23" i="26"/>
  <c r="AO22" i="26"/>
  <c r="AO21" i="26"/>
  <c r="AO18" i="26"/>
  <c r="AS23" i="26"/>
  <c r="AS22" i="26"/>
  <c r="AS21" i="26"/>
  <c r="AS18" i="26"/>
  <c r="AW6" i="26"/>
  <c r="Z8" i="26"/>
  <c r="Z20" i="26" s="1"/>
  <c r="Y9" i="26"/>
  <c r="AB11" i="26"/>
  <c r="X11" i="26"/>
  <c r="W12" i="26"/>
  <c r="AA14" i="26"/>
  <c r="W14" i="26"/>
  <c r="AW14" i="26"/>
  <c r="AK16" i="26"/>
  <c r="AQ16" i="26"/>
  <c r="AV16" i="26"/>
  <c r="AI17" i="26"/>
  <c r="AO17" i="26"/>
  <c r="AT17" i="26"/>
  <c r="AH18" i="26"/>
  <c r="AM18" i="26"/>
  <c r="AR18" i="26"/>
  <c r="AK19" i="26"/>
  <c r="AQ19" i="26"/>
  <c r="AV19" i="26"/>
  <c r="AJ20" i="26"/>
  <c r="AO20" i="26"/>
  <c r="AT20" i="26"/>
  <c r="AL21" i="26"/>
  <c r="AT21" i="26"/>
  <c r="AI22" i="26"/>
  <c r="AL23" i="26"/>
  <c r="AG44" i="27"/>
  <c r="AG43" i="27"/>
  <c r="AG40" i="27"/>
  <c r="AA6" i="27"/>
  <c r="W6" i="27"/>
  <c r="AG41" i="27"/>
  <c r="Z6" i="27"/>
  <c r="AG42" i="27"/>
  <c r="AG38" i="27"/>
  <c r="Y6" i="27"/>
  <c r="AC6" i="27" s="1"/>
  <c r="V6" i="27" s="1"/>
  <c r="AK44" i="27"/>
  <c r="AK43" i="27"/>
  <c r="AK40" i="27"/>
  <c r="AK41" i="27"/>
  <c r="AK42" i="27"/>
  <c r="AK38" i="27"/>
  <c r="AO44" i="27"/>
  <c r="AO43" i="27"/>
  <c r="AO40" i="27"/>
  <c r="AO41" i="27"/>
  <c r="AO42" i="27"/>
  <c r="AO38" i="27"/>
  <c r="AS44" i="27"/>
  <c r="AS43" i="27"/>
  <c r="AS40" i="27"/>
  <c r="AS41" i="27"/>
  <c r="AS42" i="27"/>
  <c r="AS38" i="27"/>
  <c r="AW6" i="27"/>
  <c r="AW7" i="27"/>
  <c r="Y12" i="27"/>
  <c r="AA12" i="27"/>
  <c r="W12" i="27"/>
  <c r="AB13" i="27"/>
  <c r="X13" i="27"/>
  <c r="AA14" i="27"/>
  <c r="W14" i="27"/>
  <c r="Z14" i="27"/>
  <c r="Y14" i="27"/>
  <c r="AD14" i="27" s="1"/>
  <c r="AW14" i="27"/>
  <c r="AW15" i="27"/>
  <c r="Y20" i="27"/>
  <c r="AA20" i="27"/>
  <c r="W20" i="27"/>
  <c r="AB21" i="27"/>
  <c r="X21" i="27"/>
  <c r="AA22" i="27"/>
  <c r="W22" i="27"/>
  <c r="Z22" i="27"/>
  <c r="AC22" i="27" s="1"/>
  <c r="V22" i="27" s="1"/>
  <c r="Y22" i="27"/>
  <c r="AD22" i="27" s="1"/>
  <c r="AW22" i="27"/>
  <c r="AW23" i="27"/>
  <c r="Y28" i="27"/>
  <c r="AA28" i="27"/>
  <c r="W28" i="27"/>
  <c r="AB29" i="27"/>
  <c r="X29" i="27"/>
  <c r="AA30" i="27"/>
  <c r="W30" i="27"/>
  <c r="Z30" i="27"/>
  <c r="Y30" i="27"/>
  <c r="AC30" i="27" s="1"/>
  <c r="V30" i="27" s="1"/>
  <c r="AW30" i="27"/>
  <c r="AW31" i="27"/>
  <c r="Y36" i="27"/>
  <c r="AA36" i="27"/>
  <c r="W36" i="27"/>
  <c r="Z37" i="27"/>
  <c r="AR38" i="27"/>
  <c r="AO39" i="27"/>
  <c r="AT40" i="27"/>
  <c r="AI41" i="27"/>
  <c r="AO45" i="27"/>
  <c r="AH45" i="28"/>
  <c r="AL40" i="28"/>
  <c r="AT43" i="28"/>
  <c r="AB8" i="28"/>
  <c r="X8" i="28"/>
  <c r="AA8" i="28"/>
  <c r="W8" i="28"/>
  <c r="Z8" i="28"/>
  <c r="Y12" i="28"/>
  <c r="Z12" i="28"/>
  <c r="X12" i="28"/>
  <c r="AB12" i="28"/>
  <c r="W12" i="28"/>
  <c r="AW12" i="28"/>
  <c r="W15" i="28"/>
  <c r="Z15" i="28"/>
  <c r="Z18" i="28"/>
  <c r="AB26" i="28"/>
  <c r="AD26" i="28" s="1"/>
  <c r="Y26" i="28"/>
  <c r="X32" i="28"/>
  <c r="AA37" i="28"/>
  <c r="Z37" i="28"/>
  <c r="AL39" i="28"/>
  <c r="AH37" i="29"/>
  <c r="AL35" i="29"/>
  <c r="AP40" i="29"/>
  <c r="AT42" i="29"/>
  <c r="AI37" i="29"/>
  <c r="AM38" i="29"/>
  <c r="AQ40" i="29"/>
  <c r="AU42" i="29"/>
  <c r="Z10" i="29"/>
  <c r="Y10" i="29"/>
  <c r="X10" i="29"/>
  <c r="AB10" i="29"/>
  <c r="W10" i="29"/>
  <c r="AW10" i="29"/>
  <c r="Y12" i="29"/>
  <c r="AA12" i="29"/>
  <c r="AB13" i="29"/>
  <c r="W13" i="29"/>
  <c r="AA13" i="29"/>
  <c r="Z13" i="29"/>
  <c r="Y17" i="29"/>
  <c r="Z17" i="29"/>
  <c r="X17" i="29"/>
  <c r="AB17" i="29"/>
  <c r="W17" i="29"/>
  <c r="AW17" i="29"/>
  <c r="W20" i="29"/>
  <c r="Z20" i="29"/>
  <c r="Z23" i="29"/>
  <c r="AD30" i="29"/>
  <c r="AB31" i="29"/>
  <c r="Y31" i="29"/>
  <c r="X34" i="29"/>
  <c r="AG36" i="29"/>
  <c r="AG39" i="29"/>
  <c r="AD6" i="30"/>
  <c r="AO43" i="30"/>
  <c r="AS44" i="30"/>
  <c r="AB7" i="30"/>
  <c r="AD7" i="30" s="1"/>
  <c r="Y7" i="30"/>
  <c r="AA9" i="30"/>
  <c r="X13" i="30"/>
  <c r="AC15" i="30"/>
  <c r="V15" i="30" s="1"/>
  <c r="AB34" i="30"/>
  <c r="X34" i="30"/>
  <c r="AA34" i="30"/>
  <c r="W34" i="30"/>
  <c r="AB7" i="31"/>
  <c r="X7" i="31"/>
  <c r="AA7" i="31"/>
  <c r="W7" i="31"/>
  <c r="AJ43" i="31"/>
  <c r="AJ40" i="31"/>
  <c r="AN43" i="31"/>
  <c r="AN40" i="31"/>
  <c r="AN45" i="31"/>
  <c r="AR43" i="31"/>
  <c r="AR40" i="31"/>
  <c r="AB22" i="31"/>
  <c r="X22" i="31"/>
  <c r="AA22" i="31"/>
  <c r="W22" i="31"/>
  <c r="Z22" i="31"/>
  <c r="AA24" i="31"/>
  <c r="W24" i="31"/>
  <c r="Z24" i="31"/>
  <c r="Y24" i="31"/>
  <c r="AB24" i="31"/>
  <c r="X24" i="31"/>
  <c r="AW24" i="31"/>
  <c r="AR44" i="31"/>
  <c r="AH37" i="32"/>
  <c r="AJ22" i="26"/>
  <c r="AN22" i="26"/>
  <c r="AR22" i="26"/>
  <c r="AV22" i="26"/>
  <c r="AE23" i="26"/>
  <c r="Z7" i="27"/>
  <c r="W8" i="27"/>
  <c r="AA8" i="27"/>
  <c r="X9" i="27"/>
  <c r="AW9" i="27"/>
  <c r="Z11" i="27"/>
  <c r="AW13" i="27"/>
  <c r="AW17" i="27"/>
  <c r="AW21" i="27"/>
  <c r="AW25" i="27"/>
  <c r="AW29" i="27"/>
  <c r="AW33" i="27"/>
  <c r="AH39" i="27"/>
  <c r="AL39" i="27"/>
  <c r="AP39" i="27"/>
  <c r="AT39" i="27"/>
  <c r="AE40" i="27"/>
  <c r="AI40" i="27"/>
  <c r="AM40" i="27"/>
  <c r="AQ40" i="27"/>
  <c r="AU40" i="27"/>
  <c r="AJ41" i="27"/>
  <c r="AN41" i="27"/>
  <c r="AR41" i="27"/>
  <c r="AV41" i="27"/>
  <c r="AE43" i="27"/>
  <c r="AI43" i="27"/>
  <c r="AM43" i="27"/>
  <c r="AQ43" i="27"/>
  <c r="AU43" i="27"/>
  <c r="AE44" i="27"/>
  <c r="AI44" i="27"/>
  <c r="AM44" i="27"/>
  <c r="AQ44" i="27"/>
  <c r="AU44" i="27"/>
  <c r="AH45" i="27"/>
  <c r="AL45" i="27"/>
  <c r="AP45" i="27"/>
  <c r="AT45" i="27"/>
  <c r="AI48" i="27"/>
  <c r="AG44" i="28"/>
  <c r="AG43" i="28"/>
  <c r="AG40" i="28"/>
  <c r="AK44" i="28"/>
  <c r="AK43" i="28"/>
  <c r="AK40" i="28"/>
  <c r="AO44" i="28"/>
  <c r="AO43" i="28"/>
  <c r="AO40" i="28"/>
  <c r="AS44" i="28"/>
  <c r="AS43" i="28"/>
  <c r="AS40" i="28"/>
  <c r="AW6" i="28"/>
  <c r="AB11" i="28"/>
  <c r="X11" i="28"/>
  <c r="AA14" i="28"/>
  <c r="W14" i="28"/>
  <c r="AW14" i="28"/>
  <c r="AB19" i="28"/>
  <c r="X19" i="28"/>
  <c r="AA22" i="28"/>
  <c r="AA40" i="28" s="1"/>
  <c r="W22" i="28"/>
  <c r="AW22" i="28"/>
  <c r="AB27" i="28"/>
  <c r="X27" i="28"/>
  <c r="AA30" i="28"/>
  <c r="W30" i="28"/>
  <c r="AW30" i="28"/>
  <c r="AB35" i="28"/>
  <c r="X35" i="28"/>
  <c r="AK38" i="28"/>
  <c r="AM39" i="28"/>
  <c r="AS39" i="28"/>
  <c r="AQ40" i="28"/>
  <c r="AO41" i="28"/>
  <c r="AU41" i="28"/>
  <c r="AH42" i="28"/>
  <c r="AS42" i="28"/>
  <c r="AI43" i="28"/>
  <c r="AH44" i="28"/>
  <c r="AM44" i="28"/>
  <c r="AM45" i="28"/>
  <c r="AS45" i="28"/>
  <c r="AJ42" i="29"/>
  <c r="AJ36" i="29"/>
  <c r="AN42" i="29"/>
  <c r="AN36" i="29"/>
  <c r="AR42" i="29"/>
  <c r="AR36" i="29"/>
  <c r="AV42" i="29"/>
  <c r="AV36" i="29"/>
  <c r="AB8" i="29"/>
  <c r="X8" i="29"/>
  <c r="AA11" i="29"/>
  <c r="W11" i="29"/>
  <c r="AW11" i="29"/>
  <c r="AB16" i="29"/>
  <c r="X16" i="29"/>
  <c r="AA19" i="29"/>
  <c r="W19" i="29"/>
  <c r="AW19" i="29"/>
  <c r="AB24" i="29"/>
  <c r="X24" i="29"/>
  <c r="AA27" i="29"/>
  <c r="W27" i="29"/>
  <c r="AW27" i="29"/>
  <c r="AB32" i="29"/>
  <c r="X32" i="29"/>
  <c r="AP35" i="29"/>
  <c r="AV35" i="29"/>
  <c r="AH36" i="29"/>
  <c r="AM36" i="29"/>
  <c r="AS36" i="29"/>
  <c r="AL37" i="29"/>
  <c r="AQ37" i="29"/>
  <c r="AV37" i="29"/>
  <c r="AE38" i="29"/>
  <c r="AJ38" i="29"/>
  <c r="AU38" i="29"/>
  <c r="AH39" i="29"/>
  <c r="AN39" i="29"/>
  <c r="AS39" i="29"/>
  <c r="AI40" i="29"/>
  <c r="AN40" i="29"/>
  <c r="AT40" i="29"/>
  <c r="AH41" i="29"/>
  <c r="AM41" i="29"/>
  <c r="AR41" i="29"/>
  <c r="AH42" i="29"/>
  <c r="AM42" i="29"/>
  <c r="AE45" i="30"/>
  <c r="AE44" i="30"/>
  <c r="AE43" i="30"/>
  <c r="AE40" i="30"/>
  <c r="AE41" i="30"/>
  <c r="AJ44" i="30"/>
  <c r="AJ43" i="30"/>
  <c r="AJ40" i="30"/>
  <c r="AJ41" i="30"/>
  <c r="AJ42" i="30"/>
  <c r="AJ38" i="30"/>
  <c r="AN44" i="30"/>
  <c r="AN43" i="30"/>
  <c r="AN40" i="30"/>
  <c r="AN41" i="30"/>
  <c r="AN42" i="30"/>
  <c r="AN38" i="30"/>
  <c r="AR44" i="30"/>
  <c r="AR43" i="30"/>
  <c r="AR40" i="30"/>
  <c r="AR41" i="30"/>
  <c r="AR42" i="30"/>
  <c r="AR38" i="30"/>
  <c r="AV44" i="30"/>
  <c r="AV43" i="30"/>
  <c r="AV40" i="30"/>
  <c r="AV41" i="30"/>
  <c r="AV42" i="30"/>
  <c r="AV38" i="30"/>
  <c r="AI43" i="30"/>
  <c r="AI40" i="30"/>
  <c r="AI41" i="30"/>
  <c r="AM43" i="30"/>
  <c r="AM40" i="30"/>
  <c r="AM41" i="30"/>
  <c r="AQ43" i="30"/>
  <c r="AQ40" i="30"/>
  <c r="AQ41" i="30"/>
  <c r="AU43" i="30"/>
  <c r="AU40" i="30"/>
  <c r="AU41" i="30"/>
  <c r="AB8" i="30"/>
  <c r="X8" i="30"/>
  <c r="AA11" i="30"/>
  <c r="W11" i="30"/>
  <c r="AW11" i="30"/>
  <c r="AB16" i="30"/>
  <c r="X16" i="30"/>
  <c r="AB28" i="30"/>
  <c r="X28" i="30"/>
  <c r="AA28" i="30"/>
  <c r="W28" i="30"/>
  <c r="Z28" i="30"/>
  <c r="Z34" i="30"/>
  <c r="AB36" i="30"/>
  <c r="X36" i="30"/>
  <c r="AA36" i="30"/>
  <c r="W36" i="30"/>
  <c r="Z36" i="30"/>
  <c r="AB37" i="30"/>
  <c r="X37" i="30"/>
  <c r="AA37" i="30"/>
  <c r="W37" i="30"/>
  <c r="Z37" i="30"/>
  <c r="AQ38" i="30"/>
  <c r="AN39" i="30"/>
  <c r="AS40" i="30"/>
  <c r="AH41" i="30"/>
  <c r="AM42" i="30"/>
  <c r="AJ45" i="30"/>
  <c r="AJ41" i="31"/>
  <c r="AN41" i="31"/>
  <c r="AR45" i="31"/>
  <c r="AV44" i="31"/>
  <c r="Z7" i="31"/>
  <c r="AK43" i="31"/>
  <c r="AO45" i="31"/>
  <c r="AS44" i="31"/>
  <c r="AB9" i="31"/>
  <c r="X9" i="31"/>
  <c r="AA9" i="31"/>
  <c r="W9" i="31"/>
  <c r="Z9" i="31"/>
  <c r="Z15" i="31"/>
  <c r="AB17" i="31"/>
  <c r="X17" i="31"/>
  <c r="AA17" i="31"/>
  <c r="W17" i="31"/>
  <c r="Z17" i="31"/>
  <c r="Z23" i="31"/>
  <c r="AB25" i="31"/>
  <c r="X25" i="31"/>
  <c r="AA25" i="31"/>
  <c r="W25" i="31"/>
  <c r="Z25" i="31"/>
  <c r="Z31" i="31"/>
  <c r="AB33" i="31"/>
  <c r="X33" i="31"/>
  <c r="AA33" i="31"/>
  <c r="W33" i="31"/>
  <c r="Z33" i="31"/>
  <c r="AT38" i="31"/>
  <c r="AT37" i="32"/>
  <c r="Z12" i="32"/>
  <c r="Y12" i="32"/>
  <c r="AI38" i="32"/>
  <c r="AJ17" i="26"/>
  <c r="AN17" i="26"/>
  <c r="AR17" i="26"/>
  <c r="AV17" i="26"/>
  <c r="W7" i="27"/>
  <c r="AA7" i="27"/>
  <c r="X8" i="27"/>
  <c r="W11" i="27"/>
  <c r="AA11" i="27"/>
  <c r="X12" i="27"/>
  <c r="Y13" i="27"/>
  <c r="W15" i="27"/>
  <c r="AA15" i="27"/>
  <c r="X16" i="27"/>
  <c r="Y17" i="27"/>
  <c r="W19" i="27"/>
  <c r="AA19" i="27"/>
  <c r="X20" i="27"/>
  <c r="Y21" i="27"/>
  <c r="W23" i="27"/>
  <c r="AA23" i="27"/>
  <c r="X24" i="27"/>
  <c r="Y25" i="27"/>
  <c r="W27" i="27"/>
  <c r="AA27" i="27"/>
  <c r="X28" i="27"/>
  <c r="Y29" i="27"/>
  <c r="W31" i="27"/>
  <c r="AA31" i="27"/>
  <c r="X32" i="27"/>
  <c r="Y33" i="27"/>
  <c r="W35" i="27"/>
  <c r="AA35" i="27"/>
  <c r="X36" i="27"/>
  <c r="AW37" i="27"/>
  <c r="AH38" i="27"/>
  <c r="AL38" i="27"/>
  <c r="AP38" i="27"/>
  <c r="AT38" i="27"/>
  <c r="AI39" i="27"/>
  <c r="AM39" i="27"/>
  <c r="AQ39" i="27"/>
  <c r="AU39" i="27"/>
  <c r="AJ40" i="27"/>
  <c r="AN40" i="27"/>
  <c r="AR40" i="27"/>
  <c r="AV40" i="27"/>
  <c r="AH42" i="27"/>
  <c r="AL42" i="27"/>
  <c r="AP42" i="27"/>
  <c r="AT42" i="27"/>
  <c r="AJ43" i="27"/>
  <c r="AN43" i="27"/>
  <c r="AR43" i="27"/>
  <c r="AV43" i="27"/>
  <c r="AJ44" i="27"/>
  <c r="AN44" i="27"/>
  <c r="AR44" i="27"/>
  <c r="AV44" i="27"/>
  <c r="AE45" i="27"/>
  <c r="AI45" i="27"/>
  <c r="AM45" i="27"/>
  <c r="AQ45" i="27"/>
  <c r="AU45" i="27"/>
  <c r="Y6" i="28"/>
  <c r="AH41" i="28"/>
  <c r="AL41" i="28"/>
  <c r="AP41" i="28"/>
  <c r="AT41" i="28"/>
  <c r="Z9" i="28"/>
  <c r="AC9" i="28" s="1"/>
  <c r="V9" i="28" s="1"/>
  <c r="AW9" i="28"/>
  <c r="Y11" i="28"/>
  <c r="X14" i="28"/>
  <c r="AW15" i="28"/>
  <c r="Y16" i="28"/>
  <c r="AC16" i="28" s="1"/>
  <c r="V16" i="28" s="1"/>
  <c r="AW16" i="28"/>
  <c r="Z17" i="28"/>
  <c r="AW17" i="28"/>
  <c r="Y19" i="28"/>
  <c r="X22" i="28"/>
  <c r="AW23" i="28"/>
  <c r="Y24" i="28"/>
  <c r="AW24" i="28"/>
  <c r="AA25" i="28"/>
  <c r="Z25" i="28"/>
  <c r="AD25" i="28" s="1"/>
  <c r="AW25" i="28"/>
  <c r="Y27" i="28"/>
  <c r="X30" i="28"/>
  <c r="AW31" i="28"/>
  <c r="Y32" i="28"/>
  <c r="AW32" i="28"/>
  <c r="Z33" i="28"/>
  <c r="AW33" i="28"/>
  <c r="Y35" i="28"/>
  <c r="Y37" i="28"/>
  <c r="AC37" i="28" s="1"/>
  <c r="V37" i="28" s="1"/>
  <c r="AW37" i="28"/>
  <c r="AG38" i="28"/>
  <c r="AL38" i="28"/>
  <c r="AI39" i="28"/>
  <c r="AO39" i="28"/>
  <c r="AT39" i="28"/>
  <c r="AH40" i="28"/>
  <c r="AK41" i="28"/>
  <c r="AO42" i="28"/>
  <c r="AT42" i="28"/>
  <c r="AP43" i="28"/>
  <c r="AI44" i="28"/>
  <c r="AT44" i="28"/>
  <c r="AO45" i="28"/>
  <c r="AT45" i="28"/>
  <c r="AA6" i="29"/>
  <c r="AG41" i="29"/>
  <c r="AG40" i="29"/>
  <c r="AG37" i="29"/>
  <c r="Z6" i="29"/>
  <c r="AK41" i="29"/>
  <c r="AK40" i="29"/>
  <c r="AK37" i="29"/>
  <c r="AO41" i="29"/>
  <c r="AO40" i="29"/>
  <c r="AO37" i="29"/>
  <c r="AS41" i="29"/>
  <c r="AS40" i="29"/>
  <c r="AS37" i="29"/>
  <c r="AW6" i="29"/>
  <c r="Y8" i="29"/>
  <c r="X11" i="29"/>
  <c r="AW12" i="29"/>
  <c r="Y13" i="29"/>
  <c r="AD13" i="29" s="1"/>
  <c r="AW13" i="29"/>
  <c r="Z14" i="29"/>
  <c r="AC14" i="29" s="1"/>
  <c r="V14" i="29" s="1"/>
  <c r="AW14" i="29"/>
  <c r="Y16" i="29"/>
  <c r="X19" i="29"/>
  <c r="AW20" i="29"/>
  <c r="Y21" i="29"/>
  <c r="AD21" i="29" s="1"/>
  <c r="AW21" i="29"/>
  <c r="Z22" i="29"/>
  <c r="AD22" i="29" s="1"/>
  <c r="AW22" i="29"/>
  <c r="Y24" i="29"/>
  <c r="X27" i="29"/>
  <c r="AW28" i="29"/>
  <c r="Y29" i="29"/>
  <c r="AC29" i="29" s="1"/>
  <c r="V29" i="29" s="1"/>
  <c r="AW29" i="29"/>
  <c r="Z30" i="29"/>
  <c r="AC30" i="29" s="1"/>
  <c r="V30" i="29" s="1"/>
  <c r="AW30" i="29"/>
  <c r="Y32" i="29"/>
  <c r="Y34" i="29"/>
  <c r="AW34" i="29"/>
  <c r="AG35" i="29"/>
  <c r="AR35" i="29"/>
  <c r="AI36" i="29"/>
  <c r="AO36" i="29"/>
  <c r="AT36" i="29"/>
  <c r="AM37" i="29"/>
  <c r="AR37" i="29"/>
  <c r="AK38" i="29"/>
  <c r="AQ38" i="29"/>
  <c r="AV38" i="29"/>
  <c r="AJ39" i="29"/>
  <c r="AO39" i="29"/>
  <c r="AT39" i="29"/>
  <c r="AE40" i="29"/>
  <c r="AJ40" i="29"/>
  <c r="AU40" i="29"/>
  <c r="AI41" i="29"/>
  <c r="AN41" i="29"/>
  <c r="AT41" i="29"/>
  <c r="Y42" i="29"/>
  <c r="AE42" i="29"/>
  <c r="AI42" i="29"/>
  <c r="AO42" i="29"/>
  <c r="AG41" i="30"/>
  <c r="Z6" i="30"/>
  <c r="AG42" i="30"/>
  <c r="AG38" i="30"/>
  <c r="AG45" i="30"/>
  <c r="AG39" i="30"/>
  <c r="AK41" i="30"/>
  <c r="AK42" i="30"/>
  <c r="AK38" i="30"/>
  <c r="AK45" i="30"/>
  <c r="AK39" i="30"/>
  <c r="AO41" i="30"/>
  <c r="AO42" i="30"/>
  <c r="AO38" i="30"/>
  <c r="AO45" i="30"/>
  <c r="AO39" i="30"/>
  <c r="AS41" i="30"/>
  <c r="AS42" i="30"/>
  <c r="AS38" i="30"/>
  <c r="AS45" i="30"/>
  <c r="AS39" i="30"/>
  <c r="AW6" i="30"/>
  <c r="Y8" i="30"/>
  <c r="Y43" i="30" s="1"/>
  <c r="X11" i="30"/>
  <c r="AW12" i="30"/>
  <c r="Y13" i="30"/>
  <c r="AW13" i="30"/>
  <c r="Z14" i="30"/>
  <c r="AC14" i="30" s="1"/>
  <c r="V14" i="30" s="1"/>
  <c r="AW14" i="30"/>
  <c r="Y16" i="30"/>
  <c r="Z18" i="30"/>
  <c r="AW20" i="30"/>
  <c r="Z22" i="30"/>
  <c r="AW24" i="30"/>
  <c r="Z26" i="30"/>
  <c r="AB29" i="30"/>
  <c r="X29" i="30"/>
  <c r="AA29" i="30"/>
  <c r="W29" i="30"/>
  <c r="AB30" i="30"/>
  <c r="X30" i="30"/>
  <c r="AA31" i="30"/>
  <c r="W31" i="30"/>
  <c r="Z31" i="30"/>
  <c r="Y31" i="30"/>
  <c r="AD31" i="30" s="1"/>
  <c r="AW31" i="30"/>
  <c r="AW32" i="30"/>
  <c r="Y33" i="30"/>
  <c r="AU38" i="30"/>
  <c r="AR39" i="30"/>
  <c r="AG40" i="30"/>
  <c r="AE42" i="30"/>
  <c r="AQ42" i="30"/>
  <c r="AS43" i="30"/>
  <c r="AG44" i="30"/>
  <c r="AN45" i="30"/>
  <c r="AG45" i="31"/>
  <c r="AK44" i="31"/>
  <c r="AO42" i="31"/>
  <c r="AS42" i="31"/>
  <c r="AB10" i="31"/>
  <c r="X10" i="31"/>
  <c r="AA10" i="31"/>
  <c r="W10" i="31"/>
  <c r="AB11" i="31"/>
  <c r="X11" i="31"/>
  <c r="AA12" i="31"/>
  <c r="W12" i="31"/>
  <c r="Z12" i="31"/>
  <c r="AD12" i="31" s="1"/>
  <c r="Y12" i="31"/>
  <c r="AW12" i="31"/>
  <c r="AW13" i="31"/>
  <c r="Y14" i="31"/>
  <c r="AB18" i="31"/>
  <c r="X18" i="31"/>
  <c r="AA18" i="31"/>
  <c r="W18" i="31"/>
  <c r="AB19" i="31"/>
  <c r="X19" i="31"/>
  <c r="AA20" i="31"/>
  <c r="AC20" i="31" s="1"/>
  <c r="V20" i="31" s="1"/>
  <c r="W20" i="31"/>
  <c r="Z20" i="31"/>
  <c r="Y20" i="31"/>
  <c r="AW20" i="31"/>
  <c r="AW21" i="31"/>
  <c r="Y22" i="31"/>
  <c r="AB26" i="31"/>
  <c r="X26" i="31"/>
  <c r="AA26" i="31"/>
  <c r="W26" i="31"/>
  <c r="AB27" i="31"/>
  <c r="X27" i="31"/>
  <c r="AA28" i="31"/>
  <c r="AD28" i="31" s="1"/>
  <c r="W28" i="31"/>
  <c r="Z28" i="31"/>
  <c r="Y28" i="31"/>
  <c r="AW28" i="31"/>
  <c r="AW29" i="31"/>
  <c r="Y30" i="31"/>
  <c r="AB34" i="31"/>
  <c r="X34" i="31"/>
  <c r="AA34" i="31"/>
  <c r="W34" i="31"/>
  <c r="AB35" i="31"/>
  <c r="X35" i="31"/>
  <c r="AA36" i="31"/>
  <c r="W36" i="31"/>
  <c r="Z36" i="31"/>
  <c r="Y36" i="31"/>
  <c r="AD36" i="31" s="1"/>
  <c r="AW36" i="31"/>
  <c r="AH38" i="31"/>
  <c r="AH42" i="31"/>
  <c r="AH41" i="32"/>
  <c r="Z24" i="32"/>
  <c r="AA24" i="32"/>
  <c r="W24" i="32"/>
  <c r="B42" i="38"/>
  <c r="B51" i="38" s="1"/>
  <c r="AI38" i="27"/>
  <c r="AM38" i="27"/>
  <c r="AQ38" i="27"/>
  <c r="AU38" i="27"/>
  <c r="AJ39" i="27"/>
  <c r="AN39" i="27"/>
  <c r="AR39" i="27"/>
  <c r="AV39" i="27"/>
  <c r="Z6" i="28"/>
  <c r="AI42" i="28"/>
  <c r="AI38" i="28"/>
  <c r="AI48" i="28" s="1"/>
  <c r="AM42" i="28"/>
  <c r="AM38" i="28"/>
  <c r="AQ42" i="28"/>
  <c r="AQ38" i="28"/>
  <c r="AU42" i="28"/>
  <c r="AU38" i="28"/>
  <c r="W9" i="28"/>
  <c r="AA10" i="28"/>
  <c r="W10" i="28"/>
  <c r="W43" i="28" s="1"/>
  <c r="AW10" i="28"/>
  <c r="Z11" i="28"/>
  <c r="Y14" i="28"/>
  <c r="AB15" i="28"/>
  <c r="X15" i="28"/>
  <c r="W17" i="28"/>
  <c r="AA18" i="28"/>
  <c r="W18" i="28"/>
  <c r="AW18" i="28"/>
  <c r="Z19" i="28"/>
  <c r="Y22" i="28"/>
  <c r="AB23" i="28"/>
  <c r="X23" i="28"/>
  <c r="W24" i="28"/>
  <c r="AB24" i="28"/>
  <c r="W25" i="28"/>
  <c r="AA26" i="28"/>
  <c r="W26" i="28"/>
  <c r="AW26" i="28"/>
  <c r="Z27" i="28"/>
  <c r="Y30" i="28"/>
  <c r="AB31" i="28"/>
  <c r="X31" i="28"/>
  <c r="W32" i="28"/>
  <c r="AB32" i="28"/>
  <c r="W33" i="28"/>
  <c r="AB33" i="28"/>
  <c r="AD33" i="28" s="1"/>
  <c r="AA34" i="28"/>
  <c r="AD34" i="28" s="1"/>
  <c r="W34" i="28"/>
  <c r="AW34" i="28"/>
  <c r="Z35" i="28"/>
  <c r="W37" i="28"/>
  <c r="AB37" i="28"/>
  <c r="AH38" i="28"/>
  <c r="AS38" i="28"/>
  <c r="AK39" i="28"/>
  <c r="AP39" i="28"/>
  <c r="AU39" i="28"/>
  <c r="AI40" i="28"/>
  <c r="AT40" i="28"/>
  <c r="AG41" i="28"/>
  <c r="AM41" i="28"/>
  <c r="AK42" i="28"/>
  <c r="AP42" i="28"/>
  <c r="AL43" i="28"/>
  <c r="AQ43" i="28"/>
  <c r="AP44" i="28"/>
  <c r="AU44" i="28"/>
  <c r="AK45" i="28"/>
  <c r="AP45" i="28"/>
  <c r="AU45" i="28"/>
  <c r="W6" i="29"/>
  <c r="AB6" i="29"/>
  <c r="AH38" i="29"/>
  <c r="AL38" i="29"/>
  <c r="AP38" i="29"/>
  <c r="AT38" i="29"/>
  <c r="AA7" i="29"/>
  <c r="W7" i="29"/>
  <c r="AW7" i="29"/>
  <c r="Z8" i="29"/>
  <c r="Y11" i="29"/>
  <c r="AB12" i="29"/>
  <c r="X12" i="29"/>
  <c r="W14" i="29"/>
  <c r="AA15" i="29"/>
  <c r="W15" i="29"/>
  <c r="AW15" i="29"/>
  <c r="Z16" i="29"/>
  <c r="Y19" i="29"/>
  <c r="AB20" i="29"/>
  <c r="X20" i="29"/>
  <c r="W22" i="29"/>
  <c r="AA23" i="29"/>
  <c r="W23" i="29"/>
  <c r="AW23" i="29"/>
  <c r="Z24" i="29"/>
  <c r="Y27" i="29"/>
  <c r="AB28" i="29"/>
  <c r="X28" i="29"/>
  <c r="W30" i="29"/>
  <c r="AA31" i="29"/>
  <c r="W31" i="29"/>
  <c r="AW31" i="29"/>
  <c r="Z32" i="29"/>
  <c r="AH35" i="29"/>
  <c r="AN35" i="29"/>
  <c r="AS35" i="29"/>
  <c r="AK36" i="29"/>
  <c r="AP36" i="29"/>
  <c r="AU36" i="29"/>
  <c r="AN37" i="29"/>
  <c r="AT37" i="29"/>
  <c r="AG38" i="29"/>
  <c r="AR38" i="29"/>
  <c r="AK39" i="29"/>
  <c r="AP39" i="29"/>
  <c r="AV39" i="29"/>
  <c r="AL40" i="29"/>
  <c r="AV40" i="29"/>
  <c r="AE41" i="29"/>
  <c r="AJ41" i="29"/>
  <c r="AP41" i="29"/>
  <c r="AU41" i="29"/>
  <c r="AK42" i="29"/>
  <c r="AP42" i="29"/>
  <c r="W6" i="30"/>
  <c r="AB6" i="30"/>
  <c r="AH42" i="30"/>
  <c r="AH38" i="30"/>
  <c r="AH45" i="30"/>
  <c r="AH39" i="30"/>
  <c r="AH44" i="30"/>
  <c r="AH43" i="30"/>
  <c r="AH40" i="30"/>
  <c r="AL42" i="30"/>
  <c r="AL38" i="30"/>
  <c r="AL45" i="30"/>
  <c r="AL39" i="30"/>
  <c r="AL44" i="30"/>
  <c r="AL43" i="30"/>
  <c r="AL40" i="30"/>
  <c r="AP42" i="30"/>
  <c r="AP38" i="30"/>
  <c r="AP45" i="30"/>
  <c r="AP39" i="30"/>
  <c r="AP44" i="30"/>
  <c r="AP43" i="30"/>
  <c r="AP40" i="30"/>
  <c r="AT42" i="30"/>
  <c r="AT38" i="30"/>
  <c r="AT45" i="30"/>
  <c r="AT39" i="30"/>
  <c r="AT44" i="30"/>
  <c r="AT43" i="30"/>
  <c r="AT40" i="30"/>
  <c r="AA7" i="30"/>
  <c r="AA43" i="30" s="1"/>
  <c r="W7" i="30"/>
  <c r="AW7" i="30"/>
  <c r="Z8" i="30"/>
  <c r="Y11" i="30"/>
  <c r="AB12" i="30"/>
  <c r="X12" i="30"/>
  <c r="W14" i="30"/>
  <c r="AA15" i="30"/>
  <c r="W15" i="30"/>
  <c r="AW15" i="30"/>
  <c r="Z16" i="30"/>
  <c r="AB18" i="30"/>
  <c r="X18" i="30"/>
  <c r="AB20" i="30"/>
  <c r="X20" i="30"/>
  <c r="Z20" i="30"/>
  <c r="AB22" i="30"/>
  <c r="X22" i="30"/>
  <c r="AB24" i="30"/>
  <c r="X24" i="30"/>
  <c r="Z24" i="30"/>
  <c r="AB26" i="30"/>
  <c r="X26" i="30"/>
  <c r="AB32" i="30"/>
  <c r="X32" i="30"/>
  <c r="AA32" i="30"/>
  <c r="W32" i="30"/>
  <c r="Z32" i="30"/>
  <c r="AI38" i="30"/>
  <c r="AV39" i="30"/>
  <c r="AK40" i="30"/>
  <c r="AP41" i="30"/>
  <c r="AU42" i="30"/>
  <c r="AG43" i="30"/>
  <c r="AK44" i="30"/>
  <c r="AR45" i="30"/>
  <c r="AH43" i="31"/>
  <c r="AL43" i="31"/>
  <c r="AP43" i="31"/>
  <c r="AT44" i="31"/>
  <c r="AB13" i="31"/>
  <c r="X13" i="31"/>
  <c r="AA13" i="31"/>
  <c r="W13" i="31"/>
  <c r="Z13" i="31"/>
  <c r="AD20" i="31"/>
  <c r="AB21" i="31"/>
  <c r="X21" i="31"/>
  <c r="AA21" i="31"/>
  <c r="W21" i="31"/>
  <c r="Z21" i="31"/>
  <c r="AC28" i="31"/>
  <c r="V28" i="31" s="1"/>
  <c r="AB29" i="31"/>
  <c r="X29" i="31"/>
  <c r="AA29" i="31"/>
  <c r="W29" i="31"/>
  <c r="Z29" i="31"/>
  <c r="AA37" i="31"/>
  <c r="AD37" i="31" s="1"/>
  <c r="W37" i="31"/>
  <c r="Z37" i="31"/>
  <c r="Y37" i="31"/>
  <c r="AC37" i="31" s="1"/>
  <c r="V37" i="31" s="1"/>
  <c r="AW37" i="31"/>
  <c r="AL38" i="31"/>
  <c r="AL42" i="31"/>
  <c r="AH44" i="32"/>
  <c r="AL44" i="32"/>
  <c r="AP44" i="32"/>
  <c r="AT44" i="32"/>
  <c r="Y23" i="33"/>
  <c r="Z23" i="33"/>
  <c r="AA25" i="33"/>
  <c r="W25" i="33"/>
  <c r="Z25" i="33"/>
  <c r="Y25" i="33"/>
  <c r="AB25" i="33"/>
  <c r="X25" i="33"/>
  <c r="AW25" i="33"/>
  <c r="AW18" i="30"/>
  <c r="AW22" i="30"/>
  <c r="AW26" i="30"/>
  <c r="AW30" i="30"/>
  <c r="AW34" i="30"/>
  <c r="AE44" i="31"/>
  <c r="AW7" i="31"/>
  <c r="AW11" i="31"/>
  <c r="AW15" i="31"/>
  <c r="AW19" i="31"/>
  <c r="AW23" i="31"/>
  <c r="AW27" i="31"/>
  <c r="AW31" i="31"/>
  <c r="AW35" i="31"/>
  <c r="AJ39" i="31"/>
  <c r="AN39" i="31"/>
  <c r="AR39" i="31"/>
  <c r="AV39" i="31"/>
  <c r="AG40" i="31"/>
  <c r="AK40" i="31"/>
  <c r="AO40" i="31"/>
  <c r="AS40" i="31"/>
  <c r="AH41" i="31"/>
  <c r="AE42" i="31"/>
  <c r="AG43" i="31"/>
  <c r="AO43" i="31"/>
  <c r="AS43" i="31"/>
  <c r="AN44" i="31"/>
  <c r="AE45" i="31"/>
  <c r="AJ45" i="31"/>
  <c r="AI47" i="32"/>
  <c r="AI43" i="32"/>
  <c r="AI42" i="32"/>
  <c r="AI39" i="32"/>
  <c r="AI40" i="32"/>
  <c r="Y6" i="32"/>
  <c r="AI41" i="32"/>
  <c r="AI37" i="32"/>
  <c r="AM43" i="32"/>
  <c r="AM42" i="32"/>
  <c r="AM39" i="32"/>
  <c r="AM40" i="32"/>
  <c r="AM41" i="32"/>
  <c r="AM37" i="32"/>
  <c r="AM38" i="32"/>
  <c r="AQ43" i="32"/>
  <c r="AQ42" i="32"/>
  <c r="AQ39" i="32"/>
  <c r="AQ40" i="32"/>
  <c r="AQ41" i="32"/>
  <c r="AQ37" i="32"/>
  <c r="AU43" i="32"/>
  <c r="AU42" i="32"/>
  <c r="AU39" i="32"/>
  <c r="AU40" i="32"/>
  <c r="AU41" i="32"/>
  <c r="AU37" i="32"/>
  <c r="AU44" i="32"/>
  <c r="AA15" i="32"/>
  <c r="AA42" i="32" s="1"/>
  <c r="W15" i="32"/>
  <c r="Z15" i="32"/>
  <c r="AB15" i="32"/>
  <c r="AW15" i="32"/>
  <c r="Y17" i="32"/>
  <c r="Z17" i="32"/>
  <c r="Y23" i="32"/>
  <c r="Z23" i="32"/>
  <c r="AW24" i="32"/>
  <c r="AA28" i="32"/>
  <c r="W28" i="32"/>
  <c r="Z28" i="32"/>
  <c r="Y28" i="32"/>
  <c r="X28" i="32"/>
  <c r="AW28" i="32"/>
  <c r="Z31" i="32"/>
  <c r="AA31" i="32"/>
  <c r="AA32" i="32"/>
  <c r="W32" i="32"/>
  <c r="Z32" i="32"/>
  <c r="Y32" i="32"/>
  <c r="AW32" i="32"/>
  <c r="AQ38" i="32"/>
  <c r="AJ39" i="32"/>
  <c r="AJ42" i="32"/>
  <c r="AG37" i="33"/>
  <c r="AK41" i="33"/>
  <c r="AO37" i="33"/>
  <c r="AS41" i="33"/>
  <c r="Z16" i="33"/>
  <c r="AA16" i="33"/>
  <c r="W16" i="33"/>
  <c r="Y31" i="33"/>
  <c r="Z31" i="33"/>
  <c r="AW29" i="30"/>
  <c r="Y30" i="30"/>
  <c r="Y44" i="30" s="1"/>
  <c r="AW33" i="30"/>
  <c r="Y34" i="30"/>
  <c r="AI44" i="30"/>
  <c r="AM44" i="30"/>
  <c r="AQ44" i="30"/>
  <c r="AU44" i="30"/>
  <c r="AW6" i="31"/>
  <c r="Y7" i="31"/>
  <c r="AW10" i="31"/>
  <c r="Y11" i="31"/>
  <c r="AW14" i="31"/>
  <c r="Y15" i="31"/>
  <c r="AW18" i="31"/>
  <c r="Y19" i="31"/>
  <c r="AW22" i="31"/>
  <c r="Y23" i="31"/>
  <c r="AW26" i="31"/>
  <c r="Y27" i="31"/>
  <c r="AW30" i="31"/>
  <c r="Y31" i="31"/>
  <c r="AW34" i="31"/>
  <c r="Y35" i="31"/>
  <c r="AJ38" i="31"/>
  <c r="AN38" i="31"/>
  <c r="AR38" i="31"/>
  <c r="AV38" i="31"/>
  <c r="AG39" i="31"/>
  <c r="AK39" i="31"/>
  <c r="AO39" i="31"/>
  <c r="AS39" i="31"/>
  <c r="AH40" i="31"/>
  <c r="AL40" i="31"/>
  <c r="AP40" i="31"/>
  <c r="AT40" i="31"/>
  <c r="AE41" i="31"/>
  <c r="AJ42" i="31"/>
  <c r="AN42" i="31"/>
  <c r="AR42" i="31"/>
  <c r="AV42" i="31"/>
  <c r="AT43" i="31"/>
  <c r="AJ44" i="31"/>
  <c r="AO44" i="31"/>
  <c r="AK45" i="31"/>
  <c r="AV45" i="31"/>
  <c r="W6" i="32"/>
  <c r="AE43" i="32"/>
  <c r="AE42" i="32"/>
  <c r="AE39" i="32"/>
  <c r="AE40" i="32"/>
  <c r="AE41" i="32"/>
  <c r="AJ40" i="32"/>
  <c r="AJ41" i="32"/>
  <c r="AJ37" i="32"/>
  <c r="AJ44" i="32"/>
  <c r="AJ38" i="32"/>
  <c r="AN40" i="32"/>
  <c r="AN41" i="32"/>
  <c r="AN37" i="32"/>
  <c r="AN44" i="32"/>
  <c r="AN38" i="32"/>
  <c r="AR40" i="32"/>
  <c r="AR41" i="32"/>
  <c r="AR37" i="32"/>
  <c r="AR44" i="32"/>
  <c r="AR38" i="32"/>
  <c r="AR43" i="32"/>
  <c r="AV40" i="32"/>
  <c r="AV41" i="32"/>
  <c r="AV37" i="32"/>
  <c r="AV44" i="32"/>
  <c r="AV38" i="32"/>
  <c r="AV42" i="32"/>
  <c r="AV39" i="32"/>
  <c r="AA8" i="32"/>
  <c r="AA41" i="32" s="1"/>
  <c r="W8" i="32"/>
  <c r="Z8" i="32"/>
  <c r="AD8" i="32" s="1"/>
  <c r="AW8" i="32"/>
  <c r="AB9" i="32"/>
  <c r="X9" i="32"/>
  <c r="W10" i="32"/>
  <c r="AW12" i="32"/>
  <c r="Y15" i="32"/>
  <c r="AC15" i="32" s="1"/>
  <c r="V15" i="32" s="1"/>
  <c r="AB24" i="32"/>
  <c r="Y30" i="32"/>
  <c r="Z30" i="32"/>
  <c r="AW31" i="32"/>
  <c r="X32" i="32"/>
  <c r="AB33" i="32"/>
  <c r="X33" i="32"/>
  <c r="AA36" i="32"/>
  <c r="W36" i="32"/>
  <c r="Z36" i="32"/>
  <c r="Y36" i="32"/>
  <c r="X36" i="32"/>
  <c r="AW36" i="32"/>
  <c r="AU38" i="32"/>
  <c r="AN39" i="32"/>
  <c r="AN42" i="32"/>
  <c r="AV43" i="32"/>
  <c r="AI44" i="32"/>
  <c r="AH43" i="33"/>
  <c r="AH42" i="33"/>
  <c r="AH39" i="33"/>
  <c r="AH40" i="33"/>
  <c r="AH44" i="33"/>
  <c r="AH37" i="33"/>
  <c r="AB6" i="33"/>
  <c r="X6" i="33"/>
  <c r="AH41" i="33"/>
  <c r="AH38" i="33"/>
  <c r="AL43" i="33"/>
  <c r="AL42" i="33"/>
  <c r="AL39" i="33"/>
  <c r="AL40" i="33"/>
  <c r="AL41" i="33"/>
  <c r="AL38" i="33"/>
  <c r="AL37" i="33"/>
  <c r="AL44" i="33"/>
  <c r="AP43" i="33"/>
  <c r="AP42" i="33"/>
  <c r="AP39" i="33"/>
  <c r="AP40" i="33"/>
  <c r="AP37" i="33"/>
  <c r="AP44" i="33"/>
  <c r="AP41" i="33"/>
  <c r="AP38" i="33"/>
  <c r="AT43" i="33"/>
  <c r="AT42" i="33"/>
  <c r="AT39" i="33"/>
  <c r="AT40" i="33"/>
  <c r="AT44" i="33"/>
  <c r="AT41" i="33"/>
  <c r="AT38" i="33"/>
  <c r="AT37" i="33"/>
  <c r="AA9" i="33"/>
  <c r="W9" i="33"/>
  <c r="Z9" i="33"/>
  <c r="Y9" i="33"/>
  <c r="X9" i="33"/>
  <c r="AK37" i="33"/>
  <c r="AS37" i="33"/>
  <c r="AW9" i="33"/>
  <c r="Z12" i="33"/>
  <c r="AA12" i="33"/>
  <c r="AA13" i="33"/>
  <c r="W13" i="33"/>
  <c r="Z13" i="33"/>
  <c r="Y13" i="33"/>
  <c r="AW13" i="33"/>
  <c r="Z24" i="33"/>
  <c r="AA24" i="33"/>
  <c r="W24" i="33"/>
  <c r="AI35" i="29"/>
  <c r="AI45" i="29" s="1"/>
  <c r="AM35" i="29"/>
  <c r="AQ35" i="29"/>
  <c r="AU35" i="29"/>
  <c r="AI39" i="30"/>
  <c r="AI48" i="30" s="1"/>
  <c r="AM39" i="30"/>
  <c r="AQ39" i="30"/>
  <c r="AU39" i="30"/>
  <c r="Y6" i="31"/>
  <c r="AH45" i="31"/>
  <c r="AL45" i="31"/>
  <c r="AP45" i="31"/>
  <c r="AT45" i="31"/>
  <c r="AG38" i="31"/>
  <c r="AK38" i="31"/>
  <c r="AO38" i="31"/>
  <c r="AS38" i="31"/>
  <c r="AH39" i="31"/>
  <c r="AL39" i="31"/>
  <c r="AP39" i="31"/>
  <c r="AT39" i="31"/>
  <c r="AE40" i="31"/>
  <c r="AR41" i="31"/>
  <c r="AV41" i="31"/>
  <c r="AG42" i="31"/>
  <c r="AK42" i="31"/>
  <c r="AE43" i="31"/>
  <c r="AP44" i="31"/>
  <c r="Z6" i="32"/>
  <c r="AG41" i="32"/>
  <c r="AK41" i="32"/>
  <c r="AO41" i="32"/>
  <c r="AS41" i="32"/>
  <c r="AB8" i="32"/>
  <c r="AP41" i="32"/>
  <c r="AP37" i="32"/>
  <c r="Z10" i="32"/>
  <c r="AW10" i="32"/>
  <c r="AB12" i="32"/>
  <c r="X12" i="32"/>
  <c r="W13" i="32"/>
  <c r="AB16" i="32"/>
  <c r="X16" i="32"/>
  <c r="W17" i="32"/>
  <c r="Z18" i="32"/>
  <c r="Y18" i="32"/>
  <c r="AD18" i="32" s="1"/>
  <c r="W18" i="32"/>
  <c r="AW18" i="32"/>
  <c r="AW19" i="32"/>
  <c r="AW20" i="32"/>
  <c r="W21" i="32"/>
  <c r="AB21" i="32"/>
  <c r="AW23" i="32"/>
  <c r="AB28" i="32"/>
  <c r="AB31" i="32"/>
  <c r="AB32" i="32"/>
  <c r="AR39" i="32"/>
  <c r="AR42" i="32"/>
  <c r="AM44" i="32"/>
  <c r="Y7" i="33"/>
  <c r="Y41" i="33" s="1"/>
  <c r="AI39" i="33"/>
  <c r="AI43" i="33"/>
  <c r="AQ39" i="33"/>
  <c r="Z8" i="33"/>
  <c r="AJ40" i="33"/>
  <c r="AN42" i="33"/>
  <c r="AR40" i="33"/>
  <c r="AV42" i="33"/>
  <c r="Y11" i="33"/>
  <c r="Y42" i="33" s="1"/>
  <c r="Z11" i="33"/>
  <c r="Y12" i="33"/>
  <c r="X13" i="33"/>
  <c r="Y15" i="33"/>
  <c r="Z15" i="33"/>
  <c r="AA17" i="33"/>
  <c r="W17" i="33"/>
  <c r="Z17" i="33"/>
  <c r="Y17" i="33"/>
  <c r="Y40" i="33" s="1"/>
  <c r="AB17" i="33"/>
  <c r="X17" i="33"/>
  <c r="AW17" i="33"/>
  <c r="AW17" i="32"/>
  <c r="AW21" i="32"/>
  <c r="AB23" i="32"/>
  <c r="Y24" i="32"/>
  <c r="AW27" i="32"/>
  <c r="AB29" i="32"/>
  <c r="X29" i="32"/>
  <c r="AB30" i="32"/>
  <c r="Y31" i="32"/>
  <c r="AW35" i="32"/>
  <c r="AJ39" i="33"/>
  <c r="AR39" i="33"/>
  <c r="AW8" i="33"/>
  <c r="AB10" i="33"/>
  <c r="X10" i="33"/>
  <c r="AB11" i="33"/>
  <c r="AB12" i="33"/>
  <c r="Y16" i="33"/>
  <c r="AB18" i="33"/>
  <c r="X18" i="33"/>
  <c r="Z19" i="33"/>
  <c r="AB19" i="33"/>
  <c r="AA20" i="33"/>
  <c r="AB20" i="33"/>
  <c r="Y24" i="33"/>
  <c r="AB26" i="33"/>
  <c r="X26" i="33"/>
  <c r="Z27" i="33"/>
  <c r="AB27" i="33"/>
  <c r="AA28" i="33"/>
  <c r="AB28" i="33"/>
  <c r="Y32" i="33"/>
  <c r="AB34" i="33"/>
  <c r="X34" i="33"/>
  <c r="Z35" i="33"/>
  <c r="AB35" i="33"/>
  <c r="AW36" i="33"/>
  <c r="AG44" i="34"/>
  <c r="AG43" i="34"/>
  <c r="AG40" i="34"/>
  <c r="AA6" i="34"/>
  <c r="W6" i="34"/>
  <c r="AG41" i="34"/>
  <c r="Z6" i="34"/>
  <c r="AG42" i="34"/>
  <c r="AG38" i="34"/>
  <c r="Y6" i="34"/>
  <c r="AG45" i="34"/>
  <c r="AG39" i="34"/>
  <c r="AB6" i="34"/>
  <c r="X6" i="34"/>
  <c r="AK44" i="34"/>
  <c r="AK43" i="34"/>
  <c r="AK40" i="34"/>
  <c r="AK41" i="34"/>
  <c r="AK42" i="34"/>
  <c r="AK38" i="34"/>
  <c r="AK45" i="34"/>
  <c r="AK39" i="34"/>
  <c r="AO44" i="34"/>
  <c r="AO43" i="34"/>
  <c r="AO40" i="34"/>
  <c r="AO41" i="34"/>
  <c r="AO42" i="34"/>
  <c r="AO38" i="34"/>
  <c r="AO45" i="34"/>
  <c r="AO39" i="34"/>
  <c r="AS44" i="34"/>
  <c r="AS43" i="34"/>
  <c r="AS40" i="34"/>
  <c r="AS41" i="34"/>
  <c r="AS42" i="34"/>
  <c r="AS38" i="34"/>
  <c r="AS45" i="34"/>
  <c r="AS39" i="34"/>
  <c r="AW6" i="34"/>
  <c r="AB13" i="34"/>
  <c r="X13" i="34"/>
  <c r="AA13" i="34"/>
  <c r="W13" i="34"/>
  <c r="AR42" i="34"/>
  <c r="AR38" i="34"/>
  <c r="Y20" i="34"/>
  <c r="AB20" i="34"/>
  <c r="X20" i="34"/>
  <c r="AA20" i="34"/>
  <c r="W20" i="34"/>
  <c r="Z20" i="34"/>
  <c r="AA22" i="34"/>
  <c r="W22" i="34"/>
  <c r="Z22" i="34"/>
  <c r="Y22" i="34"/>
  <c r="AB22" i="34"/>
  <c r="X22" i="34"/>
  <c r="AW22" i="34"/>
  <c r="AA21" i="33"/>
  <c r="W21" i="33"/>
  <c r="Z21" i="33"/>
  <c r="Y21" i="33"/>
  <c r="AW21" i="33"/>
  <c r="AW22" i="33"/>
  <c r="AW23" i="33"/>
  <c r="AA29" i="33"/>
  <c r="W29" i="33"/>
  <c r="Z29" i="33"/>
  <c r="AD29" i="33" s="1"/>
  <c r="Y29" i="33"/>
  <c r="AW29" i="33"/>
  <c r="AW30" i="33"/>
  <c r="AW31" i="33"/>
  <c r="Z36" i="33"/>
  <c r="AB36" i="33"/>
  <c r="AB14" i="33"/>
  <c r="X14" i="33"/>
  <c r="AB15" i="33"/>
  <c r="AB16" i="33"/>
  <c r="AD21" i="33"/>
  <c r="AC21" i="33"/>
  <c r="V21" i="33" s="1"/>
  <c r="AB22" i="33"/>
  <c r="X22" i="33"/>
  <c r="AB23" i="33"/>
  <c r="AB24" i="33"/>
  <c r="AB30" i="33"/>
  <c r="X30" i="33"/>
  <c r="AB31" i="33"/>
  <c r="AB12" i="34"/>
  <c r="X12" i="34"/>
  <c r="AA12" i="34"/>
  <c r="W12" i="34"/>
  <c r="Z12" i="34"/>
  <c r="AI41" i="34"/>
  <c r="AA14" i="34"/>
  <c r="W14" i="34"/>
  <c r="Z14" i="34"/>
  <c r="Y14" i="34"/>
  <c r="AB14" i="34"/>
  <c r="X14" i="34"/>
  <c r="AW14" i="34"/>
  <c r="AB21" i="34"/>
  <c r="X21" i="34"/>
  <c r="AA21" i="34"/>
  <c r="W21" i="34"/>
  <c r="AA33" i="33"/>
  <c r="W33" i="33"/>
  <c r="Z33" i="33"/>
  <c r="Y33" i="33"/>
  <c r="AD33" i="33" s="1"/>
  <c r="AW33" i="33"/>
  <c r="AW34" i="33"/>
  <c r="AW35" i="33"/>
  <c r="AB28" i="34"/>
  <c r="X28" i="34"/>
  <c r="AA28" i="34"/>
  <c r="W28" i="34"/>
  <c r="AB29" i="34"/>
  <c r="X29" i="34"/>
  <c r="AA30" i="34"/>
  <c r="W30" i="34"/>
  <c r="Z30" i="34"/>
  <c r="Y30" i="34"/>
  <c r="AW30" i="34"/>
  <c r="Y36" i="34"/>
  <c r="AB36" i="34"/>
  <c r="X36" i="34"/>
  <c r="AA36" i="34"/>
  <c r="W36" i="34"/>
  <c r="AA11" i="35"/>
  <c r="W11" i="35"/>
  <c r="Z11" i="35"/>
  <c r="Y11" i="35"/>
  <c r="AW11" i="35"/>
  <c r="AA19" i="35"/>
  <c r="W19" i="35"/>
  <c r="Z19" i="35"/>
  <c r="Y19" i="35"/>
  <c r="AW19" i="35"/>
  <c r="AA27" i="35"/>
  <c r="W27" i="35"/>
  <c r="Z27" i="35"/>
  <c r="Y27" i="35"/>
  <c r="AW27" i="35"/>
  <c r="AC20" i="36"/>
  <c r="V20" i="36" s="1"/>
  <c r="X6" i="32"/>
  <c r="AB6" i="32"/>
  <c r="AW6" i="32"/>
  <c r="W9" i="32"/>
  <c r="AA9" i="32"/>
  <c r="X10" i="32"/>
  <c r="W12" i="32"/>
  <c r="AA12" i="32"/>
  <c r="X13" i="32"/>
  <c r="W16" i="32"/>
  <c r="AA16" i="32"/>
  <c r="X17" i="32"/>
  <c r="Z19" i="32"/>
  <c r="W20" i="32"/>
  <c r="AA20" i="32"/>
  <c r="X21" i="32"/>
  <c r="W23" i="32"/>
  <c r="AA23" i="32"/>
  <c r="X24" i="32"/>
  <c r="W26" i="32"/>
  <c r="AA26" i="32"/>
  <c r="X27" i="32"/>
  <c r="Z29" i="32"/>
  <c r="W30" i="32"/>
  <c r="AA30" i="32"/>
  <c r="X31" i="32"/>
  <c r="Z33" i="32"/>
  <c r="W34" i="32"/>
  <c r="AA34" i="32"/>
  <c r="X35" i="32"/>
  <c r="AG39" i="32"/>
  <c r="AK39" i="32"/>
  <c r="AO39" i="32"/>
  <c r="AS39" i="32"/>
  <c r="AH40" i="32"/>
  <c r="AL40" i="32"/>
  <c r="AP40" i="32"/>
  <c r="AT40" i="32"/>
  <c r="AG42" i="32"/>
  <c r="AK42" i="32"/>
  <c r="AO42" i="32"/>
  <c r="AS42" i="32"/>
  <c r="AG43" i="32"/>
  <c r="AK43" i="32"/>
  <c r="AO43" i="32"/>
  <c r="AS43" i="32"/>
  <c r="Z6" i="33"/>
  <c r="AI40" i="33"/>
  <c r="AI41" i="33"/>
  <c r="AI37" i="33"/>
  <c r="AI47" i="33" s="1"/>
  <c r="AI44" i="33"/>
  <c r="AM40" i="33"/>
  <c r="AM41" i="33"/>
  <c r="AM37" i="33"/>
  <c r="AM44" i="33"/>
  <c r="AQ40" i="33"/>
  <c r="AQ41" i="33"/>
  <c r="AQ37" i="33"/>
  <c r="AQ44" i="33"/>
  <c r="AU40" i="33"/>
  <c r="AU41" i="33"/>
  <c r="AU37" i="33"/>
  <c r="AU44" i="33"/>
  <c r="W7" i="33"/>
  <c r="AA7" i="33"/>
  <c r="X8" i="33"/>
  <c r="AB8" i="33"/>
  <c r="Z10" i="33"/>
  <c r="W11" i="33"/>
  <c r="AA11" i="33"/>
  <c r="X12" i="33"/>
  <c r="AW12" i="33"/>
  <c r="Z14" i="33"/>
  <c r="W15" i="33"/>
  <c r="AA15" i="33"/>
  <c r="X16" i="33"/>
  <c r="AW16" i="33"/>
  <c r="Z18" i="33"/>
  <c r="W19" i="33"/>
  <c r="AA19" i="33"/>
  <c r="X20" i="33"/>
  <c r="AW20" i="33"/>
  <c r="Z22" i="33"/>
  <c r="W23" i="33"/>
  <c r="AA23" i="33"/>
  <c r="X24" i="33"/>
  <c r="AW24" i="33"/>
  <c r="Z26" i="33"/>
  <c r="W27" i="33"/>
  <c r="AA27" i="33"/>
  <c r="X28" i="33"/>
  <c r="AW28" i="33"/>
  <c r="Z30" i="33"/>
  <c r="W31" i="33"/>
  <c r="AA31" i="33"/>
  <c r="X32" i="33"/>
  <c r="AW32" i="33"/>
  <c r="Z34" i="33"/>
  <c r="W35" i="33"/>
  <c r="AA35" i="33"/>
  <c r="W36" i="33"/>
  <c r="AA36" i="33"/>
  <c r="AI38" i="33"/>
  <c r="AQ38" i="33"/>
  <c r="AK40" i="33"/>
  <c r="AS40" i="33"/>
  <c r="AI42" i="33"/>
  <c r="AQ42" i="33"/>
  <c r="AM43" i="33"/>
  <c r="AB7" i="34"/>
  <c r="X7" i="34"/>
  <c r="AA7" i="34"/>
  <c r="W7" i="34"/>
  <c r="Z7" i="34"/>
  <c r="Z13" i="34"/>
  <c r="AB15" i="34"/>
  <c r="X15" i="34"/>
  <c r="AA15" i="34"/>
  <c r="W15" i="34"/>
  <c r="Z15" i="34"/>
  <c r="Z21" i="34"/>
  <c r="AB23" i="34"/>
  <c r="X23" i="34"/>
  <c r="AA23" i="34"/>
  <c r="W23" i="34"/>
  <c r="Z23" i="34"/>
  <c r="Z29" i="34"/>
  <c r="X30" i="34"/>
  <c r="AB31" i="34"/>
  <c r="X31" i="34"/>
  <c r="AA31" i="34"/>
  <c r="W31" i="34"/>
  <c r="Z31" i="34"/>
  <c r="AB37" i="34"/>
  <c r="X37" i="34"/>
  <c r="AA37" i="34"/>
  <c r="W37" i="34"/>
  <c r="AH40" i="34"/>
  <c r="AH43" i="34"/>
  <c r="AP44" i="34"/>
  <c r="AM45" i="35"/>
  <c r="AQ44" i="35"/>
  <c r="AU38" i="35"/>
  <c r="AW10" i="35"/>
  <c r="X11" i="35"/>
  <c r="AB12" i="35"/>
  <c r="X12" i="35"/>
  <c r="AW18" i="35"/>
  <c r="X19" i="35"/>
  <c r="AB20" i="35"/>
  <c r="X20" i="35"/>
  <c r="AW26" i="35"/>
  <c r="X27" i="35"/>
  <c r="AB28" i="35"/>
  <c r="X28" i="35"/>
  <c r="Z36" i="35"/>
  <c r="X36" i="35"/>
  <c r="W36" i="35"/>
  <c r="AB36" i="35"/>
  <c r="AA36" i="35"/>
  <c r="AW36" i="35"/>
  <c r="W19" i="32"/>
  <c r="AA19" i="32"/>
  <c r="X20" i="32"/>
  <c r="X23" i="32"/>
  <c r="X26" i="32"/>
  <c r="W29" i="32"/>
  <c r="AA29" i="32"/>
  <c r="X30" i="32"/>
  <c r="W33" i="32"/>
  <c r="AA33" i="32"/>
  <c r="X34" i="32"/>
  <c r="AG38" i="32"/>
  <c r="AK38" i="32"/>
  <c r="AO38" i="32"/>
  <c r="AS38" i="32"/>
  <c r="AH39" i="32"/>
  <c r="AL39" i="32"/>
  <c r="AP39" i="32"/>
  <c r="AT39" i="32"/>
  <c r="AH42" i="32"/>
  <c r="AL42" i="32"/>
  <c r="AP42" i="32"/>
  <c r="AT42" i="32"/>
  <c r="AH43" i="32"/>
  <c r="AL43" i="32"/>
  <c r="AP43" i="32"/>
  <c r="AT43" i="32"/>
  <c r="AG44" i="32"/>
  <c r="AK44" i="32"/>
  <c r="AO44" i="32"/>
  <c r="AS44" i="32"/>
  <c r="W6" i="33"/>
  <c r="AA6" i="33"/>
  <c r="AE40" i="33"/>
  <c r="AE41" i="33"/>
  <c r="AE44" i="33"/>
  <c r="AJ41" i="33"/>
  <c r="AJ37" i="33"/>
  <c r="AJ44" i="33"/>
  <c r="AJ38" i="33"/>
  <c r="AJ43" i="33"/>
  <c r="AN41" i="33"/>
  <c r="AN37" i="33"/>
  <c r="AN44" i="33"/>
  <c r="AN38" i="33"/>
  <c r="AN43" i="33"/>
  <c r="AR41" i="33"/>
  <c r="AR37" i="33"/>
  <c r="AR44" i="33"/>
  <c r="AR38" i="33"/>
  <c r="AR43" i="33"/>
  <c r="AV41" i="33"/>
  <c r="AV37" i="33"/>
  <c r="AV44" i="33"/>
  <c r="AV38" i="33"/>
  <c r="AV43" i="33"/>
  <c r="X7" i="33"/>
  <c r="W10" i="33"/>
  <c r="AA10" i="33"/>
  <c r="X11" i="33"/>
  <c r="W14" i="33"/>
  <c r="AA14" i="33"/>
  <c r="X15" i="33"/>
  <c r="W18" i="33"/>
  <c r="AA18" i="33"/>
  <c r="X19" i="33"/>
  <c r="W22" i="33"/>
  <c r="AA22" i="33"/>
  <c r="X23" i="33"/>
  <c r="W26" i="33"/>
  <c r="AA26" i="33"/>
  <c r="X27" i="33"/>
  <c r="W30" i="33"/>
  <c r="AA30" i="33"/>
  <c r="X31" i="33"/>
  <c r="W34" i="33"/>
  <c r="AA34" i="33"/>
  <c r="X35" i="33"/>
  <c r="X36" i="33"/>
  <c r="AE39" i="33"/>
  <c r="AM39" i="33"/>
  <c r="AU39" i="33"/>
  <c r="AN40" i="33"/>
  <c r="AV40" i="33"/>
  <c r="AJ42" i="33"/>
  <c r="AR42" i="33"/>
  <c r="AE43" i="33"/>
  <c r="AQ43" i="33"/>
  <c r="AI42" i="34"/>
  <c r="AM42" i="34"/>
  <c r="AQ42" i="34"/>
  <c r="AU42" i="34"/>
  <c r="Y8" i="34"/>
  <c r="AB8" i="34"/>
  <c r="X8" i="34"/>
  <c r="AA8" i="34"/>
  <c r="W8" i="34"/>
  <c r="AB9" i="34"/>
  <c r="X9" i="34"/>
  <c r="AA10" i="34"/>
  <c r="W10" i="34"/>
  <c r="Z10" i="34"/>
  <c r="Y10" i="34"/>
  <c r="AW10" i="34"/>
  <c r="Y12" i="34"/>
  <c r="Y16" i="34"/>
  <c r="AB16" i="34"/>
  <c r="X16" i="34"/>
  <c r="AA16" i="34"/>
  <c r="W16" i="34"/>
  <c r="AB17" i="34"/>
  <c r="X17" i="34"/>
  <c r="AA18" i="34"/>
  <c r="W18" i="34"/>
  <c r="Z18" i="34"/>
  <c r="Y18" i="34"/>
  <c r="AW18" i="34"/>
  <c r="AW20" i="34"/>
  <c r="Y24" i="34"/>
  <c r="AB24" i="34"/>
  <c r="X24" i="34"/>
  <c r="AA24" i="34"/>
  <c r="W24" i="34"/>
  <c r="AB25" i="34"/>
  <c r="X25" i="34"/>
  <c r="AA26" i="34"/>
  <c r="W26" i="34"/>
  <c r="Z26" i="34"/>
  <c r="Y26" i="34"/>
  <c r="AW26" i="34"/>
  <c r="Y28" i="34"/>
  <c r="W29" i="34"/>
  <c r="AB30" i="34"/>
  <c r="Y32" i="34"/>
  <c r="AB32" i="34"/>
  <c r="X32" i="34"/>
  <c r="AA32" i="34"/>
  <c r="W32" i="34"/>
  <c r="AB33" i="34"/>
  <c r="X33" i="34"/>
  <c r="AA34" i="34"/>
  <c r="W34" i="34"/>
  <c r="Z34" i="34"/>
  <c r="Y34" i="34"/>
  <c r="AW34" i="34"/>
  <c r="AW36" i="34"/>
  <c r="AJ38" i="34"/>
  <c r="AL40" i="34"/>
  <c r="AJ42" i="34"/>
  <c r="AE41" i="35"/>
  <c r="AE45" i="35"/>
  <c r="AE40" i="35"/>
  <c r="AE43" i="35"/>
  <c r="AE42" i="35"/>
  <c r="AE44" i="35"/>
  <c r="AJ42" i="35"/>
  <c r="AJ38" i="35"/>
  <c r="AJ45" i="35"/>
  <c r="AJ40" i="35"/>
  <c r="AJ43" i="35"/>
  <c r="AJ39" i="35"/>
  <c r="AJ44" i="35"/>
  <c r="Z6" i="35"/>
  <c r="AJ41" i="35"/>
  <c r="AN42" i="35"/>
  <c r="AN38" i="35"/>
  <c r="AN44" i="35"/>
  <c r="AN41" i="35"/>
  <c r="AN45" i="35"/>
  <c r="AN40" i="35"/>
  <c r="AN39" i="35"/>
  <c r="AR42" i="35"/>
  <c r="AR38" i="35"/>
  <c r="AR44" i="35"/>
  <c r="AR41" i="35"/>
  <c r="AR39" i="35"/>
  <c r="AR43" i="35"/>
  <c r="AV42" i="35"/>
  <c r="AV38" i="35"/>
  <c r="AV43" i="35"/>
  <c r="AV39" i="35"/>
  <c r="AV41" i="35"/>
  <c r="AV45" i="35"/>
  <c r="AV40" i="35"/>
  <c r="AA7" i="35"/>
  <c r="AA40" i="35" s="1"/>
  <c r="W7" i="35"/>
  <c r="W38" i="35" s="1"/>
  <c r="C40" i="38" s="1"/>
  <c r="Z7" i="35"/>
  <c r="Y7" i="35"/>
  <c r="AW7" i="35"/>
  <c r="AW9" i="35"/>
  <c r="W10" i="35"/>
  <c r="W43" i="35" s="1"/>
  <c r="AB10" i="35"/>
  <c r="AB11" i="35"/>
  <c r="AA15" i="35"/>
  <c r="W15" i="35"/>
  <c r="Z15" i="35"/>
  <c r="AD15" i="35" s="1"/>
  <c r="Y15" i="35"/>
  <c r="AW15" i="35"/>
  <c r="AW16" i="35"/>
  <c r="AW17" i="35"/>
  <c r="W18" i="35"/>
  <c r="AB18" i="35"/>
  <c r="AB19" i="35"/>
  <c r="AA23" i="35"/>
  <c r="AD23" i="35" s="1"/>
  <c r="W23" i="35"/>
  <c r="Z23" i="35"/>
  <c r="Y23" i="35"/>
  <c r="AW23" i="35"/>
  <c r="AW24" i="35"/>
  <c r="AW25" i="35"/>
  <c r="W26" i="35"/>
  <c r="AB26" i="35"/>
  <c r="AB27" i="35"/>
  <c r="Z32" i="35"/>
  <c r="AB32" i="35"/>
  <c r="AG40" i="35"/>
  <c r="AV44" i="35"/>
  <c r="AG37" i="32"/>
  <c r="AK37" i="32"/>
  <c r="AO37" i="32"/>
  <c r="AS37" i="32"/>
  <c r="AH38" i="32"/>
  <c r="AL38" i="32"/>
  <c r="AP38" i="32"/>
  <c r="AT38" i="32"/>
  <c r="AG44" i="33"/>
  <c r="AG38" i="33"/>
  <c r="AG43" i="33"/>
  <c r="AG42" i="33"/>
  <c r="AG39" i="33"/>
  <c r="AK44" i="33"/>
  <c r="AK38" i="33"/>
  <c r="AK43" i="33"/>
  <c r="AK42" i="33"/>
  <c r="AK39" i="33"/>
  <c r="AO44" i="33"/>
  <c r="AO38" i="33"/>
  <c r="AO43" i="33"/>
  <c r="AO42" i="33"/>
  <c r="AO39" i="33"/>
  <c r="AS44" i="33"/>
  <c r="AS38" i="33"/>
  <c r="AS43" i="33"/>
  <c r="AS42" i="33"/>
  <c r="AS39" i="33"/>
  <c r="AW6" i="33"/>
  <c r="AM38" i="33"/>
  <c r="AU38" i="33"/>
  <c r="AN39" i="33"/>
  <c r="AV39" i="33"/>
  <c r="AG40" i="33"/>
  <c r="AO40" i="33"/>
  <c r="AG41" i="33"/>
  <c r="AO41" i="33"/>
  <c r="AE42" i="33"/>
  <c r="AM42" i="33"/>
  <c r="AU42" i="33"/>
  <c r="AU43" i="33"/>
  <c r="AE42" i="34"/>
  <c r="AJ45" i="34"/>
  <c r="AN45" i="34"/>
  <c r="AR45" i="34"/>
  <c r="AV45" i="34"/>
  <c r="Z9" i="34"/>
  <c r="X10" i="34"/>
  <c r="AB11" i="34"/>
  <c r="X11" i="34"/>
  <c r="AA11" i="34"/>
  <c r="W11" i="34"/>
  <c r="Z11" i="34"/>
  <c r="Z17" i="34"/>
  <c r="X18" i="34"/>
  <c r="AB19" i="34"/>
  <c r="X19" i="34"/>
  <c r="AA19" i="34"/>
  <c r="W19" i="34"/>
  <c r="Z19" i="34"/>
  <c r="Z25" i="34"/>
  <c r="X26" i="34"/>
  <c r="AB27" i="34"/>
  <c r="X27" i="34"/>
  <c r="AA27" i="34"/>
  <c r="W27" i="34"/>
  <c r="Z27" i="34"/>
  <c r="Z28" i="34"/>
  <c r="AA29" i="34"/>
  <c r="Z33" i="34"/>
  <c r="X34" i="34"/>
  <c r="AB35" i="34"/>
  <c r="X35" i="34"/>
  <c r="AA35" i="34"/>
  <c r="W35" i="34"/>
  <c r="Z35" i="34"/>
  <c r="Z36" i="34"/>
  <c r="Y37" i="34"/>
  <c r="AN38" i="34"/>
  <c r="AP40" i="34"/>
  <c r="AH44" i="34"/>
  <c r="X7" i="35"/>
  <c r="AB8" i="35"/>
  <c r="AB40" i="35" s="1"/>
  <c r="X8" i="35"/>
  <c r="Z9" i="35"/>
  <c r="AB9" i="35"/>
  <c r="AA10" i="35"/>
  <c r="AA44" i="35" s="1"/>
  <c r="Y10" i="35"/>
  <c r="AW14" i="35"/>
  <c r="AC15" i="35"/>
  <c r="V15" i="35" s="1"/>
  <c r="AB16" i="35"/>
  <c r="X16" i="35"/>
  <c r="Z17" i="35"/>
  <c r="AB17" i="35"/>
  <c r="AA18" i="35"/>
  <c r="Y18" i="35"/>
  <c r="AC23" i="35"/>
  <c r="V23" i="35" s="1"/>
  <c r="AB24" i="35"/>
  <c r="X24" i="35"/>
  <c r="Z25" i="35"/>
  <c r="AB25" i="35"/>
  <c r="AA26" i="35"/>
  <c r="Y26" i="35"/>
  <c r="AA30" i="35"/>
  <c r="Z30" i="35"/>
  <c r="Y30" i="35"/>
  <c r="X30" i="35"/>
  <c r="AW30" i="35"/>
  <c r="AA31" i="35"/>
  <c r="Y36" i="35"/>
  <c r="AI39" i="35"/>
  <c r="AR40" i="35"/>
  <c r="AN43" i="35"/>
  <c r="AW9" i="34"/>
  <c r="AW13" i="34"/>
  <c r="AW17" i="34"/>
  <c r="AW21" i="34"/>
  <c r="AW25" i="34"/>
  <c r="AW29" i="34"/>
  <c r="AW33" i="34"/>
  <c r="AH39" i="34"/>
  <c r="AL39" i="34"/>
  <c r="AP39" i="34"/>
  <c r="AT39" i="34"/>
  <c r="AE40" i="34"/>
  <c r="AI40" i="34"/>
  <c r="AM40" i="34"/>
  <c r="AQ40" i="34"/>
  <c r="AU40" i="34"/>
  <c r="AJ41" i="34"/>
  <c r="AN41" i="34"/>
  <c r="AR41" i="34"/>
  <c r="AV41" i="34"/>
  <c r="AE43" i="34"/>
  <c r="AI43" i="34"/>
  <c r="AM43" i="34"/>
  <c r="AQ43" i="34"/>
  <c r="AU43" i="34"/>
  <c r="AE44" i="34"/>
  <c r="AI44" i="34"/>
  <c r="AM44" i="34"/>
  <c r="AQ44" i="34"/>
  <c r="AU44" i="34"/>
  <c r="AH45" i="34"/>
  <c r="AL45" i="34"/>
  <c r="AP45" i="34"/>
  <c r="AT45" i="34"/>
  <c r="X6" i="35"/>
  <c r="AG45" i="35"/>
  <c r="AG39" i="35"/>
  <c r="AG44" i="35"/>
  <c r="AG41" i="35"/>
  <c r="AK45" i="35"/>
  <c r="AK39" i="35"/>
  <c r="AK43" i="35"/>
  <c r="AK42" i="35"/>
  <c r="AO45" i="35"/>
  <c r="AO39" i="35"/>
  <c r="AO40" i="35"/>
  <c r="AO38" i="35"/>
  <c r="AO43" i="35"/>
  <c r="AO42" i="35"/>
  <c r="AS45" i="35"/>
  <c r="AS39" i="35"/>
  <c r="AS44" i="35"/>
  <c r="AS41" i="35"/>
  <c r="AS40" i="35"/>
  <c r="AS38" i="35"/>
  <c r="AW6" i="35"/>
  <c r="Z8" i="35"/>
  <c r="W9" i="35"/>
  <c r="AA9" i="35"/>
  <c r="X10" i="35"/>
  <c r="Z12" i="35"/>
  <c r="W13" i="35"/>
  <c r="AA13" i="35"/>
  <c r="X14" i="35"/>
  <c r="Z16" i="35"/>
  <c r="W17" i="35"/>
  <c r="AA17" i="35"/>
  <c r="X18" i="35"/>
  <c r="Z20" i="35"/>
  <c r="W21" i="35"/>
  <c r="AA21" i="35"/>
  <c r="X22" i="35"/>
  <c r="Z24" i="35"/>
  <c r="W25" i="35"/>
  <c r="AA25" i="35"/>
  <c r="X26" i="35"/>
  <c r="Z28" i="35"/>
  <c r="W29" i="35"/>
  <c r="AA29" i="35"/>
  <c r="AW31" i="35"/>
  <c r="AA32" i="35"/>
  <c r="AD32" i="35" s="1"/>
  <c r="Y32" i="35"/>
  <c r="AC32" i="35" s="1"/>
  <c r="V32" i="35" s="1"/>
  <c r="AW32" i="35"/>
  <c r="AA33" i="35"/>
  <c r="Z33" i="35"/>
  <c r="AD33" i="35" s="1"/>
  <c r="AW33" i="35"/>
  <c r="AB34" i="35"/>
  <c r="X34" i="35"/>
  <c r="Y34" i="35"/>
  <c r="AK38" i="35"/>
  <c r="AM39" i="35"/>
  <c r="AK40" i="35"/>
  <c r="AM42" i="35"/>
  <c r="AG43" i="35"/>
  <c r="AO44" i="35"/>
  <c r="Y6" i="36"/>
  <c r="AG41" i="36"/>
  <c r="AO42" i="36"/>
  <c r="AS38" i="36"/>
  <c r="AB7" i="36"/>
  <c r="AB43" i="36" s="1"/>
  <c r="X7" i="36"/>
  <c r="X43" i="36" s="1"/>
  <c r="AA7" i="36"/>
  <c r="Z7" i="36"/>
  <c r="Y7" i="36"/>
  <c r="Y9" i="34"/>
  <c r="AW12" i="34"/>
  <c r="Y13" i="34"/>
  <c r="Y17" i="34"/>
  <c r="Y21" i="34"/>
  <c r="Y25" i="34"/>
  <c r="AW28" i="34"/>
  <c r="Y29" i="34"/>
  <c r="Y33" i="34"/>
  <c r="AW37" i="34"/>
  <c r="AH38" i="34"/>
  <c r="AL38" i="34"/>
  <c r="AP38" i="34"/>
  <c r="AT38" i="34"/>
  <c r="AI39" i="34"/>
  <c r="AM39" i="34"/>
  <c r="AQ39" i="34"/>
  <c r="AU39" i="34"/>
  <c r="AJ40" i="34"/>
  <c r="AN40" i="34"/>
  <c r="AR40" i="34"/>
  <c r="AV40" i="34"/>
  <c r="AH42" i="34"/>
  <c r="AL42" i="34"/>
  <c r="AP42" i="34"/>
  <c r="AT42" i="34"/>
  <c r="AJ43" i="34"/>
  <c r="AN43" i="34"/>
  <c r="AR43" i="34"/>
  <c r="AV43" i="34"/>
  <c r="AJ44" i="34"/>
  <c r="AN44" i="34"/>
  <c r="AR44" i="34"/>
  <c r="AV44" i="34"/>
  <c r="AE45" i="34"/>
  <c r="AI45" i="34"/>
  <c r="AM45" i="34"/>
  <c r="AQ45" i="34"/>
  <c r="AU45" i="34"/>
  <c r="Y6" i="35"/>
  <c r="AH44" i="35"/>
  <c r="AH43" i="35"/>
  <c r="AH40" i="35"/>
  <c r="AH41" i="35"/>
  <c r="AH38" i="35"/>
  <c r="F38" i="35" s="1" a="1"/>
  <c r="AL44" i="35"/>
  <c r="AL43" i="35"/>
  <c r="AL40" i="35"/>
  <c r="AL39" i="35"/>
  <c r="AL41" i="35"/>
  <c r="AP44" i="35"/>
  <c r="AP43" i="35"/>
  <c r="AP40" i="35"/>
  <c r="AP45" i="35"/>
  <c r="AP42" i="35"/>
  <c r="AP39" i="35"/>
  <c r="AT44" i="35"/>
  <c r="AT43" i="35"/>
  <c r="AT40" i="35"/>
  <c r="AT38" i="35"/>
  <c r="AT45" i="35"/>
  <c r="AT42" i="35"/>
  <c r="W8" i="35"/>
  <c r="AA8" i="35"/>
  <c r="AA38" i="35" s="1"/>
  <c r="G40" i="38" s="1"/>
  <c r="X9" i="35"/>
  <c r="W12" i="35"/>
  <c r="AA12" i="35"/>
  <c r="X13" i="35"/>
  <c r="W16" i="35"/>
  <c r="AA16" i="35"/>
  <c r="X17" i="35"/>
  <c r="W20" i="35"/>
  <c r="AA20" i="35"/>
  <c r="X21" i="35"/>
  <c r="W24" i="35"/>
  <c r="AA24" i="35"/>
  <c r="X25" i="35"/>
  <c r="W28" i="35"/>
  <c r="AA28" i="35"/>
  <c r="X29" i="35"/>
  <c r="AB31" i="35"/>
  <c r="X31" i="35"/>
  <c r="W32" i="35"/>
  <c r="Y35" i="35"/>
  <c r="X35" i="35"/>
  <c r="AW35" i="35"/>
  <c r="AL38" i="35"/>
  <c r="AM40" i="35"/>
  <c r="AK41" i="35"/>
  <c r="AG42" i="35"/>
  <c r="AQ42" i="35"/>
  <c r="AI43" i="35"/>
  <c r="AS43" i="35"/>
  <c r="Z8" i="36"/>
  <c r="Y8" i="36"/>
  <c r="W8" i="36"/>
  <c r="AB8" i="36"/>
  <c r="AB40" i="36" s="1"/>
  <c r="AA8" i="36"/>
  <c r="AW8" i="36"/>
  <c r="Z12" i="36"/>
  <c r="Y12" i="36"/>
  <c r="AD12" i="36" s="1"/>
  <c r="W12" i="36"/>
  <c r="AB12" i="36"/>
  <c r="AA12" i="36"/>
  <c r="AW12" i="36"/>
  <c r="Z16" i="36"/>
  <c r="Y16" i="36"/>
  <c r="AC16" i="36" s="1"/>
  <c r="V16" i="36" s="1"/>
  <c r="W16" i="36"/>
  <c r="AB16" i="36"/>
  <c r="AA16" i="36"/>
  <c r="AW16" i="36"/>
  <c r="Z20" i="36"/>
  <c r="Y20" i="36"/>
  <c r="AD20" i="36" s="1"/>
  <c r="W20" i="36"/>
  <c r="AB20" i="36"/>
  <c r="AA20" i="36"/>
  <c r="AW20" i="36"/>
  <c r="Z24" i="36"/>
  <c r="Y24" i="36"/>
  <c r="AD24" i="36" s="1"/>
  <c r="W24" i="36"/>
  <c r="AB24" i="36"/>
  <c r="AA24" i="36"/>
  <c r="AW24" i="36"/>
  <c r="Z28" i="36"/>
  <c r="AD28" i="36" s="1"/>
  <c r="Y28" i="36"/>
  <c r="W28" i="36"/>
  <c r="AB28" i="36"/>
  <c r="AA28" i="36"/>
  <c r="AW28" i="36"/>
  <c r="Z32" i="36"/>
  <c r="Y32" i="36"/>
  <c r="AC32" i="36" s="1"/>
  <c r="V32" i="36" s="1"/>
  <c r="W32" i="36"/>
  <c r="AB32" i="36"/>
  <c r="AA32" i="36"/>
  <c r="AW32" i="36"/>
  <c r="Z36" i="36"/>
  <c r="Y36" i="36"/>
  <c r="AD36" i="36" s="1"/>
  <c r="W36" i="36"/>
  <c r="AB36" i="36"/>
  <c r="AA36" i="36"/>
  <c r="AW36" i="36"/>
  <c r="AH39" i="36"/>
  <c r="AI38" i="34"/>
  <c r="AI48" i="34" s="1"/>
  <c r="AM38" i="34"/>
  <c r="AQ38" i="34"/>
  <c r="AU38" i="34"/>
  <c r="AJ39" i="34"/>
  <c r="AN39" i="34"/>
  <c r="AR39" i="34"/>
  <c r="AV39" i="34"/>
  <c r="AI41" i="35"/>
  <c r="AI44" i="35"/>
  <c r="AI38" i="35"/>
  <c r="AI48" i="35" s="1"/>
  <c r="AI45" i="35"/>
  <c r="AI42" i="35"/>
  <c r="AI40" i="35"/>
  <c r="AM41" i="35"/>
  <c r="AM44" i="35"/>
  <c r="AM38" i="35"/>
  <c r="AQ41" i="35"/>
  <c r="AQ43" i="35"/>
  <c r="AQ39" i="35"/>
  <c r="AU41" i="35"/>
  <c r="AU45" i="35"/>
  <c r="AU42" i="35"/>
  <c r="AU40" i="35"/>
  <c r="AU43" i="35"/>
  <c r="AU39" i="35"/>
  <c r="Z37" i="35"/>
  <c r="AC37" i="35" s="1"/>
  <c r="V37" i="35" s="1"/>
  <c r="AB37" i="35"/>
  <c r="AD37" i="35" s="1"/>
  <c r="W37" i="35"/>
  <c r="AW37" i="35"/>
  <c r="AP38" i="35"/>
  <c r="AH39" i="35"/>
  <c r="AQ40" i="35"/>
  <c r="AO41" i="35"/>
  <c r="AH42" i="35"/>
  <c r="AS42" i="35"/>
  <c r="AM43" i="35"/>
  <c r="AU44" i="35"/>
  <c r="AQ45" i="35"/>
  <c r="AI48" i="36"/>
  <c r="AI41" i="36"/>
  <c r="AI42" i="36"/>
  <c r="AI38" i="36"/>
  <c r="AI45" i="36"/>
  <c r="AI43" i="36"/>
  <c r="AI39" i="36"/>
  <c r="AI40" i="36"/>
  <c r="AM45" i="36"/>
  <c r="AM41" i="36"/>
  <c r="AM42" i="36"/>
  <c r="AM38" i="36"/>
  <c r="AM44" i="36"/>
  <c r="AM43" i="36"/>
  <c r="AM40" i="36"/>
  <c r="AM39" i="36"/>
  <c r="AQ44" i="36"/>
  <c r="AQ41" i="36"/>
  <c r="AQ45" i="36"/>
  <c r="AQ42" i="36"/>
  <c r="AQ38" i="36"/>
  <c r="AQ43" i="36"/>
  <c r="AQ39" i="36"/>
  <c r="AU41" i="36"/>
  <c r="AU44" i="36"/>
  <c r="AU42" i="36"/>
  <c r="AU38" i="36"/>
  <c r="AU45" i="36"/>
  <c r="AU43" i="36"/>
  <c r="AU40" i="36"/>
  <c r="AU39" i="36"/>
  <c r="AA8" i="37"/>
  <c r="AA29" i="37" s="1"/>
  <c r="Y8" i="37"/>
  <c r="AB8" i="37"/>
  <c r="AJ26" i="37"/>
  <c r="AJ23" i="37"/>
  <c r="AV27" i="37"/>
  <c r="AV23" i="37"/>
  <c r="Z6" i="36"/>
  <c r="AE41" i="36"/>
  <c r="AJ42" i="36"/>
  <c r="AN42" i="36"/>
  <c r="AR45" i="36"/>
  <c r="AV44" i="36"/>
  <c r="AW10" i="36"/>
  <c r="Y11" i="36"/>
  <c r="AW14" i="36"/>
  <c r="Y15" i="36"/>
  <c r="AW18" i="36"/>
  <c r="Y19" i="36"/>
  <c r="AW22" i="36"/>
  <c r="Y23" i="36"/>
  <c r="AW26" i="36"/>
  <c r="Y27" i="36"/>
  <c r="AW30" i="36"/>
  <c r="Y31" i="36"/>
  <c r="AW34" i="36"/>
  <c r="AB37" i="36"/>
  <c r="AH38" i="36"/>
  <c r="AR41" i="36"/>
  <c r="AG45" i="36"/>
  <c r="AG39" i="36"/>
  <c r="AG44" i="36"/>
  <c r="AG43" i="36"/>
  <c r="AG40" i="36"/>
  <c r="AA6" i="36"/>
  <c r="W6" i="36"/>
  <c r="AK45" i="36"/>
  <c r="AK39" i="36"/>
  <c r="AK44" i="36"/>
  <c r="AK43" i="36"/>
  <c r="AK40" i="36"/>
  <c r="AK42" i="36"/>
  <c r="AK41" i="36"/>
  <c r="AO45" i="36"/>
  <c r="AO39" i="36"/>
  <c r="AO44" i="36"/>
  <c r="AO43" i="36"/>
  <c r="AO40" i="36"/>
  <c r="AS45" i="36"/>
  <c r="AS39" i="36"/>
  <c r="AS43" i="36"/>
  <c r="AS40" i="36"/>
  <c r="AS44" i="36"/>
  <c r="AS42" i="36"/>
  <c r="AS41" i="36"/>
  <c r="AW6" i="36"/>
  <c r="AE44" i="36"/>
  <c r="AE45" i="36"/>
  <c r="AJ44" i="36"/>
  <c r="AJ40" i="36"/>
  <c r="AN44" i="36"/>
  <c r="AN45" i="36"/>
  <c r="AR40" i="36"/>
  <c r="AA9" i="36"/>
  <c r="W9" i="36"/>
  <c r="Z9" i="36"/>
  <c r="AC9" i="36" s="1"/>
  <c r="V9" i="36" s="1"/>
  <c r="AW9" i="36"/>
  <c r="AB10" i="36"/>
  <c r="X10" i="36"/>
  <c r="AA13" i="36"/>
  <c r="W13" i="36"/>
  <c r="Z13" i="36"/>
  <c r="AD13" i="36" s="1"/>
  <c r="AW13" i="36"/>
  <c r="AB14" i="36"/>
  <c r="X14" i="36"/>
  <c r="AA17" i="36"/>
  <c r="W17" i="36"/>
  <c r="Z17" i="36"/>
  <c r="AC17" i="36" s="1"/>
  <c r="V17" i="36" s="1"/>
  <c r="AW17" i="36"/>
  <c r="AB18" i="36"/>
  <c r="X18" i="36"/>
  <c r="AA21" i="36"/>
  <c r="AD21" i="36" s="1"/>
  <c r="W21" i="36"/>
  <c r="Z21" i="36"/>
  <c r="AW21" i="36"/>
  <c r="AB22" i="36"/>
  <c r="X22" i="36"/>
  <c r="AA25" i="36"/>
  <c r="W25" i="36"/>
  <c r="Z25" i="36"/>
  <c r="AC25" i="36" s="1"/>
  <c r="V25" i="36" s="1"/>
  <c r="AW25" i="36"/>
  <c r="AB26" i="36"/>
  <c r="X26" i="36"/>
  <c r="AA29" i="36"/>
  <c r="W29" i="36"/>
  <c r="Z29" i="36"/>
  <c r="AD29" i="36" s="1"/>
  <c r="AW29" i="36"/>
  <c r="AB30" i="36"/>
  <c r="X30" i="36"/>
  <c r="AA33" i="36"/>
  <c r="W33" i="36"/>
  <c r="Z33" i="36"/>
  <c r="AC33" i="36" s="1"/>
  <c r="V33" i="36" s="1"/>
  <c r="AW33" i="36"/>
  <c r="AB34" i="36"/>
  <c r="X34" i="36"/>
  <c r="AK38" i="36"/>
  <c r="AV40" i="36"/>
  <c r="AJ41" i="36"/>
  <c r="AV41" i="36"/>
  <c r="AG42" i="36"/>
  <c r="AJ29" i="37"/>
  <c r="AN29" i="37"/>
  <c r="AR28" i="37"/>
  <c r="AH45" i="36"/>
  <c r="AH44" i="36"/>
  <c r="AH43" i="36"/>
  <c r="AH40" i="36"/>
  <c r="AH41" i="36"/>
  <c r="AL44" i="36"/>
  <c r="AL43" i="36"/>
  <c r="AL40" i="36"/>
  <c r="AL45" i="36"/>
  <c r="AL41" i="36"/>
  <c r="AL38" i="36"/>
  <c r="AP44" i="36"/>
  <c r="AP43" i="36"/>
  <c r="AP40" i="36"/>
  <c r="AP41" i="36"/>
  <c r="AP45" i="36"/>
  <c r="AT44" i="36"/>
  <c r="AT43" i="36"/>
  <c r="AT40" i="36"/>
  <c r="AT41" i="36"/>
  <c r="AT45" i="36"/>
  <c r="AT38" i="36"/>
  <c r="AW7" i="36"/>
  <c r="Z37" i="36"/>
  <c r="Y37" i="36"/>
  <c r="AD37" i="36" s="1"/>
  <c r="AW37" i="36"/>
  <c r="AO38" i="36"/>
  <c r="AP39" i="36"/>
  <c r="AE40" i="36"/>
  <c r="AN40" i="36"/>
  <c r="AN41" i="36"/>
  <c r="AH42" i="36"/>
  <c r="AT42" i="36"/>
  <c r="AE43" i="36"/>
  <c r="AN43" i="36"/>
  <c r="AA21" i="37"/>
  <c r="Z21" i="37"/>
  <c r="Y21" i="37"/>
  <c r="AC21" i="37"/>
  <c r="AB21" i="37"/>
  <c r="X21" i="37"/>
  <c r="AK27" i="37"/>
  <c r="AJ28" i="37"/>
  <c r="AR27" i="37"/>
  <c r="AV29" i="37"/>
  <c r="AF28" i="37"/>
  <c r="AF29" i="37"/>
  <c r="AF24" i="37"/>
  <c r="AF26" i="37"/>
  <c r="AK28" i="37"/>
  <c r="AK25" i="37"/>
  <c r="AK29" i="37"/>
  <c r="AK24" i="37"/>
  <c r="AO28" i="37"/>
  <c r="AO25" i="37"/>
  <c r="AO23" i="37"/>
  <c r="AS27" i="37"/>
  <c r="AS23" i="37"/>
  <c r="AS28" i="37"/>
  <c r="AS25" i="37"/>
  <c r="AW29" i="37"/>
  <c r="AW24" i="37"/>
  <c r="AW27" i="37"/>
  <c r="AW23" i="37"/>
  <c r="AW25" i="37"/>
  <c r="AA9" i="37"/>
  <c r="AA24" i="37" s="1"/>
  <c r="AC9" i="37"/>
  <c r="X9" i="37"/>
  <c r="AB9" i="37"/>
  <c r="Z12" i="37"/>
  <c r="AA12" i="37"/>
  <c r="AC12" i="37"/>
  <c r="AB12" i="37"/>
  <c r="AE18" i="37"/>
  <c r="AT22" i="37"/>
  <c r="AS24" i="37"/>
  <c r="AO27" i="37"/>
  <c r="AF25" i="37"/>
  <c r="AK26" i="37"/>
  <c r="AO26" i="37"/>
  <c r="AS26" i="37"/>
  <c r="AW26" i="37"/>
  <c r="AC10" i="37"/>
  <c r="Z10" i="37"/>
  <c r="Y10" i="37"/>
  <c r="X12" i="37"/>
  <c r="AH22" i="37"/>
  <c r="AF27" i="37"/>
  <c r="AI29" i="37"/>
  <c r="AE6" i="37"/>
  <c r="Z7" i="37"/>
  <c r="Z9" i="37"/>
  <c r="AD9" i="37" s="1"/>
  <c r="W9" i="37" s="1"/>
  <c r="AX9" i="37" s="1"/>
  <c r="AC11" i="37"/>
  <c r="Y11" i="37"/>
  <c r="AA11" i="37"/>
  <c r="AB11" i="37"/>
  <c r="Z11" i="37"/>
  <c r="Y12" i="37"/>
  <c r="AI22" i="37"/>
  <c r="AK23" i="37"/>
  <c r="AH24" i="37"/>
  <c r="AW28" i="37"/>
  <c r="AO29" i="37"/>
  <c r="W10" i="36"/>
  <c r="AA10" i="36"/>
  <c r="X11" i="36"/>
  <c r="W14" i="36"/>
  <c r="AA14" i="36"/>
  <c r="X15" i="36"/>
  <c r="W18" i="36"/>
  <c r="AA18" i="36"/>
  <c r="X19" i="36"/>
  <c r="W22" i="36"/>
  <c r="AA22" i="36"/>
  <c r="X23" i="36"/>
  <c r="W26" i="36"/>
  <c r="AA26" i="36"/>
  <c r="X27" i="36"/>
  <c r="W30" i="36"/>
  <c r="AA30" i="36"/>
  <c r="X31" i="36"/>
  <c r="W34" i="36"/>
  <c r="AA34" i="36"/>
  <c r="X35" i="36"/>
  <c r="AJ39" i="36"/>
  <c r="AN39" i="36"/>
  <c r="AR39" i="36"/>
  <c r="AV39" i="36"/>
  <c r="AE42" i="36"/>
  <c r="AV45" i="36"/>
  <c r="AH29" i="37"/>
  <c r="AH23" i="37"/>
  <c r="AB6" i="37"/>
  <c r="X6" i="37"/>
  <c r="AH27" i="37"/>
  <c r="AH26" i="37"/>
  <c r="Z6" i="37"/>
  <c r="AL29" i="37"/>
  <c r="AL23" i="37"/>
  <c r="AL24" i="37"/>
  <c r="AL22" i="37"/>
  <c r="AL27" i="37"/>
  <c r="AL26" i="37"/>
  <c r="AP29" i="37"/>
  <c r="AP23" i="37"/>
  <c r="AP28" i="37"/>
  <c r="AP25" i="37"/>
  <c r="AP24" i="37"/>
  <c r="AP22" i="37"/>
  <c r="AT29" i="37"/>
  <c r="AT23" i="37"/>
  <c r="AT28" i="37"/>
  <c r="AT25" i="37"/>
  <c r="AB7" i="37"/>
  <c r="AA13" i="37"/>
  <c r="Z13" i="37"/>
  <c r="Y13" i="37"/>
  <c r="X15" i="37"/>
  <c r="AB15" i="37"/>
  <c r="AC18" i="37"/>
  <c r="AA18" i="37"/>
  <c r="AD18" i="37" s="1"/>
  <c r="W18" i="37" s="1"/>
  <c r="AX18" i="37" s="1"/>
  <c r="AJ24" i="37"/>
  <c r="AT24" i="37"/>
  <c r="AH25" i="37"/>
  <c r="AN26" i="37"/>
  <c r="AP27" i="37"/>
  <c r="AJ38" i="36"/>
  <c r="F38" i="36" s="1" a="1"/>
  <c r="AN38" i="36"/>
  <c r="AR38" i="36"/>
  <c r="AV38" i="36"/>
  <c r="AR42" i="36"/>
  <c r="AV42" i="36"/>
  <c r="AI28" i="37"/>
  <c r="AI27" i="37"/>
  <c r="AI24" i="37"/>
  <c r="AI23" i="37"/>
  <c r="AI25" i="37"/>
  <c r="AM28" i="37"/>
  <c r="AM27" i="37"/>
  <c r="AM24" i="37"/>
  <c r="AM29" i="37"/>
  <c r="AM26" i="37"/>
  <c r="AM23" i="37"/>
  <c r="AQ28" i="37"/>
  <c r="AQ27" i="37"/>
  <c r="AQ24" i="37"/>
  <c r="AQ22" i="37"/>
  <c r="AQ29" i="37"/>
  <c r="AQ26" i="37"/>
  <c r="AU28" i="37"/>
  <c r="AU27" i="37"/>
  <c r="AU24" i="37"/>
  <c r="AU25" i="37"/>
  <c r="AU22" i="37"/>
  <c r="X7" i="37"/>
  <c r="Z8" i="37"/>
  <c r="AC8" i="37"/>
  <c r="X8" i="37"/>
  <c r="AB13" i="37"/>
  <c r="AB14" i="37"/>
  <c r="X14" i="37"/>
  <c r="Z14" i="37"/>
  <c r="Y14" i="37"/>
  <c r="AC19" i="37"/>
  <c r="Y19" i="37"/>
  <c r="AA19" i="37"/>
  <c r="Z19" i="37"/>
  <c r="Z20" i="37"/>
  <c r="AA20" i="37"/>
  <c r="Y20" i="37"/>
  <c r="AN22" i="37"/>
  <c r="AQ23" i="37"/>
  <c r="AN24" i="37"/>
  <c r="AL25" i="37"/>
  <c r="AP26" i="37"/>
  <c r="AJ27" i="37"/>
  <c r="AT27" i="37"/>
  <c r="AH28" i="37"/>
  <c r="Z16" i="37"/>
  <c r="AD16" i="37" s="1"/>
  <c r="W16" i="37" s="1"/>
  <c r="AX16" i="37" s="1"/>
  <c r="AA17" i="37"/>
  <c r="AE17" i="37" s="1"/>
  <c r="AJ22" i="37"/>
  <c r="AJ32" i="37" s="1"/>
  <c r="AR23" i="37"/>
  <c r="AV24" i="37"/>
  <c r="AV26" i="37"/>
  <c r="AJ25" i="37"/>
  <c r="AN25" i="37"/>
  <c r="AR25" i="37"/>
  <c r="AV25" i="37"/>
  <c r="AC7" i="37"/>
  <c r="Y7" i="37"/>
  <c r="AB10" i="37"/>
  <c r="X10" i="37"/>
  <c r="AC15" i="37"/>
  <c r="Y15" i="37"/>
  <c r="X16" i="37"/>
  <c r="AC16" i="37"/>
  <c r="AE16" i="37" s="1"/>
  <c r="X17" i="37"/>
  <c r="AC17" i="37"/>
  <c r="AB18" i="37"/>
  <c r="X18" i="37"/>
  <c r="AV22" i="37"/>
  <c r="AN23" i="37"/>
  <c r="AR24" i="37"/>
  <c r="AR26" i="37"/>
  <c r="AN27" i="37"/>
  <c r="AV28" i="37"/>
  <c r="AR29" i="37"/>
  <c r="AK22" i="37"/>
  <c r="AO22" i="37"/>
  <c r="AS22" i="37"/>
  <c r="AW22" i="37"/>
  <c r="R45" i="36" l="1"/>
  <c r="N45" i="36"/>
  <c r="J45" i="36"/>
  <c r="F45" i="36"/>
  <c r="R44" i="36"/>
  <c r="N44" i="36"/>
  <c r="J44" i="36"/>
  <c r="F44" i="36"/>
  <c r="R43" i="36"/>
  <c r="N43" i="36"/>
  <c r="J43" i="36"/>
  <c r="F43" i="36"/>
  <c r="R42" i="36"/>
  <c r="N42" i="36"/>
  <c r="J42" i="36"/>
  <c r="F42" i="36"/>
  <c r="R41" i="36"/>
  <c r="N41" i="36"/>
  <c r="J41" i="36"/>
  <c r="F41" i="36"/>
  <c r="R40" i="36"/>
  <c r="N40" i="36"/>
  <c r="J40" i="36"/>
  <c r="F40" i="36"/>
  <c r="R39" i="36"/>
  <c r="N39" i="36"/>
  <c r="J39" i="36"/>
  <c r="F39" i="36"/>
  <c r="R38" i="36"/>
  <c r="N38" i="36"/>
  <c r="J38" i="36"/>
  <c r="U45" i="36"/>
  <c r="Q45" i="36"/>
  <c r="M45" i="36"/>
  <c r="I45" i="36"/>
  <c r="U44" i="36"/>
  <c r="Q44" i="36"/>
  <c r="M44" i="36"/>
  <c r="I44" i="36"/>
  <c r="U43" i="36"/>
  <c r="Q43" i="36"/>
  <c r="M43" i="36"/>
  <c r="I43" i="36"/>
  <c r="U42" i="36"/>
  <c r="Q42" i="36"/>
  <c r="M42" i="36"/>
  <c r="I42" i="36"/>
  <c r="U41" i="36"/>
  <c r="Q41" i="36"/>
  <c r="M41" i="36"/>
  <c r="I41" i="36"/>
  <c r="U40" i="36"/>
  <c r="Q40" i="36"/>
  <c r="M40" i="36"/>
  <c r="I40" i="36"/>
  <c r="U39" i="36"/>
  <c r="Q39" i="36"/>
  <c r="M39" i="36"/>
  <c r="I39" i="36"/>
  <c r="U38" i="36"/>
  <c r="Q38" i="36"/>
  <c r="M38" i="36"/>
  <c r="I38" i="36"/>
  <c r="F38" i="36"/>
  <c r="T45" i="36"/>
  <c r="L45" i="36"/>
  <c r="T44" i="36"/>
  <c r="L44" i="36"/>
  <c r="T43" i="36"/>
  <c r="L43" i="36"/>
  <c r="T42" i="36"/>
  <c r="L42" i="36"/>
  <c r="T41" i="36"/>
  <c r="L41" i="36"/>
  <c r="T40" i="36"/>
  <c r="L40" i="36"/>
  <c r="T39" i="36"/>
  <c r="L39" i="36"/>
  <c r="T38" i="36"/>
  <c r="P45" i="36"/>
  <c r="G45" i="36"/>
  <c r="K44" i="36"/>
  <c r="P43" i="36"/>
  <c r="G43" i="36"/>
  <c r="K42" i="36"/>
  <c r="P41" i="36"/>
  <c r="G41" i="36"/>
  <c r="K40" i="36"/>
  <c r="P39" i="36"/>
  <c r="G39" i="36"/>
  <c r="L38" i="36"/>
  <c r="O45" i="36"/>
  <c r="S44" i="36"/>
  <c r="H44" i="36"/>
  <c r="O43" i="36"/>
  <c r="S42" i="36"/>
  <c r="H42" i="36"/>
  <c r="O41" i="36"/>
  <c r="S40" i="36"/>
  <c r="H40" i="36"/>
  <c r="O39" i="36"/>
  <c r="S38" i="36"/>
  <c r="K38" i="36"/>
  <c r="K45" i="36"/>
  <c r="P44" i="36"/>
  <c r="G44" i="36"/>
  <c r="K43" i="36"/>
  <c r="P42" i="36"/>
  <c r="G42" i="36"/>
  <c r="K41" i="36"/>
  <c r="P40" i="36"/>
  <c r="G40" i="36"/>
  <c r="K39" i="36"/>
  <c r="P38" i="36"/>
  <c r="H38" i="36"/>
  <c r="S45" i="36"/>
  <c r="H43" i="36"/>
  <c r="O40" i="36"/>
  <c r="G38" i="36"/>
  <c r="H45" i="36"/>
  <c r="O42" i="36"/>
  <c r="S39" i="36"/>
  <c r="O44" i="36"/>
  <c r="S41" i="36"/>
  <c r="H39" i="36"/>
  <c r="H41" i="36"/>
  <c r="O38" i="36"/>
  <c r="S43" i="36"/>
  <c r="D47" i="38"/>
  <c r="Y16" i="26"/>
  <c r="E47" i="38" s="1"/>
  <c r="D36" i="38"/>
  <c r="Y38" i="30"/>
  <c r="E36" i="38" s="1"/>
  <c r="R45" i="35"/>
  <c r="N45" i="35"/>
  <c r="J45" i="35"/>
  <c r="F45" i="35"/>
  <c r="R44" i="35"/>
  <c r="N44" i="35"/>
  <c r="J44" i="35"/>
  <c r="F44" i="35"/>
  <c r="R43" i="35"/>
  <c r="N43" i="35"/>
  <c r="J43" i="35"/>
  <c r="F43" i="35"/>
  <c r="R42" i="35"/>
  <c r="N42" i="35"/>
  <c r="J42" i="35"/>
  <c r="F42" i="35"/>
  <c r="R41" i="35"/>
  <c r="N41" i="35"/>
  <c r="J41" i="35"/>
  <c r="F41" i="35"/>
  <c r="R40" i="35"/>
  <c r="N40" i="35"/>
  <c r="J40" i="35"/>
  <c r="F40" i="35"/>
  <c r="R39" i="35"/>
  <c r="N39" i="35"/>
  <c r="J39" i="35"/>
  <c r="F39" i="35"/>
  <c r="R38" i="35"/>
  <c r="N38" i="35"/>
  <c r="J38" i="35"/>
  <c r="U45" i="35"/>
  <c r="P45" i="35"/>
  <c r="K45" i="35"/>
  <c r="U44" i="35"/>
  <c r="P44" i="35"/>
  <c r="K44" i="35"/>
  <c r="U43" i="35"/>
  <c r="P43" i="35"/>
  <c r="K43" i="35"/>
  <c r="U42" i="35"/>
  <c r="P42" i="35"/>
  <c r="K42" i="35"/>
  <c r="U41" i="35"/>
  <c r="P41" i="35"/>
  <c r="K41" i="35"/>
  <c r="U40" i="35"/>
  <c r="P40" i="35"/>
  <c r="K40" i="35"/>
  <c r="U39" i="35"/>
  <c r="P39" i="35"/>
  <c r="K39" i="35"/>
  <c r="U38" i="35"/>
  <c r="P38" i="35"/>
  <c r="K38" i="35"/>
  <c r="F38" i="35"/>
  <c r="T45" i="35"/>
  <c r="M45" i="35"/>
  <c r="G45" i="35"/>
  <c r="O44" i="35"/>
  <c r="H44" i="35"/>
  <c r="Q43" i="35"/>
  <c r="I43" i="35"/>
  <c r="S42" i="35"/>
  <c r="L42" i="35"/>
  <c r="T41" i="35"/>
  <c r="M41" i="35"/>
  <c r="G41" i="35"/>
  <c r="O40" i="35"/>
  <c r="H40" i="35"/>
  <c r="Q39" i="35"/>
  <c r="I39" i="35"/>
  <c r="S38" i="35"/>
  <c r="L38" i="35"/>
  <c r="S45" i="35"/>
  <c r="L45" i="35"/>
  <c r="T44" i="35"/>
  <c r="M44" i="35"/>
  <c r="G44" i="35"/>
  <c r="O43" i="35"/>
  <c r="H43" i="35"/>
  <c r="Q42" i="35"/>
  <c r="I42" i="35"/>
  <c r="S41" i="35"/>
  <c r="L41" i="35"/>
  <c r="T40" i="35"/>
  <c r="M40" i="35"/>
  <c r="G40" i="35"/>
  <c r="O39" i="35"/>
  <c r="H39" i="35"/>
  <c r="Q38" i="35"/>
  <c r="I38" i="35"/>
  <c r="Q45" i="35"/>
  <c r="I45" i="35"/>
  <c r="S44" i="35"/>
  <c r="L44" i="35"/>
  <c r="T43" i="35"/>
  <c r="M43" i="35"/>
  <c r="G43" i="35"/>
  <c r="O42" i="35"/>
  <c r="H42" i="35"/>
  <c r="Q41" i="35"/>
  <c r="I41" i="35"/>
  <c r="S40" i="35"/>
  <c r="L40" i="35"/>
  <c r="T39" i="35"/>
  <c r="M39" i="35"/>
  <c r="G39" i="35"/>
  <c r="O38" i="35"/>
  <c r="H38" i="35"/>
  <c r="O45" i="35"/>
  <c r="S43" i="35"/>
  <c r="G42" i="35"/>
  <c r="I40" i="35"/>
  <c r="M38" i="35"/>
  <c r="H45" i="35"/>
  <c r="L43" i="35"/>
  <c r="O41" i="35"/>
  <c r="S39" i="35"/>
  <c r="G38" i="35"/>
  <c r="Q44" i="35"/>
  <c r="T42" i="35"/>
  <c r="H41" i="35"/>
  <c r="L39" i="35"/>
  <c r="I44" i="35"/>
  <c r="M42" i="35"/>
  <c r="Q40" i="35"/>
  <c r="T38" i="35"/>
  <c r="T39" i="13"/>
  <c r="P39" i="13"/>
  <c r="L39" i="13"/>
  <c r="H39" i="13"/>
  <c r="T38" i="13"/>
  <c r="P38" i="13"/>
  <c r="L38" i="13"/>
  <c r="H38" i="13"/>
  <c r="T37" i="13"/>
  <c r="P37" i="13"/>
  <c r="L37" i="13"/>
  <c r="H37" i="13"/>
  <c r="T36" i="13"/>
  <c r="P36" i="13"/>
  <c r="L36" i="13"/>
  <c r="H36" i="13"/>
  <c r="T35" i="13"/>
  <c r="P35" i="13"/>
  <c r="L35" i="13"/>
  <c r="H35" i="13"/>
  <c r="T34" i="13"/>
  <c r="P34" i="13"/>
  <c r="L34" i="13"/>
  <c r="H34" i="13"/>
  <c r="T33" i="13"/>
  <c r="P33" i="13"/>
  <c r="L33" i="13"/>
  <c r="H33" i="13"/>
  <c r="T32" i="13"/>
  <c r="P32" i="13"/>
  <c r="L32" i="13"/>
  <c r="H32" i="13"/>
  <c r="R39" i="13"/>
  <c r="N39" i="13"/>
  <c r="J39" i="13"/>
  <c r="F39" i="13"/>
  <c r="R38" i="13"/>
  <c r="N38" i="13"/>
  <c r="J38" i="13"/>
  <c r="F38" i="13"/>
  <c r="R37" i="13"/>
  <c r="N37" i="13"/>
  <c r="J37" i="13"/>
  <c r="F37" i="13"/>
  <c r="R36" i="13"/>
  <c r="N36" i="13"/>
  <c r="J36" i="13"/>
  <c r="F36" i="13"/>
  <c r="R35" i="13"/>
  <c r="N35" i="13"/>
  <c r="J35" i="13"/>
  <c r="F35" i="13"/>
  <c r="R34" i="13"/>
  <c r="N34" i="13"/>
  <c r="J34" i="13"/>
  <c r="F34" i="13"/>
  <c r="R33" i="13"/>
  <c r="N33" i="13"/>
  <c r="J33" i="13"/>
  <c r="F33" i="13"/>
  <c r="R32" i="13"/>
  <c r="N32" i="13"/>
  <c r="J32" i="13"/>
  <c r="Q39" i="13"/>
  <c r="I39" i="13"/>
  <c r="Q38" i="13"/>
  <c r="I38" i="13"/>
  <c r="Q37" i="13"/>
  <c r="I37" i="13"/>
  <c r="Q36" i="13"/>
  <c r="I36" i="13"/>
  <c r="Q35" i="13"/>
  <c r="I35" i="13"/>
  <c r="Q34" i="13"/>
  <c r="I34" i="13"/>
  <c r="Q33" i="13"/>
  <c r="I33" i="13"/>
  <c r="Q32" i="13"/>
  <c r="I32" i="13"/>
  <c r="O39" i="13"/>
  <c r="G39" i="13"/>
  <c r="O38" i="13"/>
  <c r="G38" i="13"/>
  <c r="O37" i="13"/>
  <c r="G37" i="13"/>
  <c r="O36" i="13"/>
  <c r="G36" i="13"/>
  <c r="O35" i="13"/>
  <c r="G35" i="13"/>
  <c r="O34" i="13"/>
  <c r="G34" i="13"/>
  <c r="O33" i="13"/>
  <c r="G33" i="13"/>
  <c r="O32" i="13"/>
  <c r="G32" i="13"/>
  <c r="U39" i="13"/>
  <c r="M39" i="13"/>
  <c r="U38" i="13"/>
  <c r="M38" i="13"/>
  <c r="U37" i="13"/>
  <c r="M37" i="13"/>
  <c r="U36" i="13"/>
  <c r="M36" i="13"/>
  <c r="U35" i="13"/>
  <c r="M35" i="13"/>
  <c r="U34" i="13"/>
  <c r="M34" i="13"/>
  <c r="U33" i="13"/>
  <c r="M33" i="13"/>
  <c r="U32" i="13"/>
  <c r="M32" i="13"/>
  <c r="F32" i="13"/>
  <c r="S39" i="13"/>
  <c r="K39" i="13"/>
  <c r="S38" i="13"/>
  <c r="K38" i="13"/>
  <c r="S37" i="13"/>
  <c r="K37" i="13"/>
  <c r="S36" i="13"/>
  <c r="K36" i="13"/>
  <c r="S35" i="13"/>
  <c r="K35" i="13"/>
  <c r="S34" i="13"/>
  <c r="K34" i="13"/>
  <c r="S33" i="13"/>
  <c r="K33" i="13"/>
  <c r="S32" i="13"/>
  <c r="K32" i="13"/>
  <c r="AC13" i="19"/>
  <c r="V13" i="19" s="1"/>
  <c r="AD13" i="19"/>
  <c r="AD23" i="18"/>
  <c r="AD16" i="18"/>
  <c r="AC16" i="18"/>
  <c r="V16" i="18" s="1"/>
  <c r="AC15" i="18"/>
  <c r="V15" i="18" s="1"/>
  <c r="AB41" i="18"/>
  <c r="AD32" i="17"/>
  <c r="AC32" i="17"/>
  <c r="V32" i="17" s="1"/>
  <c r="AA38" i="17"/>
  <c r="G24" i="38" s="1"/>
  <c r="AA40" i="17"/>
  <c r="AW44" i="16"/>
  <c r="AW43" i="16"/>
  <c r="AW45" i="16"/>
  <c r="AC25" i="15"/>
  <c r="V25" i="15" s="1"/>
  <c r="AD25" i="15"/>
  <c r="AC30" i="14"/>
  <c r="V30" i="14" s="1"/>
  <c r="AD30" i="14"/>
  <c r="AC28" i="14"/>
  <c r="V28" i="14" s="1"/>
  <c r="AD28" i="14"/>
  <c r="AD23" i="14"/>
  <c r="AC23" i="14"/>
  <c r="V23" i="14" s="1"/>
  <c r="AD21" i="14"/>
  <c r="AC21" i="14"/>
  <c r="V21" i="14" s="1"/>
  <c r="AC14" i="14"/>
  <c r="V14" i="14" s="1"/>
  <c r="AD14" i="14"/>
  <c r="AC12" i="14"/>
  <c r="V12" i="14" s="1"/>
  <c r="AD12" i="14"/>
  <c r="AC6" i="14"/>
  <c r="V6" i="14" s="1"/>
  <c r="X43" i="14"/>
  <c r="X38" i="14"/>
  <c r="AD6" i="14"/>
  <c r="AB37" i="13"/>
  <c r="W37" i="13"/>
  <c r="W32" i="13"/>
  <c r="C49" i="38" s="1"/>
  <c r="C50" i="38" s="1"/>
  <c r="AC17" i="12"/>
  <c r="V17" i="12" s="1"/>
  <c r="AD17" i="12"/>
  <c r="AD37" i="11"/>
  <c r="AC37" i="11"/>
  <c r="V37" i="11" s="1"/>
  <c r="AD23" i="17"/>
  <c r="AD35" i="14"/>
  <c r="AC35" i="14"/>
  <c r="V35" i="14" s="1"/>
  <c r="AC28" i="13"/>
  <c r="V28" i="13" s="1"/>
  <c r="AC26" i="13"/>
  <c r="V26" i="13" s="1"/>
  <c r="AD21" i="13"/>
  <c r="AC21" i="13"/>
  <c r="V21" i="13" s="1"/>
  <c r="AD19" i="13"/>
  <c r="AC19" i="13"/>
  <c r="V19" i="13" s="1"/>
  <c r="AC12" i="13"/>
  <c r="V12" i="13" s="1"/>
  <c r="AC10" i="13"/>
  <c r="V10" i="13" s="1"/>
  <c r="AC32" i="12"/>
  <c r="V32" i="12" s="1"/>
  <c r="AD27" i="12"/>
  <c r="AC27" i="12"/>
  <c r="V27" i="12" s="1"/>
  <c r="AD25" i="12"/>
  <c r="AC25" i="12"/>
  <c r="V25" i="12" s="1"/>
  <c r="AD15" i="12"/>
  <c r="AC15" i="12"/>
  <c r="V15" i="12" s="1"/>
  <c r="AC8" i="12"/>
  <c r="V8" i="12" s="1"/>
  <c r="AC19" i="11"/>
  <c r="V19" i="11" s="1"/>
  <c r="AD19" i="11"/>
  <c r="AA45" i="11"/>
  <c r="AA44" i="11"/>
  <c r="AA42" i="11"/>
  <c r="AA38" i="11"/>
  <c r="G18" i="38" s="1"/>
  <c r="AA46" i="11"/>
  <c r="AA43" i="11"/>
  <c r="AA41" i="11"/>
  <c r="AC27" i="10"/>
  <c r="V27" i="10" s="1"/>
  <c r="AD27" i="10"/>
  <c r="AC9" i="10"/>
  <c r="V9" i="10" s="1"/>
  <c r="AD9" i="10"/>
  <c r="AW44" i="8"/>
  <c r="AW43" i="8"/>
  <c r="AW45" i="8"/>
  <c r="AD30" i="16"/>
  <c r="Z35" i="13"/>
  <c r="AB34" i="13"/>
  <c r="AA41" i="12"/>
  <c r="AD10" i="11"/>
  <c r="AC10" i="11"/>
  <c r="V10" i="11" s="1"/>
  <c r="AD24" i="10"/>
  <c r="AC24" i="10"/>
  <c r="V24" i="10" s="1"/>
  <c r="AD8" i="10"/>
  <c r="AC8" i="10"/>
  <c r="V8" i="10" s="1"/>
  <c r="AC27" i="15"/>
  <c r="V27" i="15" s="1"/>
  <c r="AC11" i="15"/>
  <c r="V11" i="15" s="1"/>
  <c r="AA43" i="15"/>
  <c r="AA42" i="14"/>
  <c r="AA38" i="14"/>
  <c r="G20" i="38" s="1"/>
  <c r="AA45" i="14"/>
  <c r="AA40" i="14"/>
  <c r="AA44" i="14"/>
  <c r="AA43" i="14"/>
  <c r="AA41" i="14"/>
  <c r="Y45" i="14"/>
  <c r="Y40" i="14"/>
  <c r="Y42" i="14"/>
  <c r="Y44" i="14"/>
  <c r="Y43" i="14"/>
  <c r="Y41" i="14"/>
  <c r="Z45" i="14"/>
  <c r="Z32" i="13"/>
  <c r="F49" i="38" s="1"/>
  <c r="F50" i="38" s="1"/>
  <c r="AC19" i="12"/>
  <c r="V19" i="12" s="1"/>
  <c r="AD11" i="12"/>
  <c r="AW41" i="12"/>
  <c r="AW40" i="12"/>
  <c r="AE6" i="12"/>
  <c r="AW39" i="12"/>
  <c r="AA40" i="12"/>
  <c r="AD23" i="11"/>
  <c r="AC23" i="11"/>
  <c r="V23" i="11" s="1"/>
  <c r="AD21" i="10"/>
  <c r="AC13" i="10"/>
  <c r="V13" i="10" s="1"/>
  <c r="AW45" i="9"/>
  <c r="AW44" i="9"/>
  <c r="AW46" i="9"/>
  <c r="AE6" i="9"/>
  <c r="AD18" i="13"/>
  <c r="AD20" i="12"/>
  <c r="AC32" i="11"/>
  <c r="V32" i="11" s="1"/>
  <c r="AD32" i="11"/>
  <c r="AD25" i="11"/>
  <c r="AC25" i="11"/>
  <c r="V25" i="11" s="1"/>
  <c r="AD13" i="11"/>
  <c r="AD28" i="10"/>
  <c r="AC28" i="10"/>
  <c r="V28" i="10" s="1"/>
  <c r="AD22" i="10"/>
  <c r="AC22" i="10"/>
  <c r="V22" i="10" s="1"/>
  <c r="AB37" i="10"/>
  <c r="AB36" i="10"/>
  <c r="AC27" i="7"/>
  <c r="V27" i="7" s="1"/>
  <c r="AD27" i="7"/>
  <c r="AD25" i="7"/>
  <c r="AC25" i="7"/>
  <c r="V25" i="7" s="1"/>
  <c r="AC11" i="7"/>
  <c r="V11" i="7" s="1"/>
  <c r="AD11" i="7"/>
  <c r="AD9" i="7"/>
  <c r="AC9" i="7"/>
  <c r="V9" i="7" s="1"/>
  <c r="AD8" i="6"/>
  <c r="AC8" i="6"/>
  <c r="V8" i="6" s="1"/>
  <c r="AC10" i="5"/>
  <c r="V10" i="5" s="1"/>
  <c r="AD10" i="5"/>
  <c r="Z44" i="5"/>
  <c r="Z43" i="5"/>
  <c r="Z41" i="5"/>
  <c r="Z38" i="5"/>
  <c r="F11" i="38" s="1"/>
  <c r="Z42" i="5"/>
  <c r="Z40" i="5"/>
  <c r="Z45" i="5"/>
  <c r="F38" i="4" a="1"/>
  <c r="AC33" i="3"/>
  <c r="V33" i="3" s="1"/>
  <c r="AD33" i="3"/>
  <c r="AC25" i="3"/>
  <c r="V25" i="3" s="1"/>
  <c r="AD25" i="3"/>
  <c r="AC17" i="3"/>
  <c r="V17" i="3" s="1"/>
  <c r="AD17" i="3"/>
  <c r="AC9" i="3"/>
  <c r="V9" i="3" s="1"/>
  <c r="AD9" i="3"/>
  <c r="F38" i="2" a="1"/>
  <c r="AD29" i="1"/>
  <c r="AC29" i="1"/>
  <c r="V29" i="1" s="1"/>
  <c r="AC21" i="1"/>
  <c r="V21" i="1" s="1"/>
  <c r="AD21" i="1"/>
  <c r="AD13" i="1"/>
  <c r="AC13" i="1"/>
  <c r="V13" i="1" s="1"/>
  <c r="Y45" i="1"/>
  <c r="Y44" i="1"/>
  <c r="Y41" i="1"/>
  <c r="Y42" i="1"/>
  <c r="Y40" i="1"/>
  <c r="Y43" i="1"/>
  <c r="AW44" i="4"/>
  <c r="AW43" i="4"/>
  <c r="AW45" i="4"/>
  <c r="AC7" i="2"/>
  <c r="V7" i="2" s="1"/>
  <c r="AD33" i="11"/>
  <c r="AC33" i="11"/>
  <c r="V33" i="11" s="1"/>
  <c r="AB43" i="11"/>
  <c r="AB44" i="11"/>
  <c r="AB42" i="11"/>
  <c r="AB46" i="11"/>
  <c r="AB45" i="11"/>
  <c r="AB41" i="11"/>
  <c r="AB38" i="11"/>
  <c r="H18" i="38" s="1"/>
  <c r="AD15" i="10"/>
  <c r="AC15" i="10"/>
  <c r="V15" i="10" s="1"/>
  <c r="AD15" i="9"/>
  <c r="AC15" i="9"/>
  <c r="V15" i="9" s="1"/>
  <c r="AD8" i="9"/>
  <c r="AC8" i="9"/>
  <c r="V8" i="9" s="1"/>
  <c r="AD32" i="8"/>
  <c r="AC32" i="8"/>
  <c r="V32" i="8" s="1"/>
  <c r="AD34" i="6"/>
  <c r="AC34" i="6"/>
  <c r="V34" i="6" s="1"/>
  <c r="AD6" i="6"/>
  <c r="X38" i="6"/>
  <c r="AC6" i="6"/>
  <c r="V6" i="6" s="1"/>
  <c r="X43" i="6"/>
  <c r="AD33" i="5"/>
  <c r="AC33" i="5"/>
  <c r="V33" i="5" s="1"/>
  <c r="AC23" i="5"/>
  <c r="V23" i="5" s="1"/>
  <c r="AD23" i="5"/>
  <c r="AD17" i="5"/>
  <c r="AC17" i="5"/>
  <c r="V17" i="5" s="1"/>
  <c r="AC7" i="5"/>
  <c r="V7" i="5" s="1"/>
  <c r="AD7" i="5"/>
  <c r="AC35" i="4"/>
  <c r="V35" i="4" s="1"/>
  <c r="AC30" i="4"/>
  <c r="V30" i="4" s="1"/>
  <c r="AD30" i="4"/>
  <c r="AC27" i="4"/>
  <c r="V27" i="4" s="1"/>
  <c r="AC22" i="4"/>
  <c r="V22" i="4" s="1"/>
  <c r="AD22" i="4"/>
  <c r="AC19" i="4"/>
  <c r="V19" i="4" s="1"/>
  <c r="AC14" i="4"/>
  <c r="V14" i="4" s="1"/>
  <c r="AD14" i="4"/>
  <c r="AC11" i="4"/>
  <c r="V11" i="4" s="1"/>
  <c r="AC16" i="11"/>
  <c r="V16" i="11" s="1"/>
  <c r="AD16" i="11"/>
  <c r="AD9" i="11"/>
  <c r="AC9" i="11"/>
  <c r="V9" i="11" s="1"/>
  <c r="AD23" i="10"/>
  <c r="AC23" i="10"/>
  <c r="V23" i="10" s="1"/>
  <c r="AA40" i="10"/>
  <c r="AA36" i="10"/>
  <c r="AA41" i="10"/>
  <c r="AA33" i="10"/>
  <c r="G17" i="38" s="1"/>
  <c r="AA39" i="10"/>
  <c r="AA38" i="10"/>
  <c r="AA37" i="10"/>
  <c r="AD19" i="9"/>
  <c r="AC19" i="9"/>
  <c r="V19" i="9" s="1"/>
  <c r="AD12" i="9"/>
  <c r="AC12" i="9"/>
  <c r="V12" i="9" s="1"/>
  <c r="AD22" i="8"/>
  <c r="AC22" i="8"/>
  <c r="V22" i="8" s="1"/>
  <c r="AC21" i="8"/>
  <c r="V21" i="8" s="1"/>
  <c r="AD21" i="8"/>
  <c r="AD20" i="6"/>
  <c r="AC20" i="6"/>
  <c r="V20" i="6" s="1"/>
  <c r="AD12" i="6"/>
  <c r="AC12" i="6"/>
  <c r="V12" i="6" s="1"/>
  <c r="AD22" i="5"/>
  <c r="AC22" i="5"/>
  <c r="V22" i="5" s="1"/>
  <c r="X38" i="5"/>
  <c r="AD6" i="5"/>
  <c r="AC6" i="5"/>
  <c r="V6" i="5" s="1"/>
  <c r="X43" i="5"/>
  <c r="AD34" i="9"/>
  <c r="AC34" i="9"/>
  <c r="V34" i="9" s="1"/>
  <c r="AC33" i="9"/>
  <c r="V33" i="9" s="1"/>
  <c r="AD33" i="9"/>
  <c r="AC23" i="9"/>
  <c r="V23" i="9" s="1"/>
  <c r="AD36" i="8"/>
  <c r="AC36" i="8"/>
  <c r="V36" i="8" s="1"/>
  <c r="AC19" i="8"/>
  <c r="V19" i="8" s="1"/>
  <c r="AD11" i="8"/>
  <c r="AA42" i="7"/>
  <c r="AA44" i="7"/>
  <c r="AA43" i="7"/>
  <c r="AA40" i="7"/>
  <c r="AA41" i="7"/>
  <c r="AA38" i="7"/>
  <c r="G13" i="38" s="1"/>
  <c r="AA45" i="7"/>
  <c r="X43" i="7"/>
  <c r="AD6" i="7"/>
  <c r="AC6" i="7"/>
  <c r="V6" i="7" s="1"/>
  <c r="X38" i="7"/>
  <c r="Z42" i="7"/>
  <c r="Z44" i="7"/>
  <c r="AD28" i="6"/>
  <c r="Z38" i="6"/>
  <c r="F12" i="38" s="1"/>
  <c r="AD20" i="5"/>
  <c r="AC20" i="5"/>
  <c r="V20" i="5" s="1"/>
  <c r="AA40" i="3"/>
  <c r="AC32" i="3"/>
  <c r="V32" i="3" s="1"/>
  <c r="AD32" i="3"/>
  <c r="AD16" i="3"/>
  <c r="AC16" i="3"/>
  <c r="V16" i="3" s="1"/>
  <c r="Z45" i="3"/>
  <c r="Z40" i="3"/>
  <c r="Z44" i="3"/>
  <c r="Z43" i="3"/>
  <c r="Z41" i="3"/>
  <c r="Z38" i="3"/>
  <c r="F9" i="38" s="1"/>
  <c r="Z42" i="3"/>
  <c r="AD32" i="2"/>
  <c r="AC32" i="2"/>
  <c r="V32" i="2" s="1"/>
  <c r="AD20" i="2"/>
  <c r="AC20" i="2"/>
  <c r="V20" i="2" s="1"/>
  <c r="AD8" i="2"/>
  <c r="AC8" i="2"/>
  <c r="V8" i="2" s="1"/>
  <c r="AA45" i="1"/>
  <c r="AC28" i="1"/>
  <c r="V28" i="1" s="1"/>
  <c r="AD28" i="1"/>
  <c r="Z45" i="1"/>
  <c r="Z40" i="1"/>
  <c r="Z44" i="1"/>
  <c r="Z43" i="1"/>
  <c r="Z41" i="1"/>
  <c r="Z42" i="1"/>
  <c r="Z38" i="1"/>
  <c r="F7" i="38" s="1"/>
  <c r="AC18" i="3"/>
  <c r="V18" i="3" s="1"/>
  <c r="AD18" i="3"/>
  <c r="AC14" i="3"/>
  <c r="V14" i="3" s="1"/>
  <c r="AD14" i="3"/>
  <c r="AC31" i="2"/>
  <c r="V31" i="2" s="1"/>
  <c r="AC30" i="2"/>
  <c r="V30" i="2" s="1"/>
  <c r="AD30" i="2"/>
  <c r="AC6" i="1"/>
  <c r="V6" i="1" s="1"/>
  <c r="X43" i="1"/>
  <c r="X38" i="1"/>
  <c r="AD6" i="1"/>
  <c r="AA38" i="9"/>
  <c r="G16" i="38" s="1"/>
  <c r="AA46" i="9"/>
  <c r="AD16" i="7"/>
  <c r="AD16" i="6"/>
  <c r="AD21" i="5"/>
  <c r="AC26" i="3"/>
  <c r="V26" i="3" s="1"/>
  <c r="AD34" i="2"/>
  <c r="AD12" i="7"/>
  <c r="W43" i="6"/>
  <c r="AC29" i="5"/>
  <c r="V29" i="5" s="1"/>
  <c r="AD34" i="1"/>
  <c r="AD26" i="1"/>
  <c r="AD28" i="11"/>
  <c r="AC24" i="7"/>
  <c r="V24" i="7" s="1"/>
  <c r="AD15" i="6"/>
  <c r="AD11" i="5"/>
  <c r="AC14" i="2"/>
  <c r="V14" i="2" s="1"/>
  <c r="AD18" i="1"/>
  <c r="AC12" i="11"/>
  <c r="V12" i="11" s="1"/>
  <c r="AD20" i="7"/>
  <c r="AC17" i="6"/>
  <c r="V17" i="6" s="1"/>
  <c r="AD13" i="5"/>
  <c r="AD30" i="3"/>
  <c r="AD20" i="37"/>
  <c r="W20" i="37" s="1"/>
  <c r="AX20" i="37" s="1"/>
  <c r="AE20" i="37"/>
  <c r="G22" i="37" a="1"/>
  <c r="AE21" i="37"/>
  <c r="AD21" i="37"/>
  <c r="W21" i="37" s="1"/>
  <c r="AX21" i="37" s="1"/>
  <c r="AB44" i="36"/>
  <c r="AD34" i="34"/>
  <c r="AC34" i="34"/>
  <c r="V34" i="34" s="1"/>
  <c r="AC32" i="34"/>
  <c r="V32" i="34" s="1"/>
  <c r="AD32" i="34"/>
  <c r="AC16" i="34"/>
  <c r="V16" i="34" s="1"/>
  <c r="AD16" i="34"/>
  <c r="AD14" i="33"/>
  <c r="AC14" i="33"/>
  <c r="V14" i="33" s="1"/>
  <c r="Y45" i="31"/>
  <c r="Y40" i="31"/>
  <c r="Y44" i="31"/>
  <c r="Y43" i="31"/>
  <c r="Y41" i="31"/>
  <c r="Y42" i="31"/>
  <c r="AW45" i="31"/>
  <c r="AW43" i="31"/>
  <c r="AW44" i="31"/>
  <c r="AC28" i="29"/>
  <c r="V28" i="29" s="1"/>
  <c r="AD28" i="29"/>
  <c r="W40" i="29"/>
  <c r="W35" i="29"/>
  <c r="C35" i="38" s="1"/>
  <c r="AC34" i="31"/>
  <c r="V34" i="31" s="1"/>
  <c r="AD34" i="31"/>
  <c r="AC29" i="30"/>
  <c r="V29" i="30" s="1"/>
  <c r="AD29" i="30"/>
  <c r="AD11" i="29"/>
  <c r="AC11" i="29"/>
  <c r="V11" i="29" s="1"/>
  <c r="Z42" i="29"/>
  <c r="Z40" i="29"/>
  <c r="Z38" i="29"/>
  <c r="Z37" i="29"/>
  <c r="Z35" i="29"/>
  <c r="F35" i="38" s="1"/>
  <c r="Z41" i="29"/>
  <c r="Z39" i="29"/>
  <c r="AC6" i="29"/>
  <c r="V6" i="29" s="1"/>
  <c r="AC8" i="27"/>
  <c r="V8" i="27" s="1"/>
  <c r="AD8" i="27"/>
  <c r="AA37" i="32"/>
  <c r="G43" i="38" s="1"/>
  <c r="AC34" i="29"/>
  <c r="V34" i="29" s="1"/>
  <c r="AD34" i="29"/>
  <c r="AW44" i="27"/>
  <c r="AW43" i="27"/>
  <c r="AW45" i="27"/>
  <c r="AD32" i="31"/>
  <c r="AC32" i="31"/>
  <c r="V32" i="31" s="1"/>
  <c r="AD10" i="26"/>
  <c r="AC10" i="26"/>
  <c r="V10" i="26" s="1"/>
  <c r="AD29" i="29"/>
  <c r="AD25" i="27"/>
  <c r="AC25" i="27"/>
  <c r="V25" i="27" s="1"/>
  <c r="AD34" i="23"/>
  <c r="AC34" i="23"/>
  <c r="V34" i="23" s="1"/>
  <c r="AD11" i="32"/>
  <c r="AC11" i="32"/>
  <c r="V11" i="32" s="1"/>
  <c r="AD17" i="23"/>
  <c r="AC17" i="23"/>
  <c r="V17" i="23" s="1"/>
  <c r="AD24" i="23"/>
  <c r="AC24" i="23"/>
  <c r="V24" i="23" s="1"/>
  <c r="X43" i="23"/>
  <c r="X38" i="23"/>
  <c r="AD6" i="23"/>
  <c r="AC6" i="23"/>
  <c r="V6" i="23" s="1"/>
  <c r="AD16" i="17"/>
  <c r="AC16" i="17"/>
  <c r="V16" i="17" s="1"/>
  <c r="AD36" i="18"/>
  <c r="AC36" i="18"/>
  <c r="V36" i="18" s="1"/>
  <c r="AC17" i="17"/>
  <c r="V17" i="17" s="1"/>
  <c r="AD17" i="17"/>
  <c r="D22" i="38"/>
  <c r="Y38" i="16"/>
  <c r="E22" i="38" s="1"/>
  <c r="AD15" i="20"/>
  <c r="AD18" i="18"/>
  <c r="AC18" i="18"/>
  <c r="V18" i="18" s="1"/>
  <c r="AW44" i="17"/>
  <c r="AW43" i="17"/>
  <c r="AW45" i="17"/>
  <c r="X22" i="37"/>
  <c r="C44" i="38" s="1"/>
  <c r="X27" i="37"/>
  <c r="AD18" i="36"/>
  <c r="AC18" i="36"/>
  <c r="V18" i="36" s="1"/>
  <c r="Y44" i="35"/>
  <c r="Y43" i="35"/>
  <c r="Y41" i="35"/>
  <c r="Y45" i="35"/>
  <c r="Y42" i="35"/>
  <c r="Y40" i="35"/>
  <c r="AD34" i="35"/>
  <c r="AC34" i="35"/>
  <c r="V34" i="35" s="1"/>
  <c r="AD22" i="35"/>
  <c r="AC22" i="35"/>
  <c r="V22" i="35" s="1"/>
  <c r="AD8" i="36"/>
  <c r="AD11" i="34"/>
  <c r="AC11" i="34"/>
  <c r="V11" i="34" s="1"/>
  <c r="AB42" i="35"/>
  <c r="AC36" i="33"/>
  <c r="V36" i="33" s="1"/>
  <c r="AD36" i="33"/>
  <c r="AC15" i="33"/>
  <c r="V15" i="33" s="1"/>
  <c r="AD15" i="33"/>
  <c r="AC34" i="32"/>
  <c r="V34" i="32" s="1"/>
  <c r="AD34" i="32"/>
  <c r="AA41" i="35"/>
  <c r="AC13" i="32"/>
  <c r="V13" i="32" s="1"/>
  <c r="AD13" i="32"/>
  <c r="AC6" i="32"/>
  <c r="V6" i="32" s="1"/>
  <c r="X42" i="32"/>
  <c r="X37" i="32"/>
  <c r="AD6" i="32"/>
  <c r="AB38" i="35"/>
  <c r="H40" i="38" s="1"/>
  <c r="AW44" i="34"/>
  <c r="AW43" i="34"/>
  <c r="AW45" i="34"/>
  <c r="X42" i="33"/>
  <c r="X37" i="33"/>
  <c r="AD6" i="33"/>
  <c r="AC6" i="33"/>
  <c r="V6" i="33" s="1"/>
  <c r="Y39" i="33"/>
  <c r="AD15" i="32"/>
  <c r="Y44" i="32"/>
  <c r="Y39" i="32"/>
  <c r="Y43" i="32"/>
  <c r="Y42" i="32"/>
  <c r="Y40" i="32"/>
  <c r="Y41" i="32"/>
  <c r="AC36" i="31"/>
  <c r="V36" i="31" s="1"/>
  <c r="AD21" i="31"/>
  <c r="AC21" i="31"/>
  <c r="V21" i="31" s="1"/>
  <c r="AC31" i="30"/>
  <c r="V31" i="30" s="1"/>
  <c r="AD18" i="30"/>
  <c r="AC18" i="30"/>
  <c r="V18" i="30" s="1"/>
  <c r="AC31" i="28"/>
  <c r="V31" i="28" s="1"/>
  <c r="AD31" i="28"/>
  <c r="AD27" i="31"/>
  <c r="AC27" i="31"/>
  <c r="V27" i="31" s="1"/>
  <c r="AC26" i="31"/>
  <c r="V26" i="31" s="1"/>
  <c r="AD26" i="31"/>
  <c r="AD11" i="30"/>
  <c r="AC11" i="30"/>
  <c r="V11" i="30" s="1"/>
  <c r="F38" i="30" a="1"/>
  <c r="F35" i="29" a="1"/>
  <c r="AD19" i="29"/>
  <c r="AC19" i="29"/>
  <c r="V19" i="29" s="1"/>
  <c r="AC36" i="27"/>
  <c r="V36" i="27" s="1"/>
  <c r="AD36" i="27"/>
  <c r="AC32" i="27"/>
  <c r="V32" i="27" s="1"/>
  <c r="AD32" i="27"/>
  <c r="AC28" i="27"/>
  <c r="V28" i="27" s="1"/>
  <c r="AD28" i="27"/>
  <c r="AC24" i="27"/>
  <c r="V24" i="27" s="1"/>
  <c r="AD24" i="27"/>
  <c r="AC20" i="27"/>
  <c r="V20" i="27" s="1"/>
  <c r="AD20" i="27"/>
  <c r="AC16" i="27"/>
  <c r="V16" i="27" s="1"/>
  <c r="AD16" i="27"/>
  <c r="AC12" i="27"/>
  <c r="V12" i="27" s="1"/>
  <c r="AD12" i="27"/>
  <c r="AD25" i="31"/>
  <c r="AC25" i="31"/>
  <c r="V25" i="31" s="1"/>
  <c r="AD9" i="31"/>
  <c r="AC9" i="31"/>
  <c r="V9" i="31" s="1"/>
  <c r="Y42" i="30"/>
  <c r="AD37" i="30"/>
  <c r="AC37" i="30"/>
  <c r="V37" i="30" s="1"/>
  <c r="Y37" i="29"/>
  <c r="AD16" i="29"/>
  <c r="AC16" i="29"/>
  <c r="V16" i="29" s="1"/>
  <c r="AD19" i="28"/>
  <c r="AC19" i="28"/>
  <c r="V19" i="28" s="1"/>
  <c r="AD9" i="27"/>
  <c r="AC9" i="27"/>
  <c r="V9" i="27" s="1"/>
  <c r="AA43" i="32"/>
  <c r="AC13" i="30"/>
  <c r="V13" i="30" s="1"/>
  <c r="AD13" i="30"/>
  <c r="AC31" i="29"/>
  <c r="V31" i="29" s="1"/>
  <c r="AC12" i="28"/>
  <c r="V12" i="28" s="1"/>
  <c r="AD12" i="28"/>
  <c r="AA45" i="27"/>
  <c r="AA40" i="27"/>
  <c r="AA44" i="27"/>
  <c r="AA43" i="27"/>
  <c r="AA41" i="27"/>
  <c r="AA42" i="27"/>
  <c r="AA38" i="27"/>
  <c r="G33" i="38" s="1"/>
  <c r="W21" i="26"/>
  <c r="W16" i="26"/>
  <c r="C47" i="38" s="1"/>
  <c r="AD14" i="32"/>
  <c r="AC14" i="32"/>
  <c r="V14" i="32" s="1"/>
  <c r="AC30" i="31"/>
  <c r="V30" i="31" s="1"/>
  <c r="AD30" i="31"/>
  <c r="AD15" i="31"/>
  <c r="AC15" i="31"/>
  <c r="V15" i="31" s="1"/>
  <c r="AC23" i="30"/>
  <c r="V23" i="30" s="1"/>
  <c r="AD23" i="30"/>
  <c r="AC22" i="29"/>
  <c r="V22" i="29" s="1"/>
  <c r="AC34" i="28"/>
  <c r="V34" i="28" s="1"/>
  <c r="AD11" i="27"/>
  <c r="AC11" i="27"/>
  <c r="V11" i="27" s="1"/>
  <c r="AD9" i="26"/>
  <c r="AC9" i="26"/>
  <c r="V9" i="26" s="1"/>
  <c r="AC33" i="25"/>
  <c r="V33" i="25" s="1"/>
  <c r="AD33" i="25"/>
  <c r="AC17" i="25"/>
  <c r="V17" i="25" s="1"/>
  <c r="AD17" i="25"/>
  <c r="AC25" i="24"/>
  <c r="V25" i="24" s="1"/>
  <c r="AD25" i="24"/>
  <c r="AC9" i="24"/>
  <c r="V9" i="24" s="1"/>
  <c r="AD9" i="24"/>
  <c r="AC33" i="23"/>
  <c r="V33" i="23" s="1"/>
  <c r="AD33" i="23"/>
  <c r="AD23" i="31"/>
  <c r="AC23" i="31"/>
  <c r="V23" i="31" s="1"/>
  <c r="AA45" i="31"/>
  <c r="AA42" i="31"/>
  <c r="AA38" i="31"/>
  <c r="G37" i="38" s="1"/>
  <c r="AA40" i="31"/>
  <c r="AA43" i="31"/>
  <c r="AA41" i="31"/>
  <c r="AA44" i="31"/>
  <c r="AB40" i="31"/>
  <c r="AB44" i="31"/>
  <c r="AB43" i="31"/>
  <c r="AB41" i="31"/>
  <c r="AB45" i="31"/>
  <c r="AB38" i="31"/>
  <c r="H37" i="38" s="1"/>
  <c r="AB42" i="31"/>
  <c r="AC33" i="30"/>
  <c r="V33" i="30" s="1"/>
  <c r="AD33" i="30"/>
  <c r="AC9" i="30"/>
  <c r="V9" i="30" s="1"/>
  <c r="AD9" i="30"/>
  <c r="AC33" i="29"/>
  <c r="V33" i="29" s="1"/>
  <c r="AD33" i="29"/>
  <c r="AD30" i="25"/>
  <c r="AC30" i="25"/>
  <c r="V30" i="25" s="1"/>
  <c r="AD14" i="25"/>
  <c r="AC14" i="25"/>
  <c r="V14" i="25" s="1"/>
  <c r="AD34" i="24"/>
  <c r="AC34" i="24"/>
  <c r="V34" i="24" s="1"/>
  <c r="AD18" i="24"/>
  <c r="AC18" i="24"/>
  <c r="V18" i="24" s="1"/>
  <c r="X43" i="24"/>
  <c r="X38" i="24"/>
  <c r="AD6" i="24"/>
  <c r="AC6" i="24"/>
  <c r="V6" i="24" s="1"/>
  <c r="AC33" i="33"/>
  <c r="V33" i="33" s="1"/>
  <c r="AC25" i="30"/>
  <c r="V25" i="30" s="1"/>
  <c r="AD25" i="30"/>
  <c r="AC9" i="29"/>
  <c r="V9" i="29" s="1"/>
  <c r="AD9" i="29"/>
  <c r="AC36" i="28"/>
  <c r="V36" i="28" s="1"/>
  <c r="AD36" i="28"/>
  <c r="AD29" i="28"/>
  <c r="AC29" i="28"/>
  <c r="V29" i="28" s="1"/>
  <c r="AA42" i="28"/>
  <c r="AA45" i="28"/>
  <c r="AD30" i="27"/>
  <c r="F16" i="26" a="1"/>
  <c r="AD12" i="26"/>
  <c r="AD7" i="25"/>
  <c r="W43" i="24"/>
  <c r="W38" i="24"/>
  <c r="C30" i="38" s="1"/>
  <c r="AD36" i="23"/>
  <c r="AC36" i="23"/>
  <c r="V36" i="23" s="1"/>
  <c r="AD28" i="23"/>
  <c r="AC28" i="23"/>
  <c r="V28" i="23" s="1"/>
  <c r="AD20" i="23"/>
  <c r="AC20" i="23"/>
  <c r="V20" i="23" s="1"/>
  <c r="AD8" i="23"/>
  <c r="AC8" i="23"/>
  <c r="V8" i="23" s="1"/>
  <c r="AA40" i="22"/>
  <c r="AD32" i="22"/>
  <c r="AC32" i="22"/>
  <c r="V32" i="22" s="1"/>
  <c r="AD24" i="22"/>
  <c r="AC24" i="22"/>
  <c r="V24" i="22" s="1"/>
  <c r="AD16" i="22"/>
  <c r="AC16" i="22"/>
  <c r="V16" i="22" s="1"/>
  <c r="AD8" i="22"/>
  <c r="AC8" i="22"/>
  <c r="V8" i="22" s="1"/>
  <c r="AD37" i="21"/>
  <c r="AC37" i="21"/>
  <c r="AD28" i="21"/>
  <c r="AC28" i="21"/>
  <c r="V28" i="21" s="1"/>
  <c r="AD20" i="21"/>
  <c r="AC20" i="21"/>
  <c r="V20" i="21" s="1"/>
  <c r="AD12" i="21"/>
  <c r="AC12" i="21"/>
  <c r="V12" i="21" s="1"/>
  <c r="Z45" i="21"/>
  <c r="Z40" i="21"/>
  <c r="Z44" i="21"/>
  <c r="Z43" i="21"/>
  <c r="Z41" i="21"/>
  <c r="Z38" i="21"/>
  <c r="F46" i="38" s="1"/>
  <c r="Z42" i="21"/>
  <c r="AD37" i="28"/>
  <c r="AD32" i="24"/>
  <c r="AC32" i="24"/>
  <c r="V32" i="24" s="1"/>
  <c r="AD24" i="24"/>
  <c r="AC24" i="24"/>
  <c r="V24" i="24" s="1"/>
  <c r="AD16" i="24"/>
  <c r="AC16" i="24"/>
  <c r="V16" i="24" s="1"/>
  <c r="AD8" i="24"/>
  <c r="AC8" i="24"/>
  <c r="V8" i="24" s="1"/>
  <c r="AD16" i="23"/>
  <c r="AC16" i="23"/>
  <c r="V16" i="23" s="1"/>
  <c r="AA44" i="22"/>
  <c r="AA44" i="21"/>
  <c r="W38" i="21"/>
  <c r="C46" i="38" s="1"/>
  <c r="C48" i="38" s="1"/>
  <c r="AC17" i="21"/>
  <c r="V17" i="21" s="1"/>
  <c r="AD17" i="21"/>
  <c r="AC33" i="20"/>
  <c r="V33" i="20" s="1"/>
  <c r="AD33" i="20"/>
  <c r="AC29" i="20"/>
  <c r="V29" i="20" s="1"/>
  <c r="AD29" i="20"/>
  <c r="AC25" i="20"/>
  <c r="V25" i="20" s="1"/>
  <c r="AD25" i="20"/>
  <c r="AC21" i="20"/>
  <c r="V21" i="20" s="1"/>
  <c r="AD21" i="20"/>
  <c r="AC17" i="20"/>
  <c r="V17" i="20" s="1"/>
  <c r="AD17" i="20"/>
  <c r="AC13" i="20"/>
  <c r="V13" i="20" s="1"/>
  <c r="AD13" i="20"/>
  <c r="AC9" i="20"/>
  <c r="V9" i="20" s="1"/>
  <c r="AD9" i="20"/>
  <c r="AD36" i="25"/>
  <c r="AC36" i="25"/>
  <c r="V36" i="25" s="1"/>
  <c r="AD28" i="25"/>
  <c r="AC28" i="25"/>
  <c r="V28" i="25" s="1"/>
  <c r="AD20" i="25"/>
  <c r="AC20" i="25"/>
  <c r="V20" i="25" s="1"/>
  <c r="AD12" i="25"/>
  <c r="AC12" i="25"/>
  <c r="V12" i="25" s="1"/>
  <c r="AA42" i="25"/>
  <c r="AA43" i="25"/>
  <c r="AD31" i="23"/>
  <c r="AC31" i="23"/>
  <c r="V31" i="23" s="1"/>
  <c r="AD14" i="23"/>
  <c r="AC14" i="23"/>
  <c r="V14" i="23" s="1"/>
  <c r="AD26" i="22"/>
  <c r="AC26" i="22"/>
  <c r="V26" i="22" s="1"/>
  <c r="AD10" i="22"/>
  <c r="AC10" i="22"/>
  <c r="V10" i="22" s="1"/>
  <c r="X43" i="22"/>
  <c r="X38" i="22"/>
  <c r="AD6" i="22"/>
  <c r="AC6" i="22"/>
  <c r="V6" i="22" s="1"/>
  <c r="AA42" i="21"/>
  <c r="AD36" i="21"/>
  <c r="AC36" i="21"/>
  <c r="AD26" i="21"/>
  <c r="AC26" i="21"/>
  <c r="V26" i="21" s="1"/>
  <c r="AD10" i="21"/>
  <c r="AC10" i="21"/>
  <c r="V10" i="21" s="1"/>
  <c r="X43" i="21"/>
  <c r="X38" i="21"/>
  <c r="AD6" i="21"/>
  <c r="AC6" i="21"/>
  <c r="V6" i="21" s="1"/>
  <c r="AD16" i="28"/>
  <c r="AD37" i="24"/>
  <c r="AC37" i="24"/>
  <c r="V37" i="24" s="1"/>
  <c r="AC35" i="24"/>
  <c r="V35" i="24" s="1"/>
  <c r="AC11" i="24"/>
  <c r="V11" i="24" s="1"/>
  <c r="AA41" i="24"/>
  <c r="AA45" i="24"/>
  <c r="AA43" i="23"/>
  <c r="AD34" i="20"/>
  <c r="AC34" i="20"/>
  <c r="V34" i="20" s="1"/>
  <c r="AD18" i="20"/>
  <c r="AC18" i="20"/>
  <c r="V18" i="20" s="1"/>
  <c r="AD30" i="19"/>
  <c r="AC30" i="19"/>
  <c r="V30" i="19" s="1"/>
  <c r="AD22" i="19"/>
  <c r="AC22" i="19"/>
  <c r="V22" i="19" s="1"/>
  <c r="AD14" i="19"/>
  <c r="AC14" i="19"/>
  <c r="V14" i="19" s="1"/>
  <c r="AW45" i="19"/>
  <c r="AW44" i="19"/>
  <c r="AW46" i="19"/>
  <c r="F39" i="19" a="1"/>
  <c r="AD34" i="18"/>
  <c r="AC34" i="18"/>
  <c r="V34" i="18" s="1"/>
  <c r="X43" i="20"/>
  <c r="X38" i="20"/>
  <c r="AD6" i="20"/>
  <c r="AC6" i="20"/>
  <c r="V6" i="20" s="1"/>
  <c r="AA45" i="21"/>
  <c r="AD37" i="20"/>
  <c r="AC37" i="20"/>
  <c r="V37" i="20" s="1"/>
  <c r="AD19" i="20"/>
  <c r="AC19" i="20"/>
  <c r="V19" i="20" s="1"/>
  <c r="AA38" i="20"/>
  <c r="G27" i="38" s="1"/>
  <c r="AA40" i="20"/>
  <c r="AC27" i="19"/>
  <c r="V27" i="19" s="1"/>
  <c r="AD27" i="19"/>
  <c r="AD22" i="18"/>
  <c r="AC22" i="18"/>
  <c r="V22" i="18" s="1"/>
  <c r="AD35" i="16"/>
  <c r="AC35" i="16"/>
  <c r="V35" i="16" s="1"/>
  <c r="AD27" i="16"/>
  <c r="AC27" i="16"/>
  <c r="V27" i="16" s="1"/>
  <c r="AD19" i="16"/>
  <c r="AC19" i="16"/>
  <c r="V19" i="16" s="1"/>
  <c r="AD11" i="16"/>
  <c r="AC11" i="16"/>
  <c r="V11" i="16" s="1"/>
  <c r="W43" i="16"/>
  <c r="W38" i="16"/>
  <c r="C22" i="38" s="1"/>
  <c r="AB45" i="15"/>
  <c r="AB40" i="15"/>
  <c r="AB44" i="15"/>
  <c r="AB42" i="15"/>
  <c r="AB38" i="15"/>
  <c r="H21" i="38" s="1"/>
  <c r="AB41" i="15"/>
  <c r="AB43" i="15"/>
  <c r="AD23" i="20"/>
  <c r="AC17" i="19"/>
  <c r="V17" i="19" s="1"/>
  <c r="AD17" i="19"/>
  <c r="AB45" i="18"/>
  <c r="AC19" i="18"/>
  <c r="V19" i="18" s="1"/>
  <c r="AD19" i="18"/>
  <c r="AD12" i="18"/>
  <c r="AC12" i="18"/>
  <c r="V12" i="18" s="1"/>
  <c r="Z44" i="18"/>
  <c r="Z43" i="18"/>
  <c r="Z41" i="18"/>
  <c r="Z38" i="18"/>
  <c r="F25" i="38" s="1"/>
  <c r="Z45" i="18"/>
  <c r="Z40" i="18"/>
  <c r="Z42" i="18"/>
  <c r="AC15" i="19"/>
  <c r="V15" i="19" s="1"/>
  <c r="AD15" i="19"/>
  <c r="AD8" i="19"/>
  <c r="AC8" i="19"/>
  <c r="V8" i="19" s="1"/>
  <c r="AD26" i="18"/>
  <c r="AC26" i="18"/>
  <c r="V26" i="18" s="1"/>
  <c r="AC9" i="18"/>
  <c r="V9" i="18" s="1"/>
  <c r="AD9" i="18"/>
  <c r="AA42" i="17"/>
  <c r="AD35" i="17"/>
  <c r="AC35" i="17"/>
  <c r="V35" i="17" s="1"/>
  <c r="AD27" i="17"/>
  <c r="AC27" i="17"/>
  <c r="V27" i="17" s="1"/>
  <c r="AD22" i="17"/>
  <c r="AC22" i="17"/>
  <c r="V22" i="17" s="1"/>
  <c r="AB44" i="17"/>
  <c r="AB43" i="17"/>
  <c r="AB41" i="17"/>
  <c r="AB38" i="17"/>
  <c r="H24" i="38" s="1"/>
  <c r="AB42" i="17"/>
  <c r="AB45" i="17"/>
  <c r="AB40" i="17"/>
  <c r="F38" i="16" a="1"/>
  <c r="AD29" i="16"/>
  <c r="AC29" i="16"/>
  <c r="V29" i="16" s="1"/>
  <c r="AD13" i="16"/>
  <c r="AC13" i="16"/>
  <c r="V13" i="16" s="1"/>
  <c r="Y42" i="16"/>
  <c r="Y45" i="16"/>
  <c r="Y40" i="16"/>
  <c r="Y44" i="16"/>
  <c r="Y43" i="16"/>
  <c r="Y41" i="16"/>
  <c r="Z42" i="15"/>
  <c r="Z38" i="15"/>
  <c r="F21" i="38" s="1"/>
  <c r="Z45" i="15"/>
  <c r="Z40" i="15"/>
  <c r="Z44" i="15"/>
  <c r="Z43" i="15"/>
  <c r="Z41" i="15"/>
  <c r="AC7" i="20"/>
  <c r="V7" i="20" s="1"/>
  <c r="AC21" i="19"/>
  <c r="V21" i="19" s="1"/>
  <c r="AD21" i="19"/>
  <c r="AD31" i="18"/>
  <c r="AD24" i="18"/>
  <c r="AC24" i="18"/>
  <c r="V24" i="18" s="1"/>
  <c r="AB43" i="18"/>
  <c r="AA41" i="17"/>
  <c r="AA45" i="17"/>
  <c r="AD18" i="16"/>
  <c r="AC17" i="15"/>
  <c r="V17" i="15" s="1"/>
  <c r="AD17" i="15"/>
  <c r="AC32" i="14"/>
  <c r="V32" i="14" s="1"/>
  <c r="AD32" i="14"/>
  <c r="AD27" i="14"/>
  <c r="AC27" i="14"/>
  <c r="V27" i="14" s="1"/>
  <c r="AD25" i="14"/>
  <c r="AC25" i="14"/>
  <c r="V25" i="14" s="1"/>
  <c r="AC18" i="14"/>
  <c r="V18" i="14" s="1"/>
  <c r="AD18" i="14"/>
  <c r="AC16" i="14"/>
  <c r="V16" i="14" s="1"/>
  <c r="AD16" i="14"/>
  <c r="AD11" i="14"/>
  <c r="AC11" i="14"/>
  <c r="V11" i="14" s="1"/>
  <c r="AD9" i="14"/>
  <c r="AC9" i="14"/>
  <c r="V9" i="14" s="1"/>
  <c r="Y38" i="13"/>
  <c r="Y37" i="13"/>
  <c r="Y35" i="13"/>
  <c r="Y32" i="13"/>
  <c r="E49" i="38" s="1"/>
  <c r="E50" i="38" s="1"/>
  <c r="Y39" i="13"/>
  <c r="Y36" i="13"/>
  <c r="Y34" i="13"/>
  <c r="AA38" i="13"/>
  <c r="AA37" i="13"/>
  <c r="AA35" i="13"/>
  <c r="AA39" i="13"/>
  <c r="AA36" i="13"/>
  <c r="AA34" i="13"/>
  <c r="AA32" i="13"/>
  <c r="G49" i="38" s="1"/>
  <c r="G50" i="38" s="1"/>
  <c r="AC9" i="12"/>
  <c r="V9" i="12" s="1"/>
  <c r="AD9" i="12"/>
  <c r="Z38" i="12"/>
  <c r="Z41" i="12"/>
  <c r="Z36" i="12"/>
  <c r="Z33" i="12"/>
  <c r="F19" i="38" s="1"/>
  <c r="Z40" i="12"/>
  <c r="Z39" i="12"/>
  <c r="Z37" i="12"/>
  <c r="AC36" i="11"/>
  <c r="V36" i="11" s="1"/>
  <c r="AD36" i="11"/>
  <c r="AD32" i="15"/>
  <c r="AC32" i="15"/>
  <c r="V32" i="15" s="1"/>
  <c r="AD16" i="15"/>
  <c r="AC16" i="15"/>
  <c r="V16" i="15" s="1"/>
  <c r="AC30" i="13"/>
  <c r="V30" i="13" s="1"/>
  <c r="AD25" i="13"/>
  <c r="AC25" i="13"/>
  <c r="V25" i="13" s="1"/>
  <c r="AD23" i="13"/>
  <c r="AC23" i="13"/>
  <c r="V23" i="13" s="1"/>
  <c r="AC16" i="13"/>
  <c r="V16" i="13" s="1"/>
  <c r="AC14" i="13"/>
  <c r="V14" i="13" s="1"/>
  <c r="AD9" i="13"/>
  <c r="AC9" i="13"/>
  <c r="V9" i="13" s="1"/>
  <c r="AD7" i="13"/>
  <c r="AC7" i="13"/>
  <c r="V7" i="13" s="1"/>
  <c r="AD31" i="12"/>
  <c r="AC31" i="12"/>
  <c r="V31" i="12" s="1"/>
  <c r="AD29" i="12"/>
  <c r="AC29" i="12"/>
  <c r="V29" i="12" s="1"/>
  <c r="AC22" i="12"/>
  <c r="V22" i="12" s="1"/>
  <c r="AC14" i="12"/>
  <c r="V14" i="12" s="1"/>
  <c r="AD14" i="12"/>
  <c r="AD7" i="12"/>
  <c r="AC7" i="12"/>
  <c r="V7" i="12" s="1"/>
  <c r="AC27" i="11"/>
  <c r="V27" i="11" s="1"/>
  <c r="AD27" i="11"/>
  <c r="AD26" i="10"/>
  <c r="AC26" i="10"/>
  <c r="V26" i="10" s="1"/>
  <c r="AC19" i="10"/>
  <c r="V19" i="10" s="1"/>
  <c r="AD19" i="10"/>
  <c r="Z38" i="10"/>
  <c r="Z37" i="10"/>
  <c r="Z40" i="10"/>
  <c r="Z36" i="10"/>
  <c r="Z41" i="10"/>
  <c r="Z33" i="10"/>
  <c r="F17" i="38" s="1"/>
  <c r="Z39" i="10"/>
  <c r="F39" i="9" a="1"/>
  <c r="AW45" i="7"/>
  <c r="AE6" i="7"/>
  <c r="AW44" i="7"/>
  <c r="AW43" i="7"/>
  <c r="AC21" i="15"/>
  <c r="V21" i="15" s="1"/>
  <c r="AD21" i="15"/>
  <c r="Y44" i="15"/>
  <c r="Y43" i="15"/>
  <c r="Y41" i="15"/>
  <c r="Y45" i="15"/>
  <c r="Y40" i="15"/>
  <c r="Y42" i="15"/>
  <c r="AB41" i="12"/>
  <c r="AB36" i="12"/>
  <c r="AB33" i="12"/>
  <c r="H19" i="38" s="1"/>
  <c r="AB38" i="12"/>
  <c r="AB39" i="12"/>
  <c r="AB37" i="12"/>
  <c r="AB40" i="12"/>
  <c r="AC21" i="11"/>
  <c r="V21" i="11" s="1"/>
  <c r="AD18" i="11"/>
  <c r="AC18" i="11"/>
  <c r="V18" i="11" s="1"/>
  <c r="F34" i="10" a="1"/>
  <c r="AD37" i="9"/>
  <c r="AC37" i="9"/>
  <c r="V37" i="9" s="1"/>
  <c r="Y43" i="9"/>
  <c r="Y46" i="9"/>
  <c r="Y44" i="9"/>
  <c r="Y42" i="9"/>
  <c r="Y41" i="9"/>
  <c r="Y45" i="9"/>
  <c r="AD35" i="15"/>
  <c r="AD28" i="15"/>
  <c r="AC28" i="15"/>
  <c r="V28" i="15" s="1"/>
  <c r="AD19" i="15"/>
  <c r="AD12" i="15"/>
  <c r="AC12" i="15"/>
  <c r="V12" i="15" s="1"/>
  <c r="AA38" i="15"/>
  <c r="G21" i="38" s="1"/>
  <c r="AA44" i="15"/>
  <c r="AC37" i="14"/>
  <c r="V37" i="14" s="1"/>
  <c r="AD37" i="14"/>
  <c r="F38" i="14" a="1"/>
  <c r="Z41" i="14"/>
  <c r="Z36" i="13"/>
  <c r="AD10" i="12"/>
  <c r="AD15" i="11"/>
  <c r="AC15" i="11"/>
  <c r="V15" i="11" s="1"/>
  <c r="AD29" i="10"/>
  <c r="AD7" i="10"/>
  <c r="AC7" i="10"/>
  <c r="V7" i="10" s="1"/>
  <c r="AB38" i="10"/>
  <c r="AB41" i="10"/>
  <c r="X43" i="8"/>
  <c r="X38" i="8"/>
  <c r="AC6" i="8"/>
  <c r="V6" i="8" s="1"/>
  <c r="AD6" i="8"/>
  <c r="F38" i="7" a="1"/>
  <c r="AC23" i="7"/>
  <c r="V23" i="7" s="1"/>
  <c r="AD23" i="7"/>
  <c r="AD21" i="7"/>
  <c r="AC21" i="7"/>
  <c r="V21" i="7" s="1"/>
  <c r="AC7" i="7"/>
  <c r="V7" i="7" s="1"/>
  <c r="AD7" i="7"/>
  <c r="AA41" i="6"/>
  <c r="AA38" i="6"/>
  <c r="G12" i="38" s="1"/>
  <c r="AC37" i="6"/>
  <c r="V37" i="6" s="1"/>
  <c r="AC7" i="6"/>
  <c r="V7" i="6" s="1"/>
  <c r="AD7" i="6"/>
  <c r="AC18" i="5"/>
  <c r="V18" i="5" s="1"/>
  <c r="AD18" i="5"/>
  <c r="AC29" i="4"/>
  <c r="V29" i="4" s="1"/>
  <c r="AD29" i="4"/>
  <c r="AC21" i="4"/>
  <c r="V21" i="4" s="1"/>
  <c r="AD21" i="4"/>
  <c r="AC13" i="4"/>
  <c r="V13" i="4" s="1"/>
  <c r="AD13" i="4"/>
  <c r="Y45" i="4"/>
  <c r="Y40" i="4"/>
  <c r="Y41" i="4"/>
  <c r="Y44" i="4"/>
  <c r="Y43" i="4"/>
  <c r="Y42" i="4"/>
  <c r="AC33" i="2"/>
  <c r="V33" i="2" s="1"/>
  <c r="AD33" i="2"/>
  <c r="AC25" i="2"/>
  <c r="V25" i="2" s="1"/>
  <c r="AD25" i="2"/>
  <c r="AC17" i="2"/>
  <c r="V17" i="2" s="1"/>
  <c r="AD17" i="2"/>
  <c r="AD9" i="2"/>
  <c r="AC9" i="2"/>
  <c r="V9" i="2" s="1"/>
  <c r="F38" i="1" a="1"/>
  <c r="AB45" i="4"/>
  <c r="AB42" i="4"/>
  <c r="AB43" i="4"/>
  <c r="AB44" i="4"/>
  <c r="AB40" i="4"/>
  <c r="AB41" i="4"/>
  <c r="AB38" i="4"/>
  <c r="H10" i="38" s="1"/>
  <c r="AW45" i="1"/>
  <c r="AW44" i="1"/>
  <c r="AW43" i="1"/>
  <c r="AD28" i="12"/>
  <c r="AC8" i="11"/>
  <c r="V8" i="11" s="1"/>
  <c r="AD8" i="11"/>
  <c r="AD30" i="10"/>
  <c r="AC30" i="10"/>
  <c r="V30" i="10" s="1"/>
  <c r="AD26" i="9"/>
  <c r="AC26" i="9"/>
  <c r="V26" i="9" s="1"/>
  <c r="AC25" i="9"/>
  <c r="V25" i="9" s="1"/>
  <c r="AD25" i="9"/>
  <c r="AD22" i="6"/>
  <c r="AC22" i="6"/>
  <c r="V22" i="6" s="1"/>
  <c r="AD14" i="6"/>
  <c r="AC14" i="6"/>
  <c r="V14" i="6" s="1"/>
  <c r="AB45" i="6"/>
  <c r="AB40" i="6"/>
  <c r="AB44" i="6"/>
  <c r="AB43" i="6"/>
  <c r="AB42" i="6"/>
  <c r="AB41" i="6"/>
  <c r="AB38" i="6"/>
  <c r="H12" i="38" s="1"/>
  <c r="AD32" i="5"/>
  <c r="AC32" i="5"/>
  <c r="V32" i="5" s="1"/>
  <c r="AD16" i="5"/>
  <c r="AC16" i="5"/>
  <c r="V16" i="5" s="1"/>
  <c r="AD12" i="10"/>
  <c r="AC12" i="10"/>
  <c r="V12" i="10" s="1"/>
  <c r="Y40" i="10"/>
  <c r="Y39" i="10"/>
  <c r="Y37" i="10"/>
  <c r="Y36" i="10"/>
  <c r="Y41" i="10"/>
  <c r="Y38" i="10"/>
  <c r="AD33" i="6"/>
  <c r="AC33" i="6"/>
  <c r="V33" i="6" s="1"/>
  <c r="AC19" i="6"/>
  <c r="V19" i="6" s="1"/>
  <c r="AD19" i="6"/>
  <c r="AC11" i="6"/>
  <c r="V11" i="6" s="1"/>
  <c r="AD11" i="6"/>
  <c r="AA42" i="6"/>
  <c r="AD14" i="5"/>
  <c r="AC14" i="5"/>
  <c r="V14" i="5" s="1"/>
  <c r="AB43" i="5"/>
  <c r="AB41" i="5"/>
  <c r="AB38" i="5"/>
  <c r="H11" i="38" s="1"/>
  <c r="AB44" i="5"/>
  <c r="AB40" i="5"/>
  <c r="AB45" i="5"/>
  <c r="AB42" i="5"/>
  <c r="X38" i="11"/>
  <c r="AD6" i="11"/>
  <c r="X44" i="11"/>
  <c r="AC6" i="11"/>
  <c r="V6" i="11" s="1"/>
  <c r="Z46" i="11"/>
  <c r="Z41" i="11"/>
  <c r="Z38" i="11"/>
  <c r="F18" i="38" s="1"/>
  <c r="Z43" i="11"/>
  <c r="Z44" i="11"/>
  <c r="Z42" i="11"/>
  <c r="Z45" i="11"/>
  <c r="AD31" i="10"/>
  <c r="AC31" i="10"/>
  <c r="V31" i="10" s="1"/>
  <c r="AD20" i="10"/>
  <c r="AC20" i="10"/>
  <c r="V20" i="10" s="1"/>
  <c r="AD14" i="10"/>
  <c r="AC14" i="10"/>
  <c r="V14" i="10" s="1"/>
  <c r="AD32" i="9"/>
  <c r="AC32" i="9"/>
  <c r="V32" i="9" s="1"/>
  <c r="AC27" i="8"/>
  <c r="V27" i="8" s="1"/>
  <c r="AD12" i="8"/>
  <c r="AC12" i="8"/>
  <c r="V12" i="8" s="1"/>
  <c r="AC9" i="8"/>
  <c r="V9" i="8" s="1"/>
  <c r="AD9" i="8"/>
  <c r="AB45" i="7"/>
  <c r="AB40" i="7"/>
  <c r="AB42" i="7"/>
  <c r="AB41" i="7"/>
  <c r="AB38" i="7"/>
  <c r="H13" i="38" s="1"/>
  <c r="AB44" i="7"/>
  <c r="AB43" i="7"/>
  <c r="Z38" i="7"/>
  <c r="F13" i="38" s="1"/>
  <c r="AD26" i="6"/>
  <c r="AC26" i="6"/>
  <c r="V26" i="6" s="1"/>
  <c r="Z41" i="6"/>
  <c r="F38" i="5" a="1"/>
  <c r="AD12" i="5"/>
  <c r="AC12" i="5"/>
  <c r="V12" i="5" s="1"/>
  <c r="AD37" i="4"/>
  <c r="AC37" i="4"/>
  <c r="V37" i="4" s="1"/>
  <c r="AD8" i="4"/>
  <c r="AC8" i="4"/>
  <c r="V8" i="4" s="1"/>
  <c r="Z44" i="4"/>
  <c r="Z43" i="4"/>
  <c r="Z41" i="4"/>
  <c r="Z38" i="4"/>
  <c r="F10" i="38" s="1"/>
  <c r="Z42" i="4"/>
  <c r="Z40" i="4"/>
  <c r="Z45" i="4"/>
  <c r="AD20" i="3"/>
  <c r="AC20" i="3"/>
  <c r="V20" i="3" s="1"/>
  <c r="AD8" i="3"/>
  <c r="AC8" i="3"/>
  <c r="V8" i="3" s="1"/>
  <c r="AC36" i="2"/>
  <c r="V36" i="2" s="1"/>
  <c r="AD36" i="2"/>
  <c r="AD12" i="2"/>
  <c r="AC12" i="2"/>
  <c r="V12" i="2" s="1"/>
  <c r="AD37" i="1"/>
  <c r="AC37" i="1"/>
  <c r="V37" i="1" s="1"/>
  <c r="AD20" i="1"/>
  <c r="AC20" i="1"/>
  <c r="V20" i="1" s="1"/>
  <c r="AC8" i="1"/>
  <c r="V8" i="1" s="1"/>
  <c r="AD8" i="1"/>
  <c r="AC22" i="3"/>
  <c r="V22" i="3" s="1"/>
  <c r="AD22" i="3"/>
  <c r="AB40" i="10"/>
  <c r="AA43" i="9"/>
  <c r="AC32" i="7"/>
  <c r="V32" i="7" s="1"/>
  <c r="AD25" i="6"/>
  <c r="AD27" i="5"/>
  <c r="AD10" i="3"/>
  <c r="AC28" i="7"/>
  <c r="V28" i="7" s="1"/>
  <c r="AC24" i="6"/>
  <c r="V24" i="6" s="1"/>
  <c r="AA40" i="6"/>
  <c r="AD10" i="2"/>
  <c r="AD7" i="4"/>
  <c r="AC36" i="7"/>
  <c r="V36" i="7" s="1"/>
  <c r="AD23" i="6"/>
  <c r="AD19" i="5"/>
  <c r="AD22" i="1"/>
  <c r="AC26" i="37"/>
  <c r="AC27" i="37"/>
  <c r="AC25" i="37"/>
  <c r="AC23" i="36"/>
  <c r="V23" i="36" s="1"/>
  <c r="AD23" i="36"/>
  <c r="AE10" i="37"/>
  <c r="AD10" i="37"/>
  <c r="W10" i="37" s="1"/>
  <c r="AX10" i="37" s="1"/>
  <c r="AD8" i="37"/>
  <c r="W8" i="37" s="1"/>
  <c r="AX8" i="37" s="1"/>
  <c r="AE8" i="37"/>
  <c r="AE29" i="37" s="1"/>
  <c r="AC25" i="35"/>
  <c r="V25" i="35" s="1"/>
  <c r="AD25" i="35"/>
  <c r="AC8" i="36"/>
  <c r="V8" i="36" s="1"/>
  <c r="AD18" i="34"/>
  <c r="AC18" i="34"/>
  <c r="V18" i="34" s="1"/>
  <c r="AC28" i="36"/>
  <c r="V28" i="36" s="1"/>
  <c r="AD17" i="34"/>
  <c r="AC17" i="34"/>
  <c r="V17" i="34" s="1"/>
  <c r="W37" i="33"/>
  <c r="C38" i="38" s="1"/>
  <c r="W42" i="33"/>
  <c r="AD16" i="36"/>
  <c r="AA45" i="35"/>
  <c r="AD31" i="34"/>
  <c r="AC31" i="34"/>
  <c r="V31" i="34" s="1"/>
  <c r="AD24" i="33"/>
  <c r="AC24" i="33"/>
  <c r="V24" i="33" s="1"/>
  <c r="AD35" i="32"/>
  <c r="AC35" i="32"/>
  <c r="V35" i="32" s="1"/>
  <c r="AD27" i="32"/>
  <c r="AC27" i="32"/>
  <c r="V27" i="32" s="1"/>
  <c r="AB44" i="32"/>
  <c r="AB39" i="32"/>
  <c r="AB43" i="32"/>
  <c r="AB42" i="32"/>
  <c r="AB40" i="32"/>
  <c r="AB41" i="32"/>
  <c r="AB37" i="32"/>
  <c r="H43" i="38" s="1"/>
  <c r="AB43" i="35"/>
  <c r="AC36" i="34"/>
  <c r="V36" i="34" s="1"/>
  <c r="AD36" i="34"/>
  <c r="AC28" i="34"/>
  <c r="V28" i="34" s="1"/>
  <c r="AD28" i="34"/>
  <c r="AD21" i="34"/>
  <c r="AC21" i="34"/>
  <c r="V21" i="34" s="1"/>
  <c r="AD30" i="33"/>
  <c r="AC30" i="33"/>
  <c r="V30" i="33" s="1"/>
  <c r="AC20" i="34"/>
  <c r="V20" i="34" s="1"/>
  <c r="AD20" i="34"/>
  <c r="AD9" i="32"/>
  <c r="AC9" i="32"/>
  <c r="V9" i="32" s="1"/>
  <c r="AD22" i="30"/>
  <c r="AC22" i="30"/>
  <c r="V22" i="30" s="1"/>
  <c r="AC12" i="29"/>
  <c r="V12" i="29" s="1"/>
  <c r="AD12" i="29"/>
  <c r="AA42" i="29"/>
  <c r="AA37" i="29"/>
  <c r="AA35" i="29"/>
  <c r="G35" i="38" s="1"/>
  <c r="AA41" i="29"/>
  <c r="AA39" i="29"/>
  <c r="AA40" i="29"/>
  <c r="AA38" i="29"/>
  <c r="AD27" i="28"/>
  <c r="AC27" i="28"/>
  <c r="V27" i="28" s="1"/>
  <c r="AW44" i="28"/>
  <c r="AW43" i="28"/>
  <c r="AW45" i="28"/>
  <c r="AD29" i="27"/>
  <c r="AC29" i="27"/>
  <c r="V29" i="27" s="1"/>
  <c r="F38" i="27" a="1"/>
  <c r="AC11" i="26"/>
  <c r="V11" i="26" s="1"/>
  <c r="AD11" i="26"/>
  <c r="X40" i="29"/>
  <c r="AD19" i="27"/>
  <c r="AC19" i="27"/>
  <c r="V19" i="27" s="1"/>
  <c r="F38" i="25" a="1"/>
  <c r="AC29" i="25"/>
  <c r="V29" i="25" s="1"/>
  <c r="AD29" i="25"/>
  <c r="AC13" i="25"/>
  <c r="V13" i="25" s="1"/>
  <c r="AD13" i="25"/>
  <c r="AC21" i="24"/>
  <c r="V21" i="24" s="1"/>
  <c r="AD21" i="24"/>
  <c r="W38" i="31"/>
  <c r="C37" i="38" s="1"/>
  <c r="W43" i="31"/>
  <c r="AC6" i="31"/>
  <c r="V6" i="31" s="1"/>
  <c r="X43" i="31"/>
  <c r="X38" i="31"/>
  <c r="AD6" i="31"/>
  <c r="AD35" i="30"/>
  <c r="AC35" i="30"/>
  <c r="V35" i="30" s="1"/>
  <c r="AD26" i="29"/>
  <c r="AC26" i="29"/>
  <c r="V26" i="29" s="1"/>
  <c r="AD14" i="29"/>
  <c r="AD21" i="28"/>
  <c r="AC21" i="28"/>
  <c r="V21" i="28" s="1"/>
  <c r="AD33" i="27"/>
  <c r="AC33" i="27"/>
  <c r="V33" i="27" s="1"/>
  <c r="AD34" i="25"/>
  <c r="AC34" i="25"/>
  <c r="V34" i="25" s="1"/>
  <c r="AD18" i="25"/>
  <c r="AC18" i="25"/>
  <c r="V18" i="25" s="1"/>
  <c r="AD30" i="23"/>
  <c r="AC30" i="23"/>
  <c r="V30" i="23" s="1"/>
  <c r="AD10" i="30"/>
  <c r="AC10" i="30"/>
  <c r="V10" i="30" s="1"/>
  <c r="AA38" i="30"/>
  <c r="G36" i="38" s="1"/>
  <c r="AD15" i="27"/>
  <c r="AC15" i="27"/>
  <c r="V15" i="27" s="1"/>
  <c r="Z45" i="23"/>
  <c r="Z40" i="23"/>
  <c r="Z44" i="23"/>
  <c r="Z43" i="23"/>
  <c r="Z41" i="23"/>
  <c r="Z38" i="23"/>
  <c r="F29" i="38" s="1"/>
  <c r="Z42" i="23"/>
  <c r="AC21" i="21"/>
  <c r="V21" i="21" s="1"/>
  <c r="AD21" i="21"/>
  <c r="AA41" i="25"/>
  <c r="AD10" i="23"/>
  <c r="AC10" i="23"/>
  <c r="V10" i="23" s="1"/>
  <c r="AA42" i="22"/>
  <c r="AB44" i="22"/>
  <c r="AB43" i="22"/>
  <c r="AB41" i="22"/>
  <c r="AB38" i="22"/>
  <c r="H28" i="38" s="1"/>
  <c r="AB42" i="22"/>
  <c r="AB45" i="22"/>
  <c r="AB40" i="22"/>
  <c r="AD34" i="21"/>
  <c r="AC34" i="21"/>
  <c r="AD22" i="21"/>
  <c r="AC22" i="21"/>
  <c r="V22" i="21" s="1"/>
  <c r="AA40" i="24"/>
  <c r="AD15" i="21"/>
  <c r="AD30" i="20"/>
  <c r="AC30" i="20"/>
  <c r="V30" i="20" s="1"/>
  <c r="AD22" i="20"/>
  <c r="AC22" i="20"/>
  <c r="V22" i="20" s="1"/>
  <c r="AD15" i="22"/>
  <c r="AD27" i="20"/>
  <c r="AC27" i="20"/>
  <c r="V27" i="20" s="1"/>
  <c r="AD12" i="20"/>
  <c r="AC12" i="20"/>
  <c r="V12" i="20" s="1"/>
  <c r="AA42" i="20"/>
  <c r="AD38" i="19"/>
  <c r="AC38" i="19"/>
  <c r="V38" i="19" s="1"/>
  <c r="AD31" i="20"/>
  <c r="AC29" i="18"/>
  <c r="V29" i="18" s="1"/>
  <c r="AD29" i="18"/>
  <c r="AA42" i="18"/>
  <c r="AA45" i="18"/>
  <c r="AA40" i="18"/>
  <c r="AA44" i="18"/>
  <c r="AA43" i="18"/>
  <c r="AA41" i="18"/>
  <c r="AA38" i="18"/>
  <c r="G25" i="38" s="1"/>
  <c r="AA45" i="16"/>
  <c r="AA40" i="16"/>
  <c r="AA44" i="16"/>
  <c r="AA43" i="16"/>
  <c r="AA41" i="16"/>
  <c r="AA42" i="16"/>
  <c r="AA38" i="16"/>
  <c r="G22" i="38" s="1"/>
  <c r="AD22" i="15"/>
  <c r="AC22" i="15"/>
  <c r="V22" i="15" s="1"/>
  <c r="AW45" i="15"/>
  <c r="AW44" i="15"/>
  <c r="AW43" i="15"/>
  <c r="AC9" i="19"/>
  <c r="V9" i="19" s="1"/>
  <c r="AD9" i="19"/>
  <c r="AD28" i="17"/>
  <c r="AC28" i="17"/>
  <c r="V28" i="17" s="1"/>
  <c r="AC9" i="17"/>
  <c r="V9" i="17" s="1"/>
  <c r="AD9" i="17"/>
  <c r="Y42" i="17"/>
  <c r="Y45" i="17"/>
  <c r="Y44" i="17"/>
  <c r="Y43" i="17"/>
  <c r="Y41" i="17"/>
  <c r="Y40" i="17"/>
  <c r="AC28" i="16"/>
  <c r="V28" i="16" s="1"/>
  <c r="AD28" i="16"/>
  <c r="AD32" i="20"/>
  <c r="AC32" i="20"/>
  <c r="V32" i="20" s="1"/>
  <c r="AC33" i="18"/>
  <c r="V33" i="18" s="1"/>
  <c r="AD33" i="18"/>
  <c r="AD18" i="17"/>
  <c r="AC18" i="17"/>
  <c r="V18" i="17" s="1"/>
  <c r="F38" i="17" a="1"/>
  <c r="AD9" i="16"/>
  <c r="AC9" i="16"/>
  <c r="V9" i="16" s="1"/>
  <c r="AC24" i="37"/>
  <c r="AC27" i="36"/>
  <c r="V27" i="36" s="1"/>
  <c r="AD27" i="36"/>
  <c r="AC11" i="36"/>
  <c r="V11" i="36" s="1"/>
  <c r="AD11" i="36"/>
  <c r="Y22" i="37"/>
  <c r="AD17" i="37"/>
  <c r="W17" i="37" s="1"/>
  <c r="AX17" i="37" s="1"/>
  <c r="AA26" i="37"/>
  <c r="AD34" i="36"/>
  <c r="AC34" i="36"/>
  <c r="V34" i="36" s="1"/>
  <c r="AD10" i="36"/>
  <c r="AC10" i="36"/>
  <c r="V10" i="36" s="1"/>
  <c r="AD9" i="36"/>
  <c r="AB42" i="36"/>
  <c r="AC29" i="35"/>
  <c r="V29" i="35" s="1"/>
  <c r="AD29" i="35"/>
  <c r="AC13" i="35"/>
  <c r="V13" i="35" s="1"/>
  <c r="AD13" i="35"/>
  <c r="Y44" i="36"/>
  <c r="Y43" i="36"/>
  <c r="Y41" i="36"/>
  <c r="Y42" i="36"/>
  <c r="Y45" i="36"/>
  <c r="Y40" i="36"/>
  <c r="AD26" i="35"/>
  <c r="AC26" i="35"/>
  <c r="V26" i="35" s="1"/>
  <c r="AD14" i="35"/>
  <c r="AC14" i="35"/>
  <c r="V14" i="35" s="1"/>
  <c r="AW45" i="35"/>
  <c r="AW44" i="35"/>
  <c r="AW43" i="35"/>
  <c r="Z42" i="35"/>
  <c r="Z38" i="35"/>
  <c r="F40" i="38" s="1"/>
  <c r="Z43" i="35"/>
  <c r="Z41" i="35"/>
  <c r="Z40" i="35"/>
  <c r="Z45" i="35"/>
  <c r="Z44" i="35"/>
  <c r="AD9" i="34"/>
  <c r="AC9" i="34"/>
  <c r="V9" i="34" s="1"/>
  <c r="AD36" i="35"/>
  <c r="AC36" i="35"/>
  <c r="V36" i="35" s="1"/>
  <c r="AD11" i="35"/>
  <c r="AC11" i="35"/>
  <c r="V11" i="35" s="1"/>
  <c r="AA42" i="35"/>
  <c r="AD15" i="34"/>
  <c r="AC15" i="34"/>
  <c r="V15" i="34" s="1"/>
  <c r="Z45" i="34"/>
  <c r="Z40" i="34"/>
  <c r="Z44" i="34"/>
  <c r="Z43" i="34"/>
  <c r="Z41" i="34"/>
  <c r="Z42" i="34"/>
  <c r="Z38" i="34"/>
  <c r="F39" i="38" s="1"/>
  <c r="AC12" i="32"/>
  <c r="V12" i="32" s="1"/>
  <c r="AD12" i="32"/>
  <c r="AD36" i="32"/>
  <c r="AC36" i="32"/>
  <c r="V36" i="32" s="1"/>
  <c r="AC29" i="37"/>
  <c r="AC21" i="36"/>
  <c r="V21" i="36" s="1"/>
  <c r="W43" i="36"/>
  <c r="W38" i="36"/>
  <c r="C41" i="38" s="1"/>
  <c r="Z42" i="36"/>
  <c r="Z38" i="36"/>
  <c r="F41" i="38" s="1"/>
  <c r="Z45" i="36"/>
  <c r="Z43" i="36"/>
  <c r="Z40" i="36"/>
  <c r="Z41" i="36"/>
  <c r="Z44" i="36"/>
  <c r="AB41" i="36"/>
  <c r="AB45" i="36"/>
  <c r="AC17" i="35"/>
  <c r="V17" i="35" s="1"/>
  <c r="AD17" i="35"/>
  <c r="X43" i="35"/>
  <c r="AD6" i="35"/>
  <c r="AC6" i="35"/>
  <c r="V6" i="35" s="1"/>
  <c r="X38" i="35"/>
  <c r="AC24" i="36"/>
  <c r="V24" i="36" s="1"/>
  <c r="AC6" i="36"/>
  <c r="V6" i="36" s="1"/>
  <c r="AD30" i="35"/>
  <c r="AC30" i="35"/>
  <c r="V30" i="35" s="1"/>
  <c r="AD24" i="35"/>
  <c r="AC24" i="35"/>
  <c r="V24" i="35" s="1"/>
  <c r="AD16" i="35"/>
  <c r="AC16" i="35"/>
  <c r="V16" i="35" s="1"/>
  <c r="AD35" i="34"/>
  <c r="AC35" i="34"/>
  <c r="V35" i="34" s="1"/>
  <c r="AD19" i="34"/>
  <c r="AC19" i="34"/>
  <c r="V19" i="34" s="1"/>
  <c r="AC12" i="36"/>
  <c r="V12" i="36" s="1"/>
  <c r="AC35" i="33"/>
  <c r="V35" i="33" s="1"/>
  <c r="AD35" i="33"/>
  <c r="AC19" i="33"/>
  <c r="V19" i="33" s="1"/>
  <c r="AD19" i="33"/>
  <c r="AD32" i="36"/>
  <c r="AD30" i="34"/>
  <c r="AC30" i="34"/>
  <c r="V30" i="34" s="1"/>
  <c r="AD32" i="33"/>
  <c r="AC32" i="33"/>
  <c r="V32" i="33" s="1"/>
  <c r="AD16" i="33"/>
  <c r="AC16" i="33"/>
  <c r="V16" i="33" s="1"/>
  <c r="AD21" i="32"/>
  <c r="AC21" i="32"/>
  <c r="V21" i="32" s="1"/>
  <c r="AC17" i="32"/>
  <c r="V17" i="32" s="1"/>
  <c r="AD17" i="32"/>
  <c r="AC36" i="36"/>
  <c r="V36" i="36" s="1"/>
  <c r="AB44" i="35"/>
  <c r="AC29" i="33"/>
  <c r="V29" i="33" s="1"/>
  <c r="AD22" i="33"/>
  <c r="AC22" i="33"/>
  <c r="V22" i="33" s="1"/>
  <c r="X43" i="34"/>
  <c r="X38" i="34"/>
  <c r="AD6" i="34"/>
  <c r="AC6" i="34"/>
  <c r="V6" i="34" s="1"/>
  <c r="Y42" i="34"/>
  <c r="Y45" i="34"/>
  <c r="Y40" i="34"/>
  <c r="Y43" i="34"/>
  <c r="Y41" i="34"/>
  <c r="Y44" i="34"/>
  <c r="AD26" i="33"/>
  <c r="AC26" i="33"/>
  <c r="V26" i="33" s="1"/>
  <c r="AD10" i="33"/>
  <c r="AC10" i="33"/>
  <c r="V10" i="33" s="1"/>
  <c r="AD29" i="32"/>
  <c r="AC29" i="32"/>
  <c r="V29" i="32" s="1"/>
  <c r="AD17" i="33"/>
  <c r="AC17" i="33"/>
  <c r="V17" i="33" s="1"/>
  <c r="AD13" i="33"/>
  <c r="AC13" i="33"/>
  <c r="V13" i="33" s="1"/>
  <c r="AC18" i="32"/>
  <c r="V18" i="32" s="1"/>
  <c r="AD9" i="33"/>
  <c r="AC9" i="33"/>
  <c r="V9" i="33" s="1"/>
  <c r="AB44" i="33"/>
  <c r="AB39" i="33"/>
  <c r="AB43" i="33"/>
  <c r="AB42" i="33"/>
  <c r="AB40" i="33"/>
  <c r="AB41" i="33"/>
  <c r="AB37" i="33"/>
  <c r="H38" i="38" s="1"/>
  <c r="Y44" i="33"/>
  <c r="Y43" i="33"/>
  <c r="AD33" i="32"/>
  <c r="AC33" i="32"/>
  <c r="V33" i="32" s="1"/>
  <c r="W37" i="32"/>
  <c r="C43" i="38" s="1"/>
  <c r="C45" i="38" s="1"/>
  <c r="W42" i="32"/>
  <c r="F37" i="33" a="1"/>
  <c r="AD28" i="32"/>
  <c r="AC28" i="32"/>
  <c r="V28" i="32" s="1"/>
  <c r="AD25" i="33"/>
  <c r="AC25" i="33"/>
  <c r="V25" i="33" s="1"/>
  <c r="AD29" i="31"/>
  <c r="AC29" i="31"/>
  <c r="V29" i="31" s="1"/>
  <c r="AC12" i="31"/>
  <c r="V12" i="31" s="1"/>
  <c r="AD24" i="30"/>
  <c r="AC24" i="30"/>
  <c r="V24" i="30" s="1"/>
  <c r="AD19" i="31"/>
  <c r="AC19" i="31"/>
  <c r="V19" i="31" s="1"/>
  <c r="AC18" i="31"/>
  <c r="V18" i="31" s="1"/>
  <c r="AD18" i="31"/>
  <c r="Y38" i="29"/>
  <c r="AD27" i="29"/>
  <c r="AC27" i="29"/>
  <c r="V27" i="29" s="1"/>
  <c r="AW41" i="29"/>
  <c r="AW40" i="29"/>
  <c r="AW42" i="29"/>
  <c r="F38" i="28" a="1"/>
  <c r="AD14" i="28"/>
  <c r="AC14" i="28"/>
  <c r="V14" i="28" s="1"/>
  <c r="Y42" i="28"/>
  <c r="Y44" i="28"/>
  <c r="Y45" i="28"/>
  <c r="Y43" i="28"/>
  <c r="Y41" i="28"/>
  <c r="Y40" i="28"/>
  <c r="AD36" i="30"/>
  <c r="AC36" i="30"/>
  <c r="V36" i="30" s="1"/>
  <c r="AD16" i="30"/>
  <c r="AC16" i="30"/>
  <c r="V16" i="30" s="1"/>
  <c r="Y41" i="30"/>
  <c r="Y45" i="30"/>
  <c r="AD8" i="29"/>
  <c r="AC8" i="29"/>
  <c r="V8" i="29" s="1"/>
  <c r="AD11" i="28"/>
  <c r="AC11" i="28"/>
  <c r="V11" i="28" s="1"/>
  <c r="AA39" i="32"/>
  <c r="AD24" i="31"/>
  <c r="AC24" i="31"/>
  <c r="V24" i="31" s="1"/>
  <c r="AD7" i="31"/>
  <c r="AC7" i="31"/>
  <c r="V7" i="31" s="1"/>
  <c r="AD34" i="30"/>
  <c r="AC34" i="30"/>
  <c r="V34" i="30" s="1"/>
  <c r="AA41" i="28"/>
  <c r="AC32" i="28"/>
  <c r="V32" i="28" s="1"/>
  <c r="AD32" i="28"/>
  <c r="AD13" i="27"/>
  <c r="AC13" i="27"/>
  <c r="V13" i="27" s="1"/>
  <c r="Z45" i="27"/>
  <c r="Z40" i="27"/>
  <c r="Z44" i="27"/>
  <c r="Z43" i="27"/>
  <c r="Z41" i="27"/>
  <c r="Z42" i="27"/>
  <c r="Z38" i="27"/>
  <c r="F33" i="38" s="1"/>
  <c r="AA23" i="26"/>
  <c r="AA18" i="26"/>
  <c r="AA22" i="26"/>
  <c r="AA20" i="26"/>
  <c r="AA21" i="26"/>
  <c r="AA19" i="26"/>
  <c r="AA16" i="26"/>
  <c r="G47" i="38" s="1"/>
  <c r="G48" i="38" s="1"/>
  <c r="AC27" i="30"/>
  <c r="V27" i="30" s="1"/>
  <c r="AD27" i="30"/>
  <c r="AC25" i="29"/>
  <c r="V25" i="29" s="1"/>
  <c r="AD25" i="29"/>
  <c r="AC15" i="29"/>
  <c r="V15" i="29" s="1"/>
  <c r="AD7" i="29"/>
  <c r="X35" i="29"/>
  <c r="AC20" i="28"/>
  <c r="V20" i="28" s="1"/>
  <c r="AD20" i="28"/>
  <c r="AD13" i="28"/>
  <c r="AC13" i="28"/>
  <c r="V13" i="28" s="1"/>
  <c r="AC34" i="27"/>
  <c r="V34" i="27" s="1"/>
  <c r="AD27" i="27"/>
  <c r="AC27" i="27"/>
  <c r="V27" i="27" s="1"/>
  <c r="AD18" i="27"/>
  <c r="AC18" i="27"/>
  <c r="V18" i="27" s="1"/>
  <c r="AC8" i="26"/>
  <c r="V8" i="26" s="1"/>
  <c r="AD8" i="26"/>
  <c r="AC21" i="25"/>
  <c r="V21" i="25" s="1"/>
  <c r="AD21" i="25"/>
  <c r="Y45" i="25"/>
  <c r="Y42" i="25"/>
  <c r="Y40" i="25"/>
  <c r="Y44" i="25"/>
  <c r="Y43" i="25"/>
  <c r="Y41" i="25"/>
  <c r="F38" i="24" a="1"/>
  <c r="AC29" i="24"/>
  <c r="V29" i="24" s="1"/>
  <c r="AD29" i="24"/>
  <c r="AC13" i="24"/>
  <c r="V13" i="24" s="1"/>
  <c r="AD13" i="24"/>
  <c r="AC21" i="23"/>
  <c r="V21" i="23" s="1"/>
  <c r="AD21" i="23"/>
  <c r="Z44" i="31"/>
  <c r="Z43" i="31"/>
  <c r="Z41" i="31"/>
  <c r="Z45" i="31"/>
  <c r="Z42" i="31"/>
  <c r="Z38" i="31"/>
  <c r="F37" i="38" s="1"/>
  <c r="Z40" i="31"/>
  <c r="AD10" i="28"/>
  <c r="X43" i="28"/>
  <c r="AD6" i="28"/>
  <c r="AC6" i="28"/>
  <c r="V6" i="28" s="1"/>
  <c r="X38" i="28"/>
  <c r="AD15" i="26"/>
  <c r="AC15" i="26"/>
  <c r="V15" i="26" s="1"/>
  <c r="AD26" i="25"/>
  <c r="AC26" i="25"/>
  <c r="V26" i="25" s="1"/>
  <c r="AD10" i="25"/>
  <c r="AC10" i="25"/>
  <c r="V10" i="25" s="1"/>
  <c r="AW45" i="25"/>
  <c r="AW43" i="25"/>
  <c r="AW44" i="25"/>
  <c r="AD30" i="24"/>
  <c r="AC30" i="24"/>
  <c r="V30" i="24" s="1"/>
  <c r="AD14" i="24"/>
  <c r="AC14" i="24"/>
  <c r="V14" i="24" s="1"/>
  <c r="AD22" i="32"/>
  <c r="AC22" i="32"/>
  <c r="V22" i="32" s="1"/>
  <c r="AD19" i="32"/>
  <c r="AC19" i="32"/>
  <c r="V19" i="32" s="1"/>
  <c r="AC17" i="30"/>
  <c r="V17" i="30" s="1"/>
  <c r="AD17" i="30"/>
  <c r="AA41" i="30"/>
  <c r="AD23" i="29"/>
  <c r="AA44" i="28"/>
  <c r="AD31" i="27"/>
  <c r="AC31" i="27"/>
  <c r="V31" i="27" s="1"/>
  <c r="AC14" i="27"/>
  <c r="V14" i="27" s="1"/>
  <c r="AC14" i="26"/>
  <c r="V14" i="26" s="1"/>
  <c r="AD8" i="25"/>
  <c r="AC8" i="25"/>
  <c r="V8" i="25" s="1"/>
  <c r="AD37" i="22"/>
  <c r="AC37" i="22"/>
  <c r="V37" i="22" s="1"/>
  <c r="AD35" i="21"/>
  <c r="AC35" i="21"/>
  <c r="Z45" i="20"/>
  <c r="Z40" i="20"/>
  <c r="Z44" i="20"/>
  <c r="Z43" i="20"/>
  <c r="Z41" i="20"/>
  <c r="Z38" i="20"/>
  <c r="F27" i="38" s="1"/>
  <c r="Z42" i="20"/>
  <c r="Z22" i="26"/>
  <c r="AA43" i="22"/>
  <c r="AA43" i="21"/>
  <c r="AC29" i="21"/>
  <c r="V29" i="21" s="1"/>
  <c r="AD29" i="21"/>
  <c r="AC13" i="21"/>
  <c r="V13" i="21" s="1"/>
  <c r="AD13" i="21"/>
  <c r="AA45" i="25"/>
  <c r="AA44" i="25"/>
  <c r="Z45" i="24"/>
  <c r="Z40" i="24"/>
  <c r="Z44" i="24"/>
  <c r="Z43" i="24"/>
  <c r="Z41" i="24"/>
  <c r="Z38" i="24"/>
  <c r="F30" i="38" s="1"/>
  <c r="Z42" i="24"/>
  <c r="AD23" i="23"/>
  <c r="AC23" i="23"/>
  <c r="V23" i="23" s="1"/>
  <c r="AC15" i="23"/>
  <c r="V15" i="23" s="1"/>
  <c r="AW44" i="23"/>
  <c r="AW43" i="23"/>
  <c r="AW45" i="23"/>
  <c r="F38" i="23" a="1"/>
  <c r="AD30" i="22"/>
  <c r="AC30" i="22"/>
  <c r="V30" i="22" s="1"/>
  <c r="AC27" i="22"/>
  <c r="V27" i="22" s="1"/>
  <c r="AD14" i="22"/>
  <c r="AC14" i="22"/>
  <c r="V14" i="22" s="1"/>
  <c r="AD30" i="21"/>
  <c r="AC30" i="21"/>
  <c r="V30" i="21" s="1"/>
  <c r="AC27" i="21"/>
  <c r="V27" i="21" s="1"/>
  <c r="AD14" i="21"/>
  <c r="AC14" i="21"/>
  <c r="V14" i="21" s="1"/>
  <c r="AW44" i="20"/>
  <c r="AW43" i="20"/>
  <c r="AW45" i="20"/>
  <c r="AA43" i="24"/>
  <c r="AA42" i="23"/>
  <c r="AA44" i="23"/>
  <c r="AB45" i="19"/>
  <c r="AB44" i="19"/>
  <c r="AB42" i="19"/>
  <c r="AB39" i="19"/>
  <c r="H26" i="38" s="1"/>
  <c r="AB43" i="19"/>
  <c r="AB46" i="19"/>
  <c r="AB41" i="19"/>
  <c r="AA45" i="22"/>
  <c r="AB44" i="20"/>
  <c r="AB43" i="20"/>
  <c r="AB41" i="20"/>
  <c r="AB38" i="20"/>
  <c r="H27" i="38" s="1"/>
  <c r="AB42" i="20"/>
  <c r="AB45" i="20"/>
  <c r="AB40" i="20"/>
  <c r="AC37" i="19"/>
  <c r="V37" i="19" s="1"/>
  <c r="AD37" i="19"/>
  <c r="Z46" i="19"/>
  <c r="Z41" i="19"/>
  <c r="Z45" i="19"/>
  <c r="Z44" i="19"/>
  <c r="Z42" i="19"/>
  <c r="Z39" i="19"/>
  <c r="F26" i="38" s="1"/>
  <c r="Z43" i="19"/>
  <c r="AD31" i="22"/>
  <c r="AC35" i="20"/>
  <c r="V35" i="20" s="1"/>
  <c r="AD28" i="20"/>
  <c r="AC28" i="20"/>
  <c r="V28" i="20" s="1"/>
  <c r="AD11" i="20"/>
  <c r="AC11" i="20"/>
  <c r="V11" i="20" s="1"/>
  <c r="AA41" i="20"/>
  <c r="AA45" i="20"/>
  <c r="AD16" i="20"/>
  <c r="AC16" i="20"/>
  <c r="V16" i="20" s="1"/>
  <c r="AD28" i="19"/>
  <c r="AC28" i="19"/>
  <c r="V28" i="19" s="1"/>
  <c r="AC19" i="19"/>
  <c r="V19" i="19" s="1"/>
  <c r="AD19" i="19"/>
  <c r="AD30" i="18"/>
  <c r="AC30" i="18"/>
  <c r="V30" i="18" s="1"/>
  <c r="AC13" i="18"/>
  <c r="V13" i="18" s="1"/>
  <c r="AD13" i="18"/>
  <c r="AC31" i="17"/>
  <c r="V31" i="17" s="1"/>
  <c r="AD31" i="17"/>
  <c r="AD20" i="17"/>
  <c r="AC20" i="17"/>
  <c r="V20" i="17" s="1"/>
  <c r="AD12" i="17"/>
  <c r="AC12" i="17"/>
  <c r="V12" i="17" s="1"/>
  <c r="Z45" i="17"/>
  <c r="Z40" i="17"/>
  <c r="Z44" i="17"/>
  <c r="Z43" i="17"/>
  <c r="Z41" i="17"/>
  <c r="Z42" i="17"/>
  <c r="Z38" i="17"/>
  <c r="F24" i="38" s="1"/>
  <c r="F32" i="38" s="1"/>
  <c r="AD34" i="15"/>
  <c r="AC34" i="15"/>
  <c r="V34" i="15" s="1"/>
  <c r="AD26" i="15"/>
  <c r="AC26" i="15"/>
  <c r="V26" i="15" s="1"/>
  <c r="AD18" i="15"/>
  <c r="AC18" i="15"/>
  <c r="V18" i="15" s="1"/>
  <c r="AD10" i="15"/>
  <c r="AC10" i="15"/>
  <c r="V10" i="15" s="1"/>
  <c r="X38" i="15"/>
  <c r="AD6" i="15"/>
  <c r="AC6" i="15"/>
  <c r="V6" i="15" s="1"/>
  <c r="X43" i="15"/>
  <c r="AC25" i="19"/>
  <c r="V25" i="19" s="1"/>
  <c r="AD25" i="19"/>
  <c r="AC27" i="18"/>
  <c r="V27" i="18" s="1"/>
  <c r="AD27" i="18"/>
  <c r="AD20" i="18"/>
  <c r="AC20" i="18"/>
  <c r="V20" i="18" s="1"/>
  <c r="Y45" i="18"/>
  <c r="Y40" i="18"/>
  <c r="Y42" i="18"/>
  <c r="Y41" i="18"/>
  <c r="Y44" i="18"/>
  <c r="Y43" i="18"/>
  <c r="X43" i="18"/>
  <c r="X38" i="18"/>
  <c r="AD6" i="18"/>
  <c r="AC6" i="18"/>
  <c r="V6" i="18" s="1"/>
  <c r="AC21" i="17"/>
  <c r="V21" i="17" s="1"/>
  <c r="AD21" i="17"/>
  <c r="AC13" i="17"/>
  <c r="V13" i="17" s="1"/>
  <c r="AD13" i="17"/>
  <c r="AC37" i="16"/>
  <c r="V37" i="16" s="1"/>
  <c r="AD37" i="16"/>
  <c r="AC32" i="16"/>
  <c r="V32" i="16" s="1"/>
  <c r="AD32" i="16"/>
  <c r="AC24" i="16"/>
  <c r="V24" i="16" s="1"/>
  <c r="AD24" i="16"/>
  <c r="AC16" i="16"/>
  <c r="V16" i="16" s="1"/>
  <c r="AD16" i="16"/>
  <c r="AC8" i="16"/>
  <c r="V8" i="16" s="1"/>
  <c r="AD8" i="16"/>
  <c r="Z45" i="16"/>
  <c r="Z40" i="16"/>
  <c r="Z44" i="16"/>
  <c r="Z43" i="16"/>
  <c r="Z41" i="16"/>
  <c r="Z42" i="16"/>
  <c r="Z38" i="16"/>
  <c r="F22" i="38" s="1"/>
  <c r="AC23" i="19"/>
  <c r="V23" i="19" s="1"/>
  <c r="AD23" i="19"/>
  <c r="AD16" i="19"/>
  <c r="AC16" i="19"/>
  <c r="V16" i="19" s="1"/>
  <c r="AC17" i="18"/>
  <c r="V17" i="18" s="1"/>
  <c r="AD17" i="18"/>
  <c r="AD34" i="17"/>
  <c r="AC34" i="17"/>
  <c r="V34" i="17" s="1"/>
  <c r="AD26" i="17"/>
  <c r="AC26" i="17"/>
  <c r="V26" i="17" s="1"/>
  <c r="AD10" i="17"/>
  <c r="AC10" i="17"/>
  <c r="V10" i="17" s="1"/>
  <c r="AC7" i="17"/>
  <c r="V7" i="17" s="1"/>
  <c r="X43" i="17"/>
  <c r="X38" i="17"/>
  <c r="AD6" i="17"/>
  <c r="AC6" i="17"/>
  <c r="V6" i="17" s="1"/>
  <c r="AD33" i="16"/>
  <c r="AC33" i="16"/>
  <c r="V33" i="16" s="1"/>
  <c r="AD17" i="16"/>
  <c r="AC17" i="16"/>
  <c r="V17" i="16" s="1"/>
  <c r="AC14" i="16"/>
  <c r="V14" i="16" s="1"/>
  <c r="AC29" i="19"/>
  <c r="V29" i="19" s="1"/>
  <c r="AD29" i="19"/>
  <c r="Y43" i="19"/>
  <c r="Y46" i="19"/>
  <c r="Y41" i="19"/>
  <c r="Y45" i="19"/>
  <c r="Y44" i="19"/>
  <c r="Y42" i="19"/>
  <c r="AD32" i="18"/>
  <c r="AC32" i="18"/>
  <c r="V32" i="18" s="1"/>
  <c r="AB42" i="18"/>
  <c r="AA43" i="17"/>
  <c r="W38" i="17"/>
  <c r="C24" i="38" s="1"/>
  <c r="C32" i="38" s="1"/>
  <c r="W38" i="15"/>
  <c r="C21" i="38" s="1"/>
  <c r="AD31" i="14"/>
  <c r="AC31" i="14"/>
  <c r="V31" i="14" s="1"/>
  <c r="AD29" i="14"/>
  <c r="AC29" i="14"/>
  <c r="V29" i="14" s="1"/>
  <c r="AC22" i="14"/>
  <c r="V22" i="14" s="1"/>
  <c r="AD22" i="14"/>
  <c r="AC20" i="14"/>
  <c r="V20" i="14" s="1"/>
  <c r="AD20" i="14"/>
  <c r="AD15" i="14"/>
  <c r="AC15" i="14"/>
  <c r="V15" i="14" s="1"/>
  <c r="AD13" i="14"/>
  <c r="AC13" i="14"/>
  <c r="V13" i="14" s="1"/>
  <c r="AD29" i="13"/>
  <c r="AC29" i="13"/>
  <c r="V29" i="13" s="1"/>
  <c r="AD27" i="13"/>
  <c r="AC27" i="13"/>
  <c r="V27" i="13" s="1"/>
  <c r="AC20" i="13"/>
  <c r="V20" i="13" s="1"/>
  <c r="AD13" i="13"/>
  <c r="AC13" i="13"/>
  <c r="V13" i="13" s="1"/>
  <c r="AD11" i="13"/>
  <c r="AC11" i="13"/>
  <c r="V11" i="13" s="1"/>
  <c r="AB38" i="13"/>
  <c r="AC26" i="12"/>
  <c r="V26" i="12" s="1"/>
  <c r="AC24" i="12"/>
  <c r="V24" i="12" s="1"/>
  <c r="X33" i="12"/>
  <c r="AC6" i="12"/>
  <c r="V6" i="12" s="1"/>
  <c r="AD6" i="12"/>
  <c r="X39" i="12"/>
  <c r="AD35" i="11"/>
  <c r="AC35" i="11"/>
  <c r="V35" i="11" s="1"/>
  <c r="AC25" i="10"/>
  <c r="V25" i="10" s="1"/>
  <c r="AD25" i="10"/>
  <c r="AD18" i="10"/>
  <c r="AC18" i="10"/>
  <c r="V18" i="10" s="1"/>
  <c r="AC11" i="10"/>
  <c r="V11" i="10" s="1"/>
  <c r="AD11" i="10"/>
  <c r="AW41" i="10"/>
  <c r="AW40" i="10"/>
  <c r="AE6" i="10"/>
  <c r="AW39" i="10"/>
  <c r="AW45" i="6"/>
  <c r="AW44" i="6"/>
  <c r="AW43" i="6"/>
  <c r="AC29" i="15"/>
  <c r="V29" i="15" s="1"/>
  <c r="AD29" i="15"/>
  <c r="F38" i="15" a="1"/>
  <c r="AB32" i="13"/>
  <c r="H49" i="38" s="1"/>
  <c r="H50" i="38" s="1"/>
  <c r="AA36" i="12"/>
  <c r="W39" i="12"/>
  <c r="W33" i="12"/>
  <c r="C19" i="38" s="1"/>
  <c r="AC29" i="11"/>
  <c r="V29" i="11" s="1"/>
  <c r="AD26" i="11"/>
  <c r="AC26" i="11"/>
  <c r="V26" i="11" s="1"/>
  <c r="AD32" i="10"/>
  <c r="AC32" i="10"/>
  <c r="V32" i="10" s="1"/>
  <c r="AD16" i="10"/>
  <c r="AC16" i="10"/>
  <c r="V16" i="10" s="1"/>
  <c r="AD11" i="17"/>
  <c r="AA42" i="15"/>
  <c r="AA45" i="15"/>
  <c r="Z43" i="14"/>
  <c r="Z34" i="13"/>
  <c r="AD18" i="12"/>
  <c r="AC12" i="12"/>
  <c r="V12" i="12" s="1"/>
  <c r="AA37" i="12"/>
  <c r="AD7" i="11"/>
  <c r="AC7" i="11"/>
  <c r="V7" i="11" s="1"/>
  <c r="AD30" i="12"/>
  <c r="AB39" i="10"/>
  <c r="AD22" i="9"/>
  <c r="AC22" i="9"/>
  <c r="V22" i="9" s="1"/>
  <c r="AC21" i="9"/>
  <c r="V21" i="9" s="1"/>
  <c r="AD21" i="9"/>
  <c r="X44" i="9"/>
  <c r="X38" i="9"/>
  <c r="AD6" i="9"/>
  <c r="AC6" i="9"/>
  <c r="V6" i="9" s="1"/>
  <c r="AD34" i="8"/>
  <c r="AC34" i="8"/>
  <c r="V34" i="8" s="1"/>
  <c r="AC33" i="8"/>
  <c r="V33" i="8" s="1"/>
  <c r="AD33" i="8"/>
  <c r="AD26" i="8"/>
  <c r="AC26" i="8"/>
  <c r="V26" i="8" s="1"/>
  <c r="AC25" i="8"/>
  <c r="V25" i="8" s="1"/>
  <c r="AD25" i="8"/>
  <c r="AD18" i="8"/>
  <c r="AC18" i="8"/>
  <c r="V18" i="8" s="1"/>
  <c r="AC17" i="8"/>
  <c r="V17" i="8" s="1"/>
  <c r="AD17" i="8"/>
  <c r="W43" i="8"/>
  <c r="W38" i="8"/>
  <c r="C14" i="38" s="1"/>
  <c r="AB44" i="8"/>
  <c r="AB43" i="8"/>
  <c r="AB41" i="8"/>
  <c r="AB38" i="8"/>
  <c r="H14" i="38" s="1"/>
  <c r="AB42" i="8"/>
  <c r="AB45" i="8"/>
  <c r="AB40" i="8"/>
  <c r="AC35" i="7"/>
  <c r="V35" i="7" s="1"/>
  <c r="AD35" i="7"/>
  <c r="AD33" i="7"/>
  <c r="AC33" i="7"/>
  <c r="V33" i="7" s="1"/>
  <c r="AC19" i="7"/>
  <c r="V19" i="7" s="1"/>
  <c r="AD19" i="7"/>
  <c r="AD17" i="7"/>
  <c r="AC17" i="7"/>
  <c r="V17" i="7" s="1"/>
  <c r="AC26" i="5"/>
  <c r="V26" i="5" s="1"/>
  <c r="AD26" i="5"/>
  <c r="AD36" i="4"/>
  <c r="AC36" i="4"/>
  <c r="V36" i="4" s="1"/>
  <c r="AD29" i="3"/>
  <c r="AC29" i="3"/>
  <c r="V29" i="3" s="1"/>
  <c r="AC21" i="3"/>
  <c r="V21" i="3" s="1"/>
  <c r="AD21" i="3"/>
  <c r="AD13" i="3"/>
  <c r="AC13" i="3"/>
  <c r="V13" i="3" s="1"/>
  <c r="Y45" i="3"/>
  <c r="Y40" i="3"/>
  <c r="Y43" i="3"/>
  <c r="Y42" i="3"/>
  <c r="Y44" i="3"/>
  <c r="Y41" i="3"/>
  <c r="AD33" i="1"/>
  <c r="AC33" i="1"/>
  <c r="V33" i="1" s="1"/>
  <c r="AD25" i="1"/>
  <c r="AC25" i="1"/>
  <c r="V25" i="1" s="1"/>
  <c r="AD17" i="1"/>
  <c r="AC17" i="1"/>
  <c r="V17" i="1" s="1"/>
  <c r="AC9" i="1"/>
  <c r="V9" i="1" s="1"/>
  <c r="AD9" i="1"/>
  <c r="X43" i="4"/>
  <c r="AC6" i="4"/>
  <c r="V6" i="4" s="1"/>
  <c r="X38" i="4"/>
  <c r="AD6" i="4"/>
  <c r="AC27" i="2"/>
  <c r="V27" i="2" s="1"/>
  <c r="AW44" i="2"/>
  <c r="AW43" i="2"/>
  <c r="AW45" i="2"/>
  <c r="AC22" i="11"/>
  <c r="V22" i="11" s="1"/>
  <c r="AD21" i="11"/>
  <c r="W33" i="10"/>
  <c r="C17" i="38" s="1"/>
  <c r="W39" i="10"/>
  <c r="AD31" i="9"/>
  <c r="AC31" i="9"/>
  <c r="V31" i="9" s="1"/>
  <c r="AD24" i="9"/>
  <c r="AC24" i="9"/>
  <c r="V24" i="9" s="1"/>
  <c r="AD16" i="8"/>
  <c r="AC16" i="8"/>
  <c r="V16" i="8" s="1"/>
  <c r="AD30" i="6"/>
  <c r="AC30" i="6"/>
  <c r="V30" i="6" s="1"/>
  <c r="AC31" i="5"/>
  <c r="V31" i="5" s="1"/>
  <c r="AD31" i="5"/>
  <c r="AD25" i="5"/>
  <c r="AC25" i="5"/>
  <c r="V25" i="5" s="1"/>
  <c r="AC15" i="5"/>
  <c r="V15" i="5" s="1"/>
  <c r="AD15" i="5"/>
  <c r="AD9" i="5"/>
  <c r="AC9" i="5"/>
  <c r="V9" i="5" s="1"/>
  <c r="Y45" i="5"/>
  <c r="Y40" i="5"/>
  <c r="Y44" i="5"/>
  <c r="Y42" i="5"/>
  <c r="Y43" i="5"/>
  <c r="Y41" i="5"/>
  <c r="AC34" i="4"/>
  <c r="V34" i="4" s="1"/>
  <c r="AD34" i="4"/>
  <c r="AC26" i="4"/>
  <c r="V26" i="4" s="1"/>
  <c r="AD26" i="4"/>
  <c r="AC18" i="4"/>
  <c r="V18" i="4" s="1"/>
  <c r="AD18" i="4"/>
  <c r="AC10" i="4"/>
  <c r="V10" i="4" s="1"/>
  <c r="AD10" i="4"/>
  <c r="AD30" i="9"/>
  <c r="AC30" i="9"/>
  <c r="V30" i="9" s="1"/>
  <c r="AC29" i="9"/>
  <c r="V29" i="9" s="1"/>
  <c r="AD29" i="9"/>
  <c r="AD30" i="8"/>
  <c r="AC30" i="8"/>
  <c r="V30" i="8" s="1"/>
  <c r="AC29" i="8"/>
  <c r="V29" i="8" s="1"/>
  <c r="AD29" i="8"/>
  <c r="AD14" i="8"/>
  <c r="AC14" i="8"/>
  <c r="V14" i="8" s="1"/>
  <c r="AC13" i="8"/>
  <c r="V13" i="8" s="1"/>
  <c r="AD13" i="8"/>
  <c r="Y42" i="8"/>
  <c r="Y45" i="8"/>
  <c r="Y40" i="8"/>
  <c r="Y43" i="8"/>
  <c r="Y41" i="8"/>
  <c r="Y44" i="8"/>
  <c r="AA43" i="6"/>
  <c r="AC35" i="6"/>
  <c r="V35" i="6" s="1"/>
  <c r="AD35" i="6"/>
  <c r="AD29" i="6"/>
  <c r="AC29" i="6"/>
  <c r="V29" i="6" s="1"/>
  <c r="AC37" i="5"/>
  <c r="V37" i="5" s="1"/>
  <c r="AC24" i="11"/>
  <c r="V24" i="11" s="1"/>
  <c r="AD24" i="11"/>
  <c r="AD17" i="11"/>
  <c r="AC17" i="11"/>
  <c r="V17" i="11" s="1"/>
  <c r="AD18" i="9"/>
  <c r="AC18" i="9"/>
  <c r="V18" i="9" s="1"/>
  <c r="AC17" i="9"/>
  <c r="V17" i="9" s="1"/>
  <c r="AD17" i="9"/>
  <c r="AC7" i="9"/>
  <c r="V7" i="9" s="1"/>
  <c r="AC35" i="8"/>
  <c r="V35" i="8" s="1"/>
  <c r="AD20" i="8"/>
  <c r="AC20" i="8"/>
  <c r="V20" i="8" s="1"/>
  <c r="AD34" i="7"/>
  <c r="AC34" i="7"/>
  <c r="V34" i="7" s="1"/>
  <c r="AD30" i="7"/>
  <c r="AC30" i="7"/>
  <c r="V30" i="7" s="1"/>
  <c r="AD26" i="7"/>
  <c r="AC26" i="7"/>
  <c r="V26" i="7" s="1"/>
  <c r="AD22" i="7"/>
  <c r="AC22" i="7"/>
  <c r="V22" i="7" s="1"/>
  <c r="AD18" i="7"/>
  <c r="AC18" i="7"/>
  <c r="V18" i="7" s="1"/>
  <c r="AD14" i="7"/>
  <c r="AC14" i="7"/>
  <c r="V14" i="7" s="1"/>
  <c r="AD10" i="7"/>
  <c r="AC10" i="7"/>
  <c r="V10" i="7" s="1"/>
  <c r="Z41" i="7"/>
  <c r="AC32" i="6"/>
  <c r="V32" i="6" s="1"/>
  <c r="AD18" i="6"/>
  <c r="AC18" i="6"/>
  <c r="V18" i="6" s="1"/>
  <c r="Z43" i="6"/>
  <c r="AD36" i="5"/>
  <c r="AC36" i="5"/>
  <c r="V36" i="5" s="1"/>
  <c r="AA42" i="5"/>
  <c r="AA45" i="5"/>
  <c r="AA43" i="5"/>
  <c r="AA41" i="5"/>
  <c r="AA38" i="5"/>
  <c r="G11" i="38" s="1"/>
  <c r="G15" i="38" s="1"/>
  <c r="AA44" i="5"/>
  <c r="AA40" i="5"/>
  <c r="AD32" i="4"/>
  <c r="AC32" i="4"/>
  <c r="V32" i="4" s="1"/>
  <c r="AD36" i="3"/>
  <c r="AC36" i="3"/>
  <c r="V36" i="3" s="1"/>
  <c r="AD24" i="3"/>
  <c r="AC24" i="3"/>
  <c r="V24" i="3" s="1"/>
  <c r="AD37" i="2"/>
  <c r="AC37" i="2"/>
  <c r="V37" i="2" s="1"/>
  <c r="AD24" i="2"/>
  <c r="AC24" i="2"/>
  <c r="V24" i="2" s="1"/>
  <c r="AD16" i="2"/>
  <c r="AC16" i="2"/>
  <c r="V16" i="2" s="1"/>
  <c r="AD32" i="1"/>
  <c r="AC32" i="1"/>
  <c r="V32" i="1" s="1"/>
  <c r="AD12" i="1"/>
  <c r="AC12" i="1"/>
  <c r="V12" i="1" s="1"/>
  <c r="AC35" i="3"/>
  <c r="V35" i="3" s="1"/>
  <c r="AB42" i="3"/>
  <c r="AB40" i="3"/>
  <c r="AB44" i="3"/>
  <c r="AB43" i="3"/>
  <c r="AB41" i="3"/>
  <c r="AB38" i="3"/>
  <c r="H9" i="38" s="1"/>
  <c r="AB45" i="3"/>
  <c r="AC22" i="2"/>
  <c r="V22" i="2" s="1"/>
  <c r="AD22" i="2"/>
  <c r="AC6" i="2"/>
  <c r="V6" i="2" s="1"/>
  <c r="X43" i="2"/>
  <c r="X38" i="2"/>
  <c r="AD6" i="2"/>
  <c r="AC19" i="1"/>
  <c r="V19" i="1" s="1"/>
  <c r="AA42" i="9"/>
  <c r="AA45" i="9"/>
  <c r="AD27" i="1"/>
  <c r="AD35" i="5"/>
  <c r="AD26" i="2"/>
  <c r="AD30" i="1"/>
  <c r="AD20" i="11"/>
  <c r="AC8" i="7"/>
  <c r="V8" i="7" s="1"/>
  <c r="AD9" i="6"/>
  <c r="AD14" i="1"/>
  <c r="AD34" i="3"/>
  <c r="AD18" i="2"/>
  <c r="AA28" i="37"/>
  <c r="AA22" i="37"/>
  <c r="F44" i="38" s="1"/>
  <c r="AE9" i="37"/>
  <c r="AB38" i="36"/>
  <c r="H41" i="38" s="1"/>
  <c r="AC9" i="35"/>
  <c r="V9" i="35" s="1"/>
  <c r="AD9" i="35"/>
  <c r="AD7" i="36"/>
  <c r="AC7" i="36"/>
  <c r="V7" i="36" s="1"/>
  <c r="X38" i="36"/>
  <c r="AD33" i="34"/>
  <c r="AC33" i="34"/>
  <c r="V33" i="34" s="1"/>
  <c r="AC27" i="33"/>
  <c r="V27" i="33" s="1"/>
  <c r="AD27" i="33"/>
  <c r="AC11" i="33"/>
  <c r="V11" i="33" s="1"/>
  <c r="AD11" i="33"/>
  <c r="AC30" i="32"/>
  <c r="V30" i="32" s="1"/>
  <c r="AD30" i="32"/>
  <c r="AC23" i="32"/>
  <c r="V23" i="32" s="1"/>
  <c r="AD23" i="32"/>
  <c r="AD8" i="33"/>
  <c r="AC8" i="33"/>
  <c r="V8" i="33" s="1"/>
  <c r="AD31" i="32"/>
  <c r="AC31" i="32"/>
  <c r="V31" i="32" s="1"/>
  <c r="AC10" i="32"/>
  <c r="V10" i="32" s="1"/>
  <c r="AD10" i="32"/>
  <c r="AB45" i="35"/>
  <c r="AD29" i="34"/>
  <c r="AC29" i="34"/>
  <c r="V29" i="34" s="1"/>
  <c r="AA45" i="34"/>
  <c r="AA40" i="34"/>
  <c r="AA44" i="34"/>
  <c r="AA43" i="34"/>
  <c r="AA41" i="34"/>
  <c r="AA42" i="34"/>
  <c r="AA38" i="34"/>
  <c r="G39" i="38" s="1"/>
  <c r="Z43" i="32"/>
  <c r="Z42" i="32"/>
  <c r="Z40" i="32"/>
  <c r="Z41" i="32"/>
  <c r="Z37" i="32"/>
  <c r="F43" i="38" s="1"/>
  <c r="Z44" i="32"/>
  <c r="Z39" i="32"/>
  <c r="AD32" i="32"/>
  <c r="AC32" i="32"/>
  <c r="V32" i="32" s="1"/>
  <c r="AD13" i="31"/>
  <c r="AC13" i="31"/>
  <c r="V13" i="31" s="1"/>
  <c r="AC12" i="30"/>
  <c r="V12" i="30" s="1"/>
  <c r="AD12" i="30"/>
  <c r="W43" i="30"/>
  <c r="W38" i="30"/>
  <c r="C36" i="38" s="1"/>
  <c r="AC20" i="29"/>
  <c r="V20" i="29" s="1"/>
  <c r="AD20" i="29"/>
  <c r="AD35" i="31"/>
  <c r="AC35" i="31"/>
  <c r="V35" i="31" s="1"/>
  <c r="AD30" i="30"/>
  <c r="AC30" i="30"/>
  <c r="V30" i="30" s="1"/>
  <c r="AD28" i="30"/>
  <c r="AC28" i="30"/>
  <c r="V28" i="30" s="1"/>
  <c r="AD24" i="29"/>
  <c r="AC24" i="29"/>
  <c r="V24" i="29" s="1"/>
  <c r="Y39" i="29"/>
  <c r="W43" i="27"/>
  <c r="W38" i="27"/>
  <c r="C33" i="38" s="1"/>
  <c r="C42" i="38" s="1"/>
  <c r="AW23" i="26"/>
  <c r="AW22" i="26"/>
  <c r="AW21" i="26"/>
  <c r="AD7" i="32"/>
  <c r="AC7" i="32"/>
  <c r="V7" i="32" s="1"/>
  <c r="AC19" i="30"/>
  <c r="V19" i="30" s="1"/>
  <c r="AD19" i="30"/>
  <c r="AD35" i="27"/>
  <c r="AC35" i="27"/>
  <c r="V35" i="27" s="1"/>
  <c r="AD26" i="27"/>
  <c r="AC26" i="27"/>
  <c r="V26" i="27" s="1"/>
  <c r="Y42" i="24"/>
  <c r="Y45" i="24"/>
  <c r="Y40" i="24"/>
  <c r="Y43" i="24"/>
  <c r="Y41" i="24"/>
  <c r="Y44" i="24"/>
  <c r="AC29" i="23"/>
  <c r="V29" i="23" s="1"/>
  <c r="AD29" i="23"/>
  <c r="AD17" i="27"/>
  <c r="AC17" i="27"/>
  <c r="V17" i="27" s="1"/>
  <c r="AB44" i="27"/>
  <c r="AB43" i="27"/>
  <c r="AB41" i="27"/>
  <c r="AB42" i="27"/>
  <c r="AB38" i="27"/>
  <c r="H33" i="38" s="1"/>
  <c r="AB45" i="27"/>
  <c r="AB40" i="27"/>
  <c r="X43" i="25"/>
  <c r="X38" i="25"/>
  <c r="AD6" i="25"/>
  <c r="AC6" i="25"/>
  <c r="V6" i="25" s="1"/>
  <c r="AD22" i="24"/>
  <c r="AC22" i="24"/>
  <c r="V22" i="24" s="1"/>
  <c r="AB44" i="24"/>
  <c r="AB43" i="24"/>
  <c r="AB41" i="24"/>
  <c r="AB38" i="24"/>
  <c r="H30" i="38" s="1"/>
  <c r="AB42" i="24"/>
  <c r="AB40" i="24"/>
  <c r="AB45" i="24"/>
  <c r="AD31" i="31"/>
  <c r="AC31" i="31"/>
  <c r="V31" i="31" s="1"/>
  <c r="AC14" i="31"/>
  <c r="V14" i="31" s="1"/>
  <c r="AD14" i="31"/>
  <c r="AD7" i="27"/>
  <c r="AC7" i="27"/>
  <c r="V7" i="27" s="1"/>
  <c r="V44" i="27" s="1"/>
  <c r="X38" i="27"/>
  <c r="AD31" i="21"/>
  <c r="AC31" i="21"/>
  <c r="AD26" i="23"/>
  <c r="AC26" i="23"/>
  <c r="V26" i="23" s="1"/>
  <c r="Y42" i="20"/>
  <c r="Y45" i="20"/>
  <c r="Y40" i="20"/>
  <c r="Y44" i="20"/>
  <c r="Y43" i="20"/>
  <c r="Y41" i="20"/>
  <c r="AD22" i="22"/>
  <c r="AC22" i="22"/>
  <c r="V22" i="22" s="1"/>
  <c r="AB44" i="21"/>
  <c r="AB43" i="21"/>
  <c r="AB41" i="21"/>
  <c r="AB38" i="21"/>
  <c r="H46" i="38" s="1"/>
  <c r="AB42" i="21"/>
  <c r="AB45" i="21"/>
  <c r="AB40" i="21"/>
  <c r="AA41" i="23"/>
  <c r="AA45" i="23"/>
  <c r="AD14" i="20"/>
  <c r="AC14" i="20"/>
  <c r="V14" i="20" s="1"/>
  <c r="AD36" i="20"/>
  <c r="AC36" i="20"/>
  <c r="V36" i="20" s="1"/>
  <c r="AD12" i="19"/>
  <c r="AC12" i="19"/>
  <c r="V12" i="19" s="1"/>
  <c r="AD14" i="18"/>
  <c r="AC14" i="18"/>
  <c r="V14" i="18" s="1"/>
  <c r="AC37" i="17"/>
  <c r="V37" i="17" s="1"/>
  <c r="AD37" i="17"/>
  <c r="AC29" i="17"/>
  <c r="V29" i="17" s="1"/>
  <c r="AD29" i="17"/>
  <c r="AD24" i="17"/>
  <c r="AC24" i="17"/>
  <c r="V24" i="17" s="1"/>
  <c r="AD8" i="17"/>
  <c r="AC8" i="17"/>
  <c r="V8" i="17" s="1"/>
  <c r="AD30" i="15"/>
  <c r="AC30" i="15"/>
  <c r="V30" i="15" s="1"/>
  <c r="AD14" i="15"/>
  <c r="AC14" i="15"/>
  <c r="V14" i="15" s="1"/>
  <c r="AC11" i="18"/>
  <c r="V11" i="18" s="1"/>
  <c r="AD11" i="18"/>
  <c r="AC36" i="16"/>
  <c r="V36" i="16" s="1"/>
  <c r="AD36" i="16"/>
  <c r="AC20" i="16"/>
  <c r="V20" i="16" s="1"/>
  <c r="AD20" i="16"/>
  <c r="AC12" i="16"/>
  <c r="V12" i="16" s="1"/>
  <c r="AD12" i="16"/>
  <c r="AD32" i="19"/>
  <c r="AC32" i="19"/>
  <c r="V32" i="19" s="1"/>
  <c r="AC7" i="19"/>
  <c r="V7" i="19" s="1"/>
  <c r="AD7" i="19"/>
  <c r="AD25" i="16"/>
  <c r="AC25" i="16"/>
  <c r="V25" i="16" s="1"/>
  <c r="AC6" i="16"/>
  <c r="V6" i="16" s="1"/>
  <c r="AE19" i="37"/>
  <c r="AD19" i="37"/>
  <c r="W19" i="37" s="1"/>
  <c r="AX19" i="37" s="1"/>
  <c r="AD26" i="36"/>
  <c r="AC26" i="36"/>
  <c r="V26" i="36" s="1"/>
  <c r="AD25" i="36"/>
  <c r="AC33" i="35"/>
  <c r="V33" i="35" s="1"/>
  <c r="AD18" i="35"/>
  <c r="AC18" i="35"/>
  <c r="V18" i="35" s="1"/>
  <c r="AD10" i="35"/>
  <c r="AC10" i="35"/>
  <c r="V10" i="35" s="1"/>
  <c r="AD7" i="35"/>
  <c r="AC7" i="35"/>
  <c r="V7" i="35" s="1"/>
  <c r="AD26" i="34"/>
  <c r="AC26" i="34"/>
  <c r="V26" i="34" s="1"/>
  <c r="AC8" i="34"/>
  <c r="V8" i="34" s="1"/>
  <c r="AD8" i="34"/>
  <c r="AC31" i="33"/>
  <c r="V31" i="33" s="1"/>
  <c r="AD31" i="33"/>
  <c r="AC20" i="32"/>
  <c r="V20" i="32" s="1"/>
  <c r="AD20" i="32"/>
  <c r="AD27" i="35"/>
  <c r="AC27" i="35"/>
  <c r="V27" i="35" s="1"/>
  <c r="AD19" i="35"/>
  <c r="AC19" i="35"/>
  <c r="V19" i="35" s="1"/>
  <c r="AD20" i="33"/>
  <c r="AC20" i="33"/>
  <c r="V20" i="33" s="1"/>
  <c r="AC12" i="34"/>
  <c r="V12" i="34" s="1"/>
  <c r="AD12" i="34"/>
  <c r="AD18" i="33"/>
  <c r="AC18" i="33"/>
  <c r="V18" i="33" s="1"/>
  <c r="AD16" i="32"/>
  <c r="AC16" i="32"/>
  <c r="V16" i="32" s="1"/>
  <c r="AC22" i="37"/>
  <c r="H44" i="38" s="1"/>
  <c r="AE13" i="37"/>
  <c r="AD13" i="37"/>
  <c r="W13" i="37" s="1"/>
  <c r="AX13" i="37" s="1"/>
  <c r="Z28" i="37"/>
  <c r="Z27" i="37"/>
  <c r="Z25" i="37"/>
  <c r="Z24" i="37"/>
  <c r="Z29" i="37"/>
  <c r="Z26" i="37"/>
  <c r="AD6" i="37"/>
  <c r="W6" i="37" s="1"/>
  <c r="AB27" i="37"/>
  <c r="AB26" i="37"/>
  <c r="AB25" i="37"/>
  <c r="AB24" i="37"/>
  <c r="AB22" i="37"/>
  <c r="G44" i="38" s="1"/>
  <c r="AB29" i="37"/>
  <c r="AB28" i="37"/>
  <c r="AC31" i="36"/>
  <c r="V31" i="36" s="1"/>
  <c r="AD31" i="36"/>
  <c r="AC15" i="36"/>
  <c r="V15" i="36" s="1"/>
  <c r="AD15" i="36"/>
  <c r="AA27" i="37"/>
  <c r="AC37" i="36"/>
  <c r="V37" i="36" s="1"/>
  <c r="AC29" i="36"/>
  <c r="V29" i="36" s="1"/>
  <c r="AC13" i="36"/>
  <c r="V13" i="36" s="1"/>
  <c r="AW45" i="36"/>
  <c r="AW43" i="36"/>
  <c r="AW44" i="36"/>
  <c r="AD15" i="37"/>
  <c r="W15" i="37" s="1"/>
  <c r="AX15" i="37" s="1"/>
  <c r="AE15" i="37"/>
  <c r="AD7" i="37"/>
  <c r="W7" i="37" s="1"/>
  <c r="AX7" i="37" s="1"/>
  <c r="AE7" i="37"/>
  <c r="AE28" i="37" s="1"/>
  <c r="AE14" i="37"/>
  <c r="AD14" i="37"/>
  <c r="W14" i="37" s="1"/>
  <c r="AX14" i="37" s="1"/>
  <c r="AC28" i="37"/>
  <c r="AC35" i="36"/>
  <c r="V35" i="36" s="1"/>
  <c r="AD35" i="36"/>
  <c r="AC19" i="36"/>
  <c r="V19" i="36" s="1"/>
  <c r="AD19" i="36"/>
  <c r="AD12" i="37"/>
  <c r="W12" i="37" s="1"/>
  <c r="AX12" i="37" s="1"/>
  <c r="AE12" i="37"/>
  <c r="AD11" i="37"/>
  <c r="W11" i="37" s="1"/>
  <c r="AX11" i="37" s="1"/>
  <c r="AE11" i="37"/>
  <c r="Y27" i="37"/>
  <c r="AA25" i="37"/>
  <c r="AD30" i="36"/>
  <c r="AC30" i="36"/>
  <c r="V30" i="36" s="1"/>
  <c r="AD22" i="36"/>
  <c r="AC22" i="36"/>
  <c r="V22" i="36" s="1"/>
  <c r="AD14" i="36"/>
  <c r="AC14" i="36"/>
  <c r="V14" i="36" s="1"/>
  <c r="AA45" i="36"/>
  <c r="AA40" i="36"/>
  <c r="AA44" i="36"/>
  <c r="AA41" i="36"/>
  <c r="AA38" i="36"/>
  <c r="G41" i="38" s="1"/>
  <c r="AA43" i="36"/>
  <c r="AA42" i="36"/>
  <c r="AD33" i="36"/>
  <c r="AD17" i="36"/>
  <c r="AC35" i="35"/>
  <c r="V35" i="35" s="1"/>
  <c r="AD35" i="35"/>
  <c r="AD31" i="35"/>
  <c r="AC31" i="35"/>
  <c r="V31" i="35" s="1"/>
  <c r="AC21" i="35"/>
  <c r="V21" i="35" s="1"/>
  <c r="AD21" i="35"/>
  <c r="AD6" i="36"/>
  <c r="AD8" i="35"/>
  <c r="AC8" i="35"/>
  <c r="V8" i="35" s="1"/>
  <c r="AD27" i="34"/>
  <c r="AC27" i="34"/>
  <c r="V27" i="34" s="1"/>
  <c r="AD10" i="34"/>
  <c r="AC10" i="34"/>
  <c r="V10" i="34" s="1"/>
  <c r="AW44" i="33"/>
  <c r="AW43" i="33"/>
  <c r="AW42" i="33"/>
  <c r="F37" i="32" a="1"/>
  <c r="AD25" i="34"/>
  <c r="AC25" i="34"/>
  <c r="V25" i="34" s="1"/>
  <c r="AC24" i="34"/>
  <c r="V24" i="34" s="1"/>
  <c r="AD24" i="34"/>
  <c r="AC23" i="33"/>
  <c r="V23" i="33" s="1"/>
  <c r="AD23" i="33"/>
  <c r="AC7" i="33"/>
  <c r="V7" i="33" s="1"/>
  <c r="AD7" i="33"/>
  <c r="AA44" i="33"/>
  <c r="AA39" i="33"/>
  <c r="AA42" i="33"/>
  <c r="AA43" i="33"/>
  <c r="AA40" i="33"/>
  <c r="AA41" i="33"/>
  <c r="AA37" i="33"/>
  <c r="G38" i="38" s="1"/>
  <c r="AC26" i="32"/>
  <c r="V26" i="32" s="1"/>
  <c r="AD26" i="32"/>
  <c r="AD28" i="35"/>
  <c r="AC28" i="35"/>
  <c r="V28" i="35" s="1"/>
  <c r="AD20" i="35"/>
  <c r="AC20" i="35"/>
  <c r="V20" i="35" s="1"/>
  <c r="AD12" i="35"/>
  <c r="AC12" i="35"/>
  <c r="V12" i="35" s="1"/>
  <c r="AA43" i="35"/>
  <c r="AC37" i="34"/>
  <c r="V37" i="34" s="1"/>
  <c r="AD37" i="34"/>
  <c r="AD23" i="34"/>
  <c r="AC23" i="34"/>
  <c r="V23" i="34" s="1"/>
  <c r="AD7" i="34"/>
  <c r="AC7" i="34"/>
  <c r="V7" i="34" s="1"/>
  <c r="AD28" i="33"/>
  <c r="AC28" i="33"/>
  <c r="V28" i="33" s="1"/>
  <c r="AD12" i="33"/>
  <c r="AC12" i="33"/>
  <c r="V12" i="33" s="1"/>
  <c r="Z41" i="33"/>
  <c r="Z37" i="33"/>
  <c r="F38" i="38" s="1"/>
  <c r="Z44" i="33"/>
  <c r="Z42" i="33"/>
  <c r="Z39" i="33"/>
  <c r="Z40" i="33"/>
  <c r="Z43" i="33"/>
  <c r="AD24" i="32"/>
  <c r="AC24" i="32"/>
  <c r="V24" i="32" s="1"/>
  <c r="AW44" i="32"/>
  <c r="AW43" i="32"/>
  <c r="AW42" i="32"/>
  <c r="AB41" i="35"/>
  <c r="AD14" i="34"/>
  <c r="AC14" i="34"/>
  <c r="V14" i="34" s="1"/>
  <c r="AD22" i="34"/>
  <c r="AC22" i="34"/>
  <c r="V22" i="34" s="1"/>
  <c r="AD13" i="34"/>
  <c r="AC13" i="34"/>
  <c r="V13" i="34" s="1"/>
  <c r="AB44" i="34"/>
  <c r="AB43" i="34"/>
  <c r="AB41" i="34"/>
  <c r="AB42" i="34"/>
  <c r="AB38" i="34"/>
  <c r="H39" i="38" s="1"/>
  <c r="AB40" i="34"/>
  <c r="AB45" i="34"/>
  <c r="F38" i="34" a="1"/>
  <c r="W43" i="34"/>
  <c r="W38" i="34"/>
  <c r="C39" i="38" s="1"/>
  <c r="AD34" i="33"/>
  <c r="AC34" i="33"/>
  <c r="V34" i="33" s="1"/>
  <c r="F38" i="31" a="1"/>
  <c r="AC8" i="32"/>
  <c r="V8" i="32" s="1"/>
  <c r="AD32" i="30"/>
  <c r="AC32" i="30"/>
  <c r="V32" i="30" s="1"/>
  <c r="AD26" i="30"/>
  <c r="AC26" i="30"/>
  <c r="V26" i="30" s="1"/>
  <c r="AD20" i="30"/>
  <c r="AC20" i="30"/>
  <c r="V20" i="30" s="1"/>
  <c r="AB42" i="30"/>
  <c r="AB38" i="30"/>
  <c r="H36" i="38" s="1"/>
  <c r="AB45" i="30"/>
  <c r="AB40" i="30"/>
  <c r="AB41" i="30"/>
  <c r="AB43" i="30"/>
  <c r="AB44" i="30"/>
  <c r="Y41" i="29"/>
  <c r="AB41" i="29"/>
  <c r="AB40" i="29"/>
  <c r="AB38" i="29"/>
  <c r="AB37" i="29"/>
  <c r="AB39" i="29"/>
  <c r="AB35" i="29"/>
  <c r="H35" i="38" s="1"/>
  <c r="AB42" i="29"/>
  <c r="AC23" i="28"/>
  <c r="V23" i="28" s="1"/>
  <c r="AD23" i="28"/>
  <c r="AC15" i="28"/>
  <c r="V15" i="28" s="1"/>
  <c r="AD15" i="28"/>
  <c r="Z45" i="28"/>
  <c r="Z43" i="28"/>
  <c r="Z41" i="28"/>
  <c r="Z40" i="28"/>
  <c r="Z38" i="28"/>
  <c r="F34" i="38" s="1"/>
  <c r="Z44" i="28"/>
  <c r="Z42" i="28"/>
  <c r="AD11" i="31"/>
  <c r="AC11" i="31"/>
  <c r="V11" i="31" s="1"/>
  <c r="AC10" i="31"/>
  <c r="V10" i="31" s="1"/>
  <c r="AD10" i="31"/>
  <c r="AW45" i="30"/>
  <c r="AW43" i="30"/>
  <c r="AW44" i="30"/>
  <c r="Z45" i="30"/>
  <c r="Z40" i="30"/>
  <c r="Z44" i="30"/>
  <c r="Z43" i="30"/>
  <c r="Z41" i="30"/>
  <c r="Z42" i="30"/>
  <c r="Z38" i="30"/>
  <c r="F36" i="38" s="1"/>
  <c r="AC6" i="30"/>
  <c r="V6" i="30" s="1"/>
  <c r="Y40" i="29"/>
  <c r="AC33" i="28"/>
  <c r="V33" i="28" s="1"/>
  <c r="AD30" i="28"/>
  <c r="AC30" i="28"/>
  <c r="V30" i="28" s="1"/>
  <c r="AD22" i="28"/>
  <c r="AC22" i="28"/>
  <c r="V22" i="28" s="1"/>
  <c r="AD33" i="31"/>
  <c r="AC33" i="31"/>
  <c r="V33" i="31" s="1"/>
  <c r="AD17" i="31"/>
  <c r="AC17" i="31"/>
  <c r="V17" i="31" s="1"/>
  <c r="AD8" i="30"/>
  <c r="AD45" i="30" s="1"/>
  <c r="AC8" i="30"/>
  <c r="V8" i="30" s="1"/>
  <c r="AD32" i="29"/>
  <c r="AC32" i="29"/>
  <c r="V32" i="29" s="1"/>
  <c r="AD35" i="28"/>
  <c r="AC35" i="28"/>
  <c r="V35" i="28" s="1"/>
  <c r="AA40" i="32"/>
  <c r="AC22" i="31"/>
  <c r="V22" i="31" s="1"/>
  <c r="AD22" i="31"/>
  <c r="AC7" i="30"/>
  <c r="V7" i="30" s="1"/>
  <c r="AD31" i="29"/>
  <c r="AC17" i="29"/>
  <c r="V17" i="29" s="1"/>
  <c r="AD17" i="29"/>
  <c r="AD10" i="29"/>
  <c r="AC10" i="29"/>
  <c r="V10" i="29" s="1"/>
  <c r="AC26" i="28"/>
  <c r="V26" i="28" s="1"/>
  <c r="AC8" i="28"/>
  <c r="V8" i="28" s="1"/>
  <c r="AD8" i="28"/>
  <c r="AD21" i="27"/>
  <c r="AC21" i="27"/>
  <c r="V21" i="27" s="1"/>
  <c r="Y42" i="27"/>
  <c r="Y45" i="27"/>
  <c r="Y40" i="27"/>
  <c r="Y44" i="27"/>
  <c r="Y43" i="27"/>
  <c r="Y41" i="27"/>
  <c r="AB23" i="26"/>
  <c r="AB22" i="26"/>
  <c r="AB21" i="26"/>
  <c r="AB19" i="26"/>
  <c r="AB16" i="26"/>
  <c r="H47" i="38" s="1"/>
  <c r="AB20" i="26"/>
  <c r="AB18" i="26"/>
  <c r="AA40" i="30"/>
  <c r="AD18" i="29"/>
  <c r="AC18" i="29"/>
  <c r="V18" i="29" s="1"/>
  <c r="AD6" i="29"/>
  <c r="AA43" i="28"/>
  <c r="AC7" i="28"/>
  <c r="V7" i="28" s="1"/>
  <c r="AD10" i="27"/>
  <c r="AC10" i="27"/>
  <c r="V10" i="27" s="1"/>
  <c r="AC25" i="25"/>
  <c r="V25" i="25" s="1"/>
  <c r="AD25" i="25"/>
  <c r="AC9" i="25"/>
  <c r="V9" i="25" s="1"/>
  <c r="AD9" i="25"/>
  <c r="AC33" i="24"/>
  <c r="V33" i="24" s="1"/>
  <c r="AD33" i="24"/>
  <c r="AC17" i="24"/>
  <c r="V17" i="24" s="1"/>
  <c r="AD17" i="24"/>
  <c r="AC25" i="23"/>
  <c r="V25" i="23" s="1"/>
  <c r="AD25" i="23"/>
  <c r="AD8" i="31"/>
  <c r="AC8" i="31"/>
  <c r="V8" i="31" s="1"/>
  <c r="AC28" i="28"/>
  <c r="V28" i="28" s="1"/>
  <c r="AD28" i="28"/>
  <c r="AC18" i="28"/>
  <c r="V18" i="28" s="1"/>
  <c r="AD9" i="28"/>
  <c r="AB44" i="28"/>
  <c r="AB43" i="28"/>
  <c r="AB41" i="28"/>
  <c r="AB40" i="28"/>
  <c r="AB42" i="28"/>
  <c r="AB45" i="28"/>
  <c r="AB38" i="28"/>
  <c r="H34" i="38" s="1"/>
  <c r="AD7" i="26"/>
  <c r="AD22" i="26" s="1"/>
  <c r="AC7" i="26"/>
  <c r="V7" i="26" s="1"/>
  <c r="V22" i="26" s="1"/>
  <c r="Y22" i="26"/>
  <c r="Y20" i="26"/>
  <c r="Y23" i="26"/>
  <c r="Y21" i="26"/>
  <c r="Y19" i="26"/>
  <c r="Y18" i="26"/>
  <c r="AD22" i="25"/>
  <c r="AC22" i="25"/>
  <c r="V22" i="25" s="1"/>
  <c r="AB45" i="25"/>
  <c r="AB44" i="25"/>
  <c r="AB43" i="25"/>
  <c r="AB41" i="25"/>
  <c r="AB38" i="25"/>
  <c r="H31" i="38" s="1"/>
  <c r="AB42" i="25"/>
  <c r="AB40" i="25"/>
  <c r="AD26" i="24"/>
  <c r="AC26" i="24"/>
  <c r="V26" i="24" s="1"/>
  <c r="AD10" i="24"/>
  <c r="AC10" i="24"/>
  <c r="V10" i="24" s="1"/>
  <c r="AW44" i="24"/>
  <c r="AW43" i="24"/>
  <c r="AW45" i="24"/>
  <c r="AD25" i="32"/>
  <c r="AC25" i="32"/>
  <c r="V25" i="32" s="1"/>
  <c r="AD16" i="31"/>
  <c r="AC16" i="31"/>
  <c r="V16" i="31" s="1"/>
  <c r="AC21" i="30"/>
  <c r="V21" i="30" s="1"/>
  <c r="AD21" i="30"/>
  <c r="AA45" i="30"/>
  <c r="AC37" i="27"/>
  <c r="V37" i="27" s="1"/>
  <c r="AD37" i="27"/>
  <c r="AD23" i="27"/>
  <c r="AC23" i="27"/>
  <c r="V23" i="27" s="1"/>
  <c r="AD6" i="27"/>
  <c r="X21" i="26"/>
  <c r="AD32" i="25"/>
  <c r="AC32" i="25"/>
  <c r="V32" i="25" s="1"/>
  <c r="AD24" i="25"/>
  <c r="AC24" i="25"/>
  <c r="V24" i="25" s="1"/>
  <c r="AD16" i="25"/>
  <c r="AC16" i="25"/>
  <c r="V16" i="25" s="1"/>
  <c r="AD37" i="23"/>
  <c r="AC37" i="23"/>
  <c r="V37" i="23" s="1"/>
  <c r="AC18" i="23"/>
  <c r="V18" i="23" s="1"/>
  <c r="AD18" i="23"/>
  <c r="AD12" i="23"/>
  <c r="AC12" i="23"/>
  <c r="V12" i="23" s="1"/>
  <c r="AD36" i="22"/>
  <c r="AC36" i="22"/>
  <c r="V36" i="22" s="1"/>
  <c r="AD28" i="22"/>
  <c r="AC28" i="22"/>
  <c r="V28" i="22" s="1"/>
  <c r="AD20" i="22"/>
  <c r="AC20" i="22"/>
  <c r="V20" i="22" s="1"/>
  <c r="AD12" i="22"/>
  <c r="AC12" i="22"/>
  <c r="V12" i="22" s="1"/>
  <c r="Z45" i="22"/>
  <c r="Z40" i="22"/>
  <c r="Z44" i="22"/>
  <c r="Z43" i="22"/>
  <c r="Z41" i="22"/>
  <c r="Z38" i="22"/>
  <c r="F28" i="38" s="1"/>
  <c r="Z42" i="22"/>
  <c r="AD33" i="21"/>
  <c r="AC33" i="21"/>
  <c r="AD24" i="21"/>
  <c r="AC24" i="21"/>
  <c r="V24" i="21" s="1"/>
  <c r="AD16" i="21"/>
  <c r="AC16" i="21"/>
  <c r="V16" i="21" s="1"/>
  <c r="AD8" i="21"/>
  <c r="AC8" i="21"/>
  <c r="V8" i="21" s="1"/>
  <c r="Z16" i="26"/>
  <c r="F47" i="38" s="1"/>
  <c r="Z40" i="25"/>
  <c r="Z44" i="25"/>
  <c r="Z43" i="25"/>
  <c r="Z41" i="25"/>
  <c r="Z38" i="25"/>
  <c r="F31" i="38" s="1"/>
  <c r="Z45" i="25"/>
  <c r="Z42" i="25"/>
  <c r="AD31" i="24"/>
  <c r="AC31" i="24"/>
  <c r="V31" i="24" s="1"/>
  <c r="AD23" i="24"/>
  <c r="AC23" i="24"/>
  <c r="V23" i="24" s="1"/>
  <c r="AD15" i="24"/>
  <c r="AC15" i="24"/>
  <c r="V15" i="24" s="1"/>
  <c r="AD7" i="24"/>
  <c r="AC7" i="24"/>
  <c r="V7" i="24" s="1"/>
  <c r="AC13" i="23"/>
  <c r="V13" i="23" s="1"/>
  <c r="AD13" i="23"/>
  <c r="AC9" i="23"/>
  <c r="V9" i="23" s="1"/>
  <c r="AD9" i="23"/>
  <c r="Y42" i="23"/>
  <c r="Y45" i="23"/>
  <c r="Y40" i="23"/>
  <c r="Y44" i="23"/>
  <c r="Y43" i="23"/>
  <c r="Y41" i="23"/>
  <c r="F38" i="22" a="1"/>
  <c r="AC33" i="22"/>
  <c r="V33" i="22" s="1"/>
  <c r="AD33" i="22"/>
  <c r="AC29" i="22"/>
  <c r="V29" i="22" s="1"/>
  <c r="AD29" i="22"/>
  <c r="AC25" i="22"/>
  <c r="V25" i="22" s="1"/>
  <c r="AD25" i="22"/>
  <c r="AC21" i="22"/>
  <c r="V21" i="22" s="1"/>
  <c r="AD21" i="22"/>
  <c r="AC17" i="22"/>
  <c r="V17" i="22" s="1"/>
  <c r="AD17" i="22"/>
  <c r="AC13" i="22"/>
  <c r="V13" i="22" s="1"/>
  <c r="AD13" i="22"/>
  <c r="AC9" i="22"/>
  <c r="V9" i="22" s="1"/>
  <c r="AD9" i="22"/>
  <c r="Y42" i="22"/>
  <c r="Y45" i="22"/>
  <c r="Y40" i="22"/>
  <c r="Y44" i="22"/>
  <c r="Y43" i="22"/>
  <c r="Y41" i="22"/>
  <c r="F38" i="21" a="1"/>
  <c r="AC25" i="21"/>
  <c r="V25" i="21" s="1"/>
  <c r="AD25" i="21"/>
  <c r="AC9" i="21"/>
  <c r="V9" i="21" s="1"/>
  <c r="AD9" i="21"/>
  <c r="Y42" i="21"/>
  <c r="Y45" i="21"/>
  <c r="Y40" i="21"/>
  <c r="Y44" i="21"/>
  <c r="Y43" i="21"/>
  <c r="Y41" i="21"/>
  <c r="F38" i="20" a="1"/>
  <c r="X43" i="30"/>
  <c r="AD37" i="25"/>
  <c r="AC37" i="25"/>
  <c r="V37" i="25" s="1"/>
  <c r="AD35" i="25"/>
  <c r="AC35" i="25"/>
  <c r="V35" i="25" s="1"/>
  <c r="AD27" i="25"/>
  <c r="AC27" i="25"/>
  <c r="V27" i="25" s="1"/>
  <c r="AD19" i="25"/>
  <c r="AC19" i="25"/>
  <c r="V19" i="25" s="1"/>
  <c r="AD11" i="25"/>
  <c r="AC11" i="25"/>
  <c r="V11" i="25" s="1"/>
  <c r="AA38" i="25"/>
  <c r="G31" i="38" s="1"/>
  <c r="AD32" i="23"/>
  <c r="AC32" i="23"/>
  <c r="V32" i="23" s="1"/>
  <c r="AB44" i="23"/>
  <c r="AB43" i="23"/>
  <c r="AB41" i="23"/>
  <c r="AB38" i="23"/>
  <c r="H29" i="38" s="1"/>
  <c r="AB42" i="23"/>
  <c r="AB45" i="23"/>
  <c r="AB40" i="23"/>
  <c r="AD34" i="22"/>
  <c r="AC34" i="22"/>
  <c r="V34" i="22" s="1"/>
  <c r="AD18" i="22"/>
  <c r="AC18" i="22"/>
  <c r="V18" i="22" s="1"/>
  <c r="AW44" i="22"/>
  <c r="AW43" i="22"/>
  <c r="AW45" i="22"/>
  <c r="AD32" i="21"/>
  <c r="AC32" i="21"/>
  <c r="AD18" i="21"/>
  <c r="AC18" i="21"/>
  <c r="V18" i="21" s="1"/>
  <c r="AW44" i="21"/>
  <c r="AW43" i="21"/>
  <c r="AW45" i="21"/>
  <c r="AD36" i="24"/>
  <c r="AC36" i="24"/>
  <c r="V36" i="24" s="1"/>
  <c r="AD28" i="24"/>
  <c r="AC28" i="24"/>
  <c r="V28" i="24" s="1"/>
  <c r="AD20" i="24"/>
  <c r="AC20" i="24"/>
  <c r="V20" i="24" s="1"/>
  <c r="AD12" i="24"/>
  <c r="AC12" i="24"/>
  <c r="V12" i="24" s="1"/>
  <c r="AA42" i="24"/>
  <c r="AD22" i="23"/>
  <c r="AC22" i="23"/>
  <c r="V22" i="23" s="1"/>
  <c r="AA38" i="23"/>
  <c r="G29" i="38" s="1"/>
  <c r="AD26" i="20"/>
  <c r="AC26" i="20"/>
  <c r="V26" i="20" s="1"/>
  <c r="AD10" i="20"/>
  <c r="AC10" i="20"/>
  <c r="V10" i="20" s="1"/>
  <c r="AD34" i="19"/>
  <c r="AC34" i="19"/>
  <c r="V34" i="19" s="1"/>
  <c r="AD26" i="19"/>
  <c r="AC26" i="19"/>
  <c r="V26" i="19" s="1"/>
  <c r="AD18" i="19"/>
  <c r="AC18" i="19"/>
  <c r="V18" i="19" s="1"/>
  <c r="AD10" i="19"/>
  <c r="AC10" i="19"/>
  <c r="V10" i="19" s="1"/>
  <c r="X44" i="19"/>
  <c r="X39" i="19"/>
  <c r="AD6" i="19"/>
  <c r="AC6" i="19"/>
  <c r="V6" i="19" s="1"/>
  <c r="AD20" i="20"/>
  <c r="AC20" i="20"/>
  <c r="V20" i="20" s="1"/>
  <c r="AD20" i="19"/>
  <c r="AC20" i="19"/>
  <c r="V20" i="19" s="1"/>
  <c r="AC11" i="19"/>
  <c r="V11" i="19" s="1"/>
  <c r="AD11" i="19"/>
  <c r="AA46" i="19"/>
  <c r="AA41" i="19"/>
  <c r="AA45" i="19"/>
  <c r="AA44" i="19"/>
  <c r="AA42" i="19"/>
  <c r="AA39" i="19"/>
  <c r="G26" i="38" s="1"/>
  <c r="AA43" i="19"/>
  <c r="AC21" i="18"/>
  <c r="V21" i="18" s="1"/>
  <c r="AD21" i="18"/>
  <c r="AD7" i="18"/>
  <c r="AC7" i="18"/>
  <c r="V7" i="18" s="1"/>
  <c r="AD30" i="17"/>
  <c r="AC30" i="17"/>
  <c r="V30" i="17" s="1"/>
  <c r="AD31" i="16"/>
  <c r="AC31" i="16"/>
  <c r="V31" i="16" s="1"/>
  <c r="AD23" i="16"/>
  <c r="AC23" i="16"/>
  <c r="V23" i="16" s="1"/>
  <c r="AD15" i="16"/>
  <c r="AC15" i="16"/>
  <c r="V15" i="16" s="1"/>
  <c r="AD7" i="16"/>
  <c r="AD44" i="16" s="1"/>
  <c r="AC7" i="16"/>
  <c r="V7" i="16" s="1"/>
  <c r="AD8" i="20"/>
  <c r="AC8" i="20"/>
  <c r="V8" i="20" s="1"/>
  <c r="AD36" i="19"/>
  <c r="AC36" i="19"/>
  <c r="V36" i="19" s="1"/>
  <c r="AC33" i="19"/>
  <c r="V33" i="19" s="1"/>
  <c r="AD33" i="19"/>
  <c r="W44" i="19"/>
  <c r="W39" i="19"/>
  <c r="C26" i="38" s="1"/>
  <c r="AD37" i="18"/>
  <c r="AC37" i="18"/>
  <c r="V37" i="18" s="1"/>
  <c r="AC35" i="18"/>
  <c r="V35" i="18" s="1"/>
  <c r="AD35" i="18"/>
  <c r="AD28" i="18"/>
  <c r="AC28" i="18"/>
  <c r="V28" i="18" s="1"/>
  <c r="AW44" i="18"/>
  <c r="AW43" i="18"/>
  <c r="AW45" i="18"/>
  <c r="F38" i="18" a="1"/>
  <c r="AD36" i="17"/>
  <c r="AC36" i="17"/>
  <c r="V36" i="17" s="1"/>
  <c r="AC31" i="19"/>
  <c r="V31" i="19" s="1"/>
  <c r="AD31" i="19"/>
  <c r="AD24" i="19"/>
  <c r="AC24" i="19"/>
  <c r="V24" i="19" s="1"/>
  <c r="AC25" i="18"/>
  <c r="V25" i="18" s="1"/>
  <c r="AD25" i="18"/>
  <c r="AD10" i="18"/>
  <c r="AC10" i="18"/>
  <c r="V10" i="18" s="1"/>
  <c r="AD14" i="17"/>
  <c r="AC14" i="17"/>
  <c r="V14" i="17" s="1"/>
  <c r="AC34" i="16"/>
  <c r="V34" i="16" s="1"/>
  <c r="AD21" i="16"/>
  <c r="AC21" i="16"/>
  <c r="V21" i="16" s="1"/>
  <c r="AD24" i="20"/>
  <c r="AC24" i="20"/>
  <c r="V24" i="20" s="1"/>
  <c r="AD8" i="18"/>
  <c r="AC8" i="18"/>
  <c r="V8" i="18" s="1"/>
  <c r="AC33" i="15"/>
  <c r="V33" i="15" s="1"/>
  <c r="AD33" i="15"/>
  <c r="AC9" i="15"/>
  <c r="V9" i="15" s="1"/>
  <c r="AD9" i="15"/>
  <c r="AC36" i="14"/>
  <c r="V36" i="14" s="1"/>
  <c r="AD36" i="14"/>
  <c r="AD33" i="14"/>
  <c r="AC33" i="14"/>
  <c r="V33" i="14" s="1"/>
  <c r="AC26" i="14"/>
  <c r="V26" i="14" s="1"/>
  <c r="AD26" i="14"/>
  <c r="AC24" i="14"/>
  <c r="V24" i="14" s="1"/>
  <c r="AD24" i="14"/>
  <c r="AD19" i="14"/>
  <c r="AC19" i="14"/>
  <c r="V19" i="14" s="1"/>
  <c r="AD17" i="14"/>
  <c r="AC17" i="14"/>
  <c r="V17" i="14" s="1"/>
  <c r="AC10" i="14"/>
  <c r="V10" i="14" s="1"/>
  <c r="AD10" i="14"/>
  <c r="AC8" i="14"/>
  <c r="V8" i="14" s="1"/>
  <c r="AD8" i="14"/>
  <c r="AD7" i="14"/>
  <c r="AC7" i="14"/>
  <c r="V7" i="14" s="1"/>
  <c r="AE6" i="13"/>
  <c r="AW39" i="13"/>
  <c r="AW38" i="13"/>
  <c r="AW37" i="13"/>
  <c r="X32" i="13"/>
  <c r="AC6" i="13"/>
  <c r="AD6" i="13"/>
  <c r="X37" i="13"/>
  <c r="AD24" i="15"/>
  <c r="AC24" i="15"/>
  <c r="V24" i="15" s="1"/>
  <c r="AD8" i="15"/>
  <c r="AC8" i="15"/>
  <c r="V8" i="15" s="1"/>
  <c r="X33" i="13"/>
  <c r="AD33" i="13" s="1"/>
  <c r="AD31" i="13"/>
  <c r="AC31" i="13"/>
  <c r="V31" i="13" s="1"/>
  <c r="AD17" i="13"/>
  <c r="AC17" i="13"/>
  <c r="V17" i="13" s="1"/>
  <c r="AD15" i="13"/>
  <c r="AC15" i="13"/>
  <c r="V15" i="13" s="1"/>
  <c r="F34" i="12" a="1"/>
  <c r="AD23" i="12"/>
  <c r="AC23" i="12"/>
  <c r="V23" i="12" s="1"/>
  <c r="AD21" i="12"/>
  <c r="AC21" i="12"/>
  <c r="V21" i="12" s="1"/>
  <c r="AC16" i="12"/>
  <c r="V16" i="12" s="1"/>
  <c r="AC11" i="11"/>
  <c r="V11" i="11" s="1"/>
  <c r="AD11" i="11"/>
  <c r="AE6" i="11"/>
  <c r="AW44" i="11"/>
  <c r="AW45" i="11"/>
  <c r="AW46" i="11"/>
  <c r="W44" i="11"/>
  <c r="W38" i="11"/>
  <c r="C18" i="38" s="1"/>
  <c r="AC17" i="10"/>
  <c r="V17" i="10" s="1"/>
  <c r="AD17" i="10"/>
  <c r="AD10" i="10"/>
  <c r="AC10" i="10"/>
  <c r="V10" i="10" s="1"/>
  <c r="Z41" i="9"/>
  <c r="Z45" i="9"/>
  <c r="Z43" i="9"/>
  <c r="Z38" i="9"/>
  <c r="F16" i="38" s="1"/>
  <c r="Z44" i="9"/>
  <c r="Z46" i="9"/>
  <c r="Z42" i="9"/>
  <c r="AW45" i="5"/>
  <c r="AW43" i="5"/>
  <c r="AW44" i="5"/>
  <c r="X43" i="16"/>
  <c r="AC13" i="15"/>
  <c r="V13" i="15" s="1"/>
  <c r="AD13" i="15"/>
  <c r="AB44" i="14"/>
  <c r="AB43" i="14"/>
  <c r="AB41" i="14"/>
  <c r="AB42" i="14"/>
  <c r="AB38" i="14"/>
  <c r="H20" i="38" s="1"/>
  <c r="AB45" i="14"/>
  <c r="AB40" i="14"/>
  <c r="AB36" i="13"/>
  <c r="AD13" i="12"/>
  <c r="AC13" i="12"/>
  <c r="V13" i="12" s="1"/>
  <c r="AD34" i="11"/>
  <c r="AC34" i="11"/>
  <c r="V34" i="11" s="1"/>
  <c r="F38" i="8" a="1"/>
  <c r="AD37" i="15"/>
  <c r="AC37" i="15"/>
  <c r="V37" i="15" s="1"/>
  <c r="AD36" i="15"/>
  <c r="AC36" i="15"/>
  <c r="V36" i="15" s="1"/>
  <c r="AD20" i="15"/>
  <c r="AC20" i="15"/>
  <c r="V20" i="15" s="1"/>
  <c r="AW44" i="14"/>
  <c r="AW43" i="14"/>
  <c r="AW45" i="14"/>
  <c r="W38" i="14"/>
  <c r="C20" i="38" s="1"/>
  <c r="W43" i="14"/>
  <c r="Z40" i="14"/>
  <c r="Y40" i="12"/>
  <c r="Y39" i="12"/>
  <c r="Y37" i="12"/>
  <c r="Y41" i="12"/>
  <c r="Y38" i="12"/>
  <c r="Y36" i="12"/>
  <c r="AD31" i="11"/>
  <c r="AC31" i="11"/>
  <c r="V31" i="11" s="1"/>
  <c r="AD20" i="9"/>
  <c r="AC20" i="9"/>
  <c r="V20" i="9" s="1"/>
  <c r="AB45" i="9"/>
  <c r="AB44" i="9"/>
  <c r="AB42" i="9"/>
  <c r="AB38" i="9"/>
  <c r="H16" i="38" s="1"/>
  <c r="H23" i="38" s="1"/>
  <c r="AB43" i="9"/>
  <c r="AB46" i="9"/>
  <c r="AB41" i="9"/>
  <c r="AA45" i="8"/>
  <c r="AA40" i="8"/>
  <c r="AA44" i="8"/>
  <c r="AA43" i="8"/>
  <c r="AA41" i="8"/>
  <c r="AA38" i="8"/>
  <c r="G14" i="38" s="1"/>
  <c r="AA42" i="8"/>
  <c r="AC31" i="7"/>
  <c r="V31" i="7" s="1"/>
  <c r="AD31" i="7"/>
  <c r="AD29" i="7"/>
  <c r="AC29" i="7"/>
  <c r="V29" i="7" s="1"/>
  <c r="AC15" i="7"/>
  <c r="V15" i="7" s="1"/>
  <c r="AD15" i="7"/>
  <c r="AD13" i="7"/>
  <c r="AC13" i="7"/>
  <c r="V13" i="7" s="1"/>
  <c r="Y45" i="7"/>
  <c r="Y40" i="7"/>
  <c r="Y44" i="7"/>
  <c r="Y43" i="7"/>
  <c r="Y41" i="7"/>
  <c r="Y42" i="7"/>
  <c r="Y45" i="6"/>
  <c r="Y40" i="6"/>
  <c r="Y44" i="6"/>
  <c r="Y43" i="6"/>
  <c r="Y41" i="6"/>
  <c r="Y42" i="6"/>
  <c r="AC34" i="5"/>
  <c r="V34" i="5" s="1"/>
  <c r="AD34" i="5"/>
  <c r="AC33" i="4"/>
  <c r="V33" i="4" s="1"/>
  <c r="AD33" i="4"/>
  <c r="AC25" i="4"/>
  <c r="V25" i="4" s="1"/>
  <c r="AD25" i="4"/>
  <c r="AD17" i="4"/>
  <c r="AC17" i="4"/>
  <c r="V17" i="4" s="1"/>
  <c r="AC9" i="4"/>
  <c r="V9" i="4" s="1"/>
  <c r="AD9" i="4"/>
  <c r="F38" i="3" a="1"/>
  <c r="AD29" i="2"/>
  <c r="AC29" i="2"/>
  <c r="V29" i="2" s="1"/>
  <c r="AD21" i="2"/>
  <c r="AC21" i="2"/>
  <c r="V21" i="2" s="1"/>
  <c r="AD13" i="2"/>
  <c r="AC13" i="2"/>
  <c r="V13" i="2" s="1"/>
  <c r="Y45" i="2"/>
  <c r="Y40" i="2"/>
  <c r="Y44" i="2"/>
  <c r="Y43" i="2"/>
  <c r="Y42" i="2"/>
  <c r="Y41" i="2"/>
  <c r="AW44" i="3"/>
  <c r="AW43" i="3"/>
  <c r="AW45" i="3"/>
  <c r="AB42" i="2"/>
  <c r="AB40" i="2"/>
  <c r="AB44" i="2"/>
  <c r="AB43" i="2"/>
  <c r="AB41" i="2"/>
  <c r="AB38" i="2"/>
  <c r="H8" i="38" s="1"/>
  <c r="AB45" i="2"/>
  <c r="F39" i="11" a="1"/>
  <c r="AD10" i="9"/>
  <c r="AC10" i="9"/>
  <c r="V10" i="9" s="1"/>
  <c r="AC9" i="9"/>
  <c r="V9" i="9" s="1"/>
  <c r="AD9" i="9"/>
  <c r="AD24" i="8"/>
  <c r="AC24" i="8"/>
  <c r="V24" i="8" s="1"/>
  <c r="Z45" i="8"/>
  <c r="Z40" i="8"/>
  <c r="Z44" i="8"/>
  <c r="Z43" i="8"/>
  <c r="Z41" i="8"/>
  <c r="Z38" i="8"/>
  <c r="F14" i="38" s="1"/>
  <c r="Z42" i="8"/>
  <c r="AD24" i="5"/>
  <c r="AC24" i="5"/>
  <c r="V24" i="5" s="1"/>
  <c r="AD8" i="5"/>
  <c r="AC8" i="5"/>
  <c r="V8" i="5" s="1"/>
  <c r="X33" i="10"/>
  <c r="AD6" i="10"/>
  <c r="X39" i="10"/>
  <c r="AC6" i="10"/>
  <c r="V6" i="10" s="1"/>
  <c r="AD36" i="9"/>
  <c r="AC36" i="9"/>
  <c r="V36" i="9" s="1"/>
  <c r="AD35" i="9"/>
  <c r="AC35" i="9"/>
  <c r="V35" i="9" s="1"/>
  <c r="AD28" i="9"/>
  <c r="AC28" i="9"/>
  <c r="V28" i="9" s="1"/>
  <c r="AD14" i="9"/>
  <c r="AC14" i="9"/>
  <c r="V14" i="9" s="1"/>
  <c r="AC13" i="9"/>
  <c r="V13" i="9" s="1"/>
  <c r="AD13" i="9"/>
  <c r="W38" i="9"/>
  <c r="C16" i="38" s="1"/>
  <c r="C23" i="38" s="1"/>
  <c r="W44" i="9"/>
  <c r="AD8" i="8"/>
  <c r="AC8" i="8"/>
  <c r="V8" i="8" s="1"/>
  <c r="AD37" i="7"/>
  <c r="AC37" i="7"/>
  <c r="V37" i="7" s="1"/>
  <c r="AA44" i="6"/>
  <c r="F38" i="6" a="1"/>
  <c r="AC31" i="6"/>
  <c r="V31" i="6" s="1"/>
  <c r="AD31" i="6"/>
  <c r="AD21" i="6"/>
  <c r="AC21" i="6"/>
  <c r="V21" i="6" s="1"/>
  <c r="AD13" i="6"/>
  <c r="AC13" i="6"/>
  <c r="V13" i="6" s="1"/>
  <c r="AD30" i="5"/>
  <c r="AC30" i="5"/>
  <c r="V30" i="5" s="1"/>
  <c r="Y41" i="11"/>
  <c r="Y43" i="11"/>
  <c r="Y44" i="11"/>
  <c r="Y42" i="11"/>
  <c r="Y46" i="11"/>
  <c r="Y45" i="11"/>
  <c r="AD16" i="9"/>
  <c r="AC16" i="9"/>
  <c r="V16" i="9" s="1"/>
  <c r="AD37" i="8"/>
  <c r="AC37" i="8"/>
  <c r="V37" i="8" s="1"/>
  <c r="AD28" i="8"/>
  <c r="AC28" i="8"/>
  <c r="V28" i="8" s="1"/>
  <c r="W38" i="7"/>
  <c r="C13" i="38" s="1"/>
  <c r="C15" i="38" s="1"/>
  <c r="C51" i="38" s="1"/>
  <c r="W43" i="7"/>
  <c r="AD10" i="6"/>
  <c r="AC10" i="6"/>
  <c r="V10" i="6" s="1"/>
  <c r="Z42" i="6"/>
  <c r="AD28" i="5"/>
  <c r="AC28" i="5"/>
  <c r="V28" i="5" s="1"/>
  <c r="AD28" i="4"/>
  <c r="AC28" i="4"/>
  <c r="V28" i="4" s="1"/>
  <c r="AD24" i="4"/>
  <c r="AC24" i="4"/>
  <c r="V24" i="4" s="1"/>
  <c r="AD20" i="4"/>
  <c r="AC20" i="4"/>
  <c r="V20" i="4" s="1"/>
  <c r="AD16" i="4"/>
  <c r="AC16" i="4"/>
  <c r="V16" i="4" s="1"/>
  <c r="AC12" i="4"/>
  <c r="V12" i="4" s="1"/>
  <c r="AD12" i="4"/>
  <c r="AD37" i="3"/>
  <c r="AC37" i="3"/>
  <c r="V37" i="3" s="1"/>
  <c r="AD28" i="3"/>
  <c r="AC28" i="3"/>
  <c r="V28" i="3" s="1"/>
  <c r="AD12" i="3"/>
  <c r="AC12" i="3"/>
  <c r="V12" i="3" s="1"/>
  <c r="AD28" i="2"/>
  <c r="AC28" i="2"/>
  <c r="V28" i="2" s="1"/>
  <c r="Z45" i="2"/>
  <c r="Z40" i="2"/>
  <c r="Z44" i="2"/>
  <c r="Z43" i="2"/>
  <c r="Z41" i="2"/>
  <c r="Z38" i="2"/>
  <c r="F8" i="38" s="1"/>
  <c r="Z42" i="2"/>
  <c r="AC36" i="1"/>
  <c r="V36" i="1" s="1"/>
  <c r="AD36" i="1"/>
  <c r="AC24" i="1"/>
  <c r="V24" i="1" s="1"/>
  <c r="AD24" i="1"/>
  <c r="AD16" i="1"/>
  <c r="AC16" i="1"/>
  <c r="V16" i="1" s="1"/>
  <c r="AC19" i="3"/>
  <c r="V19" i="3" s="1"/>
  <c r="AC6" i="3"/>
  <c r="V6" i="3" s="1"/>
  <c r="X43" i="3"/>
  <c r="X38" i="3"/>
  <c r="AD6" i="3"/>
  <c r="AC10" i="1"/>
  <c r="V10" i="1" s="1"/>
  <c r="AD10" i="1"/>
  <c r="AB42" i="1"/>
  <c r="AB40" i="1"/>
  <c r="AB44" i="1"/>
  <c r="AB43" i="1"/>
  <c r="AB41" i="1"/>
  <c r="AB38" i="1"/>
  <c r="H7" i="38" s="1"/>
  <c r="AB45" i="1"/>
  <c r="AA42" i="4"/>
  <c r="AA44" i="4"/>
  <c r="AA40" i="4"/>
  <c r="AA45" i="4"/>
  <c r="AA41" i="4"/>
  <c r="AA38" i="4"/>
  <c r="G10" i="38" s="1"/>
  <c r="AA43" i="4"/>
  <c r="AA44" i="9"/>
  <c r="S45" i="3" l="1"/>
  <c r="O45" i="3"/>
  <c r="K45" i="3"/>
  <c r="G45" i="3"/>
  <c r="S44" i="3"/>
  <c r="O44" i="3"/>
  <c r="K44" i="3"/>
  <c r="G44" i="3"/>
  <c r="S43" i="3"/>
  <c r="O43" i="3"/>
  <c r="K43" i="3"/>
  <c r="G43" i="3"/>
  <c r="S42" i="3"/>
  <c r="O42" i="3"/>
  <c r="K42" i="3"/>
  <c r="G42" i="3"/>
  <c r="S41" i="3"/>
  <c r="O41" i="3"/>
  <c r="K41" i="3"/>
  <c r="G41" i="3"/>
  <c r="S40" i="3"/>
  <c r="O40" i="3"/>
  <c r="K40" i="3"/>
  <c r="G40" i="3"/>
  <c r="S39" i="3"/>
  <c r="O39" i="3"/>
  <c r="K39" i="3"/>
  <c r="G39" i="3"/>
  <c r="S38" i="3"/>
  <c r="O38" i="3"/>
  <c r="K38" i="3"/>
  <c r="G9" i="39" s="1"/>
  <c r="G15" i="39" s="1"/>
  <c r="G38" i="3"/>
  <c r="D9" i="39" s="1"/>
  <c r="D15" i="39" s="1"/>
  <c r="R45" i="3"/>
  <c r="N45" i="3"/>
  <c r="J45" i="3"/>
  <c r="F45" i="3"/>
  <c r="R44" i="3"/>
  <c r="N44" i="3"/>
  <c r="J44" i="3"/>
  <c r="F44" i="3"/>
  <c r="R43" i="3"/>
  <c r="N43" i="3"/>
  <c r="J43" i="3"/>
  <c r="F43" i="3"/>
  <c r="R42" i="3"/>
  <c r="N42" i="3"/>
  <c r="J42" i="3"/>
  <c r="F42" i="3"/>
  <c r="R41" i="3"/>
  <c r="N41" i="3"/>
  <c r="J41" i="3"/>
  <c r="F41" i="3"/>
  <c r="R40" i="3"/>
  <c r="N40" i="3"/>
  <c r="J40" i="3"/>
  <c r="F40" i="3"/>
  <c r="R39" i="3"/>
  <c r="N39" i="3"/>
  <c r="J39" i="3"/>
  <c r="F39" i="3"/>
  <c r="R38" i="3"/>
  <c r="N38" i="3"/>
  <c r="J38" i="3"/>
  <c r="C9" i="39" s="1"/>
  <c r="C15" i="39" s="1"/>
  <c r="C16" i="39" s="1"/>
  <c r="U45" i="3"/>
  <c r="M45" i="3"/>
  <c r="U44" i="3"/>
  <c r="M44" i="3"/>
  <c r="U43" i="3"/>
  <c r="M43" i="3"/>
  <c r="U42" i="3"/>
  <c r="M42" i="3"/>
  <c r="U41" i="3"/>
  <c r="M41" i="3"/>
  <c r="U40" i="3"/>
  <c r="M40" i="3"/>
  <c r="U39" i="3"/>
  <c r="M39" i="3"/>
  <c r="U38" i="3"/>
  <c r="M38" i="3"/>
  <c r="F38" i="3"/>
  <c r="T45" i="3"/>
  <c r="P45" i="3"/>
  <c r="L45" i="3"/>
  <c r="H45" i="3"/>
  <c r="T44" i="3"/>
  <c r="P44" i="3"/>
  <c r="L44" i="3"/>
  <c r="H44" i="3"/>
  <c r="T43" i="3"/>
  <c r="P43" i="3"/>
  <c r="L43" i="3"/>
  <c r="H43" i="3"/>
  <c r="T42" i="3"/>
  <c r="P42" i="3"/>
  <c r="L42" i="3"/>
  <c r="H42" i="3"/>
  <c r="T41" i="3"/>
  <c r="P41" i="3"/>
  <c r="L41" i="3"/>
  <c r="H41" i="3"/>
  <c r="T40" i="3"/>
  <c r="P40" i="3"/>
  <c r="L40" i="3"/>
  <c r="H40" i="3"/>
  <c r="T39" i="3"/>
  <c r="P39" i="3"/>
  <c r="L39" i="3"/>
  <c r="H39" i="3"/>
  <c r="T38" i="3"/>
  <c r="P38" i="3"/>
  <c r="L38" i="3"/>
  <c r="H38" i="3"/>
  <c r="E9" i="39" s="1"/>
  <c r="E15" i="39" s="1"/>
  <c r="Q45" i="3"/>
  <c r="I45" i="3"/>
  <c r="Q44" i="3"/>
  <c r="I44" i="3"/>
  <c r="Q43" i="3"/>
  <c r="I43" i="3"/>
  <c r="Q42" i="3"/>
  <c r="I42" i="3"/>
  <c r="Q41" i="3"/>
  <c r="I41" i="3"/>
  <c r="Q40" i="3"/>
  <c r="I40" i="3"/>
  <c r="Q39" i="3"/>
  <c r="I39" i="3"/>
  <c r="Q38" i="3"/>
  <c r="I38" i="3"/>
  <c r="F9" i="39" s="1"/>
  <c r="F15" i="39" s="1"/>
  <c r="V42" i="30"/>
  <c r="P36" i="38" s="1"/>
  <c r="V43" i="30"/>
  <c r="V39" i="30"/>
  <c r="J36" i="38" s="1"/>
  <c r="V45" i="30"/>
  <c r="V40" i="30"/>
  <c r="L36" i="38" s="1"/>
  <c r="V44" i="30"/>
  <c r="V41" i="30"/>
  <c r="N36" i="38" s="1"/>
  <c r="S45" i="31"/>
  <c r="O45" i="31"/>
  <c r="K45" i="31"/>
  <c r="G45" i="31"/>
  <c r="S44" i="31"/>
  <c r="O44" i="31"/>
  <c r="K44" i="31"/>
  <c r="G44" i="31"/>
  <c r="S43" i="31"/>
  <c r="O43" i="31"/>
  <c r="K43" i="31"/>
  <c r="G43" i="31"/>
  <c r="S42" i="31"/>
  <c r="O42" i="31"/>
  <c r="K42" i="31"/>
  <c r="G42" i="31"/>
  <c r="S41" i="31"/>
  <c r="O41" i="31"/>
  <c r="K41" i="31"/>
  <c r="G41" i="31"/>
  <c r="S40" i="31"/>
  <c r="O40" i="31"/>
  <c r="K40" i="31"/>
  <c r="G40" i="31"/>
  <c r="S39" i="31"/>
  <c r="O39" i="31"/>
  <c r="K39" i="31"/>
  <c r="G39" i="31"/>
  <c r="S38" i="31"/>
  <c r="O38" i="31"/>
  <c r="K38" i="31"/>
  <c r="G38" i="31"/>
  <c r="R45" i="31"/>
  <c r="N45" i="31"/>
  <c r="J45" i="31"/>
  <c r="F45" i="31"/>
  <c r="R44" i="31"/>
  <c r="N44" i="31"/>
  <c r="J44" i="31"/>
  <c r="F44" i="31"/>
  <c r="R43" i="31"/>
  <c r="N43" i="31"/>
  <c r="J43" i="31"/>
  <c r="F43" i="31"/>
  <c r="R42" i="31"/>
  <c r="N42" i="31"/>
  <c r="J42" i="31"/>
  <c r="F42" i="31"/>
  <c r="R41" i="31"/>
  <c r="N41" i="31"/>
  <c r="J41" i="31"/>
  <c r="F41" i="31"/>
  <c r="R40" i="31"/>
  <c r="N40" i="31"/>
  <c r="J40" i="31"/>
  <c r="F40" i="31"/>
  <c r="R39" i="31"/>
  <c r="N39" i="31"/>
  <c r="J39" i="31"/>
  <c r="F39" i="31"/>
  <c r="R38" i="31"/>
  <c r="N38" i="31"/>
  <c r="J38" i="31"/>
  <c r="U45" i="31"/>
  <c r="Q45" i="31"/>
  <c r="M45" i="31"/>
  <c r="I45" i="31"/>
  <c r="U44" i="31"/>
  <c r="Q44" i="31"/>
  <c r="M44" i="31"/>
  <c r="I44" i="31"/>
  <c r="U43" i="31"/>
  <c r="Q43" i="31"/>
  <c r="M43" i="31"/>
  <c r="I43" i="31"/>
  <c r="U42" i="31"/>
  <c r="Q42" i="31"/>
  <c r="M42" i="31"/>
  <c r="I42" i="31"/>
  <c r="U41" i="31"/>
  <c r="Q41" i="31"/>
  <c r="M41" i="31"/>
  <c r="I41" i="31"/>
  <c r="U40" i="31"/>
  <c r="Q40" i="31"/>
  <c r="M40" i="31"/>
  <c r="I40" i="31"/>
  <c r="U39" i="31"/>
  <c r="Q39" i="31"/>
  <c r="M39" i="31"/>
  <c r="I39" i="31"/>
  <c r="U38" i="31"/>
  <c r="Q38" i="31"/>
  <c r="M38" i="31"/>
  <c r="I38" i="31"/>
  <c r="F38" i="31"/>
  <c r="T45" i="31"/>
  <c r="T44" i="31"/>
  <c r="T43" i="31"/>
  <c r="T42" i="31"/>
  <c r="T41" i="31"/>
  <c r="T40" i="31"/>
  <c r="T39" i="31"/>
  <c r="T38" i="31"/>
  <c r="P45" i="31"/>
  <c r="P44" i="31"/>
  <c r="P43" i="31"/>
  <c r="P42" i="31"/>
  <c r="P41" i="31"/>
  <c r="P40" i="31"/>
  <c r="P39" i="31"/>
  <c r="P38" i="31"/>
  <c r="L45" i="31"/>
  <c r="L44" i="31"/>
  <c r="L43" i="31"/>
  <c r="L42" i="31"/>
  <c r="L41" i="31"/>
  <c r="L40" i="31"/>
  <c r="L39" i="31"/>
  <c r="L38" i="31"/>
  <c r="H43" i="31"/>
  <c r="H39" i="31"/>
  <c r="H42" i="31"/>
  <c r="H38" i="31"/>
  <c r="H45" i="31"/>
  <c r="H41" i="31"/>
  <c r="H44" i="31"/>
  <c r="H40" i="31"/>
  <c r="AD44" i="36"/>
  <c r="AD43" i="36"/>
  <c r="AD45" i="36"/>
  <c r="AD45" i="4"/>
  <c r="AD43" i="4"/>
  <c r="AD44" i="4"/>
  <c r="D16" i="38"/>
  <c r="AC38" i="9"/>
  <c r="X40" i="9"/>
  <c r="AD40" i="9" s="1"/>
  <c r="Y38" i="9"/>
  <c r="E16" i="38" s="1"/>
  <c r="D24" i="38"/>
  <c r="Y38" i="17"/>
  <c r="E24" i="38" s="1"/>
  <c r="AC38" i="17"/>
  <c r="R45" i="5"/>
  <c r="N45" i="5"/>
  <c r="J45" i="5"/>
  <c r="F45" i="5"/>
  <c r="R44" i="5"/>
  <c r="N44" i="5"/>
  <c r="J44" i="5"/>
  <c r="F44" i="5"/>
  <c r="R43" i="5"/>
  <c r="N43" i="5"/>
  <c r="J43" i="5"/>
  <c r="F43" i="5"/>
  <c r="R42" i="5"/>
  <c r="N42" i="5"/>
  <c r="J42" i="5"/>
  <c r="F42" i="5"/>
  <c r="R41" i="5"/>
  <c r="N41" i="5"/>
  <c r="J41" i="5"/>
  <c r="F41" i="5"/>
  <c r="R40" i="5"/>
  <c r="N40" i="5"/>
  <c r="J40" i="5"/>
  <c r="F40" i="5"/>
  <c r="R39" i="5"/>
  <c r="N39" i="5"/>
  <c r="J39" i="5"/>
  <c r="F39" i="5"/>
  <c r="R38" i="5"/>
  <c r="N38" i="5"/>
  <c r="J38" i="5"/>
  <c r="T45" i="5"/>
  <c r="O45" i="5"/>
  <c r="I45" i="5"/>
  <c r="T44" i="5"/>
  <c r="O44" i="5"/>
  <c r="I44" i="5"/>
  <c r="T43" i="5"/>
  <c r="O43" i="5"/>
  <c r="I43" i="5"/>
  <c r="T42" i="5"/>
  <c r="O42" i="5"/>
  <c r="I42" i="5"/>
  <c r="T41" i="5"/>
  <c r="O41" i="5"/>
  <c r="I41" i="5"/>
  <c r="T40" i="5"/>
  <c r="O40" i="5"/>
  <c r="I40" i="5"/>
  <c r="T39" i="5"/>
  <c r="O39" i="5"/>
  <c r="I39" i="5"/>
  <c r="T38" i="5"/>
  <c r="O38" i="5"/>
  <c r="I38" i="5"/>
  <c r="S45" i="5"/>
  <c r="M45" i="5"/>
  <c r="H45" i="5"/>
  <c r="S44" i="5"/>
  <c r="M44" i="5"/>
  <c r="H44" i="5"/>
  <c r="S43" i="5"/>
  <c r="M43" i="5"/>
  <c r="H43" i="5"/>
  <c r="S42" i="5"/>
  <c r="M42" i="5"/>
  <c r="H42" i="5"/>
  <c r="S41" i="5"/>
  <c r="M41" i="5"/>
  <c r="H41" i="5"/>
  <c r="S40" i="5"/>
  <c r="M40" i="5"/>
  <c r="H40" i="5"/>
  <c r="S39" i="5"/>
  <c r="M39" i="5"/>
  <c r="H39" i="5"/>
  <c r="S38" i="5"/>
  <c r="M38" i="5"/>
  <c r="H38" i="5"/>
  <c r="Q45" i="5"/>
  <c r="L45" i="5"/>
  <c r="G45" i="5"/>
  <c r="Q44" i="5"/>
  <c r="L44" i="5"/>
  <c r="G44" i="5"/>
  <c r="Q43" i="5"/>
  <c r="L43" i="5"/>
  <c r="G43" i="5"/>
  <c r="Q42" i="5"/>
  <c r="L42" i="5"/>
  <c r="G42" i="5"/>
  <c r="Q41" i="5"/>
  <c r="L41" i="5"/>
  <c r="G41" i="5"/>
  <c r="Q40" i="5"/>
  <c r="L40" i="5"/>
  <c r="G40" i="5"/>
  <c r="Q39" i="5"/>
  <c r="L39" i="5"/>
  <c r="G39" i="5"/>
  <c r="Q38" i="5"/>
  <c r="L38" i="5"/>
  <c r="G38" i="5"/>
  <c r="U45" i="5"/>
  <c r="P45" i="5"/>
  <c r="K45" i="5"/>
  <c r="U44" i="5"/>
  <c r="P44" i="5"/>
  <c r="K44" i="5"/>
  <c r="U43" i="5"/>
  <c r="P43" i="5"/>
  <c r="K43" i="5"/>
  <c r="U42" i="5"/>
  <c r="P42" i="5"/>
  <c r="K42" i="5"/>
  <c r="U41" i="5"/>
  <c r="P41" i="5"/>
  <c r="K41" i="5"/>
  <c r="U40" i="5"/>
  <c r="P40" i="5"/>
  <c r="K40" i="5"/>
  <c r="U39" i="5"/>
  <c r="P39" i="5"/>
  <c r="K39" i="5"/>
  <c r="U38" i="5"/>
  <c r="P38" i="5"/>
  <c r="K38" i="5"/>
  <c r="F38" i="5"/>
  <c r="V42" i="3"/>
  <c r="P9" i="38" s="1"/>
  <c r="V39" i="3"/>
  <c r="J9" i="38" s="1"/>
  <c r="V43" i="3"/>
  <c r="V45" i="3"/>
  <c r="V44" i="3"/>
  <c r="V41" i="3"/>
  <c r="N9" i="38" s="1"/>
  <c r="V40" i="3"/>
  <c r="L9" i="38" s="1"/>
  <c r="AD40" i="10"/>
  <c r="AD39" i="10"/>
  <c r="AD41" i="10"/>
  <c r="F23" i="38"/>
  <c r="D49" i="38"/>
  <c r="AD32" i="13"/>
  <c r="S49" i="38" s="1"/>
  <c r="AE39" i="13"/>
  <c r="AE35" i="13"/>
  <c r="AE36" i="13"/>
  <c r="AE34" i="13"/>
  <c r="AE38" i="13"/>
  <c r="AE37" i="13"/>
  <c r="AD46" i="19"/>
  <c r="AD45" i="19"/>
  <c r="AD44" i="19"/>
  <c r="AD41" i="29"/>
  <c r="AD42" i="29"/>
  <c r="AD40" i="29"/>
  <c r="U45" i="34"/>
  <c r="Q45" i="34"/>
  <c r="M45" i="34"/>
  <c r="I45" i="34"/>
  <c r="U44" i="34"/>
  <c r="Q44" i="34"/>
  <c r="M44" i="34"/>
  <c r="I44" i="34"/>
  <c r="U43" i="34"/>
  <c r="Q43" i="34"/>
  <c r="M43" i="34"/>
  <c r="I43" i="34"/>
  <c r="U42" i="34"/>
  <c r="Q42" i="34"/>
  <c r="M42" i="34"/>
  <c r="I42" i="34"/>
  <c r="U41" i="34"/>
  <c r="Q41" i="34"/>
  <c r="M41" i="34"/>
  <c r="I41" i="34"/>
  <c r="U40" i="34"/>
  <c r="Q40" i="34"/>
  <c r="M40" i="34"/>
  <c r="I40" i="34"/>
  <c r="U39" i="34"/>
  <c r="Q39" i="34"/>
  <c r="M39" i="34"/>
  <c r="I39" i="34"/>
  <c r="U38" i="34"/>
  <c r="Q38" i="34"/>
  <c r="M38" i="34"/>
  <c r="I38" i="34"/>
  <c r="F38" i="34"/>
  <c r="T45" i="34"/>
  <c r="P45" i="34"/>
  <c r="L45" i="34"/>
  <c r="H45" i="34"/>
  <c r="T44" i="34"/>
  <c r="P44" i="34"/>
  <c r="L44" i="34"/>
  <c r="H44" i="34"/>
  <c r="T43" i="34"/>
  <c r="P43" i="34"/>
  <c r="L43" i="34"/>
  <c r="H43" i="34"/>
  <c r="T42" i="34"/>
  <c r="P42" i="34"/>
  <c r="L42" i="34"/>
  <c r="H42" i="34"/>
  <c r="T41" i="34"/>
  <c r="P41" i="34"/>
  <c r="L41" i="34"/>
  <c r="H41" i="34"/>
  <c r="T40" i="34"/>
  <c r="P40" i="34"/>
  <c r="L40" i="34"/>
  <c r="H40" i="34"/>
  <c r="T39" i="34"/>
  <c r="P39" i="34"/>
  <c r="L39" i="34"/>
  <c r="H39" i="34"/>
  <c r="T38" i="34"/>
  <c r="P38" i="34"/>
  <c r="L38" i="34"/>
  <c r="H38" i="34"/>
  <c r="S45" i="34"/>
  <c r="O45" i="34"/>
  <c r="K45" i="34"/>
  <c r="G45" i="34"/>
  <c r="S44" i="34"/>
  <c r="O44" i="34"/>
  <c r="K44" i="34"/>
  <c r="G44" i="34"/>
  <c r="S43" i="34"/>
  <c r="O43" i="34"/>
  <c r="K43" i="34"/>
  <c r="G43" i="34"/>
  <c r="S42" i="34"/>
  <c r="O42" i="34"/>
  <c r="K42" i="34"/>
  <c r="G42" i="34"/>
  <c r="S41" i="34"/>
  <c r="O41" i="34"/>
  <c r="K41" i="34"/>
  <c r="G41" i="34"/>
  <c r="S40" i="34"/>
  <c r="O40" i="34"/>
  <c r="K40" i="34"/>
  <c r="G40" i="34"/>
  <c r="S39" i="34"/>
  <c r="O39" i="34"/>
  <c r="K39" i="34"/>
  <c r="G39" i="34"/>
  <c r="S38" i="34"/>
  <c r="O38" i="34"/>
  <c r="K38" i="34"/>
  <c r="G38" i="34"/>
  <c r="F45" i="34"/>
  <c r="F44" i="34"/>
  <c r="F43" i="34"/>
  <c r="F42" i="34"/>
  <c r="F41" i="34"/>
  <c r="F40" i="34"/>
  <c r="F39" i="34"/>
  <c r="R45" i="34"/>
  <c r="R44" i="34"/>
  <c r="R43" i="34"/>
  <c r="R42" i="34"/>
  <c r="R41" i="34"/>
  <c r="R40" i="34"/>
  <c r="R39" i="34"/>
  <c r="R38" i="34"/>
  <c r="N45" i="34"/>
  <c r="N44" i="34"/>
  <c r="N43" i="34"/>
  <c r="N42" i="34"/>
  <c r="N41" i="34"/>
  <c r="N40" i="34"/>
  <c r="N39" i="34"/>
  <c r="N38" i="34"/>
  <c r="J45" i="34"/>
  <c r="J44" i="34"/>
  <c r="J43" i="34"/>
  <c r="J42" i="34"/>
  <c r="J41" i="34"/>
  <c r="J40" i="34"/>
  <c r="J39" i="34"/>
  <c r="J38" i="34"/>
  <c r="W29" i="37"/>
  <c r="W24" i="37"/>
  <c r="L44" i="38" s="1"/>
  <c r="W28" i="37"/>
  <c r="W27" i="37"/>
  <c r="W25" i="37"/>
  <c r="N44" i="38" s="1"/>
  <c r="W23" i="37"/>
  <c r="J44" i="38" s="1"/>
  <c r="AX6" i="37"/>
  <c r="W26" i="37"/>
  <c r="P44" i="38" s="1"/>
  <c r="AD44" i="25"/>
  <c r="AD45" i="25"/>
  <c r="AD43" i="25"/>
  <c r="D8" i="38"/>
  <c r="AD38" i="2"/>
  <c r="S8" i="38" s="1"/>
  <c r="Y38" i="2"/>
  <c r="E8" i="38" s="1"/>
  <c r="D10" i="38"/>
  <c r="I10" i="38" s="1"/>
  <c r="AD38" i="4"/>
  <c r="S10" i="38" s="1"/>
  <c r="Y38" i="4"/>
  <c r="E10" i="38" s="1"/>
  <c r="X39" i="4"/>
  <c r="R45" i="15"/>
  <c r="N45" i="15"/>
  <c r="J45" i="15"/>
  <c r="F45" i="15"/>
  <c r="R44" i="15"/>
  <c r="N44" i="15"/>
  <c r="J44" i="15"/>
  <c r="F44" i="15"/>
  <c r="R43" i="15"/>
  <c r="N43" i="15"/>
  <c r="J43" i="15"/>
  <c r="F43" i="15"/>
  <c r="R42" i="15"/>
  <c r="N42" i="15"/>
  <c r="J42" i="15"/>
  <c r="F42" i="15"/>
  <c r="R41" i="15"/>
  <c r="N41" i="15"/>
  <c r="J41" i="15"/>
  <c r="F41" i="15"/>
  <c r="R40" i="15"/>
  <c r="N40" i="15"/>
  <c r="J40" i="15"/>
  <c r="F40" i="15"/>
  <c r="R39" i="15"/>
  <c r="N39" i="15"/>
  <c r="J39" i="15"/>
  <c r="F39" i="15"/>
  <c r="R38" i="15"/>
  <c r="N38" i="15"/>
  <c r="J38" i="15"/>
  <c r="T45" i="15"/>
  <c r="P45" i="15"/>
  <c r="L45" i="15"/>
  <c r="H45" i="15"/>
  <c r="T44" i="15"/>
  <c r="P44" i="15"/>
  <c r="L44" i="15"/>
  <c r="H44" i="15"/>
  <c r="T43" i="15"/>
  <c r="P43" i="15"/>
  <c r="L43" i="15"/>
  <c r="H43" i="15"/>
  <c r="T42" i="15"/>
  <c r="P42" i="15"/>
  <c r="L42" i="15"/>
  <c r="H42" i="15"/>
  <c r="T41" i="15"/>
  <c r="P41" i="15"/>
  <c r="L41" i="15"/>
  <c r="H41" i="15"/>
  <c r="T40" i="15"/>
  <c r="P40" i="15"/>
  <c r="L40" i="15"/>
  <c r="H40" i="15"/>
  <c r="T39" i="15"/>
  <c r="P39" i="15"/>
  <c r="L39" i="15"/>
  <c r="H39" i="15"/>
  <c r="T38" i="15"/>
  <c r="P38" i="15"/>
  <c r="L38" i="15"/>
  <c r="H38" i="15"/>
  <c r="S45" i="15"/>
  <c r="O45" i="15"/>
  <c r="K45" i="15"/>
  <c r="G45" i="15"/>
  <c r="S44" i="15"/>
  <c r="O44" i="15"/>
  <c r="K44" i="15"/>
  <c r="G44" i="15"/>
  <c r="S43" i="15"/>
  <c r="O43" i="15"/>
  <c r="K43" i="15"/>
  <c r="G43" i="15"/>
  <c r="S42" i="15"/>
  <c r="O42" i="15"/>
  <c r="K42" i="15"/>
  <c r="G42" i="15"/>
  <c r="S41" i="15"/>
  <c r="O41" i="15"/>
  <c r="K41" i="15"/>
  <c r="G41" i="15"/>
  <c r="S40" i="15"/>
  <c r="O40" i="15"/>
  <c r="K40" i="15"/>
  <c r="G40" i="15"/>
  <c r="S39" i="15"/>
  <c r="O39" i="15"/>
  <c r="K39" i="15"/>
  <c r="G39" i="15"/>
  <c r="S38" i="15"/>
  <c r="O38" i="15"/>
  <c r="K38" i="15"/>
  <c r="G38" i="15"/>
  <c r="U45" i="15"/>
  <c r="U44" i="15"/>
  <c r="U43" i="15"/>
  <c r="U42" i="15"/>
  <c r="U41" i="15"/>
  <c r="U40" i="15"/>
  <c r="U39" i="15"/>
  <c r="U38" i="15"/>
  <c r="F38" i="15"/>
  <c r="Q45" i="15"/>
  <c r="Q44" i="15"/>
  <c r="Q43" i="15"/>
  <c r="Q42" i="15"/>
  <c r="Q41" i="15"/>
  <c r="Q40" i="15"/>
  <c r="Q39" i="15"/>
  <c r="Q38" i="15"/>
  <c r="M45" i="15"/>
  <c r="M44" i="15"/>
  <c r="M43" i="15"/>
  <c r="M42" i="15"/>
  <c r="M41" i="15"/>
  <c r="M40" i="15"/>
  <c r="M39" i="15"/>
  <c r="M38" i="15"/>
  <c r="I45" i="15"/>
  <c r="I44" i="15"/>
  <c r="I43" i="15"/>
  <c r="I42" i="15"/>
  <c r="I41" i="15"/>
  <c r="I40" i="15"/>
  <c r="I39" i="15"/>
  <c r="I38" i="15"/>
  <c r="V41" i="12"/>
  <c r="V36" i="12"/>
  <c r="L19" i="38" s="1"/>
  <c r="V38" i="12"/>
  <c r="P19" i="38" s="1"/>
  <c r="V40" i="12"/>
  <c r="V35" i="12"/>
  <c r="J19" i="38" s="1"/>
  <c r="R19" i="38" s="1"/>
  <c r="V39" i="12"/>
  <c r="V37" i="12"/>
  <c r="N19" i="38" s="1"/>
  <c r="AD45" i="18"/>
  <c r="AD44" i="18"/>
  <c r="AD43" i="18"/>
  <c r="V45" i="15"/>
  <c r="V40" i="15"/>
  <c r="L21" i="38" s="1"/>
  <c r="V44" i="15"/>
  <c r="V42" i="15"/>
  <c r="P21" i="38" s="1"/>
  <c r="V43" i="15"/>
  <c r="V39" i="15"/>
  <c r="J21" i="38" s="1"/>
  <c r="R21" i="38" s="1"/>
  <c r="V41" i="15"/>
  <c r="N21" i="38" s="1"/>
  <c r="D34" i="38"/>
  <c r="Y38" i="28"/>
  <c r="E34" i="38" s="1"/>
  <c r="F42" i="38"/>
  <c r="D39" i="38"/>
  <c r="I39" i="38" s="1"/>
  <c r="AC38" i="34"/>
  <c r="Y38" i="34"/>
  <c r="E39" i="38" s="1"/>
  <c r="AD38" i="34"/>
  <c r="S39" i="38" s="1"/>
  <c r="V45" i="35"/>
  <c r="V40" i="35"/>
  <c r="L40" i="38" s="1"/>
  <c r="V42" i="35"/>
  <c r="P40" i="38" s="1"/>
  <c r="V44" i="35"/>
  <c r="V41" i="35"/>
  <c r="N40" i="38" s="1"/>
  <c r="V39" i="35"/>
  <c r="J40" i="38" s="1"/>
  <c r="V43" i="35"/>
  <c r="D37" i="38"/>
  <c r="I37" i="38" s="1"/>
  <c r="AD38" i="31"/>
  <c r="S37" i="38" s="1"/>
  <c r="AC38" i="31"/>
  <c r="Y38" i="31"/>
  <c r="E37" i="38" s="1"/>
  <c r="X39" i="31"/>
  <c r="AD39" i="31" s="1"/>
  <c r="AD43" i="30"/>
  <c r="H45" i="38"/>
  <c r="AE27" i="37"/>
  <c r="AD45" i="8"/>
  <c r="AD44" i="8"/>
  <c r="AD43" i="8"/>
  <c r="R46" i="9"/>
  <c r="N46" i="9"/>
  <c r="J46" i="9"/>
  <c r="F46" i="9"/>
  <c r="R45" i="9"/>
  <c r="N45" i="9"/>
  <c r="J45" i="9"/>
  <c r="F45" i="9"/>
  <c r="R44" i="9"/>
  <c r="N44" i="9"/>
  <c r="J44" i="9"/>
  <c r="F44" i="9"/>
  <c r="R43" i="9"/>
  <c r="N43" i="9"/>
  <c r="J43" i="9"/>
  <c r="F43" i="9"/>
  <c r="R42" i="9"/>
  <c r="N42" i="9"/>
  <c r="J42" i="9"/>
  <c r="F42" i="9"/>
  <c r="R41" i="9"/>
  <c r="N41" i="9"/>
  <c r="J41" i="9"/>
  <c r="F41" i="9"/>
  <c r="R40" i="9"/>
  <c r="N40" i="9"/>
  <c r="J40" i="9"/>
  <c r="F40" i="9"/>
  <c r="R39" i="9"/>
  <c r="N39" i="9"/>
  <c r="J39" i="9"/>
  <c r="S46" i="9"/>
  <c r="M46" i="9"/>
  <c r="H46" i="9"/>
  <c r="S45" i="9"/>
  <c r="M45" i="9"/>
  <c r="H45" i="9"/>
  <c r="S44" i="9"/>
  <c r="M44" i="9"/>
  <c r="H44" i="9"/>
  <c r="S43" i="9"/>
  <c r="M43" i="9"/>
  <c r="H43" i="9"/>
  <c r="S42" i="9"/>
  <c r="M42" i="9"/>
  <c r="H42" i="9"/>
  <c r="S41" i="9"/>
  <c r="M41" i="9"/>
  <c r="H41" i="9"/>
  <c r="S40" i="9"/>
  <c r="M40" i="9"/>
  <c r="H40" i="9"/>
  <c r="S39" i="9"/>
  <c r="M39" i="9"/>
  <c r="H39" i="9"/>
  <c r="Q46" i="9"/>
  <c r="L46" i="9"/>
  <c r="G46" i="9"/>
  <c r="Q45" i="9"/>
  <c r="L45" i="9"/>
  <c r="G45" i="9"/>
  <c r="Q44" i="9"/>
  <c r="L44" i="9"/>
  <c r="G44" i="9"/>
  <c r="Q43" i="9"/>
  <c r="L43" i="9"/>
  <c r="G43" i="9"/>
  <c r="Q42" i="9"/>
  <c r="L42" i="9"/>
  <c r="G42" i="9"/>
  <c r="Q41" i="9"/>
  <c r="L41" i="9"/>
  <c r="G41" i="9"/>
  <c r="Q40" i="9"/>
  <c r="L40" i="9"/>
  <c r="G40" i="9"/>
  <c r="Q39" i="9"/>
  <c r="L39" i="9"/>
  <c r="G39" i="9"/>
  <c r="U46" i="9"/>
  <c r="P46" i="9"/>
  <c r="K46" i="9"/>
  <c r="U45" i="9"/>
  <c r="P45" i="9"/>
  <c r="K45" i="9"/>
  <c r="U44" i="9"/>
  <c r="P44" i="9"/>
  <c r="K44" i="9"/>
  <c r="U43" i="9"/>
  <c r="P43" i="9"/>
  <c r="K43" i="9"/>
  <c r="U42" i="9"/>
  <c r="P42" i="9"/>
  <c r="K42" i="9"/>
  <c r="U41" i="9"/>
  <c r="P41" i="9"/>
  <c r="K41" i="9"/>
  <c r="U40" i="9"/>
  <c r="P40" i="9"/>
  <c r="K40" i="9"/>
  <c r="U39" i="9"/>
  <c r="P39" i="9"/>
  <c r="K39" i="9"/>
  <c r="F39" i="9"/>
  <c r="T46" i="9"/>
  <c r="O45" i="9"/>
  <c r="I44" i="9"/>
  <c r="T42" i="9"/>
  <c r="O41" i="9"/>
  <c r="I40" i="9"/>
  <c r="O46" i="9"/>
  <c r="I45" i="9"/>
  <c r="T43" i="9"/>
  <c r="O42" i="9"/>
  <c r="I41" i="9"/>
  <c r="T39" i="9"/>
  <c r="I46" i="9"/>
  <c r="T44" i="9"/>
  <c r="O43" i="9"/>
  <c r="I42" i="9"/>
  <c r="T40" i="9"/>
  <c r="O39" i="9"/>
  <c r="T45" i="9"/>
  <c r="O44" i="9"/>
  <c r="I43" i="9"/>
  <c r="T41" i="9"/>
  <c r="O40" i="9"/>
  <c r="I39" i="9"/>
  <c r="V44" i="20"/>
  <c r="V41" i="20"/>
  <c r="N27" i="38" s="1"/>
  <c r="V42" i="20"/>
  <c r="P27" i="38" s="1"/>
  <c r="V39" i="20"/>
  <c r="J27" i="38" s="1"/>
  <c r="V43" i="20"/>
  <c r="V45" i="20"/>
  <c r="V40" i="20"/>
  <c r="L27" i="38" s="1"/>
  <c r="V44" i="21"/>
  <c r="V41" i="21"/>
  <c r="N46" i="38" s="1"/>
  <c r="V42" i="21"/>
  <c r="P46" i="38" s="1"/>
  <c r="V39" i="21"/>
  <c r="J46" i="38" s="1"/>
  <c r="V43" i="21"/>
  <c r="V45" i="21"/>
  <c r="V40" i="21"/>
  <c r="L46" i="38" s="1"/>
  <c r="AD45" i="22"/>
  <c r="AD44" i="22"/>
  <c r="AD43" i="22"/>
  <c r="F48" i="38"/>
  <c r="V18" i="26"/>
  <c r="L47" i="38" s="1"/>
  <c r="V23" i="26"/>
  <c r="AD45" i="24"/>
  <c r="AD43" i="24"/>
  <c r="AD44" i="24"/>
  <c r="D38" i="38"/>
  <c r="Y37" i="33"/>
  <c r="E38" i="38" s="1"/>
  <c r="X39" i="16"/>
  <c r="AD39" i="16" s="1"/>
  <c r="D29" i="38"/>
  <c r="I29" i="38" s="1"/>
  <c r="X39" i="23"/>
  <c r="Y38" i="23"/>
  <c r="E29" i="38" s="1"/>
  <c r="AC38" i="23"/>
  <c r="G23" i="38"/>
  <c r="G51" i="38" s="1"/>
  <c r="V42" i="1"/>
  <c r="P7" i="38" s="1"/>
  <c r="V39" i="1"/>
  <c r="J7" i="38" s="1"/>
  <c r="V43" i="1"/>
  <c r="V40" i="1"/>
  <c r="L7" i="38" s="1"/>
  <c r="V45" i="1"/>
  <c r="V44" i="1"/>
  <c r="V41" i="1"/>
  <c r="N7" i="38" s="1"/>
  <c r="F15" i="38"/>
  <c r="AD45" i="7"/>
  <c r="AD44" i="7"/>
  <c r="AD43" i="7"/>
  <c r="AD45" i="5"/>
  <c r="AD44" i="5"/>
  <c r="AD43" i="5"/>
  <c r="V43" i="6"/>
  <c r="V45" i="6"/>
  <c r="V40" i="6"/>
  <c r="L12" i="38" s="1"/>
  <c r="V42" i="6"/>
  <c r="P12" i="38" s="1"/>
  <c r="V41" i="6"/>
  <c r="N12" i="38" s="1"/>
  <c r="V39" i="6"/>
  <c r="J12" i="38" s="1"/>
  <c r="R12" i="38" s="1"/>
  <c r="V44" i="6"/>
  <c r="AE43" i="9"/>
  <c r="AE46" i="9"/>
  <c r="AE44" i="9"/>
  <c r="AE42" i="9"/>
  <c r="AE41" i="9"/>
  <c r="AE45" i="9"/>
  <c r="V43" i="14"/>
  <c r="V39" i="14"/>
  <c r="J20" i="38" s="1"/>
  <c r="V44" i="14"/>
  <c r="V41" i="14"/>
  <c r="N20" i="38" s="1"/>
  <c r="V42" i="14"/>
  <c r="P20" i="38" s="1"/>
  <c r="V45" i="14"/>
  <c r="V40" i="14"/>
  <c r="L20" i="38" s="1"/>
  <c r="I36" i="38"/>
  <c r="X17" i="26"/>
  <c r="AD45" i="16"/>
  <c r="V43" i="27"/>
  <c r="V6" i="13"/>
  <c r="AC32" i="13"/>
  <c r="AD44" i="2"/>
  <c r="AD45" i="2"/>
  <c r="AD43" i="2"/>
  <c r="AE37" i="10"/>
  <c r="AE39" i="10"/>
  <c r="AE38" i="10"/>
  <c r="AE40" i="10"/>
  <c r="AE41" i="10"/>
  <c r="AE36" i="10"/>
  <c r="V43" i="18"/>
  <c r="V44" i="18"/>
  <c r="V41" i="18"/>
  <c r="N25" i="38" s="1"/>
  <c r="V42" i="18"/>
  <c r="P25" i="38" s="1"/>
  <c r="V39" i="18"/>
  <c r="J25" i="38" s="1"/>
  <c r="V45" i="18"/>
  <c r="V40" i="18"/>
  <c r="L25" i="38" s="1"/>
  <c r="AD45" i="34"/>
  <c r="AD43" i="34"/>
  <c r="AD44" i="34"/>
  <c r="D40" i="38"/>
  <c r="Y38" i="35"/>
  <c r="E40" i="38" s="1"/>
  <c r="T45" i="25"/>
  <c r="P45" i="25"/>
  <c r="L45" i="25"/>
  <c r="H45" i="25"/>
  <c r="T44" i="25"/>
  <c r="P44" i="25"/>
  <c r="L44" i="25"/>
  <c r="H44" i="25"/>
  <c r="T43" i="25"/>
  <c r="P43" i="25"/>
  <c r="L43" i="25"/>
  <c r="H43" i="25"/>
  <c r="T42" i="25"/>
  <c r="P42" i="25"/>
  <c r="L42" i="25"/>
  <c r="H42" i="25"/>
  <c r="T41" i="25"/>
  <c r="P41" i="25"/>
  <c r="L41" i="25"/>
  <c r="H41" i="25"/>
  <c r="T40" i="25"/>
  <c r="P40" i="25"/>
  <c r="L40" i="25"/>
  <c r="H40" i="25"/>
  <c r="T39" i="25"/>
  <c r="P39" i="25"/>
  <c r="L39" i="25"/>
  <c r="H39" i="25"/>
  <c r="T38" i="25"/>
  <c r="P38" i="25"/>
  <c r="L38" i="25"/>
  <c r="H38" i="25"/>
  <c r="S45" i="25"/>
  <c r="O45" i="25"/>
  <c r="K45" i="25"/>
  <c r="G45" i="25"/>
  <c r="S44" i="25"/>
  <c r="O44" i="25"/>
  <c r="K44" i="25"/>
  <c r="G44" i="25"/>
  <c r="S43" i="25"/>
  <c r="O43" i="25"/>
  <c r="K43" i="25"/>
  <c r="G43" i="25"/>
  <c r="S42" i="25"/>
  <c r="O42" i="25"/>
  <c r="K42" i="25"/>
  <c r="G42" i="25"/>
  <c r="S41" i="25"/>
  <c r="O41" i="25"/>
  <c r="K41" i="25"/>
  <c r="G41" i="25"/>
  <c r="S40" i="25"/>
  <c r="O40" i="25"/>
  <c r="K40" i="25"/>
  <c r="G40" i="25"/>
  <c r="S39" i="25"/>
  <c r="O39" i="25"/>
  <c r="K39" i="25"/>
  <c r="G39" i="25"/>
  <c r="S38" i="25"/>
  <c r="O38" i="25"/>
  <c r="K38" i="25"/>
  <c r="G38" i="25"/>
  <c r="R45" i="25"/>
  <c r="N45" i="25"/>
  <c r="J45" i="25"/>
  <c r="F45" i="25"/>
  <c r="R44" i="25"/>
  <c r="N44" i="25"/>
  <c r="J44" i="25"/>
  <c r="F44" i="25"/>
  <c r="R43" i="25"/>
  <c r="N43" i="25"/>
  <c r="J43" i="25"/>
  <c r="F43" i="25"/>
  <c r="R42" i="25"/>
  <c r="N42" i="25"/>
  <c r="J42" i="25"/>
  <c r="F42" i="25"/>
  <c r="R41" i="25"/>
  <c r="N41" i="25"/>
  <c r="J41" i="25"/>
  <c r="F41" i="25"/>
  <c r="R40" i="25"/>
  <c r="N40" i="25"/>
  <c r="J40" i="25"/>
  <c r="F40" i="25"/>
  <c r="R39" i="25"/>
  <c r="N39" i="25"/>
  <c r="J39" i="25"/>
  <c r="F39" i="25"/>
  <c r="R38" i="25"/>
  <c r="N38" i="25"/>
  <c r="J38" i="25"/>
  <c r="Q45" i="25"/>
  <c r="Q44" i="25"/>
  <c r="Q43" i="25"/>
  <c r="Q42" i="25"/>
  <c r="Q41" i="25"/>
  <c r="Q40" i="25"/>
  <c r="Q39" i="25"/>
  <c r="Q38" i="25"/>
  <c r="M45" i="25"/>
  <c r="M44" i="25"/>
  <c r="M43" i="25"/>
  <c r="M42" i="25"/>
  <c r="M41" i="25"/>
  <c r="M40" i="25"/>
  <c r="M39" i="25"/>
  <c r="M38" i="25"/>
  <c r="I45" i="25"/>
  <c r="I44" i="25"/>
  <c r="I43" i="25"/>
  <c r="I42" i="25"/>
  <c r="I41" i="25"/>
  <c r="I40" i="25"/>
  <c r="I39" i="25"/>
  <c r="I38" i="25"/>
  <c r="U45" i="25"/>
  <c r="U44" i="25"/>
  <c r="U43" i="25"/>
  <c r="U42" i="25"/>
  <c r="U41" i="25"/>
  <c r="U40" i="25"/>
  <c r="U39" i="25"/>
  <c r="U38" i="25"/>
  <c r="F38" i="25"/>
  <c r="V43" i="11"/>
  <c r="P18" i="38" s="1"/>
  <c r="V46" i="11"/>
  <c r="V45" i="11"/>
  <c r="V44" i="11"/>
  <c r="V41" i="11"/>
  <c r="L18" i="38" s="1"/>
  <c r="V42" i="11"/>
  <c r="N18" i="38" s="1"/>
  <c r="V40" i="11"/>
  <c r="J18" i="38" s="1"/>
  <c r="R18" i="38" s="1"/>
  <c r="R45" i="7"/>
  <c r="N45" i="7"/>
  <c r="J45" i="7"/>
  <c r="F45" i="7"/>
  <c r="R44" i="7"/>
  <c r="N44" i="7"/>
  <c r="J44" i="7"/>
  <c r="F44" i="7"/>
  <c r="R43" i="7"/>
  <c r="N43" i="7"/>
  <c r="J43" i="7"/>
  <c r="F43" i="7"/>
  <c r="R42" i="7"/>
  <c r="N42" i="7"/>
  <c r="J42" i="7"/>
  <c r="F42" i="7"/>
  <c r="R41" i="7"/>
  <c r="N41" i="7"/>
  <c r="J41" i="7"/>
  <c r="F41" i="7"/>
  <c r="R40" i="7"/>
  <c r="N40" i="7"/>
  <c r="J40" i="7"/>
  <c r="F40" i="7"/>
  <c r="R39" i="7"/>
  <c r="N39" i="7"/>
  <c r="J39" i="7"/>
  <c r="F39" i="7"/>
  <c r="R38" i="7"/>
  <c r="N38" i="7"/>
  <c r="J38" i="7"/>
  <c r="U45" i="7"/>
  <c r="Q45" i="7"/>
  <c r="M45" i="7"/>
  <c r="I45" i="7"/>
  <c r="U44" i="7"/>
  <c r="Q44" i="7"/>
  <c r="M44" i="7"/>
  <c r="I44" i="7"/>
  <c r="U43" i="7"/>
  <c r="Q43" i="7"/>
  <c r="M43" i="7"/>
  <c r="I43" i="7"/>
  <c r="U42" i="7"/>
  <c r="Q42" i="7"/>
  <c r="M42" i="7"/>
  <c r="I42" i="7"/>
  <c r="U41" i="7"/>
  <c r="Q41" i="7"/>
  <c r="M41" i="7"/>
  <c r="I41" i="7"/>
  <c r="U40" i="7"/>
  <c r="Q40" i="7"/>
  <c r="M40" i="7"/>
  <c r="I40" i="7"/>
  <c r="U39" i="7"/>
  <c r="Q39" i="7"/>
  <c r="M39" i="7"/>
  <c r="I39" i="7"/>
  <c r="U38" i="7"/>
  <c r="Q38" i="7"/>
  <c r="M38" i="7"/>
  <c r="I38" i="7"/>
  <c r="F38" i="7"/>
  <c r="P45" i="7"/>
  <c r="H45" i="7"/>
  <c r="P44" i="7"/>
  <c r="H44" i="7"/>
  <c r="P43" i="7"/>
  <c r="H43" i="7"/>
  <c r="P42" i="7"/>
  <c r="H42" i="7"/>
  <c r="P41" i="7"/>
  <c r="H41" i="7"/>
  <c r="P40" i="7"/>
  <c r="H40" i="7"/>
  <c r="P39" i="7"/>
  <c r="H39" i="7"/>
  <c r="P38" i="7"/>
  <c r="H38" i="7"/>
  <c r="O45" i="7"/>
  <c r="G45" i="7"/>
  <c r="O44" i="7"/>
  <c r="G44" i="7"/>
  <c r="O43" i="7"/>
  <c r="G43" i="7"/>
  <c r="O42" i="7"/>
  <c r="G42" i="7"/>
  <c r="O41" i="7"/>
  <c r="G41" i="7"/>
  <c r="O40" i="7"/>
  <c r="G40" i="7"/>
  <c r="O39" i="7"/>
  <c r="G39" i="7"/>
  <c r="O38" i="7"/>
  <c r="G38" i="7"/>
  <c r="T45" i="7"/>
  <c r="L45" i="7"/>
  <c r="T44" i="7"/>
  <c r="L44" i="7"/>
  <c r="T43" i="7"/>
  <c r="L43" i="7"/>
  <c r="T42" i="7"/>
  <c r="L42" i="7"/>
  <c r="T41" i="7"/>
  <c r="L41" i="7"/>
  <c r="T40" i="7"/>
  <c r="L40" i="7"/>
  <c r="T39" i="7"/>
  <c r="L39" i="7"/>
  <c r="T38" i="7"/>
  <c r="L38" i="7"/>
  <c r="S45" i="7"/>
  <c r="K45" i="7"/>
  <c r="S44" i="7"/>
  <c r="K44" i="7"/>
  <c r="S43" i="7"/>
  <c r="K43" i="7"/>
  <c r="S42" i="7"/>
  <c r="K42" i="7"/>
  <c r="S41" i="7"/>
  <c r="K41" i="7"/>
  <c r="S40" i="7"/>
  <c r="K40" i="7"/>
  <c r="S39" i="7"/>
  <c r="K39" i="7"/>
  <c r="S38" i="7"/>
  <c r="K38" i="7"/>
  <c r="R45" i="6"/>
  <c r="N45" i="6"/>
  <c r="J45" i="6"/>
  <c r="F45" i="6"/>
  <c r="R44" i="6"/>
  <c r="N44" i="6"/>
  <c r="J44" i="6"/>
  <c r="F44" i="6"/>
  <c r="R43" i="6"/>
  <c r="N43" i="6"/>
  <c r="J43" i="6"/>
  <c r="F43" i="6"/>
  <c r="R42" i="6"/>
  <c r="N42" i="6"/>
  <c r="J42" i="6"/>
  <c r="F42" i="6"/>
  <c r="R41" i="6"/>
  <c r="N41" i="6"/>
  <c r="J41" i="6"/>
  <c r="F41" i="6"/>
  <c r="R40" i="6"/>
  <c r="N40" i="6"/>
  <c r="J40" i="6"/>
  <c r="F40" i="6"/>
  <c r="R39" i="6"/>
  <c r="N39" i="6"/>
  <c r="J39" i="6"/>
  <c r="F39" i="6"/>
  <c r="R38" i="6"/>
  <c r="N38" i="6"/>
  <c r="J38" i="6"/>
  <c r="U45" i="6"/>
  <c r="Q45" i="6"/>
  <c r="M45" i="6"/>
  <c r="I45" i="6"/>
  <c r="U44" i="6"/>
  <c r="Q44" i="6"/>
  <c r="M44" i="6"/>
  <c r="I44" i="6"/>
  <c r="U43" i="6"/>
  <c r="Q43" i="6"/>
  <c r="M43" i="6"/>
  <c r="I43" i="6"/>
  <c r="U42" i="6"/>
  <c r="Q42" i="6"/>
  <c r="M42" i="6"/>
  <c r="I42" i="6"/>
  <c r="U41" i="6"/>
  <c r="Q41" i="6"/>
  <c r="M41" i="6"/>
  <c r="I41" i="6"/>
  <c r="U40" i="6"/>
  <c r="Q40" i="6"/>
  <c r="M40" i="6"/>
  <c r="I40" i="6"/>
  <c r="U39" i="6"/>
  <c r="Q39" i="6"/>
  <c r="M39" i="6"/>
  <c r="I39" i="6"/>
  <c r="U38" i="6"/>
  <c r="Q38" i="6"/>
  <c r="M38" i="6"/>
  <c r="I38" i="6"/>
  <c r="F38" i="6"/>
  <c r="T45" i="6"/>
  <c r="L45" i="6"/>
  <c r="T44" i="6"/>
  <c r="L44" i="6"/>
  <c r="T43" i="6"/>
  <c r="L43" i="6"/>
  <c r="T42" i="6"/>
  <c r="L42" i="6"/>
  <c r="T41" i="6"/>
  <c r="L41" i="6"/>
  <c r="T40" i="6"/>
  <c r="L40" i="6"/>
  <c r="T39" i="6"/>
  <c r="L39" i="6"/>
  <c r="T38" i="6"/>
  <c r="L38" i="6"/>
  <c r="S45" i="6"/>
  <c r="K45" i="6"/>
  <c r="S44" i="6"/>
  <c r="K44" i="6"/>
  <c r="S43" i="6"/>
  <c r="K43" i="6"/>
  <c r="S42" i="6"/>
  <c r="K42" i="6"/>
  <c r="S41" i="6"/>
  <c r="K41" i="6"/>
  <c r="S40" i="6"/>
  <c r="K40" i="6"/>
  <c r="S39" i="6"/>
  <c r="K39" i="6"/>
  <c r="S38" i="6"/>
  <c r="K38" i="6"/>
  <c r="P45" i="6"/>
  <c r="H45" i="6"/>
  <c r="P44" i="6"/>
  <c r="H44" i="6"/>
  <c r="P43" i="6"/>
  <c r="H43" i="6"/>
  <c r="P42" i="6"/>
  <c r="H42" i="6"/>
  <c r="P41" i="6"/>
  <c r="H41" i="6"/>
  <c r="P40" i="6"/>
  <c r="H40" i="6"/>
  <c r="P39" i="6"/>
  <c r="H39" i="6"/>
  <c r="P38" i="6"/>
  <c r="H38" i="6"/>
  <c r="O45" i="6"/>
  <c r="G45" i="6"/>
  <c r="O44" i="6"/>
  <c r="G44" i="6"/>
  <c r="O43" i="6"/>
  <c r="G43" i="6"/>
  <c r="O42" i="6"/>
  <c r="G42" i="6"/>
  <c r="O41" i="6"/>
  <c r="G41" i="6"/>
  <c r="O40" i="6"/>
  <c r="G40" i="6"/>
  <c r="O39" i="6"/>
  <c r="G39" i="6"/>
  <c r="O38" i="6"/>
  <c r="G38" i="6"/>
  <c r="AE46" i="11"/>
  <c r="AE41" i="11"/>
  <c r="AE44" i="11"/>
  <c r="AE43" i="11"/>
  <c r="AE45" i="11"/>
  <c r="AE42" i="11"/>
  <c r="S41" i="12"/>
  <c r="O41" i="12"/>
  <c r="K41" i="12"/>
  <c r="G41" i="12"/>
  <c r="S40" i="12"/>
  <c r="O40" i="12"/>
  <c r="K40" i="12"/>
  <c r="G40" i="12"/>
  <c r="S39" i="12"/>
  <c r="O39" i="12"/>
  <c r="K39" i="12"/>
  <c r="G39" i="12"/>
  <c r="S38" i="12"/>
  <c r="O38" i="12"/>
  <c r="K38" i="12"/>
  <c r="G38" i="12"/>
  <c r="S37" i="12"/>
  <c r="O37" i="12"/>
  <c r="K37" i="12"/>
  <c r="G37" i="12"/>
  <c r="S36" i="12"/>
  <c r="O36" i="12"/>
  <c r="K36" i="12"/>
  <c r="G36" i="12"/>
  <c r="S35" i="12"/>
  <c r="O35" i="12"/>
  <c r="K35" i="12"/>
  <c r="G35" i="12"/>
  <c r="S34" i="12"/>
  <c r="O34" i="12"/>
  <c r="K34" i="12"/>
  <c r="G34" i="12"/>
  <c r="U41" i="12"/>
  <c r="Q41" i="12"/>
  <c r="M41" i="12"/>
  <c r="I41" i="12"/>
  <c r="U40" i="12"/>
  <c r="Q40" i="12"/>
  <c r="M40" i="12"/>
  <c r="I40" i="12"/>
  <c r="U39" i="12"/>
  <c r="Q39" i="12"/>
  <c r="M39" i="12"/>
  <c r="I39" i="12"/>
  <c r="U38" i="12"/>
  <c r="Q38" i="12"/>
  <c r="M38" i="12"/>
  <c r="I38" i="12"/>
  <c r="U37" i="12"/>
  <c r="Q37" i="12"/>
  <c r="M37" i="12"/>
  <c r="I37" i="12"/>
  <c r="U36" i="12"/>
  <c r="Q36" i="12"/>
  <c r="M36" i="12"/>
  <c r="I36" i="12"/>
  <c r="U35" i="12"/>
  <c r="Q35" i="12"/>
  <c r="M35" i="12"/>
  <c r="I35" i="12"/>
  <c r="U34" i="12"/>
  <c r="Q34" i="12"/>
  <c r="M34" i="12"/>
  <c r="I34" i="12"/>
  <c r="F34" i="12"/>
  <c r="R41" i="12"/>
  <c r="J41" i="12"/>
  <c r="R40" i="12"/>
  <c r="J40" i="12"/>
  <c r="R39" i="12"/>
  <c r="J39" i="12"/>
  <c r="R38" i="12"/>
  <c r="J38" i="12"/>
  <c r="R37" i="12"/>
  <c r="J37" i="12"/>
  <c r="R36" i="12"/>
  <c r="J36" i="12"/>
  <c r="R35" i="12"/>
  <c r="J35" i="12"/>
  <c r="R34" i="12"/>
  <c r="J34" i="12"/>
  <c r="P41" i="12"/>
  <c r="H41" i="12"/>
  <c r="P40" i="12"/>
  <c r="H40" i="12"/>
  <c r="P39" i="12"/>
  <c r="H39" i="12"/>
  <c r="P38" i="12"/>
  <c r="H38" i="12"/>
  <c r="P37" i="12"/>
  <c r="H37" i="12"/>
  <c r="P36" i="12"/>
  <c r="H36" i="12"/>
  <c r="P35" i="12"/>
  <c r="H35" i="12"/>
  <c r="P34" i="12"/>
  <c r="H34" i="12"/>
  <c r="N41" i="12"/>
  <c r="F41" i="12"/>
  <c r="N40" i="12"/>
  <c r="F40" i="12"/>
  <c r="N39" i="12"/>
  <c r="F39" i="12"/>
  <c r="N38" i="12"/>
  <c r="F38" i="12"/>
  <c r="N37" i="12"/>
  <c r="F37" i="12"/>
  <c r="N36" i="12"/>
  <c r="F36" i="12"/>
  <c r="N35" i="12"/>
  <c r="F35" i="12"/>
  <c r="N34" i="12"/>
  <c r="T41" i="12"/>
  <c r="L41" i="12"/>
  <c r="T40" i="12"/>
  <c r="L40" i="12"/>
  <c r="T39" i="12"/>
  <c r="L39" i="12"/>
  <c r="T38" i="12"/>
  <c r="L38" i="12"/>
  <c r="T37" i="12"/>
  <c r="L37" i="12"/>
  <c r="T36" i="12"/>
  <c r="L36" i="12"/>
  <c r="T35" i="12"/>
  <c r="L35" i="12"/>
  <c r="T34" i="12"/>
  <c r="L34" i="12"/>
  <c r="D26" i="38"/>
  <c r="X40" i="19"/>
  <c r="AD39" i="19"/>
  <c r="S26" i="38" s="1"/>
  <c r="Y39" i="19"/>
  <c r="E26" i="38" s="1"/>
  <c r="T45" i="21"/>
  <c r="P45" i="21"/>
  <c r="L45" i="21"/>
  <c r="H45" i="21"/>
  <c r="T44" i="21"/>
  <c r="P44" i="21"/>
  <c r="L44" i="21"/>
  <c r="H44" i="21"/>
  <c r="T43" i="21"/>
  <c r="P43" i="21"/>
  <c r="L43" i="21"/>
  <c r="H43" i="21"/>
  <c r="T42" i="21"/>
  <c r="P42" i="21"/>
  <c r="L42" i="21"/>
  <c r="H42" i="21"/>
  <c r="T41" i="21"/>
  <c r="P41" i="21"/>
  <c r="L41" i="21"/>
  <c r="H41" i="21"/>
  <c r="T40" i="21"/>
  <c r="P40" i="21"/>
  <c r="L40" i="21"/>
  <c r="H40" i="21"/>
  <c r="T39" i="21"/>
  <c r="P39" i="21"/>
  <c r="L39" i="21"/>
  <c r="H39" i="21"/>
  <c r="T38" i="21"/>
  <c r="P38" i="21"/>
  <c r="L38" i="21"/>
  <c r="H38" i="21"/>
  <c r="S45" i="21"/>
  <c r="O45" i="21"/>
  <c r="K45" i="21"/>
  <c r="G45" i="21"/>
  <c r="S44" i="21"/>
  <c r="O44" i="21"/>
  <c r="K44" i="21"/>
  <c r="G44" i="21"/>
  <c r="S43" i="21"/>
  <c r="O43" i="21"/>
  <c r="K43" i="21"/>
  <c r="G43" i="21"/>
  <c r="S42" i="21"/>
  <c r="O42" i="21"/>
  <c r="K42" i="21"/>
  <c r="G42" i="21"/>
  <c r="S41" i="21"/>
  <c r="O41" i="21"/>
  <c r="K41" i="21"/>
  <c r="G41" i="21"/>
  <c r="S40" i="21"/>
  <c r="O40" i="21"/>
  <c r="K40" i="21"/>
  <c r="G40" i="21"/>
  <c r="S39" i="21"/>
  <c r="O39" i="21"/>
  <c r="K39" i="21"/>
  <c r="G39" i="21"/>
  <c r="S38" i="21"/>
  <c r="O38" i="21"/>
  <c r="K38" i="21"/>
  <c r="G38" i="21"/>
  <c r="R45" i="21"/>
  <c r="N45" i="21"/>
  <c r="J45" i="21"/>
  <c r="F45" i="21"/>
  <c r="R44" i="21"/>
  <c r="N44" i="21"/>
  <c r="J44" i="21"/>
  <c r="F44" i="21"/>
  <c r="R43" i="21"/>
  <c r="N43" i="21"/>
  <c r="J43" i="21"/>
  <c r="F43" i="21"/>
  <c r="R42" i="21"/>
  <c r="N42" i="21"/>
  <c r="J42" i="21"/>
  <c r="F42" i="21"/>
  <c r="R41" i="21"/>
  <c r="N41" i="21"/>
  <c r="J41" i="21"/>
  <c r="F41" i="21"/>
  <c r="R40" i="21"/>
  <c r="N40" i="21"/>
  <c r="J40" i="21"/>
  <c r="F40" i="21"/>
  <c r="R39" i="21"/>
  <c r="N39" i="21"/>
  <c r="J39" i="21"/>
  <c r="F39" i="21"/>
  <c r="R38" i="21"/>
  <c r="N38" i="21"/>
  <c r="J38" i="21"/>
  <c r="U45" i="21"/>
  <c r="Q45" i="21"/>
  <c r="M45" i="21"/>
  <c r="I45" i="21"/>
  <c r="U44" i="21"/>
  <c r="Q44" i="21"/>
  <c r="M44" i="21"/>
  <c r="I44" i="21"/>
  <c r="U43" i="21"/>
  <c r="Q43" i="21"/>
  <c r="M43" i="21"/>
  <c r="I43" i="21"/>
  <c r="U42" i="21"/>
  <c r="Q42" i="21"/>
  <c r="M42" i="21"/>
  <c r="I42" i="21"/>
  <c r="U41" i="21"/>
  <c r="Q41" i="21"/>
  <c r="M41" i="21"/>
  <c r="I41" i="21"/>
  <c r="U40" i="21"/>
  <c r="Q40" i="21"/>
  <c r="M40" i="21"/>
  <c r="I40" i="21"/>
  <c r="U39" i="21"/>
  <c r="Q39" i="21"/>
  <c r="M39" i="21"/>
  <c r="I39" i="21"/>
  <c r="U38" i="21"/>
  <c r="Q38" i="21"/>
  <c r="M38" i="21"/>
  <c r="I38" i="21"/>
  <c r="F38" i="21"/>
  <c r="AD45" i="27"/>
  <c r="AD43" i="27"/>
  <c r="AD44" i="27"/>
  <c r="S44" i="32"/>
  <c r="O44" i="32"/>
  <c r="K44" i="32"/>
  <c r="G44" i="32"/>
  <c r="S43" i="32"/>
  <c r="O43" i="32"/>
  <c r="K43" i="32"/>
  <c r="G43" i="32"/>
  <c r="S42" i="32"/>
  <c r="O42" i="32"/>
  <c r="K42" i="32"/>
  <c r="G42" i="32"/>
  <c r="S41" i="32"/>
  <c r="O41" i="32"/>
  <c r="K41" i="32"/>
  <c r="G41" i="32"/>
  <c r="S40" i="32"/>
  <c r="O40" i="32"/>
  <c r="K40" i="32"/>
  <c r="G40" i="32"/>
  <c r="S39" i="32"/>
  <c r="O39" i="32"/>
  <c r="K39" i="32"/>
  <c r="G39" i="32"/>
  <c r="S38" i="32"/>
  <c r="O38" i="32"/>
  <c r="K38" i="32"/>
  <c r="G38" i="32"/>
  <c r="S37" i="32"/>
  <c r="O37" i="32"/>
  <c r="K37" i="32"/>
  <c r="G37" i="32"/>
  <c r="R44" i="32"/>
  <c r="N44" i="32"/>
  <c r="J44" i="32"/>
  <c r="F44" i="32"/>
  <c r="R43" i="32"/>
  <c r="N43" i="32"/>
  <c r="J43" i="32"/>
  <c r="F43" i="32"/>
  <c r="R42" i="32"/>
  <c r="N42" i="32"/>
  <c r="J42" i="32"/>
  <c r="F42" i="32"/>
  <c r="R41" i="32"/>
  <c r="N41" i="32"/>
  <c r="J41" i="32"/>
  <c r="F41" i="32"/>
  <c r="R40" i="32"/>
  <c r="N40" i="32"/>
  <c r="J40" i="32"/>
  <c r="F40" i="32"/>
  <c r="R39" i="32"/>
  <c r="N39" i="32"/>
  <c r="J39" i="32"/>
  <c r="F39" i="32"/>
  <c r="R38" i="32"/>
  <c r="N38" i="32"/>
  <c r="J38" i="32"/>
  <c r="F38" i="32"/>
  <c r="R37" i="32"/>
  <c r="N37" i="32"/>
  <c r="J37" i="32"/>
  <c r="U44" i="32"/>
  <c r="Q44" i="32"/>
  <c r="M44" i="32"/>
  <c r="I44" i="32"/>
  <c r="U43" i="32"/>
  <c r="Q43" i="32"/>
  <c r="M43" i="32"/>
  <c r="I43" i="32"/>
  <c r="U42" i="32"/>
  <c r="Q42" i="32"/>
  <c r="M42" i="32"/>
  <c r="I42" i="32"/>
  <c r="U41" i="32"/>
  <c r="Q41" i="32"/>
  <c r="M41" i="32"/>
  <c r="I41" i="32"/>
  <c r="U40" i="32"/>
  <c r="Q40" i="32"/>
  <c r="M40" i="32"/>
  <c r="I40" i="32"/>
  <c r="U39" i="32"/>
  <c r="Q39" i="32"/>
  <c r="M39" i="32"/>
  <c r="I39" i="32"/>
  <c r="U38" i="32"/>
  <c r="Q38" i="32"/>
  <c r="M38" i="32"/>
  <c r="I38" i="32"/>
  <c r="U37" i="32"/>
  <c r="Q37" i="32"/>
  <c r="M37" i="32"/>
  <c r="I37" i="32"/>
  <c r="F37" i="32"/>
  <c r="H44" i="32"/>
  <c r="H43" i="32"/>
  <c r="H42" i="32"/>
  <c r="H41" i="32"/>
  <c r="H40" i="32"/>
  <c r="H39" i="32"/>
  <c r="H38" i="32"/>
  <c r="H37" i="32"/>
  <c r="T43" i="32"/>
  <c r="P42" i="32"/>
  <c r="L41" i="32"/>
  <c r="T39" i="32"/>
  <c r="P38" i="32"/>
  <c r="L37" i="32"/>
  <c r="T44" i="32"/>
  <c r="P43" i="32"/>
  <c r="L42" i="32"/>
  <c r="T40" i="32"/>
  <c r="P39" i="32"/>
  <c r="L38" i="32"/>
  <c r="P44" i="32"/>
  <c r="L43" i="32"/>
  <c r="T41" i="32"/>
  <c r="P40" i="32"/>
  <c r="L39" i="32"/>
  <c r="T37" i="32"/>
  <c r="L44" i="32"/>
  <c r="T38" i="32"/>
  <c r="T42" i="32"/>
  <c r="P37" i="32"/>
  <c r="P41" i="32"/>
  <c r="L40" i="32"/>
  <c r="D31" i="38"/>
  <c r="X39" i="25"/>
  <c r="AD38" i="25"/>
  <c r="S31" i="38" s="1"/>
  <c r="AC38" i="25"/>
  <c r="Y38" i="25"/>
  <c r="E31" i="38" s="1"/>
  <c r="H42" i="38"/>
  <c r="D41" i="38"/>
  <c r="I41" i="38" s="1"/>
  <c r="Y38" i="36"/>
  <c r="E41" i="38" s="1"/>
  <c r="X39" i="36"/>
  <c r="AD39" i="36" s="1"/>
  <c r="V43" i="4"/>
  <c r="V39" i="4"/>
  <c r="J10" i="38" s="1"/>
  <c r="V41" i="4"/>
  <c r="N10" i="38" s="1"/>
  <c r="V44" i="4"/>
  <c r="V45" i="4"/>
  <c r="V42" i="4"/>
  <c r="P10" i="38" s="1"/>
  <c r="V40" i="4"/>
  <c r="L10" i="38" s="1"/>
  <c r="V45" i="9"/>
  <c r="V42" i="9"/>
  <c r="N16" i="38" s="1"/>
  <c r="V40" i="9"/>
  <c r="J16" i="38" s="1"/>
  <c r="V46" i="9"/>
  <c r="V44" i="9"/>
  <c r="V41" i="9"/>
  <c r="L16" i="38" s="1"/>
  <c r="V43" i="9"/>
  <c r="P16" i="38" s="1"/>
  <c r="D19" i="38"/>
  <c r="I19" i="38" s="1"/>
  <c r="AD34" i="12"/>
  <c r="S19" i="38" s="1"/>
  <c r="Y33" i="12"/>
  <c r="E19" i="38" s="1"/>
  <c r="AC33" i="12"/>
  <c r="V44" i="17"/>
  <c r="V41" i="17"/>
  <c r="N24" i="38" s="1"/>
  <c r="V42" i="17"/>
  <c r="P24" i="38" s="1"/>
  <c r="V39" i="17"/>
  <c r="J24" i="38" s="1"/>
  <c r="V43" i="17"/>
  <c r="V40" i="17"/>
  <c r="L24" i="38" s="1"/>
  <c r="V45" i="17"/>
  <c r="D25" i="38"/>
  <c r="Y38" i="18"/>
  <c r="E25" i="38" s="1"/>
  <c r="AD44" i="15"/>
  <c r="AD43" i="15"/>
  <c r="AD45" i="15"/>
  <c r="V44" i="28"/>
  <c r="V41" i="28"/>
  <c r="N34" i="38" s="1"/>
  <c r="V42" i="28"/>
  <c r="P34" i="38" s="1"/>
  <c r="V39" i="28"/>
  <c r="J34" i="38" s="1"/>
  <c r="V45" i="28"/>
  <c r="V43" i="28"/>
  <c r="V40" i="28"/>
  <c r="L34" i="38" s="1"/>
  <c r="U45" i="28"/>
  <c r="Q45" i="28"/>
  <c r="M45" i="28"/>
  <c r="I45" i="28"/>
  <c r="U44" i="28"/>
  <c r="Q44" i="28"/>
  <c r="M44" i="28"/>
  <c r="I44" i="28"/>
  <c r="U43" i="28"/>
  <c r="Q43" i="28"/>
  <c r="M43" i="28"/>
  <c r="I43" i="28"/>
  <c r="U42" i="28"/>
  <c r="Q42" i="28"/>
  <c r="M42" i="28"/>
  <c r="I42" i="28"/>
  <c r="U41" i="28"/>
  <c r="Q41" i="28"/>
  <c r="M41" i="28"/>
  <c r="I41" i="28"/>
  <c r="U40" i="28"/>
  <c r="Q40" i="28"/>
  <c r="M40" i="28"/>
  <c r="I40" i="28"/>
  <c r="U39" i="28"/>
  <c r="Q39" i="28"/>
  <c r="M39" i="28"/>
  <c r="I39" i="28"/>
  <c r="U38" i="28"/>
  <c r="Q38" i="28"/>
  <c r="M38" i="28"/>
  <c r="I38" i="28"/>
  <c r="F38" i="28"/>
  <c r="P45" i="28"/>
  <c r="K45" i="28"/>
  <c r="F45" i="28"/>
  <c r="P44" i="28"/>
  <c r="K44" i="28"/>
  <c r="F44" i="28"/>
  <c r="P43" i="28"/>
  <c r="K43" i="28"/>
  <c r="F43" i="28"/>
  <c r="P42" i="28"/>
  <c r="K42" i="28"/>
  <c r="F42" i="28"/>
  <c r="P41" i="28"/>
  <c r="K41" i="28"/>
  <c r="F41" i="28"/>
  <c r="P40" i="28"/>
  <c r="K40" i="28"/>
  <c r="F40" i="28"/>
  <c r="P39" i="28"/>
  <c r="K39" i="28"/>
  <c r="F39" i="28"/>
  <c r="P38" i="28"/>
  <c r="K38" i="28"/>
  <c r="T45" i="28"/>
  <c r="O45" i="28"/>
  <c r="J45" i="28"/>
  <c r="T44" i="28"/>
  <c r="O44" i="28"/>
  <c r="J44" i="28"/>
  <c r="T43" i="28"/>
  <c r="O43" i="28"/>
  <c r="J43" i="28"/>
  <c r="T42" i="28"/>
  <c r="O42" i="28"/>
  <c r="J42" i="28"/>
  <c r="T41" i="28"/>
  <c r="O41" i="28"/>
  <c r="J41" i="28"/>
  <c r="T40" i="28"/>
  <c r="O40" i="28"/>
  <c r="J40" i="28"/>
  <c r="T39" i="28"/>
  <c r="O39" i="28"/>
  <c r="J39" i="28"/>
  <c r="T38" i="28"/>
  <c r="O38" i="28"/>
  <c r="J38" i="28"/>
  <c r="S45" i="28"/>
  <c r="N45" i="28"/>
  <c r="H45" i="28"/>
  <c r="S44" i="28"/>
  <c r="N44" i="28"/>
  <c r="H44" i="28"/>
  <c r="S43" i="28"/>
  <c r="N43" i="28"/>
  <c r="H43" i="28"/>
  <c r="S42" i="28"/>
  <c r="N42" i="28"/>
  <c r="H42" i="28"/>
  <c r="S41" i="28"/>
  <c r="N41" i="28"/>
  <c r="H41" i="28"/>
  <c r="S40" i="28"/>
  <c r="N40" i="28"/>
  <c r="H40" i="28"/>
  <c r="S39" i="28"/>
  <c r="N39" i="28"/>
  <c r="H39" i="28"/>
  <c r="S38" i="28"/>
  <c r="N38" i="28"/>
  <c r="H38" i="28"/>
  <c r="L45" i="28"/>
  <c r="G44" i="28"/>
  <c r="R42" i="28"/>
  <c r="L41" i="28"/>
  <c r="G40" i="28"/>
  <c r="R38" i="28"/>
  <c r="G45" i="28"/>
  <c r="R43" i="28"/>
  <c r="L42" i="28"/>
  <c r="G41" i="28"/>
  <c r="R39" i="28"/>
  <c r="L38" i="28"/>
  <c r="R44" i="28"/>
  <c r="L43" i="28"/>
  <c r="G42" i="28"/>
  <c r="R40" i="28"/>
  <c r="L39" i="28"/>
  <c r="G38" i="28"/>
  <c r="R45" i="28"/>
  <c r="L44" i="28"/>
  <c r="G43" i="28"/>
  <c r="R41" i="28"/>
  <c r="L40" i="28"/>
  <c r="G39" i="28"/>
  <c r="R44" i="33"/>
  <c r="N44" i="33"/>
  <c r="J44" i="33"/>
  <c r="F44" i="33"/>
  <c r="R43" i="33"/>
  <c r="N43" i="33"/>
  <c r="J43" i="33"/>
  <c r="F43" i="33"/>
  <c r="R42" i="33"/>
  <c r="N42" i="33"/>
  <c r="J42" i="33"/>
  <c r="F42" i="33"/>
  <c r="R41" i="33"/>
  <c r="N41" i="33"/>
  <c r="J41" i="33"/>
  <c r="F41" i="33"/>
  <c r="R40" i="33"/>
  <c r="U44" i="33"/>
  <c r="Q44" i="33"/>
  <c r="M44" i="33"/>
  <c r="I44" i="33"/>
  <c r="U43" i="33"/>
  <c r="Q43" i="33"/>
  <c r="M43" i="33"/>
  <c r="I43" i="33"/>
  <c r="U42" i="33"/>
  <c r="Q42" i="33"/>
  <c r="M42" i="33"/>
  <c r="I42" i="33"/>
  <c r="U41" i="33"/>
  <c r="Q41" i="33"/>
  <c r="M41" i="33"/>
  <c r="I41" i="33"/>
  <c r="U40" i="33"/>
  <c r="Q40" i="33"/>
  <c r="M40" i="33"/>
  <c r="I40" i="33"/>
  <c r="U39" i="33"/>
  <c r="Q39" i="33"/>
  <c r="M39" i="33"/>
  <c r="I39" i="33"/>
  <c r="U38" i="33"/>
  <c r="Q38" i="33"/>
  <c r="M38" i="33"/>
  <c r="I38" i="33"/>
  <c r="U37" i="33"/>
  <c r="Q37" i="33"/>
  <c r="M37" i="33"/>
  <c r="I37" i="33"/>
  <c r="F37" i="33"/>
  <c r="P44" i="33"/>
  <c r="H44" i="33"/>
  <c r="P43" i="33"/>
  <c r="H43" i="33"/>
  <c r="P42" i="33"/>
  <c r="H42" i="33"/>
  <c r="P41" i="33"/>
  <c r="H41" i="33"/>
  <c r="P40" i="33"/>
  <c r="K40" i="33"/>
  <c r="F40" i="33"/>
  <c r="P39" i="33"/>
  <c r="K39" i="33"/>
  <c r="F39" i="33"/>
  <c r="P38" i="33"/>
  <c r="K38" i="33"/>
  <c r="F38" i="33"/>
  <c r="P37" i="33"/>
  <c r="K37" i="33"/>
  <c r="O44" i="33"/>
  <c r="G44" i="33"/>
  <c r="O43" i="33"/>
  <c r="G43" i="33"/>
  <c r="O42" i="33"/>
  <c r="G42" i="33"/>
  <c r="O41" i="33"/>
  <c r="G41" i="33"/>
  <c r="O40" i="33"/>
  <c r="J40" i="33"/>
  <c r="T39" i="33"/>
  <c r="O39" i="33"/>
  <c r="J39" i="33"/>
  <c r="T38" i="33"/>
  <c r="O38" i="33"/>
  <c r="J38" i="33"/>
  <c r="T37" i="33"/>
  <c r="O37" i="33"/>
  <c r="J37" i="33"/>
  <c r="T44" i="33"/>
  <c r="L44" i="33"/>
  <c r="T43" i="33"/>
  <c r="L43" i="33"/>
  <c r="T42" i="33"/>
  <c r="L42" i="33"/>
  <c r="T41" i="33"/>
  <c r="L41" i="33"/>
  <c r="T40" i="33"/>
  <c r="N40" i="33"/>
  <c r="H40" i="33"/>
  <c r="S39" i="33"/>
  <c r="N39" i="33"/>
  <c r="H39" i="33"/>
  <c r="S38" i="33"/>
  <c r="N38" i="33"/>
  <c r="H38" i="33"/>
  <c r="S37" i="33"/>
  <c r="N37" i="33"/>
  <c r="H37" i="33"/>
  <c r="S44" i="33"/>
  <c r="S42" i="33"/>
  <c r="S40" i="33"/>
  <c r="L39" i="33"/>
  <c r="G38" i="33"/>
  <c r="K44" i="33"/>
  <c r="K42" i="33"/>
  <c r="L40" i="33"/>
  <c r="G39" i="33"/>
  <c r="R37" i="33"/>
  <c r="S43" i="33"/>
  <c r="S41" i="33"/>
  <c r="G40" i="33"/>
  <c r="R38" i="33"/>
  <c r="L37" i="33"/>
  <c r="K43" i="33"/>
  <c r="K41" i="33"/>
  <c r="R39" i="33"/>
  <c r="L38" i="33"/>
  <c r="G37" i="33"/>
  <c r="V45" i="36"/>
  <c r="V40" i="36"/>
  <c r="L41" i="38" s="1"/>
  <c r="V44" i="36"/>
  <c r="V41" i="36"/>
  <c r="N41" i="38" s="1"/>
  <c r="V42" i="36"/>
  <c r="P41" i="38" s="1"/>
  <c r="V39" i="36"/>
  <c r="J41" i="38" s="1"/>
  <c r="R41" i="38" s="1"/>
  <c r="V43" i="36"/>
  <c r="AD44" i="35"/>
  <c r="AD43" i="35"/>
  <c r="AD45" i="35"/>
  <c r="U45" i="27"/>
  <c r="Q45" i="27"/>
  <c r="M45" i="27"/>
  <c r="I45" i="27"/>
  <c r="U44" i="27"/>
  <c r="Q44" i="27"/>
  <c r="M44" i="27"/>
  <c r="I44" i="27"/>
  <c r="U43" i="27"/>
  <c r="Q43" i="27"/>
  <c r="M43" i="27"/>
  <c r="I43" i="27"/>
  <c r="U42" i="27"/>
  <c r="Q42" i="27"/>
  <c r="M42" i="27"/>
  <c r="I42" i="27"/>
  <c r="U41" i="27"/>
  <c r="Q41" i="27"/>
  <c r="M41" i="27"/>
  <c r="I41" i="27"/>
  <c r="U40" i="27"/>
  <c r="Q40" i="27"/>
  <c r="M40" i="27"/>
  <c r="I40" i="27"/>
  <c r="U39" i="27"/>
  <c r="Q39" i="27"/>
  <c r="M39" i="27"/>
  <c r="I39" i="27"/>
  <c r="U38" i="27"/>
  <c r="Q38" i="27"/>
  <c r="M38" i="27"/>
  <c r="I38" i="27"/>
  <c r="F38" i="27"/>
  <c r="T45" i="27"/>
  <c r="P45" i="27"/>
  <c r="L45" i="27"/>
  <c r="H45" i="27"/>
  <c r="T44" i="27"/>
  <c r="P44" i="27"/>
  <c r="L44" i="27"/>
  <c r="H44" i="27"/>
  <c r="T43" i="27"/>
  <c r="P43" i="27"/>
  <c r="L43" i="27"/>
  <c r="H43" i="27"/>
  <c r="T42" i="27"/>
  <c r="P42" i="27"/>
  <c r="L42" i="27"/>
  <c r="H42" i="27"/>
  <c r="T41" i="27"/>
  <c r="P41" i="27"/>
  <c r="L41" i="27"/>
  <c r="H41" i="27"/>
  <c r="T40" i="27"/>
  <c r="P40" i="27"/>
  <c r="L40" i="27"/>
  <c r="H40" i="27"/>
  <c r="T39" i="27"/>
  <c r="P39" i="27"/>
  <c r="L39" i="27"/>
  <c r="H39" i="27"/>
  <c r="T38" i="27"/>
  <c r="P38" i="27"/>
  <c r="L38" i="27"/>
  <c r="H38" i="27"/>
  <c r="S45" i="27"/>
  <c r="O45" i="27"/>
  <c r="K45" i="27"/>
  <c r="G45" i="27"/>
  <c r="S44" i="27"/>
  <c r="O44" i="27"/>
  <c r="K44" i="27"/>
  <c r="G44" i="27"/>
  <c r="S43" i="27"/>
  <c r="O43" i="27"/>
  <c r="K43" i="27"/>
  <c r="G43" i="27"/>
  <c r="S42" i="27"/>
  <c r="O42" i="27"/>
  <c r="K42" i="27"/>
  <c r="G42" i="27"/>
  <c r="S41" i="27"/>
  <c r="O41" i="27"/>
  <c r="K41" i="27"/>
  <c r="G41" i="27"/>
  <c r="S40" i="27"/>
  <c r="O40" i="27"/>
  <c r="K40" i="27"/>
  <c r="G40" i="27"/>
  <c r="S39" i="27"/>
  <c r="O39" i="27"/>
  <c r="K39" i="27"/>
  <c r="G39" i="27"/>
  <c r="S38" i="27"/>
  <c r="O38" i="27"/>
  <c r="K38" i="27"/>
  <c r="G38" i="27"/>
  <c r="J45" i="27"/>
  <c r="J44" i="27"/>
  <c r="J43" i="27"/>
  <c r="J42" i="27"/>
  <c r="J41" i="27"/>
  <c r="J40" i="27"/>
  <c r="J39" i="27"/>
  <c r="J38" i="27"/>
  <c r="F45" i="27"/>
  <c r="F44" i="27"/>
  <c r="F43" i="27"/>
  <c r="F42" i="27"/>
  <c r="F41" i="27"/>
  <c r="F40" i="27"/>
  <c r="F39" i="27"/>
  <c r="R45" i="27"/>
  <c r="R44" i="27"/>
  <c r="R43" i="27"/>
  <c r="R42" i="27"/>
  <c r="R41" i="27"/>
  <c r="R40" i="27"/>
  <c r="R39" i="27"/>
  <c r="R38" i="27"/>
  <c r="N45" i="27"/>
  <c r="N44" i="27"/>
  <c r="N43" i="27"/>
  <c r="N42" i="27"/>
  <c r="N41" i="27"/>
  <c r="N40" i="27"/>
  <c r="N39" i="27"/>
  <c r="N38" i="27"/>
  <c r="AD44" i="30"/>
  <c r="AD46" i="11"/>
  <c r="AD45" i="11"/>
  <c r="AD44" i="11"/>
  <c r="S45" i="1"/>
  <c r="O45" i="1"/>
  <c r="K45" i="1"/>
  <c r="G45" i="1"/>
  <c r="S44" i="1"/>
  <c r="O44" i="1"/>
  <c r="K44" i="1"/>
  <c r="G44" i="1"/>
  <c r="S43" i="1"/>
  <c r="O43" i="1"/>
  <c r="K43" i="1"/>
  <c r="G43" i="1"/>
  <c r="S42" i="1"/>
  <c r="O42" i="1"/>
  <c r="K42" i="1"/>
  <c r="G42" i="1"/>
  <c r="S41" i="1"/>
  <c r="O41" i="1"/>
  <c r="K41" i="1"/>
  <c r="G41" i="1"/>
  <c r="S40" i="1"/>
  <c r="O40" i="1"/>
  <c r="K40" i="1"/>
  <c r="G40" i="1"/>
  <c r="S39" i="1"/>
  <c r="O39" i="1"/>
  <c r="K39" i="1"/>
  <c r="G39" i="1"/>
  <c r="S38" i="1"/>
  <c r="O38" i="1"/>
  <c r="K38" i="1"/>
  <c r="G38" i="1"/>
  <c r="N45" i="1"/>
  <c r="J45" i="1"/>
  <c r="R44" i="1"/>
  <c r="J44" i="1"/>
  <c r="R43" i="1"/>
  <c r="J43" i="1"/>
  <c r="R42" i="1"/>
  <c r="J42" i="1"/>
  <c r="N41" i="1"/>
  <c r="F41" i="1"/>
  <c r="N40" i="1"/>
  <c r="F40" i="1"/>
  <c r="N39" i="1"/>
  <c r="F39" i="1"/>
  <c r="N38" i="1"/>
  <c r="Q45" i="1"/>
  <c r="I45" i="1"/>
  <c r="Q44" i="1"/>
  <c r="I44" i="1"/>
  <c r="Q43" i="1"/>
  <c r="I43" i="1"/>
  <c r="M42" i="1"/>
  <c r="U41" i="1"/>
  <c r="M41" i="1"/>
  <c r="U40" i="1"/>
  <c r="M40" i="1"/>
  <c r="U39" i="1"/>
  <c r="I39" i="1"/>
  <c r="Q38" i="1"/>
  <c r="I38" i="1"/>
  <c r="U42" i="1"/>
  <c r="M39" i="1"/>
  <c r="T45" i="1"/>
  <c r="P45" i="1"/>
  <c r="L45" i="1"/>
  <c r="H45" i="1"/>
  <c r="T44" i="1"/>
  <c r="P44" i="1"/>
  <c r="L44" i="1"/>
  <c r="H44" i="1"/>
  <c r="T43" i="1"/>
  <c r="P43" i="1"/>
  <c r="L43" i="1"/>
  <c r="H43" i="1"/>
  <c r="T42" i="1"/>
  <c r="P42" i="1"/>
  <c r="L42" i="1"/>
  <c r="H42" i="1"/>
  <c r="T41" i="1"/>
  <c r="P41" i="1"/>
  <c r="L41" i="1"/>
  <c r="H41" i="1"/>
  <c r="T40" i="1"/>
  <c r="P40" i="1"/>
  <c r="L40" i="1"/>
  <c r="H40" i="1"/>
  <c r="T39" i="1"/>
  <c r="P39" i="1"/>
  <c r="L39" i="1"/>
  <c r="H39" i="1"/>
  <c r="T38" i="1"/>
  <c r="P38" i="1"/>
  <c r="L38" i="1"/>
  <c r="H38" i="1"/>
  <c r="R45" i="1"/>
  <c r="F45" i="1"/>
  <c r="N44" i="1"/>
  <c r="F44" i="1"/>
  <c r="N43" i="1"/>
  <c r="F43" i="1"/>
  <c r="N42" i="1"/>
  <c r="F42" i="1"/>
  <c r="R41" i="1"/>
  <c r="J41" i="1"/>
  <c r="R40" i="1"/>
  <c r="J40" i="1"/>
  <c r="R39" i="1"/>
  <c r="J39" i="1"/>
  <c r="R38" i="1"/>
  <c r="J38" i="1"/>
  <c r="U45" i="1"/>
  <c r="M45" i="1"/>
  <c r="U44" i="1"/>
  <c r="M44" i="1"/>
  <c r="U43" i="1"/>
  <c r="M43" i="1"/>
  <c r="Q42" i="1"/>
  <c r="I42" i="1"/>
  <c r="Q41" i="1"/>
  <c r="I41" i="1"/>
  <c r="Q40" i="1"/>
  <c r="I40" i="1"/>
  <c r="Q39" i="1"/>
  <c r="U38" i="1"/>
  <c r="M38" i="1"/>
  <c r="F38" i="1"/>
  <c r="V44" i="8"/>
  <c r="V41" i="8"/>
  <c r="N14" i="38" s="1"/>
  <c r="V42" i="8"/>
  <c r="P14" i="38" s="1"/>
  <c r="V39" i="8"/>
  <c r="J14" i="38" s="1"/>
  <c r="V43" i="8"/>
  <c r="V40" i="8"/>
  <c r="L14" i="38" s="1"/>
  <c r="V45" i="8"/>
  <c r="S41" i="10"/>
  <c r="O41" i="10"/>
  <c r="K41" i="10"/>
  <c r="G41" i="10"/>
  <c r="S40" i="10"/>
  <c r="O40" i="10"/>
  <c r="K40" i="10"/>
  <c r="G40" i="10"/>
  <c r="S39" i="10"/>
  <c r="O39" i="10"/>
  <c r="K39" i="10"/>
  <c r="G39" i="10"/>
  <c r="S38" i="10"/>
  <c r="O38" i="10"/>
  <c r="K38" i="10"/>
  <c r="G38" i="10"/>
  <c r="S37" i="10"/>
  <c r="O37" i="10"/>
  <c r="K37" i="10"/>
  <c r="G37" i="10"/>
  <c r="S36" i="10"/>
  <c r="O36" i="10"/>
  <c r="K36" i="10"/>
  <c r="G36" i="10"/>
  <c r="S35" i="10"/>
  <c r="O35" i="10"/>
  <c r="K35" i="10"/>
  <c r="G35" i="10"/>
  <c r="S34" i="10"/>
  <c r="O34" i="10"/>
  <c r="K34" i="10"/>
  <c r="G34" i="10"/>
  <c r="T41" i="10"/>
  <c r="N41" i="10"/>
  <c r="I41" i="10"/>
  <c r="T40" i="10"/>
  <c r="N40" i="10"/>
  <c r="I40" i="10"/>
  <c r="T39" i="10"/>
  <c r="N39" i="10"/>
  <c r="I39" i="10"/>
  <c r="T38" i="10"/>
  <c r="N38" i="10"/>
  <c r="I38" i="10"/>
  <c r="T37" i="10"/>
  <c r="N37" i="10"/>
  <c r="I37" i="10"/>
  <c r="T36" i="10"/>
  <c r="N36" i="10"/>
  <c r="I36" i="10"/>
  <c r="T35" i="10"/>
  <c r="N35" i="10"/>
  <c r="I35" i="10"/>
  <c r="T34" i="10"/>
  <c r="N34" i="10"/>
  <c r="I34" i="10"/>
  <c r="R41" i="10"/>
  <c r="M41" i="10"/>
  <c r="H41" i="10"/>
  <c r="R40" i="10"/>
  <c r="M40" i="10"/>
  <c r="H40" i="10"/>
  <c r="R39" i="10"/>
  <c r="M39" i="10"/>
  <c r="H39" i="10"/>
  <c r="R38" i="10"/>
  <c r="M38" i="10"/>
  <c r="H38" i="10"/>
  <c r="R37" i="10"/>
  <c r="M37" i="10"/>
  <c r="H37" i="10"/>
  <c r="R36" i="10"/>
  <c r="M36" i="10"/>
  <c r="H36" i="10"/>
  <c r="R35" i="10"/>
  <c r="M35" i="10"/>
  <c r="H35" i="10"/>
  <c r="R34" i="10"/>
  <c r="M34" i="10"/>
  <c r="H34" i="10"/>
  <c r="Q41" i="10"/>
  <c r="L41" i="10"/>
  <c r="F41" i="10"/>
  <c r="Q40" i="10"/>
  <c r="L40" i="10"/>
  <c r="F40" i="10"/>
  <c r="Q39" i="10"/>
  <c r="L39" i="10"/>
  <c r="F39" i="10"/>
  <c r="Q38" i="10"/>
  <c r="L38" i="10"/>
  <c r="F38" i="10"/>
  <c r="Q37" i="10"/>
  <c r="L37" i="10"/>
  <c r="F37" i="10"/>
  <c r="Q36" i="10"/>
  <c r="L36" i="10"/>
  <c r="F36" i="10"/>
  <c r="Q35" i="10"/>
  <c r="L35" i="10"/>
  <c r="F35" i="10"/>
  <c r="Q34" i="10"/>
  <c r="L34" i="10"/>
  <c r="U40" i="10"/>
  <c r="P39" i="10"/>
  <c r="J38" i="10"/>
  <c r="U36" i="10"/>
  <c r="P35" i="10"/>
  <c r="J34" i="10"/>
  <c r="U41" i="10"/>
  <c r="P40" i="10"/>
  <c r="J39" i="10"/>
  <c r="U37" i="10"/>
  <c r="P36" i="10"/>
  <c r="J35" i="10"/>
  <c r="F34" i="10"/>
  <c r="P41" i="10"/>
  <c r="J40" i="10"/>
  <c r="U38" i="10"/>
  <c r="P37" i="10"/>
  <c r="J36" i="10"/>
  <c r="U34" i="10"/>
  <c r="J41" i="10"/>
  <c r="U39" i="10"/>
  <c r="P38" i="10"/>
  <c r="J37" i="10"/>
  <c r="U35" i="10"/>
  <c r="P34" i="10"/>
  <c r="AD45" i="20"/>
  <c r="AD44" i="20"/>
  <c r="AD43" i="20"/>
  <c r="AD45" i="21"/>
  <c r="AD44" i="21"/>
  <c r="AD43" i="21"/>
  <c r="D28" i="38"/>
  <c r="Y38" i="22"/>
  <c r="E28" i="38" s="1"/>
  <c r="V21" i="26"/>
  <c r="D30" i="38"/>
  <c r="Y38" i="24"/>
  <c r="E30" i="38" s="1"/>
  <c r="V42" i="32"/>
  <c r="V38" i="32"/>
  <c r="J43" i="38" s="1"/>
  <c r="V44" i="32"/>
  <c r="V39" i="32"/>
  <c r="L43" i="38" s="1"/>
  <c r="L45" i="38" s="1"/>
  <c r="V43" i="32"/>
  <c r="V40" i="32"/>
  <c r="N43" i="38" s="1"/>
  <c r="N45" i="38" s="1"/>
  <c r="V41" i="32"/>
  <c r="P43" i="38" s="1"/>
  <c r="P45" i="38" s="1"/>
  <c r="V41" i="29"/>
  <c r="V38" i="29"/>
  <c r="N35" i="38" s="1"/>
  <c r="V39" i="29"/>
  <c r="P35" i="38" s="1"/>
  <c r="V36" i="29"/>
  <c r="J35" i="38" s="1"/>
  <c r="V42" i="29"/>
  <c r="V40" i="29"/>
  <c r="V37" i="29"/>
  <c r="L35" i="38" s="1"/>
  <c r="AD45" i="1"/>
  <c r="AD44" i="1"/>
  <c r="AD43" i="1"/>
  <c r="D11" i="38"/>
  <c r="Y38" i="5"/>
  <c r="E11" i="38" s="1"/>
  <c r="D12" i="38"/>
  <c r="Y38" i="6"/>
  <c r="E12" i="38" s="1"/>
  <c r="AD45" i="14"/>
  <c r="AD43" i="14"/>
  <c r="AD44" i="14"/>
  <c r="AD23" i="26"/>
  <c r="AC38" i="30"/>
  <c r="AC16" i="26"/>
  <c r="I47" i="38"/>
  <c r="V40" i="27"/>
  <c r="L33" i="38" s="1"/>
  <c r="V42" i="27"/>
  <c r="P33" i="38" s="1"/>
  <c r="U46" i="11"/>
  <c r="Q46" i="11"/>
  <c r="M46" i="11"/>
  <c r="I46" i="11"/>
  <c r="U45" i="11"/>
  <c r="Q45" i="11"/>
  <c r="M45" i="11"/>
  <c r="I45" i="11"/>
  <c r="U44" i="11"/>
  <c r="Q44" i="11"/>
  <c r="M44" i="11"/>
  <c r="I44" i="11"/>
  <c r="U43" i="11"/>
  <c r="Q43" i="11"/>
  <c r="M43" i="11"/>
  <c r="I43" i="11"/>
  <c r="U42" i="11"/>
  <c r="Q42" i="11"/>
  <c r="M42" i="11"/>
  <c r="I42" i="11"/>
  <c r="U41" i="11"/>
  <c r="Q41" i="11"/>
  <c r="M41" i="11"/>
  <c r="I41" i="11"/>
  <c r="U40" i="11"/>
  <c r="Q40" i="11"/>
  <c r="M40" i="11"/>
  <c r="I40" i="11"/>
  <c r="U39" i="11"/>
  <c r="Q39" i="11"/>
  <c r="M39" i="11"/>
  <c r="I39" i="11"/>
  <c r="F39" i="11"/>
  <c r="R46" i="11"/>
  <c r="L46" i="11"/>
  <c r="G46" i="11"/>
  <c r="R45" i="11"/>
  <c r="L45" i="11"/>
  <c r="G45" i="11"/>
  <c r="R44" i="11"/>
  <c r="L44" i="11"/>
  <c r="G44" i="11"/>
  <c r="R43" i="11"/>
  <c r="L43" i="11"/>
  <c r="G43" i="11"/>
  <c r="R42" i="11"/>
  <c r="L42" i="11"/>
  <c r="G42" i="11"/>
  <c r="R41" i="11"/>
  <c r="L41" i="11"/>
  <c r="G41" i="11"/>
  <c r="R40" i="11"/>
  <c r="L40" i="11"/>
  <c r="G40" i="11"/>
  <c r="R39" i="11"/>
  <c r="L39" i="11"/>
  <c r="G39" i="11"/>
  <c r="P46" i="11"/>
  <c r="K46" i="11"/>
  <c r="F46" i="11"/>
  <c r="P45" i="11"/>
  <c r="K45" i="11"/>
  <c r="F45" i="11"/>
  <c r="P44" i="11"/>
  <c r="K44" i="11"/>
  <c r="F44" i="11"/>
  <c r="P43" i="11"/>
  <c r="K43" i="11"/>
  <c r="F43" i="11"/>
  <c r="P42" i="11"/>
  <c r="K42" i="11"/>
  <c r="F42" i="11"/>
  <c r="P41" i="11"/>
  <c r="K41" i="11"/>
  <c r="F41" i="11"/>
  <c r="P40" i="11"/>
  <c r="K40" i="11"/>
  <c r="F40" i="11"/>
  <c r="P39" i="11"/>
  <c r="K39" i="11"/>
  <c r="T46" i="11"/>
  <c r="O46" i="11"/>
  <c r="J46" i="11"/>
  <c r="T45" i="11"/>
  <c r="O45" i="11"/>
  <c r="J45" i="11"/>
  <c r="T44" i="11"/>
  <c r="O44" i="11"/>
  <c r="J44" i="11"/>
  <c r="T43" i="11"/>
  <c r="O43" i="11"/>
  <c r="J43" i="11"/>
  <c r="T42" i="11"/>
  <c r="O42" i="11"/>
  <c r="J42" i="11"/>
  <c r="T41" i="11"/>
  <c r="O41" i="11"/>
  <c r="J41" i="11"/>
  <c r="T40" i="11"/>
  <c r="O40" i="11"/>
  <c r="J40" i="11"/>
  <c r="T39" i="11"/>
  <c r="O39" i="11"/>
  <c r="J39" i="11"/>
  <c r="S46" i="11"/>
  <c r="N46" i="11"/>
  <c r="H46" i="11"/>
  <c r="S45" i="11"/>
  <c r="N45" i="11"/>
  <c r="H45" i="11"/>
  <c r="S44" i="11"/>
  <c r="N44" i="11"/>
  <c r="H44" i="11"/>
  <c r="S43" i="11"/>
  <c r="N43" i="11"/>
  <c r="H43" i="11"/>
  <c r="S42" i="11"/>
  <c r="N42" i="11"/>
  <c r="H42" i="11"/>
  <c r="S41" i="11"/>
  <c r="N41" i="11"/>
  <c r="H41" i="11"/>
  <c r="S40" i="11"/>
  <c r="N40" i="11"/>
  <c r="H40" i="11"/>
  <c r="S39" i="11"/>
  <c r="N39" i="11"/>
  <c r="H39" i="11"/>
  <c r="V45" i="19"/>
  <c r="V42" i="19"/>
  <c r="N26" i="38" s="1"/>
  <c r="V43" i="19"/>
  <c r="P26" i="38" s="1"/>
  <c r="V40" i="19"/>
  <c r="J26" i="38" s="1"/>
  <c r="V44" i="19"/>
  <c r="V41" i="19"/>
  <c r="L26" i="38" s="1"/>
  <c r="V46" i="19"/>
  <c r="D33" i="38"/>
  <c r="Y38" i="27"/>
  <c r="E33" i="38" s="1"/>
  <c r="V45" i="25"/>
  <c r="V44" i="25"/>
  <c r="V41" i="25"/>
  <c r="N31" i="38" s="1"/>
  <c r="V42" i="25"/>
  <c r="P31" i="38" s="1"/>
  <c r="V39" i="25"/>
  <c r="J31" i="38" s="1"/>
  <c r="V43" i="25"/>
  <c r="V40" i="25"/>
  <c r="L31" i="38" s="1"/>
  <c r="AD40" i="12"/>
  <c r="AD39" i="12"/>
  <c r="AD41" i="12"/>
  <c r="AD45" i="31"/>
  <c r="AD44" i="31"/>
  <c r="AD43" i="31"/>
  <c r="H15" i="38"/>
  <c r="AD45" i="3"/>
  <c r="AD44" i="3"/>
  <c r="AD43" i="3"/>
  <c r="D17" i="38"/>
  <c r="AD34" i="10"/>
  <c r="S17" i="38" s="1"/>
  <c r="Y33" i="10"/>
  <c r="E17" i="38" s="1"/>
  <c r="D9" i="38"/>
  <c r="Y38" i="3"/>
  <c r="E9" i="38" s="1"/>
  <c r="V41" i="10"/>
  <c r="V36" i="10"/>
  <c r="L17" i="38" s="1"/>
  <c r="V38" i="10"/>
  <c r="P17" i="38" s="1"/>
  <c r="V37" i="10"/>
  <c r="N17" i="38" s="1"/>
  <c r="V35" i="10"/>
  <c r="J17" i="38" s="1"/>
  <c r="V40" i="10"/>
  <c r="V39" i="10"/>
  <c r="T45" i="8"/>
  <c r="P45" i="8"/>
  <c r="L45" i="8"/>
  <c r="H45" i="8"/>
  <c r="T44" i="8"/>
  <c r="P44" i="8"/>
  <c r="L44" i="8"/>
  <c r="H44" i="8"/>
  <c r="T43" i="8"/>
  <c r="P43" i="8"/>
  <c r="L43" i="8"/>
  <c r="H43" i="8"/>
  <c r="T42" i="8"/>
  <c r="P42" i="8"/>
  <c r="L42" i="8"/>
  <c r="H42" i="8"/>
  <c r="T41" i="8"/>
  <c r="P41" i="8"/>
  <c r="L41" i="8"/>
  <c r="H41" i="8"/>
  <c r="T40" i="8"/>
  <c r="P40" i="8"/>
  <c r="L40" i="8"/>
  <c r="H40" i="8"/>
  <c r="T39" i="8"/>
  <c r="P39" i="8"/>
  <c r="L39" i="8"/>
  <c r="H39" i="8"/>
  <c r="T38" i="8"/>
  <c r="P38" i="8"/>
  <c r="L38" i="8"/>
  <c r="H38" i="8"/>
  <c r="S45" i="8"/>
  <c r="O45" i="8"/>
  <c r="K45" i="8"/>
  <c r="G45" i="8"/>
  <c r="S44" i="8"/>
  <c r="O44" i="8"/>
  <c r="K44" i="8"/>
  <c r="G44" i="8"/>
  <c r="S43" i="8"/>
  <c r="O43" i="8"/>
  <c r="K43" i="8"/>
  <c r="G43" i="8"/>
  <c r="S42" i="8"/>
  <c r="O42" i="8"/>
  <c r="K42" i="8"/>
  <c r="G42" i="8"/>
  <c r="S41" i="8"/>
  <c r="O41" i="8"/>
  <c r="K41" i="8"/>
  <c r="G41" i="8"/>
  <c r="S40" i="8"/>
  <c r="O40" i="8"/>
  <c r="K40" i="8"/>
  <c r="G40" i="8"/>
  <c r="S39" i="8"/>
  <c r="O39" i="8"/>
  <c r="K39" i="8"/>
  <c r="G39" i="8"/>
  <c r="S38" i="8"/>
  <c r="O38" i="8"/>
  <c r="K38" i="8"/>
  <c r="G38" i="8"/>
  <c r="R45" i="8"/>
  <c r="N45" i="8"/>
  <c r="J45" i="8"/>
  <c r="F45" i="8"/>
  <c r="R44" i="8"/>
  <c r="N44" i="8"/>
  <c r="J44" i="8"/>
  <c r="F44" i="8"/>
  <c r="R43" i="8"/>
  <c r="N43" i="8"/>
  <c r="J43" i="8"/>
  <c r="F43" i="8"/>
  <c r="R42" i="8"/>
  <c r="N42" i="8"/>
  <c r="J42" i="8"/>
  <c r="F42" i="8"/>
  <c r="R41" i="8"/>
  <c r="N41" i="8"/>
  <c r="J41" i="8"/>
  <c r="F41" i="8"/>
  <c r="R40" i="8"/>
  <c r="N40" i="8"/>
  <c r="J40" i="8"/>
  <c r="F40" i="8"/>
  <c r="R39" i="8"/>
  <c r="N39" i="8"/>
  <c r="J39" i="8"/>
  <c r="F39" i="8"/>
  <c r="R38" i="8"/>
  <c r="N38" i="8"/>
  <c r="J38" i="8"/>
  <c r="U45" i="8"/>
  <c r="U44" i="8"/>
  <c r="U43" i="8"/>
  <c r="U42" i="8"/>
  <c r="U41" i="8"/>
  <c r="U40" i="8"/>
  <c r="U39" i="8"/>
  <c r="U38" i="8"/>
  <c r="F38" i="8"/>
  <c r="Q45" i="8"/>
  <c r="Q44" i="8"/>
  <c r="Q43" i="8"/>
  <c r="Q42" i="8"/>
  <c r="Q41" i="8"/>
  <c r="Q40" i="8"/>
  <c r="Q39" i="8"/>
  <c r="Q38" i="8"/>
  <c r="M45" i="8"/>
  <c r="M44" i="8"/>
  <c r="M43" i="8"/>
  <c r="M42" i="8"/>
  <c r="M41" i="8"/>
  <c r="M40" i="8"/>
  <c r="M39" i="8"/>
  <c r="M38" i="8"/>
  <c r="I45" i="8"/>
  <c r="I44" i="8"/>
  <c r="I43" i="8"/>
  <c r="I42" i="8"/>
  <c r="I41" i="8"/>
  <c r="I40" i="8"/>
  <c r="I39" i="8"/>
  <c r="I38" i="8"/>
  <c r="AD38" i="13"/>
  <c r="AD37" i="13"/>
  <c r="AD39" i="13"/>
  <c r="R45" i="18"/>
  <c r="N45" i="18"/>
  <c r="J45" i="18"/>
  <c r="F45" i="18"/>
  <c r="R44" i="18"/>
  <c r="N44" i="18"/>
  <c r="J44" i="18"/>
  <c r="F44" i="18"/>
  <c r="R43" i="18"/>
  <c r="N43" i="18"/>
  <c r="J43" i="18"/>
  <c r="F43" i="18"/>
  <c r="R42" i="18"/>
  <c r="N42" i="18"/>
  <c r="J42" i="18"/>
  <c r="F42" i="18"/>
  <c r="R41" i="18"/>
  <c r="N41" i="18"/>
  <c r="J41" i="18"/>
  <c r="F41" i="18"/>
  <c r="R40" i="18"/>
  <c r="N40" i="18"/>
  <c r="J40" i="18"/>
  <c r="F40" i="18"/>
  <c r="R39" i="18"/>
  <c r="N39" i="18"/>
  <c r="J39" i="18"/>
  <c r="F39" i="18"/>
  <c r="R38" i="18"/>
  <c r="N38" i="18"/>
  <c r="J38" i="18"/>
  <c r="T45" i="18"/>
  <c r="P45" i="18"/>
  <c r="L45" i="18"/>
  <c r="H45" i="18"/>
  <c r="T44" i="18"/>
  <c r="P44" i="18"/>
  <c r="L44" i="18"/>
  <c r="H44" i="18"/>
  <c r="T43" i="18"/>
  <c r="P43" i="18"/>
  <c r="L43" i="18"/>
  <c r="H43" i="18"/>
  <c r="T42" i="18"/>
  <c r="P42" i="18"/>
  <c r="L42" i="18"/>
  <c r="H42" i="18"/>
  <c r="T41" i="18"/>
  <c r="P41" i="18"/>
  <c r="L41" i="18"/>
  <c r="H41" i="18"/>
  <c r="T40" i="18"/>
  <c r="P40" i="18"/>
  <c r="L40" i="18"/>
  <c r="H40" i="18"/>
  <c r="T39" i="18"/>
  <c r="P39" i="18"/>
  <c r="L39" i="18"/>
  <c r="H39" i="18"/>
  <c r="T38" i="18"/>
  <c r="P38" i="18"/>
  <c r="L38" i="18"/>
  <c r="H38" i="18"/>
  <c r="S45" i="18"/>
  <c r="O45" i="18"/>
  <c r="K45" i="18"/>
  <c r="G45" i="18"/>
  <c r="S44" i="18"/>
  <c r="O44" i="18"/>
  <c r="K44" i="18"/>
  <c r="G44" i="18"/>
  <c r="S43" i="18"/>
  <c r="O43" i="18"/>
  <c r="K43" i="18"/>
  <c r="G43" i="18"/>
  <c r="S42" i="18"/>
  <c r="O42" i="18"/>
  <c r="K42" i="18"/>
  <c r="G42" i="18"/>
  <c r="S41" i="18"/>
  <c r="O41" i="18"/>
  <c r="K41" i="18"/>
  <c r="G41" i="18"/>
  <c r="S40" i="18"/>
  <c r="O40" i="18"/>
  <c r="K40" i="18"/>
  <c r="G40" i="18"/>
  <c r="S39" i="18"/>
  <c r="O39" i="18"/>
  <c r="K39" i="18"/>
  <c r="G39" i="18"/>
  <c r="S38" i="18"/>
  <c r="O38" i="18"/>
  <c r="K38" i="18"/>
  <c r="G38" i="18"/>
  <c r="M45" i="18"/>
  <c r="M44" i="18"/>
  <c r="M43" i="18"/>
  <c r="M42" i="18"/>
  <c r="M41" i="18"/>
  <c r="M40" i="18"/>
  <c r="M39" i="18"/>
  <c r="M38" i="18"/>
  <c r="I45" i="18"/>
  <c r="I44" i="18"/>
  <c r="I43" i="18"/>
  <c r="I42" i="18"/>
  <c r="I41" i="18"/>
  <c r="I40" i="18"/>
  <c r="I39" i="18"/>
  <c r="I38" i="18"/>
  <c r="U45" i="18"/>
  <c r="U44" i="18"/>
  <c r="U43" i="18"/>
  <c r="U42" i="18"/>
  <c r="U41" i="18"/>
  <c r="U40" i="18"/>
  <c r="U39" i="18"/>
  <c r="U38" i="18"/>
  <c r="F38" i="18"/>
  <c r="Q45" i="18"/>
  <c r="Q44" i="18"/>
  <c r="Q43" i="18"/>
  <c r="Q42" i="18"/>
  <c r="Q41" i="18"/>
  <c r="Q40" i="18"/>
  <c r="Q39" i="18"/>
  <c r="Q38" i="18"/>
  <c r="T45" i="20"/>
  <c r="P45" i="20"/>
  <c r="L45" i="20"/>
  <c r="H45" i="20"/>
  <c r="T44" i="20"/>
  <c r="P44" i="20"/>
  <c r="L44" i="20"/>
  <c r="H44" i="20"/>
  <c r="T43" i="20"/>
  <c r="P43" i="20"/>
  <c r="L43" i="20"/>
  <c r="H43" i="20"/>
  <c r="T42" i="20"/>
  <c r="P42" i="20"/>
  <c r="L42" i="20"/>
  <c r="H42" i="20"/>
  <c r="T41" i="20"/>
  <c r="P41" i="20"/>
  <c r="L41" i="20"/>
  <c r="H41" i="20"/>
  <c r="T40" i="20"/>
  <c r="P40" i="20"/>
  <c r="L40" i="20"/>
  <c r="H40" i="20"/>
  <c r="T39" i="20"/>
  <c r="P39" i="20"/>
  <c r="L39" i="20"/>
  <c r="H39" i="20"/>
  <c r="T38" i="20"/>
  <c r="P38" i="20"/>
  <c r="L38" i="20"/>
  <c r="H38" i="20"/>
  <c r="S45" i="20"/>
  <c r="O45" i="20"/>
  <c r="K45" i="20"/>
  <c r="G45" i="20"/>
  <c r="S44" i="20"/>
  <c r="O44" i="20"/>
  <c r="K44" i="20"/>
  <c r="G44" i="20"/>
  <c r="S43" i="20"/>
  <c r="O43" i="20"/>
  <c r="K43" i="20"/>
  <c r="G43" i="20"/>
  <c r="S42" i="20"/>
  <c r="O42" i="20"/>
  <c r="K42" i="20"/>
  <c r="G42" i="20"/>
  <c r="S41" i="20"/>
  <c r="O41" i="20"/>
  <c r="K41" i="20"/>
  <c r="G41" i="20"/>
  <c r="S40" i="20"/>
  <c r="O40" i="20"/>
  <c r="K40" i="20"/>
  <c r="G40" i="20"/>
  <c r="S39" i="20"/>
  <c r="O39" i="20"/>
  <c r="K39" i="20"/>
  <c r="G39" i="20"/>
  <c r="S38" i="20"/>
  <c r="O38" i="20"/>
  <c r="K38" i="20"/>
  <c r="G38" i="20"/>
  <c r="R45" i="20"/>
  <c r="N45" i="20"/>
  <c r="J45" i="20"/>
  <c r="F45" i="20"/>
  <c r="R44" i="20"/>
  <c r="N44" i="20"/>
  <c r="J44" i="20"/>
  <c r="F44" i="20"/>
  <c r="R43" i="20"/>
  <c r="N43" i="20"/>
  <c r="J43" i="20"/>
  <c r="F43" i="20"/>
  <c r="R42" i="20"/>
  <c r="N42" i="20"/>
  <c r="J42" i="20"/>
  <c r="F42" i="20"/>
  <c r="R41" i="20"/>
  <c r="N41" i="20"/>
  <c r="J41" i="20"/>
  <c r="F41" i="20"/>
  <c r="R40" i="20"/>
  <c r="N40" i="20"/>
  <c r="J40" i="20"/>
  <c r="F40" i="20"/>
  <c r="R39" i="20"/>
  <c r="N39" i="20"/>
  <c r="J39" i="20"/>
  <c r="F39" i="20"/>
  <c r="R38" i="20"/>
  <c r="N38" i="20"/>
  <c r="J38" i="20"/>
  <c r="U45" i="20"/>
  <c r="U44" i="20"/>
  <c r="U43" i="20"/>
  <c r="U42" i="20"/>
  <c r="U41" i="20"/>
  <c r="U40" i="20"/>
  <c r="U39" i="20"/>
  <c r="U38" i="20"/>
  <c r="F38" i="20"/>
  <c r="Q45" i="20"/>
  <c r="Q44" i="20"/>
  <c r="Q43" i="20"/>
  <c r="Q42" i="20"/>
  <c r="Q41" i="20"/>
  <c r="Q40" i="20"/>
  <c r="Q39" i="20"/>
  <c r="Q38" i="20"/>
  <c r="M45" i="20"/>
  <c r="M44" i="20"/>
  <c r="M43" i="20"/>
  <c r="M42" i="20"/>
  <c r="M41" i="20"/>
  <c r="M40" i="20"/>
  <c r="M39" i="20"/>
  <c r="M38" i="20"/>
  <c r="I45" i="20"/>
  <c r="I44" i="20"/>
  <c r="I43" i="20"/>
  <c r="I42" i="20"/>
  <c r="I41" i="20"/>
  <c r="I40" i="20"/>
  <c r="I39" i="20"/>
  <c r="I38" i="20"/>
  <c r="T45" i="22"/>
  <c r="P45" i="22"/>
  <c r="L45" i="22"/>
  <c r="H45" i="22"/>
  <c r="T44" i="22"/>
  <c r="P44" i="22"/>
  <c r="L44" i="22"/>
  <c r="H44" i="22"/>
  <c r="T43" i="22"/>
  <c r="P43" i="22"/>
  <c r="L43" i="22"/>
  <c r="H43" i="22"/>
  <c r="T42" i="22"/>
  <c r="P42" i="22"/>
  <c r="L42" i="22"/>
  <c r="H42" i="22"/>
  <c r="T41" i="22"/>
  <c r="P41" i="22"/>
  <c r="L41" i="22"/>
  <c r="H41" i="22"/>
  <c r="T40" i="22"/>
  <c r="P40" i="22"/>
  <c r="L40" i="22"/>
  <c r="H40" i="22"/>
  <c r="T39" i="22"/>
  <c r="P39" i="22"/>
  <c r="L39" i="22"/>
  <c r="H39" i="22"/>
  <c r="T38" i="22"/>
  <c r="P38" i="22"/>
  <c r="L38" i="22"/>
  <c r="H38" i="22"/>
  <c r="S45" i="22"/>
  <c r="O45" i="22"/>
  <c r="K45" i="22"/>
  <c r="G45" i="22"/>
  <c r="S44" i="22"/>
  <c r="O44" i="22"/>
  <c r="K44" i="22"/>
  <c r="G44" i="22"/>
  <c r="S43" i="22"/>
  <c r="O43" i="22"/>
  <c r="K43" i="22"/>
  <c r="G43" i="22"/>
  <c r="S42" i="22"/>
  <c r="O42" i="22"/>
  <c r="K42" i="22"/>
  <c r="G42" i="22"/>
  <c r="S41" i="22"/>
  <c r="O41" i="22"/>
  <c r="K41" i="22"/>
  <c r="G41" i="22"/>
  <c r="S40" i="22"/>
  <c r="O40" i="22"/>
  <c r="K40" i="22"/>
  <c r="G40" i="22"/>
  <c r="S39" i="22"/>
  <c r="O39" i="22"/>
  <c r="K39" i="22"/>
  <c r="G39" i="22"/>
  <c r="S38" i="22"/>
  <c r="O38" i="22"/>
  <c r="K38" i="22"/>
  <c r="G38" i="22"/>
  <c r="R45" i="22"/>
  <c r="N45" i="22"/>
  <c r="J45" i="22"/>
  <c r="F45" i="22"/>
  <c r="R44" i="22"/>
  <c r="N44" i="22"/>
  <c r="J44" i="22"/>
  <c r="F44" i="22"/>
  <c r="R43" i="22"/>
  <c r="N43" i="22"/>
  <c r="J43" i="22"/>
  <c r="F43" i="22"/>
  <c r="R42" i="22"/>
  <c r="N42" i="22"/>
  <c r="J42" i="22"/>
  <c r="F42" i="22"/>
  <c r="R41" i="22"/>
  <c r="N41" i="22"/>
  <c r="J41" i="22"/>
  <c r="F41" i="22"/>
  <c r="R40" i="22"/>
  <c r="N40" i="22"/>
  <c r="J40" i="22"/>
  <c r="F40" i="22"/>
  <c r="R39" i="22"/>
  <c r="N39" i="22"/>
  <c r="J39" i="22"/>
  <c r="F39" i="22"/>
  <c r="R38" i="22"/>
  <c r="N38" i="22"/>
  <c r="J38" i="22"/>
  <c r="U45" i="22"/>
  <c r="Q45" i="22"/>
  <c r="M45" i="22"/>
  <c r="I45" i="22"/>
  <c r="U44" i="22"/>
  <c r="Q44" i="22"/>
  <c r="M44" i="22"/>
  <c r="I44" i="22"/>
  <c r="U43" i="22"/>
  <c r="Q43" i="22"/>
  <c r="M43" i="22"/>
  <c r="I43" i="22"/>
  <c r="U42" i="22"/>
  <c r="Q42" i="22"/>
  <c r="M42" i="22"/>
  <c r="I42" i="22"/>
  <c r="U41" i="22"/>
  <c r="Q41" i="22"/>
  <c r="M41" i="22"/>
  <c r="I41" i="22"/>
  <c r="U40" i="22"/>
  <c r="Q40" i="22"/>
  <c r="M40" i="22"/>
  <c r="I40" i="22"/>
  <c r="U39" i="22"/>
  <c r="Q39" i="22"/>
  <c r="M39" i="22"/>
  <c r="I39" i="22"/>
  <c r="U38" i="22"/>
  <c r="Q38" i="22"/>
  <c r="M38" i="22"/>
  <c r="I38" i="22"/>
  <c r="F38" i="22"/>
  <c r="V44" i="16"/>
  <c r="V41" i="16"/>
  <c r="N22" i="38" s="1"/>
  <c r="V42" i="16"/>
  <c r="P22" i="38" s="1"/>
  <c r="V43" i="16"/>
  <c r="V39" i="16"/>
  <c r="J22" i="38" s="1"/>
  <c r="V45" i="16"/>
  <c r="V40" i="16"/>
  <c r="L22" i="38" s="1"/>
  <c r="H48" i="38"/>
  <c r="F45" i="38"/>
  <c r="V42" i="2"/>
  <c r="P8" i="38" s="1"/>
  <c r="V39" i="2"/>
  <c r="J8" i="38" s="1"/>
  <c r="V43" i="2"/>
  <c r="V40" i="2"/>
  <c r="L8" i="38" s="1"/>
  <c r="V45" i="2"/>
  <c r="V44" i="2"/>
  <c r="V41" i="2"/>
  <c r="N8" i="38" s="1"/>
  <c r="AD45" i="9"/>
  <c r="AD46" i="9"/>
  <c r="AD44" i="9"/>
  <c r="AD44" i="17"/>
  <c r="AD43" i="17"/>
  <c r="AD45" i="17"/>
  <c r="D21" i="38"/>
  <c r="X39" i="15"/>
  <c r="AD39" i="15" s="1"/>
  <c r="AC38" i="15"/>
  <c r="Y38" i="15"/>
  <c r="E21" i="38" s="1"/>
  <c r="T45" i="23"/>
  <c r="P45" i="23"/>
  <c r="L45" i="23"/>
  <c r="H45" i="23"/>
  <c r="T44" i="23"/>
  <c r="P44" i="23"/>
  <c r="L44" i="23"/>
  <c r="H44" i="23"/>
  <c r="T43" i="23"/>
  <c r="P43" i="23"/>
  <c r="L43" i="23"/>
  <c r="H43" i="23"/>
  <c r="T42" i="23"/>
  <c r="P42" i="23"/>
  <c r="L42" i="23"/>
  <c r="H42" i="23"/>
  <c r="T41" i="23"/>
  <c r="P41" i="23"/>
  <c r="L41" i="23"/>
  <c r="H41" i="23"/>
  <c r="T40" i="23"/>
  <c r="P40" i="23"/>
  <c r="L40" i="23"/>
  <c r="H40" i="23"/>
  <c r="T39" i="23"/>
  <c r="P39" i="23"/>
  <c r="L39" i="23"/>
  <c r="H39" i="23"/>
  <c r="T38" i="23"/>
  <c r="P38" i="23"/>
  <c r="L38" i="23"/>
  <c r="H38" i="23"/>
  <c r="S45" i="23"/>
  <c r="O45" i="23"/>
  <c r="K45" i="23"/>
  <c r="G45" i="23"/>
  <c r="S44" i="23"/>
  <c r="O44" i="23"/>
  <c r="K44" i="23"/>
  <c r="G44" i="23"/>
  <c r="S43" i="23"/>
  <c r="O43" i="23"/>
  <c r="K43" i="23"/>
  <c r="G43" i="23"/>
  <c r="S42" i="23"/>
  <c r="O42" i="23"/>
  <c r="K42" i="23"/>
  <c r="G42" i="23"/>
  <c r="S41" i="23"/>
  <c r="O41" i="23"/>
  <c r="K41" i="23"/>
  <c r="G41" i="23"/>
  <c r="S40" i="23"/>
  <c r="O40" i="23"/>
  <c r="K40" i="23"/>
  <c r="G40" i="23"/>
  <c r="S39" i="23"/>
  <c r="O39" i="23"/>
  <c r="K39" i="23"/>
  <c r="G39" i="23"/>
  <c r="S38" i="23"/>
  <c r="O38" i="23"/>
  <c r="K38" i="23"/>
  <c r="G38" i="23"/>
  <c r="R45" i="23"/>
  <c r="N45" i="23"/>
  <c r="J45" i="23"/>
  <c r="F45" i="23"/>
  <c r="R44" i="23"/>
  <c r="N44" i="23"/>
  <c r="J44" i="23"/>
  <c r="F44" i="23"/>
  <c r="R43" i="23"/>
  <c r="N43" i="23"/>
  <c r="J43" i="23"/>
  <c r="F43" i="23"/>
  <c r="R42" i="23"/>
  <c r="N42" i="23"/>
  <c r="J42" i="23"/>
  <c r="F42" i="23"/>
  <c r="R41" i="23"/>
  <c r="N41" i="23"/>
  <c r="J41" i="23"/>
  <c r="F41" i="23"/>
  <c r="R40" i="23"/>
  <c r="N40" i="23"/>
  <c r="J40" i="23"/>
  <c r="F40" i="23"/>
  <c r="R39" i="23"/>
  <c r="N39" i="23"/>
  <c r="J39" i="23"/>
  <c r="F39" i="23"/>
  <c r="R38" i="23"/>
  <c r="N38" i="23"/>
  <c r="J38" i="23"/>
  <c r="I45" i="23"/>
  <c r="I44" i="23"/>
  <c r="I43" i="23"/>
  <c r="I42" i="23"/>
  <c r="I41" i="23"/>
  <c r="I40" i="23"/>
  <c r="I39" i="23"/>
  <c r="I38" i="23"/>
  <c r="U45" i="23"/>
  <c r="U44" i="23"/>
  <c r="U43" i="23"/>
  <c r="U42" i="23"/>
  <c r="U41" i="23"/>
  <c r="U40" i="23"/>
  <c r="U39" i="23"/>
  <c r="U38" i="23"/>
  <c r="F38" i="23"/>
  <c r="Q45" i="23"/>
  <c r="Q44" i="23"/>
  <c r="Q43" i="23"/>
  <c r="Q42" i="23"/>
  <c r="Q41" i="23"/>
  <c r="Q40" i="23"/>
  <c r="Q39" i="23"/>
  <c r="Q38" i="23"/>
  <c r="M45" i="23"/>
  <c r="M44" i="23"/>
  <c r="M43" i="23"/>
  <c r="M42" i="23"/>
  <c r="M41" i="23"/>
  <c r="M40" i="23"/>
  <c r="M39" i="23"/>
  <c r="M38" i="23"/>
  <c r="AD44" i="28"/>
  <c r="AD45" i="28"/>
  <c r="AD43" i="28"/>
  <c r="T45" i="24"/>
  <c r="P45" i="24"/>
  <c r="L45" i="24"/>
  <c r="H45" i="24"/>
  <c r="T44" i="24"/>
  <c r="P44" i="24"/>
  <c r="L44" i="24"/>
  <c r="H44" i="24"/>
  <c r="T43" i="24"/>
  <c r="P43" i="24"/>
  <c r="L43" i="24"/>
  <c r="H43" i="24"/>
  <c r="T42" i="24"/>
  <c r="P42" i="24"/>
  <c r="L42" i="24"/>
  <c r="H42" i="24"/>
  <c r="T41" i="24"/>
  <c r="P41" i="24"/>
  <c r="L41" i="24"/>
  <c r="H41" i="24"/>
  <c r="T40" i="24"/>
  <c r="P40" i="24"/>
  <c r="L40" i="24"/>
  <c r="H40" i="24"/>
  <c r="T39" i="24"/>
  <c r="P39" i="24"/>
  <c r="L39" i="24"/>
  <c r="H39" i="24"/>
  <c r="T38" i="24"/>
  <c r="P38" i="24"/>
  <c r="L38" i="24"/>
  <c r="H38" i="24"/>
  <c r="S45" i="24"/>
  <c r="O45" i="24"/>
  <c r="K45" i="24"/>
  <c r="G45" i="24"/>
  <c r="S44" i="24"/>
  <c r="O44" i="24"/>
  <c r="K44" i="24"/>
  <c r="G44" i="24"/>
  <c r="S43" i="24"/>
  <c r="O43" i="24"/>
  <c r="K43" i="24"/>
  <c r="G43" i="24"/>
  <c r="S42" i="24"/>
  <c r="O42" i="24"/>
  <c r="K42" i="24"/>
  <c r="G42" i="24"/>
  <c r="S41" i="24"/>
  <c r="O41" i="24"/>
  <c r="K41" i="24"/>
  <c r="G41" i="24"/>
  <c r="S40" i="24"/>
  <c r="O40" i="24"/>
  <c r="K40" i="24"/>
  <c r="G40" i="24"/>
  <c r="S39" i="24"/>
  <c r="O39" i="24"/>
  <c r="K39" i="24"/>
  <c r="G39" i="24"/>
  <c r="S38" i="24"/>
  <c r="O38" i="24"/>
  <c r="K38" i="24"/>
  <c r="G38" i="24"/>
  <c r="R45" i="24"/>
  <c r="N45" i="24"/>
  <c r="J45" i="24"/>
  <c r="F45" i="24"/>
  <c r="R44" i="24"/>
  <c r="N44" i="24"/>
  <c r="J44" i="24"/>
  <c r="F44" i="24"/>
  <c r="R43" i="24"/>
  <c r="N43" i="24"/>
  <c r="J43" i="24"/>
  <c r="F43" i="24"/>
  <c r="R42" i="24"/>
  <c r="N42" i="24"/>
  <c r="J42" i="24"/>
  <c r="F42" i="24"/>
  <c r="R41" i="24"/>
  <c r="N41" i="24"/>
  <c r="J41" i="24"/>
  <c r="F41" i="24"/>
  <c r="R40" i="24"/>
  <c r="N40" i="24"/>
  <c r="J40" i="24"/>
  <c r="F40" i="24"/>
  <c r="R39" i="24"/>
  <c r="N39" i="24"/>
  <c r="J39" i="24"/>
  <c r="F39" i="24"/>
  <c r="R38" i="24"/>
  <c r="N38" i="24"/>
  <c r="J38" i="24"/>
  <c r="U45" i="24"/>
  <c r="U44" i="24"/>
  <c r="U43" i="24"/>
  <c r="U42" i="24"/>
  <c r="U41" i="24"/>
  <c r="U40" i="24"/>
  <c r="U39" i="24"/>
  <c r="U38" i="24"/>
  <c r="F38" i="24"/>
  <c r="Q45" i="24"/>
  <c r="Q44" i="24"/>
  <c r="Q43" i="24"/>
  <c r="Q42" i="24"/>
  <c r="Q41" i="24"/>
  <c r="Q40" i="24"/>
  <c r="Q39" i="24"/>
  <c r="Q38" i="24"/>
  <c r="M45" i="24"/>
  <c r="M44" i="24"/>
  <c r="M43" i="24"/>
  <c r="M42" i="24"/>
  <c r="M41" i="24"/>
  <c r="M40" i="24"/>
  <c r="M39" i="24"/>
  <c r="M38" i="24"/>
  <c r="I45" i="24"/>
  <c r="I44" i="24"/>
  <c r="I43" i="24"/>
  <c r="I42" i="24"/>
  <c r="I41" i="24"/>
  <c r="I40" i="24"/>
  <c r="I39" i="24"/>
  <c r="I38" i="24"/>
  <c r="D35" i="38"/>
  <c r="Y35" i="29"/>
  <c r="E35" i="38" s="1"/>
  <c r="V44" i="34"/>
  <c r="V41" i="34"/>
  <c r="N39" i="38" s="1"/>
  <c r="V42" i="34"/>
  <c r="P39" i="38" s="1"/>
  <c r="V43" i="34"/>
  <c r="V39" i="34"/>
  <c r="J39" i="38" s="1"/>
  <c r="V45" i="34"/>
  <c r="V40" i="34"/>
  <c r="L39" i="38" s="1"/>
  <c r="Y23" i="37"/>
  <c r="AE23" i="37" s="1"/>
  <c r="D44" i="38"/>
  <c r="I44" i="38" s="1"/>
  <c r="Z22" i="37"/>
  <c r="E44" i="38" s="1"/>
  <c r="T45" i="17"/>
  <c r="P45" i="17"/>
  <c r="L45" i="17"/>
  <c r="H45" i="17"/>
  <c r="T44" i="17"/>
  <c r="P44" i="17"/>
  <c r="L44" i="17"/>
  <c r="H44" i="17"/>
  <c r="T43" i="17"/>
  <c r="P43" i="17"/>
  <c r="L43" i="17"/>
  <c r="H43" i="17"/>
  <c r="T42" i="17"/>
  <c r="P42" i="17"/>
  <c r="L42" i="17"/>
  <c r="H42" i="17"/>
  <c r="T41" i="17"/>
  <c r="P41" i="17"/>
  <c r="L41" i="17"/>
  <c r="H41" i="17"/>
  <c r="T40" i="17"/>
  <c r="P40" i="17"/>
  <c r="L40" i="17"/>
  <c r="H40" i="17"/>
  <c r="T39" i="17"/>
  <c r="P39" i="17"/>
  <c r="L39" i="17"/>
  <c r="H39" i="17"/>
  <c r="T38" i="17"/>
  <c r="P38" i="17"/>
  <c r="L38" i="17"/>
  <c r="H38" i="17"/>
  <c r="S45" i="17"/>
  <c r="O45" i="17"/>
  <c r="K45" i="17"/>
  <c r="G45" i="17"/>
  <c r="S44" i="17"/>
  <c r="Q45" i="17"/>
  <c r="I45" i="17"/>
  <c r="Q44" i="17"/>
  <c r="K44" i="17"/>
  <c r="F44" i="17"/>
  <c r="Q43" i="17"/>
  <c r="K43" i="17"/>
  <c r="F43" i="17"/>
  <c r="Q42" i="17"/>
  <c r="K42" i="17"/>
  <c r="F42" i="17"/>
  <c r="Q41" i="17"/>
  <c r="K41" i="17"/>
  <c r="F41" i="17"/>
  <c r="Q40" i="17"/>
  <c r="K40" i="17"/>
  <c r="F40" i="17"/>
  <c r="Q39" i="17"/>
  <c r="K39" i="17"/>
  <c r="F39" i="17"/>
  <c r="Q38" i="17"/>
  <c r="K38" i="17"/>
  <c r="N45" i="17"/>
  <c r="F45" i="17"/>
  <c r="O44" i="17"/>
  <c r="J44" i="17"/>
  <c r="U43" i="17"/>
  <c r="O43" i="17"/>
  <c r="J43" i="17"/>
  <c r="U42" i="17"/>
  <c r="O42" i="17"/>
  <c r="J42" i="17"/>
  <c r="U41" i="17"/>
  <c r="O41" i="17"/>
  <c r="J41" i="17"/>
  <c r="U40" i="17"/>
  <c r="O40" i="17"/>
  <c r="J40" i="17"/>
  <c r="U39" i="17"/>
  <c r="O39" i="17"/>
  <c r="J39" i="17"/>
  <c r="U38" i="17"/>
  <c r="O38" i="17"/>
  <c r="J38" i="17"/>
  <c r="F38" i="17"/>
  <c r="U45" i="17"/>
  <c r="M45" i="17"/>
  <c r="U44" i="17"/>
  <c r="N44" i="17"/>
  <c r="I44" i="17"/>
  <c r="S43" i="17"/>
  <c r="N43" i="17"/>
  <c r="I43" i="17"/>
  <c r="S42" i="17"/>
  <c r="N42" i="17"/>
  <c r="I42" i="17"/>
  <c r="S41" i="17"/>
  <c r="N41" i="17"/>
  <c r="I41" i="17"/>
  <c r="S40" i="17"/>
  <c r="N40" i="17"/>
  <c r="I40" i="17"/>
  <c r="S39" i="17"/>
  <c r="N39" i="17"/>
  <c r="I39" i="17"/>
  <c r="S38" i="17"/>
  <c r="N38" i="17"/>
  <c r="I38" i="17"/>
  <c r="R45" i="17"/>
  <c r="J45" i="17"/>
  <c r="R44" i="17"/>
  <c r="M44" i="17"/>
  <c r="G44" i="17"/>
  <c r="R43" i="17"/>
  <c r="M43" i="17"/>
  <c r="G43" i="17"/>
  <c r="R42" i="17"/>
  <c r="M42" i="17"/>
  <c r="G42" i="17"/>
  <c r="R41" i="17"/>
  <c r="M41" i="17"/>
  <c r="G41" i="17"/>
  <c r="R40" i="17"/>
  <c r="M40" i="17"/>
  <c r="G40" i="17"/>
  <c r="R39" i="17"/>
  <c r="M39" i="17"/>
  <c r="G39" i="17"/>
  <c r="R38" i="17"/>
  <c r="M38" i="17"/>
  <c r="G38" i="17"/>
  <c r="V43" i="31"/>
  <c r="V39" i="31"/>
  <c r="J37" i="38" s="1"/>
  <c r="V40" i="31"/>
  <c r="L37" i="38" s="1"/>
  <c r="V45" i="31"/>
  <c r="V44" i="31"/>
  <c r="V41" i="31"/>
  <c r="N37" i="38" s="1"/>
  <c r="V42" i="31"/>
  <c r="P37" i="38" s="1"/>
  <c r="D18" i="38"/>
  <c r="AD39" i="11"/>
  <c r="S18" i="38" s="1"/>
  <c r="Y38" i="11"/>
  <c r="E18" i="38" s="1"/>
  <c r="D14" i="38"/>
  <c r="X39" i="8"/>
  <c r="AD38" i="8"/>
  <c r="S14" i="38" s="1"/>
  <c r="AC38" i="8"/>
  <c r="Y38" i="8"/>
  <c r="E14" i="38" s="1"/>
  <c r="S45" i="14"/>
  <c r="O45" i="14"/>
  <c r="K45" i="14"/>
  <c r="G45" i="14"/>
  <c r="S44" i="14"/>
  <c r="O44" i="14"/>
  <c r="K44" i="14"/>
  <c r="G44" i="14"/>
  <c r="S43" i="14"/>
  <c r="O43" i="14"/>
  <c r="K43" i="14"/>
  <c r="G43" i="14"/>
  <c r="S42" i="14"/>
  <c r="O42" i="14"/>
  <c r="K42" i="14"/>
  <c r="G42" i="14"/>
  <c r="S41" i="14"/>
  <c r="O41" i="14"/>
  <c r="K41" i="14"/>
  <c r="G41" i="14"/>
  <c r="S40" i="14"/>
  <c r="O40" i="14"/>
  <c r="K40" i="14"/>
  <c r="G40" i="14"/>
  <c r="S39" i="14"/>
  <c r="O39" i="14"/>
  <c r="K39" i="14"/>
  <c r="G39" i="14"/>
  <c r="S38" i="14"/>
  <c r="O38" i="14"/>
  <c r="K38" i="14"/>
  <c r="G38" i="14"/>
  <c r="U45" i="14"/>
  <c r="Q45" i="14"/>
  <c r="M45" i="14"/>
  <c r="I45" i="14"/>
  <c r="U44" i="14"/>
  <c r="Q44" i="14"/>
  <c r="M44" i="14"/>
  <c r="I44" i="14"/>
  <c r="U43" i="14"/>
  <c r="Q43" i="14"/>
  <c r="M43" i="14"/>
  <c r="I43" i="14"/>
  <c r="U42" i="14"/>
  <c r="Q42" i="14"/>
  <c r="M42" i="14"/>
  <c r="I42" i="14"/>
  <c r="U41" i="14"/>
  <c r="Q41" i="14"/>
  <c r="M41" i="14"/>
  <c r="I41" i="14"/>
  <c r="U40" i="14"/>
  <c r="Q40" i="14"/>
  <c r="M40" i="14"/>
  <c r="I40" i="14"/>
  <c r="U39" i="14"/>
  <c r="Q39" i="14"/>
  <c r="M39" i="14"/>
  <c r="I39" i="14"/>
  <c r="U38" i="14"/>
  <c r="Q38" i="14"/>
  <c r="M38" i="14"/>
  <c r="I38" i="14"/>
  <c r="F38" i="14"/>
  <c r="T45" i="14"/>
  <c r="P45" i="14"/>
  <c r="L45" i="14"/>
  <c r="H45" i="14"/>
  <c r="T44" i="14"/>
  <c r="P44" i="14"/>
  <c r="L44" i="14"/>
  <c r="H44" i="14"/>
  <c r="T43" i="14"/>
  <c r="P43" i="14"/>
  <c r="L43" i="14"/>
  <c r="H43" i="14"/>
  <c r="T42" i="14"/>
  <c r="P42" i="14"/>
  <c r="L42" i="14"/>
  <c r="H42" i="14"/>
  <c r="T41" i="14"/>
  <c r="P41" i="14"/>
  <c r="L41" i="14"/>
  <c r="H41" i="14"/>
  <c r="T40" i="14"/>
  <c r="P40" i="14"/>
  <c r="L40" i="14"/>
  <c r="H40" i="14"/>
  <c r="T39" i="14"/>
  <c r="P39" i="14"/>
  <c r="L39" i="14"/>
  <c r="H39" i="14"/>
  <c r="T38" i="14"/>
  <c r="P38" i="14"/>
  <c r="L38" i="14"/>
  <c r="H38" i="14"/>
  <c r="J45" i="14"/>
  <c r="J44" i="14"/>
  <c r="J43" i="14"/>
  <c r="J42" i="14"/>
  <c r="J41" i="14"/>
  <c r="J40" i="14"/>
  <c r="J39" i="14"/>
  <c r="J38" i="14"/>
  <c r="F45" i="14"/>
  <c r="F44" i="14"/>
  <c r="F43" i="14"/>
  <c r="F42" i="14"/>
  <c r="F41" i="14"/>
  <c r="F40" i="14"/>
  <c r="F39" i="14"/>
  <c r="R45" i="14"/>
  <c r="R44" i="14"/>
  <c r="R43" i="14"/>
  <c r="R42" i="14"/>
  <c r="R41" i="14"/>
  <c r="R40" i="14"/>
  <c r="R39" i="14"/>
  <c r="R38" i="14"/>
  <c r="N45" i="14"/>
  <c r="N44" i="14"/>
  <c r="N43" i="14"/>
  <c r="N42" i="14"/>
  <c r="N41" i="14"/>
  <c r="N40" i="14"/>
  <c r="N39" i="14"/>
  <c r="N38" i="14"/>
  <c r="AE44" i="7"/>
  <c r="AE43" i="7"/>
  <c r="AE40" i="7"/>
  <c r="AE41" i="7"/>
  <c r="AE42" i="7"/>
  <c r="AE45" i="7"/>
  <c r="U45" i="16"/>
  <c r="Q45" i="16"/>
  <c r="M45" i="16"/>
  <c r="I45" i="16"/>
  <c r="U44" i="16"/>
  <c r="Q44" i="16"/>
  <c r="M44" i="16"/>
  <c r="I44" i="16"/>
  <c r="U43" i="16"/>
  <c r="Q43" i="16"/>
  <c r="M43" i="16"/>
  <c r="I43" i="16"/>
  <c r="U42" i="16"/>
  <c r="Q42" i="16"/>
  <c r="M42" i="16"/>
  <c r="I42" i="16"/>
  <c r="U41" i="16"/>
  <c r="Q41" i="16"/>
  <c r="M41" i="16"/>
  <c r="I41" i="16"/>
  <c r="U40" i="16"/>
  <c r="Q40" i="16"/>
  <c r="M40" i="16"/>
  <c r="I40" i="16"/>
  <c r="U39" i="16"/>
  <c r="Q39" i="16"/>
  <c r="M39" i="16"/>
  <c r="I39" i="16"/>
  <c r="U38" i="16"/>
  <c r="Q38" i="16"/>
  <c r="M38" i="16"/>
  <c r="I38" i="16"/>
  <c r="F38" i="16"/>
  <c r="T45" i="16"/>
  <c r="P45" i="16"/>
  <c r="L45" i="16"/>
  <c r="H45" i="16"/>
  <c r="T44" i="16"/>
  <c r="P44" i="16"/>
  <c r="L44" i="16"/>
  <c r="H44" i="16"/>
  <c r="T43" i="16"/>
  <c r="P43" i="16"/>
  <c r="L43" i="16"/>
  <c r="H43" i="16"/>
  <c r="T42" i="16"/>
  <c r="P42" i="16"/>
  <c r="L42" i="16"/>
  <c r="H42" i="16"/>
  <c r="T41" i="16"/>
  <c r="P41" i="16"/>
  <c r="L41" i="16"/>
  <c r="H41" i="16"/>
  <c r="T40" i="16"/>
  <c r="P40" i="16"/>
  <c r="L40" i="16"/>
  <c r="H40" i="16"/>
  <c r="T39" i="16"/>
  <c r="P39" i="16"/>
  <c r="L39" i="16"/>
  <c r="H39" i="16"/>
  <c r="T38" i="16"/>
  <c r="P38" i="16"/>
  <c r="L38" i="16"/>
  <c r="H38" i="16"/>
  <c r="S45" i="16"/>
  <c r="O45" i="16"/>
  <c r="K45" i="16"/>
  <c r="G45" i="16"/>
  <c r="S44" i="16"/>
  <c r="O44" i="16"/>
  <c r="K44" i="16"/>
  <c r="G44" i="16"/>
  <c r="S43" i="16"/>
  <c r="O43" i="16"/>
  <c r="K43" i="16"/>
  <c r="G43" i="16"/>
  <c r="S42" i="16"/>
  <c r="O42" i="16"/>
  <c r="K42" i="16"/>
  <c r="G42" i="16"/>
  <c r="S41" i="16"/>
  <c r="O41" i="16"/>
  <c r="K41" i="16"/>
  <c r="G41" i="16"/>
  <c r="S40" i="16"/>
  <c r="O40" i="16"/>
  <c r="K40" i="16"/>
  <c r="G40" i="16"/>
  <c r="S39" i="16"/>
  <c r="O39" i="16"/>
  <c r="K39" i="16"/>
  <c r="G39" i="16"/>
  <c r="S38" i="16"/>
  <c r="O38" i="16"/>
  <c r="K38" i="16"/>
  <c r="G38" i="16"/>
  <c r="R45" i="16"/>
  <c r="N45" i="16"/>
  <c r="J45" i="16"/>
  <c r="F45" i="16"/>
  <c r="R44" i="16"/>
  <c r="N44" i="16"/>
  <c r="J44" i="16"/>
  <c r="F44" i="16"/>
  <c r="R43" i="16"/>
  <c r="N43" i="16"/>
  <c r="J43" i="16"/>
  <c r="F43" i="16"/>
  <c r="R42" i="16"/>
  <c r="N42" i="16"/>
  <c r="J42" i="16"/>
  <c r="F42" i="16"/>
  <c r="R41" i="16"/>
  <c r="N41" i="16"/>
  <c r="J41" i="16"/>
  <c r="F41" i="16"/>
  <c r="R40" i="16"/>
  <c r="N40" i="16"/>
  <c r="J40" i="16"/>
  <c r="F40" i="16"/>
  <c r="R39" i="16"/>
  <c r="N39" i="16"/>
  <c r="J39" i="16"/>
  <c r="F39" i="16"/>
  <c r="R38" i="16"/>
  <c r="N38" i="16"/>
  <c r="J38" i="16"/>
  <c r="H32" i="38"/>
  <c r="D27" i="38"/>
  <c r="X39" i="20"/>
  <c r="AD38" i="20"/>
  <c r="S27" i="38" s="1"/>
  <c r="AC38" i="20"/>
  <c r="Y38" i="20"/>
  <c r="E27" i="38" s="1"/>
  <c r="T46" i="19"/>
  <c r="P46" i="19"/>
  <c r="L46" i="19"/>
  <c r="H46" i="19"/>
  <c r="T45" i="19"/>
  <c r="P45" i="19"/>
  <c r="L45" i="19"/>
  <c r="H45" i="19"/>
  <c r="T44" i="19"/>
  <c r="P44" i="19"/>
  <c r="L44" i="19"/>
  <c r="H44" i="19"/>
  <c r="T43" i="19"/>
  <c r="P43" i="19"/>
  <c r="L43" i="19"/>
  <c r="H43" i="19"/>
  <c r="T42" i="19"/>
  <c r="P42" i="19"/>
  <c r="L42" i="19"/>
  <c r="H42" i="19"/>
  <c r="T41" i="19"/>
  <c r="P41" i="19"/>
  <c r="L41" i="19"/>
  <c r="H41" i="19"/>
  <c r="T40" i="19"/>
  <c r="P40" i="19"/>
  <c r="L40" i="19"/>
  <c r="H40" i="19"/>
  <c r="T39" i="19"/>
  <c r="P39" i="19"/>
  <c r="L39" i="19"/>
  <c r="H39" i="19"/>
  <c r="S46" i="19"/>
  <c r="O46" i="19"/>
  <c r="K46" i="19"/>
  <c r="G46" i="19"/>
  <c r="S45" i="19"/>
  <c r="O45" i="19"/>
  <c r="K45" i="19"/>
  <c r="G45" i="19"/>
  <c r="S44" i="19"/>
  <c r="O44" i="19"/>
  <c r="K44" i="19"/>
  <c r="G44" i="19"/>
  <c r="S43" i="19"/>
  <c r="O43" i="19"/>
  <c r="K43" i="19"/>
  <c r="G43" i="19"/>
  <c r="S42" i="19"/>
  <c r="O42" i="19"/>
  <c r="K42" i="19"/>
  <c r="G42" i="19"/>
  <c r="S41" i="19"/>
  <c r="O41" i="19"/>
  <c r="K41" i="19"/>
  <c r="G41" i="19"/>
  <c r="S40" i="19"/>
  <c r="O40" i="19"/>
  <c r="K40" i="19"/>
  <c r="G40" i="19"/>
  <c r="S39" i="19"/>
  <c r="O39" i="19"/>
  <c r="K39" i="19"/>
  <c r="G39" i="19"/>
  <c r="R46" i="19"/>
  <c r="N46" i="19"/>
  <c r="J46" i="19"/>
  <c r="F46" i="19"/>
  <c r="R45" i="19"/>
  <c r="N45" i="19"/>
  <c r="J45" i="19"/>
  <c r="F45" i="19"/>
  <c r="R44" i="19"/>
  <c r="N44" i="19"/>
  <c r="J44" i="19"/>
  <c r="F44" i="19"/>
  <c r="R43" i="19"/>
  <c r="N43" i="19"/>
  <c r="J43" i="19"/>
  <c r="F43" i="19"/>
  <c r="R42" i="19"/>
  <c r="N42" i="19"/>
  <c r="J42" i="19"/>
  <c r="F42" i="19"/>
  <c r="R41" i="19"/>
  <c r="N41" i="19"/>
  <c r="J41" i="19"/>
  <c r="F41" i="19"/>
  <c r="R40" i="19"/>
  <c r="N40" i="19"/>
  <c r="J40" i="19"/>
  <c r="F40" i="19"/>
  <c r="R39" i="19"/>
  <c r="I46" i="19"/>
  <c r="I45" i="19"/>
  <c r="I44" i="19"/>
  <c r="I43" i="19"/>
  <c r="I42" i="19"/>
  <c r="I41" i="19"/>
  <c r="I40" i="19"/>
  <c r="M39" i="19"/>
  <c r="F39" i="19"/>
  <c r="Q46" i="19"/>
  <c r="Q45" i="19"/>
  <c r="Q44" i="19"/>
  <c r="Q43" i="19"/>
  <c r="Q42" i="19"/>
  <c r="Q41" i="19"/>
  <c r="Q40" i="19"/>
  <c r="Q39" i="19"/>
  <c r="I39" i="19"/>
  <c r="M46" i="19"/>
  <c r="M45" i="19"/>
  <c r="M44" i="19"/>
  <c r="M43" i="19"/>
  <c r="M42" i="19"/>
  <c r="M41" i="19"/>
  <c r="M40" i="19"/>
  <c r="N39" i="19"/>
  <c r="U46" i="19"/>
  <c r="U42" i="19"/>
  <c r="J39" i="19"/>
  <c r="U45" i="19"/>
  <c r="U41" i="19"/>
  <c r="U44" i="19"/>
  <c r="U40" i="19"/>
  <c r="U43" i="19"/>
  <c r="U39" i="19"/>
  <c r="D46" i="38"/>
  <c r="Y38" i="21"/>
  <c r="E46" i="38" s="1"/>
  <c r="E48" i="38" s="1"/>
  <c r="V17" i="26"/>
  <c r="J47" i="38" s="1"/>
  <c r="V19" i="26"/>
  <c r="N47" i="38" s="1"/>
  <c r="T23" i="26"/>
  <c r="P23" i="26"/>
  <c r="L23" i="26"/>
  <c r="H23" i="26"/>
  <c r="T22" i="26"/>
  <c r="P22" i="26"/>
  <c r="L22" i="26"/>
  <c r="H22" i="26"/>
  <c r="T21" i="26"/>
  <c r="P21" i="26"/>
  <c r="L21" i="26"/>
  <c r="H21" i="26"/>
  <c r="T20" i="26"/>
  <c r="P20" i="26"/>
  <c r="L20" i="26"/>
  <c r="H20" i="26"/>
  <c r="T19" i="26"/>
  <c r="P19" i="26"/>
  <c r="L19" i="26"/>
  <c r="H19" i="26"/>
  <c r="T18" i="26"/>
  <c r="P18" i="26"/>
  <c r="L18" i="26"/>
  <c r="H18" i="26"/>
  <c r="T17" i="26"/>
  <c r="P17" i="26"/>
  <c r="L17" i="26"/>
  <c r="H17" i="26"/>
  <c r="T16" i="26"/>
  <c r="P16" i="26"/>
  <c r="L16" i="26"/>
  <c r="H16" i="26"/>
  <c r="S23" i="26"/>
  <c r="N23" i="26"/>
  <c r="I23" i="26"/>
  <c r="S22" i="26"/>
  <c r="N22" i="26"/>
  <c r="I22" i="26"/>
  <c r="S21" i="26"/>
  <c r="N21" i="26"/>
  <c r="I21" i="26"/>
  <c r="S20" i="26"/>
  <c r="N20" i="26"/>
  <c r="I20" i="26"/>
  <c r="S19" i="26"/>
  <c r="N19" i="26"/>
  <c r="I19" i="26"/>
  <c r="S18" i="26"/>
  <c r="N18" i="26"/>
  <c r="I18" i="26"/>
  <c r="S17" i="26"/>
  <c r="N17" i="26"/>
  <c r="I17" i="26"/>
  <c r="S16" i="26"/>
  <c r="N16" i="26"/>
  <c r="I16" i="26"/>
  <c r="R23" i="26"/>
  <c r="M23" i="26"/>
  <c r="G23" i="26"/>
  <c r="R22" i="26"/>
  <c r="M22" i="26"/>
  <c r="G22" i="26"/>
  <c r="R21" i="26"/>
  <c r="M21" i="26"/>
  <c r="G21" i="26"/>
  <c r="R20" i="26"/>
  <c r="M20" i="26"/>
  <c r="G20" i="26"/>
  <c r="R19" i="26"/>
  <c r="M19" i="26"/>
  <c r="G19" i="26"/>
  <c r="R18" i="26"/>
  <c r="M18" i="26"/>
  <c r="G18" i="26"/>
  <c r="R17" i="26"/>
  <c r="M17" i="26"/>
  <c r="G17" i="26"/>
  <c r="R16" i="26"/>
  <c r="M16" i="26"/>
  <c r="G16" i="26"/>
  <c r="Q23" i="26"/>
  <c r="K23" i="26"/>
  <c r="F23" i="26"/>
  <c r="Q22" i="26"/>
  <c r="K22" i="26"/>
  <c r="F22" i="26"/>
  <c r="Q21" i="26"/>
  <c r="K21" i="26"/>
  <c r="F21" i="26"/>
  <c r="Q20" i="26"/>
  <c r="K20" i="26"/>
  <c r="F20" i="26"/>
  <c r="Q19" i="26"/>
  <c r="K19" i="26"/>
  <c r="F19" i="26"/>
  <c r="Q18" i="26"/>
  <c r="K18" i="26"/>
  <c r="F18" i="26"/>
  <c r="Q17" i="26"/>
  <c r="K17" i="26"/>
  <c r="F17" i="26"/>
  <c r="Q16" i="26"/>
  <c r="K16" i="26"/>
  <c r="U23" i="26"/>
  <c r="O23" i="26"/>
  <c r="J23" i="26"/>
  <c r="U22" i="26"/>
  <c r="O22" i="26"/>
  <c r="J22" i="26"/>
  <c r="U21" i="26"/>
  <c r="O21" i="26"/>
  <c r="J21" i="26"/>
  <c r="U20" i="26"/>
  <c r="O20" i="26"/>
  <c r="J20" i="26"/>
  <c r="U19" i="26"/>
  <c r="O19" i="26"/>
  <c r="J19" i="26"/>
  <c r="U18" i="26"/>
  <c r="O18" i="26"/>
  <c r="J18" i="26"/>
  <c r="U17" i="26"/>
  <c r="O17" i="26"/>
  <c r="J17" i="26"/>
  <c r="U16" i="26"/>
  <c r="O16" i="26"/>
  <c r="J16" i="26"/>
  <c r="F16" i="26"/>
  <c r="U42" i="29"/>
  <c r="Q42" i="29"/>
  <c r="M42" i="29"/>
  <c r="I42" i="29"/>
  <c r="U41" i="29"/>
  <c r="Q41" i="29"/>
  <c r="M41" i="29"/>
  <c r="I41" i="29"/>
  <c r="U40" i="29"/>
  <c r="Q40" i="29"/>
  <c r="M40" i="29"/>
  <c r="I40" i="29"/>
  <c r="U39" i="29"/>
  <c r="Q39" i="29"/>
  <c r="M39" i="29"/>
  <c r="I39" i="29"/>
  <c r="U38" i="29"/>
  <c r="Q38" i="29"/>
  <c r="M38" i="29"/>
  <c r="I38" i="29"/>
  <c r="U37" i="29"/>
  <c r="Q37" i="29"/>
  <c r="M37" i="29"/>
  <c r="I37" i="29"/>
  <c r="U36" i="29"/>
  <c r="Q36" i="29"/>
  <c r="M36" i="29"/>
  <c r="I36" i="29"/>
  <c r="U35" i="29"/>
  <c r="Q35" i="29"/>
  <c r="M35" i="29"/>
  <c r="I35" i="29"/>
  <c r="F35" i="29"/>
  <c r="P42" i="29"/>
  <c r="K42" i="29"/>
  <c r="F42" i="29"/>
  <c r="P41" i="29"/>
  <c r="K41" i="29"/>
  <c r="F41" i="29"/>
  <c r="P40" i="29"/>
  <c r="K40" i="29"/>
  <c r="F40" i="29"/>
  <c r="P39" i="29"/>
  <c r="K39" i="29"/>
  <c r="F39" i="29"/>
  <c r="P38" i="29"/>
  <c r="K38" i="29"/>
  <c r="F38" i="29"/>
  <c r="P37" i="29"/>
  <c r="K37" i="29"/>
  <c r="F37" i="29"/>
  <c r="P36" i="29"/>
  <c r="K36" i="29"/>
  <c r="F36" i="29"/>
  <c r="P35" i="29"/>
  <c r="K35" i="29"/>
  <c r="T42" i="29"/>
  <c r="O42" i="29"/>
  <c r="J42" i="29"/>
  <c r="T41" i="29"/>
  <c r="O41" i="29"/>
  <c r="J41" i="29"/>
  <c r="T40" i="29"/>
  <c r="O40" i="29"/>
  <c r="J40" i="29"/>
  <c r="T39" i="29"/>
  <c r="O39" i="29"/>
  <c r="J39" i="29"/>
  <c r="T38" i="29"/>
  <c r="O38" i="29"/>
  <c r="J38" i="29"/>
  <c r="T37" i="29"/>
  <c r="O37" i="29"/>
  <c r="J37" i="29"/>
  <c r="T36" i="29"/>
  <c r="O36" i="29"/>
  <c r="J36" i="29"/>
  <c r="T35" i="29"/>
  <c r="O35" i="29"/>
  <c r="J35" i="29"/>
  <c r="S42" i="29"/>
  <c r="N42" i="29"/>
  <c r="H42" i="29"/>
  <c r="S41" i="29"/>
  <c r="N41" i="29"/>
  <c r="H41" i="29"/>
  <c r="S40" i="29"/>
  <c r="N40" i="29"/>
  <c r="H40" i="29"/>
  <c r="S39" i="29"/>
  <c r="N39" i="29"/>
  <c r="H39" i="29"/>
  <c r="S38" i="29"/>
  <c r="N38" i="29"/>
  <c r="H38" i="29"/>
  <c r="S37" i="29"/>
  <c r="N37" i="29"/>
  <c r="H37" i="29"/>
  <c r="S36" i="29"/>
  <c r="N36" i="29"/>
  <c r="H36" i="29"/>
  <c r="S35" i="29"/>
  <c r="N35" i="29"/>
  <c r="H35" i="29"/>
  <c r="G42" i="29"/>
  <c r="R40" i="29"/>
  <c r="L39" i="29"/>
  <c r="G38" i="29"/>
  <c r="R36" i="29"/>
  <c r="L35" i="29"/>
  <c r="R41" i="29"/>
  <c r="L40" i="29"/>
  <c r="G39" i="29"/>
  <c r="R37" i="29"/>
  <c r="L36" i="29"/>
  <c r="G35" i="29"/>
  <c r="R42" i="29"/>
  <c r="L41" i="29"/>
  <c r="G40" i="29"/>
  <c r="R38" i="29"/>
  <c r="L37" i="29"/>
  <c r="G36" i="29"/>
  <c r="L42" i="29"/>
  <c r="G41" i="29"/>
  <c r="R39" i="29"/>
  <c r="L38" i="29"/>
  <c r="G37" i="29"/>
  <c r="R35" i="29"/>
  <c r="V44" i="33"/>
  <c r="V39" i="33"/>
  <c r="L38" i="38" s="1"/>
  <c r="V43" i="33"/>
  <c r="V40" i="33"/>
  <c r="N38" i="38" s="1"/>
  <c r="V42" i="33"/>
  <c r="V41" i="33"/>
  <c r="P38" i="38" s="1"/>
  <c r="V38" i="33"/>
  <c r="J38" i="38" s="1"/>
  <c r="R38" i="38" s="1"/>
  <c r="AD44" i="32"/>
  <c r="AD43" i="32"/>
  <c r="AD42" i="32"/>
  <c r="AC38" i="16"/>
  <c r="V44" i="23"/>
  <c r="V41" i="23"/>
  <c r="N29" i="38" s="1"/>
  <c r="V42" i="23"/>
  <c r="P29" i="38" s="1"/>
  <c r="V39" i="23"/>
  <c r="J29" i="38" s="1"/>
  <c r="V43" i="23"/>
  <c r="V45" i="23"/>
  <c r="V40" i="23"/>
  <c r="L29" i="38" s="1"/>
  <c r="G45" i="38"/>
  <c r="D7" i="38"/>
  <c r="AC38" i="1"/>
  <c r="Y38" i="1"/>
  <c r="E7" i="38" s="1"/>
  <c r="E15" i="38" s="1"/>
  <c r="D13" i="38"/>
  <c r="AD38" i="7"/>
  <c r="S13" i="38" s="1"/>
  <c r="AC38" i="7"/>
  <c r="Y38" i="7"/>
  <c r="E13" i="38" s="1"/>
  <c r="AD45" i="6"/>
  <c r="AD44" i="6"/>
  <c r="AD43" i="6"/>
  <c r="S45" i="2"/>
  <c r="O45" i="2"/>
  <c r="K45" i="2"/>
  <c r="G45" i="2"/>
  <c r="S44" i="2"/>
  <c r="O44" i="2"/>
  <c r="K44" i="2"/>
  <c r="G44" i="2"/>
  <c r="S43" i="2"/>
  <c r="O43" i="2"/>
  <c r="K43" i="2"/>
  <c r="G43" i="2"/>
  <c r="S42" i="2"/>
  <c r="O42" i="2"/>
  <c r="K42" i="2"/>
  <c r="G42" i="2"/>
  <c r="S41" i="2"/>
  <c r="O41" i="2"/>
  <c r="K41" i="2"/>
  <c r="G41" i="2"/>
  <c r="S40" i="2"/>
  <c r="O40" i="2"/>
  <c r="K40" i="2"/>
  <c r="G40" i="2"/>
  <c r="S39" i="2"/>
  <c r="O39" i="2"/>
  <c r="K39" i="2"/>
  <c r="G39" i="2"/>
  <c r="S38" i="2"/>
  <c r="O38" i="2"/>
  <c r="K38" i="2"/>
  <c r="G38" i="2"/>
  <c r="R45" i="2"/>
  <c r="N45" i="2"/>
  <c r="J45" i="2"/>
  <c r="F45" i="2"/>
  <c r="R44" i="2"/>
  <c r="N44" i="2"/>
  <c r="J44" i="2"/>
  <c r="F44" i="2"/>
  <c r="R43" i="2"/>
  <c r="N43" i="2"/>
  <c r="J43" i="2"/>
  <c r="F43" i="2"/>
  <c r="R42" i="2"/>
  <c r="N42" i="2"/>
  <c r="J42" i="2"/>
  <c r="F42" i="2"/>
  <c r="R41" i="2"/>
  <c r="N41" i="2"/>
  <c r="J41" i="2"/>
  <c r="F41" i="2"/>
  <c r="R40" i="2"/>
  <c r="N40" i="2"/>
  <c r="J40" i="2"/>
  <c r="F40" i="2"/>
  <c r="R39" i="2"/>
  <c r="N39" i="2"/>
  <c r="J39" i="2"/>
  <c r="F39" i="2"/>
  <c r="R38" i="2"/>
  <c r="N38" i="2"/>
  <c r="J38" i="2"/>
  <c r="Q45" i="2"/>
  <c r="I45" i="2"/>
  <c r="Q44" i="2"/>
  <c r="I44" i="2"/>
  <c r="Q43" i="2"/>
  <c r="U42" i="2"/>
  <c r="M42" i="2"/>
  <c r="U41" i="2"/>
  <c r="M41" i="2"/>
  <c r="U40" i="2"/>
  <c r="M40" i="2"/>
  <c r="U39" i="2"/>
  <c r="M39" i="2"/>
  <c r="U38" i="2"/>
  <c r="M38" i="2"/>
  <c r="F38" i="2"/>
  <c r="I43" i="2"/>
  <c r="T45" i="2"/>
  <c r="P45" i="2"/>
  <c r="L45" i="2"/>
  <c r="H45" i="2"/>
  <c r="T44" i="2"/>
  <c r="P44" i="2"/>
  <c r="L44" i="2"/>
  <c r="H44" i="2"/>
  <c r="T43" i="2"/>
  <c r="P43" i="2"/>
  <c r="L43" i="2"/>
  <c r="H43" i="2"/>
  <c r="T42" i="2"/>
  <c r="P42" i="2"/>
  <c r="L42" i="2"/>
  <c r="H42" i="2"/>
  <c r="T41" i="2"/>
  <c r="P41" i="2"/>
  <c r="L41" i="2"/>
  <c r="H41" i="2"/>
  <c r="T40" i="2"/>
  <c r="P40" i="2"/>
  <c r="L40" i="2"/>
  <c r="H40" i="2"/>
  <c r="T39" i="2"/>
  <c r="P39" i="2"/>
  <c r="L39" i="2"/>
  <c r="H39" i="2"/>
  <c r="T38" i="2"/>
  <c r="P38" i="2"/>
  <c r="L38" i="2"/>
  <c r="H38" i="2"/>
  <c r="U45" i="2"/>
  <c r="M45" i="2"/>
  <c r="U44" i="2"/>
  <c r="M44" i="2"/>
  <c r="U43" i="2"/>
  <c r="M43" i="2"/>
  <c r="Q42" i="2"/>
  <c r="I42" i="2"/>
  <c r="Q41" i="2"/>
  <c r="I41" i="2"/>
  <c r="Q40" i="2"/>
  <c r="I40" i="2"/>
  <c r="Q39" i="2"/>
  <c r="I39" i="2"/>
  <c r="Q38" i="2"/>
  <c r="I38" i="2"/>
  <c r="AE37" i="12"/>
  <c r="AE41" i="12"/>
  <c r="AE38" i="12"/>
  <c r="AE36" i="12"/>
  <c r="AE40" i="12"/>
  <c r="AE39" i="12"/>
  <c r="D20" i="38"/>
  <c r="I20" i="38" s="1"/>
  <c r="Y38" i="14"/>
  <c r="E20" i="38" s="1"/>
  <c r="X39" i="14"/>
  <c r="AD39" i="14" s="1"/>
  <c r="AD38" i="14"/>
  <c r="S20" i="38" s="1"/>
  <c r="AD21" i="26"/>
  <c r="AD38" i="30"/>
  <c r="S36" i="38" s="1"/>
  <c r="AD43" i="16"/>
  <c r="V45" i="27"/>
  <c r="V41" i="27"/>
  <c r="N33" i="38" s="1"/>
  <c r="N42" i="38" s="1"/>
  <c r="V44" i="22"/>
  <c r="V41" i="22"/>
  <c r="N28" i="38" s="1"/>
  <c r="V42" i="22"/>
  <c r="P28" i="38" s="1"/>
  <c r="V39" i="22"/>
  <c r="J28" i="38" s="1"/>
  <c r="V43" i="22"/>
  <c r="V45" i="22"/>
  <c r="V40" i="22"/>
  <c r="L28" i="38" s="1"/>
  <c r="V20" i="26"/>
  <c r="P47" i="38" s="1"/>
  <c r="V44" i="24"/>
  <c r="V41" i="24"/>
  <c r="N30" i="38" s="1"/>
  <c r="V42" i="24"/>
  <c r="P30" i="38" s="1"/>
  <c r="V39" i="24"/>
  <c r="J30" i="38" s="1"/>
  <c r="V43" i="24"/>
  <c r="V45" i="24"/>
  <c r="V40" i="24"/>
  <c r="L30" i="38" s="1"/>
  <c r="G42" i="38"/>
  <c r="T45" i="30"/>
  <c r="P45" i="30"/>
  <c r="L45" i="30"/>
  <c r="H45" i="30"/>
  <c r="T44" i="30"/>
  <c r="P44" i="30"/>
  <c r="L44" i="30"/>
  <c r="H44" i="30"/>
  <c r="T43" i="30"/>
  <c r="P43" i="30"/>
  <c r="L43" i="30"/>
  <c r="H43" i="30"/>
  <c r="T42" i="30"/>
  <c r="P42" i="30"/>
  <c r="L42" i="30"/>
  <c r="H42" i="30"/>
  <c r="T41" i="30"/>
  <c r="P41" i="30"/>
  <c r="L41" i="30"/>
  <c r="H41" i="30"/>
  <c r="T40" i="30"/>
  <c r="P40" i="30"/>
  <c r="L40" i="30"/>
  <c r="H40" i="30"/>
  <c r="T39" i="30"/>
  <c r="P39" i="30"/>
  <c r="L39" i="30"/>
  <c r="H39" i="30"/>
  <c r="T38" i="30"/>
  <c r="P38" i="30"/>
  <c r="L38" i="30"/>
  <c r="H38" i="30"/>
  <c r="S45" i="30"/>
  <c r="O45" i="30"/>
  <c r="K45" i="30"/>
  <c r="G45" i="30"/>
  <c r="S44" i="30"/>
  <c r="O44" i="30"/>
  <c r="K44" i="30"/>
  <c r="G44" i="30"/>
  <c r="S43" i="30"/>
  <c r="O43" i="30"/>
  <c r="K43" i="30"/>
  <c r="G43" i="30"/>
  <c r="S42" i="30"/>
  <c r="O42" i="30"/>
  <c r="K42" i="30"/>
  <c r="G42" i="30"/>
  <c r="S41" i="30"/>
  <c r="O41" i="30"/>
  <c r="K41" i="30"/>
  <c r="G41" i="30"/>
  <c r="S40" i="30"/>
  <c r="O40" i="30"/>
  <c r="K40" i="30"/>
  <c r="G40" i="30"/>
  <c r="S39" i="30"/>
  <c r="O39" i="30"/>
  <c r="K39" i="30"/>
  <c r="G39" i="30"/>
  <c r="S38" i="30"/>
  <c r="O38" i="30"/>
  <c r="K38" i="30"/>
  <c r="G38" i="30"/>
  <c r="R45" i="30"/>
  <c r="N45" i="30"/>
  <c r="J45" i="30"/>
  <c r="F45" i="30"/>
  <c r="R44" i="30"/>
  <c r="N44" i="30"/>
  <c r="J44" i="30"/>
  <c r="F44" i="30"/>
  <c r="R43" i="30"/>
  <c r="N43" i="30"/>
  <c r="J43" i="30"/>
  <c r="F43" i="30"/>
  <c r="R42" i="30"/>
  <c r="N42" i="30"/>
  <c r="J42" i="30"/>
  <c r="F42" i="30"/>
  <c r="R41" i="30"/>
  <c r="N41" i="30"/>
  <c r="J41" i="30"/>
  <c r="F41" i="30"/>
  <c r="R40" i="30"/>
  <c r="N40" i="30"/>
  <c r="J40" i="30"/>
  <c r="F40" i="30"/>
  <c r="R39" i="30"/>
  <c r="N39" i="30"/>
  <c r="J39" i="30"/>
  <c r="F39" i="30"/>
  <c r="R38" i="30"/>
  <c r="N38" i="30"/>
  <c r="J38" i="30"/>
  <c r="Q45" i="30"/>
  <c r="Q44" i="30"/>
  <c r="Q43" i="30"/>
  <c r="Q42" i="30"/>
  <c r="Q41" i="30"/>
  <c r="Q40" i="30"/>
  <c r="Q39" i="30"/>
  <c r="Q38" i="30"/>
  <c r="M45" i="30"/>
  <c r="M44" i="30"/>
  <c r="M43" i="30"/>
  <c r="M42" i="30"/>
  <c r="M41" i="30"/>
  <c r="M40" i="30"/>
  <c r="M39" i="30"/>
  <c r="M38" i="30"/>
  <c r="I45" i="30"/>
  <c r="I44" i="30"/>
  <c r="I43" i="30"/>
  <c r="I42" i="30"/>
  <c r="I41" i="30"/>
  <c r="I40" i="30"/>
  <c r="I39" i="30"/>
  <c r="I38" i="30"/>
  <c r="U45" i="30"/>
  <c r="U41" i="30"/>
  <c r="F38" i="30"/>
  <c r="U44" i="30"/>
  <c r="U40" i="30"/>
  <c r="U43" i="30"/>
  <c r="U39" i="30"/>
  <c r="U42" i="30"/>
  <c r="U38" i="30"/>
  <c r="AD43" i="33"/>
  <c r="AD42" i="33"/>
  <c r="AD44" i="33"/>
  <c r="D43" i="38"/>
  <c r="Y37" i="32"/>
  <c r="E43" i="38" s="1"/>
  <c r="E45" i="38" s="1"/>
  <c r="AD38" i="16"/>
  <c r="S22" i="38" s="1"/>
  <c r="I22" i="38"/>
  <c r="AD45" i="23"/>
  <c r="AD43" i="23"/>
  <c r="AD44" i="23"/>
  <c r="S29" i="37"/>
  <c r="O29" i="37"/>
  <c r="K29" i="37"/>
  <c r="G29" i="37"/>
  <c r="S28" i="37"/>
  <c r="O28" i="37"/>
  <c r="K28" i="37"/>
  <c r="G28" i="37"/>
  <c r="S27" i="37"/>
  <c r="O27" i="37"/>
  <c r="K27" i="37"/>
  <c r="G27" i="37"/>
  <c r="S26" i="37"/>
  <c r="O26" i="37"/>
  <c r="K26" i="37"/>
  <c r="G26" i="37"/>
  <c r="S25" i="37"/>
  <c r="O25" i="37"/>
  <c r="K25" i="37"/>
  <c r="G25" i="37"/>
  <c r="S24" i="37"/>
  <c r="O24" i="37"/>
  <c r="K24" i="37"/>
  <c r="G24" i="37"/>
  <c r="S23" i="37"/>
  <c r="O23" i="37"/>
  <c r="K23" i="37"/>
  <c r="G23" i="37"/>
  <c r="S22" i="37"/>
  <c r="O22" i="37"/>
  <c r="K22" i="37"/>
  <c r="T29" i="37"/>
  <c r="N29" i="37"/>
  <c r="I29" i="37"/>
  <c r="T28" i="37"/>
  <c r="N28" i="37"/>
  <c r="I28" i="37"/>
  <c r="T27" i="37"/>
  <c r="N27" i="37"/>
  <c r="I27" i="37"/>
  <c r="T26" i="37"/>
  <c r="N26" i="37"/>
  <c r="I26" i="37"/>
  <c r="T25" i="37"/>
  <c r="N25" i="37"/>
  <c r="I25" i="37"/>
  <c r="T24" i="37"/>
  <c r="N24" i="37"/>
  <c r="I24" i="37"/>
  <c r="T23" i="37"/>
  <c r="N23" i="37"/>
  <c r="I23" i="37"/>
  <c r="T22" i="37"/>
  <c r="N22" i="37"/>
  <c r="I22" i="37"/>
  <c r="R29" i="37"/>
  <c r="M29" i="37"/>
  <c r="H29" i="37"/>
  <c r="R28" i="37"/>
  <c r="M28" i="37"/>
  <c r="H28" i="37"/>
  <c r="R27" i="37"/>
  <c r="M27" i="37"/>
  <c r="H27" i="37"/>
  <c r="R26" i="37"/>
  <c r="M26" i="37"/>
  <c r="H26" i="37"/>
  <c r="R25" i="37"/>
  <c r="M25" i="37"/>
  <c r="H25" i="37"/>
  <c r="R24" i="37"/>
  <c r="M24" i="37"/>
  <c r="H24" i="37"/>
  <c r="R23" i="37"/>
  <c r="M23" i="37"/>
  <c r="H23" i="37"/>
  <c r="R22" i="37"/>
  <c r="M22" i="37"/>
  <c r="H22" i="37"/>
  <c r="Q29" i="37"/>
  <c r="V28" i="37"/>
  <c r="L28" i="37"/>
  <c r="Q27" i="37"/>
  <c r="V26" i="37"/>
  <c r="L26" i="37"/>
  <c r="Q25" i="37"/>
  <c r="V24" i="37"/>
  <c r="L24" i="37"/>
  <c r="Q23" i="37"/>
  <c r="V22" i="37"/>
  <c r="L22" i="37"/>
  <c r="P29" i="37"/>
  <c r="U28" i="37"/>
  <c r="J28" i="37"/>
  <c r="P27" i="37"/>
  <c r="U26" i="37"/>
  <c r="J26" i="37"/>
  <c r="P25" i="37"/>
  <c r="U24" i="37"/>
  <c r="J24" i="37"/>
  <c r="P23" i="37"/>
  <c r="U22" i="37"/>
  <c r="J22" i="37"/>
  <c r="L29" i="37"/>
  <c r="V27" i="37"/>
  <c r="Q26" i="37"/>
  <c r="L25" i="37"/>
  <c r="V23" i="37"/>
  <c r="Q22" i="37"/>
  <c r="J29" i="37"/>
  <c r="U27" i="37"/>
  <c r="P26" i="37"/>
  <c r="J25" i="37"/>
  <c r="U23" i="37"/>
  <c r="P22" i="37"/>
  <c r="V29" i="37"/>
  <c r="Q28" i="37"/>
  <c r="L27" i="37"/>
  <c r="V25" i="37"/>
  <c r="Q24" i="37"/>
  <c r="L23" i="37"/>
  <c r="G22" i="37"/>
  <c r="J27" i="37"/>
  <c r="U25" i="37"/>
  <c r="U29" i="37"/>
  <c r="P24" i="37"/>
  <c r="P28" i="37"/>
  <c r="J23" i="37"/>
  <c r="V43" i="7"/>
  <c r="V45" i="7"/>
  <c r="V40" i="7"/>
  <c r="L13" i="38" s="1"/>
  <c r="V39" i="7"/>
  <c r="J13" i="38" s="1"/>
  <c r="V44" i="7"/>
  <c r="V42" i="7"/>
  <c r="P13" i="38" s="1"/>
  <c r="V41" i="7"/>
  <c r="N13" i="38" s="1"/>
  <c r="V43" i="5"/>
  <c r="V41" i="5"/>
  <c r="N11" i="38" s="1"/>
  <c r="V44" i="5"/>
  <c r="V40" i="5"/>
  <c r="L11" i="38" s="1"/>
  <c r="V45" i="5"/>
  <c r="V42" i="5"/>
  <c r="P11" i="38" s="1"/>
  <c r="V39" i="5"/>
  <c r="J11" i="38" s="1"/>
  <c r="R11" i="38" s="1"/>
  <c r="R45" i="4"/>
  <c r="N45" i="4"/>
  <c r="J45" i="4"/>
  <c r="F45" i="4"/>
  <c r="R44" i="4"/>
  <c r="N44" i="4"/>
  <c r="J44" i="4"/>
  <c r="F44" i="4"/>
  <c r="R43" i="4"/>
  <c r="N43" i="4"/>
  <c r="J43" i="4"/>
  <c r="F43" i="4"/>
  <c r="R42" i="4"/>
  <c r="N42" i="4"/>
  <c r="J42" i="4"/>
  <c r="F42" i="4"/>
  <c r="R41" i="4"/>
  <c r="N41" i="4"/>
  <c r="J41" i="4"/>
  <c r="F41" i="4"/>
  <c r="R40" i="4"/>
  <c r="N40" i="4"/>
  <c r="J40" i="4"/>
  <c r="F40" i="4"/>
  <c r="R39" i="4"/>
  <c r="N39" i="4"/>
  <c r="J39" i="4"/>
  <c r="F39" i="4"/>
  <c r="R38" i="4"/>
  <c r="N38" i="4"/>
  <c r="J38" i="4"/>
  <c r="U45" i="4"/>
  <c r="P45" i="4"/>
  <c r="K45" i="4"/>
  <c r="U44" i="4"/>
  <c r="P44" i="4"/>
  <c r="K44" i="4"/>
  <c r="U43" i="4"/>
  <c r="P43" i="4"/>
  <c r="K43" i="4"/>
  <c r="U42" i="4"/>
  <c r="P42" i="4"/>
  <c r="K42" i="4"/>
  <c r="U41" i="4"/>
  <c r="P41" i="4"/>
  <c r="K41" i="4"/>
  <c r="U40" i="4"/>
  <c r="P40" i="4"/>
  <c r="K40" i="4"/>
  <c r="U39" i="4"/>
  <c r="P39" i="4"/>
  <c r="K39" i="4"/>
  <c r="U38" i="4"/>
  <c r="P38" i="4"/>
  <c r="K38" i="4"/>
  <c r="F38" i="4"/>
  <c r="M45" i="4"/>
  <c r="S44" i="4"/>
  <c r="H44" i="4"/>
  <c r="M43" i="4"/>
  <c r="S42" i="4"/>
  <c r="H42" i="4"/>
  <c r="M41" i="4"/>
  <c r="S40" i="4"/>
  <c r="H40" i="4"/>
  <c r="M39" i="4"/>
  <c r="S38" i="4"/>
  <c r="H38" i="4"/>
  <c r="T45" i="4"/>
  <c r="O45" i="4"/>
  <c r="I45" i="4"/>
  <c r="T44" i="4"/>
  <c r="O44" i="4"/>
  <c r="I44" i="4"/>
  <c r="T43" i="4"/>
  <c r="O43" i="4"/>
  <c r="I43" i="4"/>
  <c r="T42" i="4"/>
  <c r="O42" i="4"/>
  <c r="I42" i="4"/>
  <c r="T41" i="4"/>
  <c r="O41" i="4"/>
  <c r="I41" i="4"/>
  <c r="T40" i="4"/>
  <c r="O40" i="4"/>
  <c r="I40" i="4"/>
  <c r="T39" i="4"/>
  <c r="O39" i="4"/>
  <c r="I39" i="4"/>
  <c r="T38" i="4"/>
  <c r="O38" i="4"/>
  <c r="I38" i="4"/>
  <c r="Q45" i="4"/>
  <c r="L45" i="4"/>
  <c r="G45" i="4"/>
  <c r="Q44" i="4"/>
  <c r="L44" i="4"/>
  <c r="G44" i="4"/>
  <c r="Q43" i="4"/>
  <c r="L43" i="4"/>
  <c r="G43" i="4"/>
  <c r="Q42" i="4"/>
  <c r="L42" i="4"/>
  <c r="G42" i="4"/>
  <c r="Q41" i="4"/>
  <c r="L41" i="4"/>
  <c r="G41" i="4"/>
  <c r="Q40" i="4"/>
  <c r="L40" i="4"/>
  <c r="G40" i="4"/>
  <c r="Q39" i="4"/>
  <c r="L39" i="4"/>
  <c r="G39" i="4"/>
  <c r="Q38" i="4"/>
  <c r="L38" i="4"/>
  <c r="G38" i="4"/>
  <c r="S45" i="4"/>
  <c r="H45" i="4"/>
  <c r="M44" i="4"/>
  <c r="S43" i="4"/>
  <c r="H43" i="4"/>
  <c r="M42" i="4"/>
  <c r="S41" i="4"/>
  <c r="H41" i="4"/>
  <c r="M40" i="4"/>
  <c r="S39" i="4"/>
  <c r="H39" i="4"/>
  <c r="M38" i="4"/>
  <c r="G32" i="38"/>
  <c r="X39" i="30"/>
  <c r="AD39" i="30" s="1"/>
  <c r="AD16" i="26"/>
  <c r="S47" i="38" s="1"/>
  <c r="V39" i="27"/>
  <c r="J33" i="38" s="1"/>
  <c r="M11" i="38" l="1"/>
  <c r="Q11" i="38"/>
  <c r="O11" i="38"/>
  <c r="K11" i="38"/>
  <c r="D48" i="38"/>
  <c r="S48" i="38" s="1"/>
  <c r="I46" i="38"/>
  <c r="R37" i="38"/>
  <c r="R22" i="38"/>
  <c r="X39" i="3"/>
  <c r="I17" i="38"/>
  <c r="H51" i="38"/>
  <c r="E42" i="38"/>
  <c r="I11" i="38"/>
  <c r="T11" i="38" s="1"/>
  <c r="J45" i="38"/>
  <c r="R43" i="38"/>
  <c r="AD38" i="24"/>
  <c r="S30" i="38" s="1"/>
  <c r="I28" i="38"/>
  <c r="X39" i="18"/>
  <c r="L32" i="38"/>
  <c r="N32" i="38"/>
  <c r="X35" i="12"/>
  <c r="AD35" i="12" s="1"/>
  <c r="L23" i="38"/>
  <c r="N23" i="38"/>
  <c r="AD38" i="36"/>
  <c r="S41" i="38" s="1"/>
  <c r="AD38" i="35"/>
  <c r="S40" i="38" s="1"/>
  <c r="R20" i="38"/>
  <c r="P15" i="38"/>
  <c r="AD38" i="23"/>
  <c r="S29" i="38" s="1"/>
  <c r="X38" i="33"/>
  <c r="AD38" i="33" s="1"/>
  <c r="I38" i="38"/>
  <c r="R27" i="38"/>
  <c r="R40" i="38"/>
  <c r="AD38" i="28"/>
  <c r="S34" i="38" s="1"/>
  <c r="I34" i="38"/>
  <c r="X39" i="2"/>
  <c r="AX29" i="37"/>
  <c r="AX27" i="37"/>
  <c r="AX28" i="37"/>
  <c r="D50" i="38"/>
  <c r="S50" i="38" s="1"/>
  <c r="I49" i="38"/>
  <c r="I24" i="38"/>
  <c r="D32" i="38"/>
  <c r="R36" i="38"/>
  <c r="J42" i="38"/>
  <c r="R33" i="38"/>
  <c r="R13" i="38"/>
  <c r="AD37" i="32"/>
  <c r="S43" i="38" s="1"/>
  <c r="X39" i="7"/>
  <c r="I13" i="38"/>
  <c r="AD38" i="1"/>
  <c r="S7" i="38" s="1"/>
  <c r="AC38" i="21"/>
  <c r="I27" i="38"/>
  <c r="I14" i="38"/>
  <c r="X40" i="11"/>
  <c r="AD40" i="11" s="1"/>
  <c r="AD22" i="37"/>
  <c r="R39" i="38"/>
  <c r="AC35" i="29"/>
  <c r="AD38" i="15"/>
  <c r="S21" i="38" s="1"/>
  <c r="AC38" i="3"/>
  <c r="AC33" i="10"/>
  <c r="R31" i="38"/>
  <c r="AC38" i="27"/>
  <c r="AC38" i="6"/>
  <c r="X39" i="5"/>
  <c r="X39" i="24"/>
  <c r="AC38" i="22"/>
  <c r="AD38" i="18"/>
  <c r="S25" i="38" s="1"/>
  <c r="I40" i="38"/>
  <c r="O12" i="38"/>
  <c r="K12" i="38"/>
  <c r="M12" i="38"/>
  <c r="Q12" i="38"/>
  <c r="F51" i="38"/>
  <c r="L15" i="38"/>
  <c r="R46" i="38"/>
  <c r="J48" i="38"/>
  <c r="X39" i="28"/>
  <c r="AD39" i="28" s="1"/>
  <c r="M19" i="38"/>
  <c r="Q19" i="38"/>
  <c r="K19" i="38"/>
  <c r="O19" i="38"/>
  <c r="R44" i="38"/>
  <c r="AD38" i="17"/>
  <c r="S24" i="38" s="1"/>
  <c r="E23" i="38"/>
  <c r="D23" i="38"/>
  <c r="I16" i="38"/>
  <c r="AC37" i="32"/>
  <c r="X38" i="32"/>
  <c r="AD38" i="32" s="1"/>
  <c r="D45" i="38"/>
  <c r="S45" i="38" s="1"/>
  <c r="I43" i="38"/>
  <c r="R30" i="38"/>
  <c r="R28" i="38"/>
  <c r="AC38" i="14"/>
  <c r="X39" i="1"/>
  <c r="D15" i="38"/>
  <c r="I7" i="38"/>
  <c r="AD38" i="21"/>
  <c r="S46" i="38" s="1"/>
  <c r="AC38" i="11"/>
  <c r="I18" i="38"/>
  <c r="AE22" i="37"/>
  <c r="S44" i="38" s="1"/>
  <c r="AD35" i="29"/>
  <c r="S35" i="38" s="1"/>
  <c r="I35" i="38"/>
  <c r="I21" i="38"/>
  <c r="R8" i="38"/>
  <c r="R17" i="38"/>
  <c r="AD38" i="3"/>
  <c r="S9" i="38" s="1"/>
  <c r="X35" i="10"/>
  <c r="AD35" i="10" s="1"/>
  <c r="AD38" i="27"/>
  <c r="S33" i="38" s="1"/>
  <c r="I33" i="38"/>
  <c r="D42" i="38"/>
  <c r="S42" i="38" s="1"/>
  <c r="R26" i="38"/>
  <c r="P42" i="38"/>
  <c r="AD38" i="6"/>
  <c r="S12" i="38" s="1"/>
  <c r="AC38" i="5"/>
  <c r="I30" i="38"/>
  <c r="AD38" i="22"/>
  <c r="S28" i="38" s="1"/>
  <c r="R14" i="38"/>
  <c r="Q41" i="38"/>
  <c r="T41" i="38" s="1"/>
  <c r="M41" i="38"/>
  <c r="K41" i="38"/>
  <c r="O41" i="38"/>
  <c r="I25" i="38"/>
  <c r="J32" i="38"/>
  <c r="R24" i="38"/>
  <c r="T19" i="38"/>
  <c r="Q18" i="38"/>
  <c r="M18" i="38"/>
  <c r="K18" i="38"/>
  <c r="O18" i="38"/>
  <c r="AC38" i="35"/>
  <c r="V36" i="13"/>
  <c r="P49" i="38" s="1"/>
  <c r="P50" i="38" s="1"/>
  <c r="V39" i="13"/>
  <c r="V34" i="13"/>
  <c r="L49" i="38" s="1"/>
  <c r="L50" i="38" s="1"/>
  <c r="V38" i="13"/>
  <c r="V33" i="13"/>
  <c r="J49" i="38" s="1"/>
  <c r="V37" i="13"/>
  <c r="V35" i="13"/>
  <c r="N49" i="38" s="1"/>
  <c r="N50" i="38" s="1"/>
  <c r="N15" i="38"/>
  <c r="AC37" i="33"/>
  <c r="L48" i="38"/>
  <c r="P48" i="38"/>
  <c r="M21" i="38"/>
  <c r="O21" i="38"/>
  <c r="Q21" i="38"/>
  <c r="K21" i="38"/>
  <c r="R9" i="38"/>
  <c r="E32" i="38"/>
  <c r="E51" i="38" s="1"/>
  <c r="R29" i="38"/>
  <c r="Q38" i="38"/>
  <c r="M38" i="38"/>
  <c r="K38" i="38"/>
  <c r="O38" i="38"/>
  <c r="R47" i="38"/>
  <c r="X39" i="21"/>
  <c r="X36" i="29"/>
  <c r="AD36" i="29" s="1"/>
  <c r="I9" i="38"/>
  <c r="X39" i="27"/>
  <c r="AD39" i="27" s="1"/>
  <c r="L42" i="38"/>
  <c r="X39" i="6"/>
  <c r="I12" i="38"/>
  <c r="T12" i="38" s="1"/>
  <c r="AD38" i="5"/>
  <c r="S11" i="38" s="1"/>
  <c r="R35" i="38"/>
  <c r="AC38" i="24"/>
  <c r="X39" i="22"/>
  <c r="R34" i="38"/>
  <c r="AC38" i="18"/>
  <c r="P32" i="38"/>
  <c r="P23" i="38"/>
  <c r="J23" i="38"/>
  <c r="R16" i="38"/>
  <c r="R10" i="38"/>
  <c r="AC38" i="36"/>
  <c r="I31" i="38"/>
  <c r="AC39" i="19"/>
  <c r="I26" i="38"/>
  <c r="X39" i="35"/>
  <c r="AD39" i="35" s="1"/>
  <c r="R25" i="38"/>
  <c r="J15" i="38"/>
  <c r="R7" i="38"/>
  <c r="AD37" i="33"/>
  <c r="S38" i="38" s="1"/>
  <c r="N48" i="38"/>
  <c r="X39" i="34"/>
  <c r="AD39" i="34" s="1"/>
  <c r="AC38" i="28"/>
  <c r="AC38" i="4"/>
  <c r="AC38" i="2"/>
  <c r="I8" i="38"/>
  <c r="X39" i="17"/>
  <c r="AD39" i="9"/>
  <c r="S16" i="38" s="1"/>
  <c r="V38" i="36" l="1"/>
  <c r="V38" i="25"/>
  <c r="M34" i="38"/>
  <c r="Q34" i="38"/>
  <c r="K34" i="38"/>
  <c r="O34" i="38"/>
  <c r="Q14" i="38"/>
  <c r="M14" i="38"/>
  <c r="K14" i="38"/>
  <c r="O14" i="38"/>
  <c r="I42" i="38"/>
  <c r="M17" i="38"/>
  <c r="K17" i="38"/>
  <c r="Q17" i="38"/>
  <c r="O17" i="38"/>
  <c r="S23" i="38"/>
  <c r="O13" i="38"/>
  <c r="K13" i="38"/>
  <c r="Q13" i="38"/>
  <c r="M13" i="38"/>
  <c r="S32" i="38"/>
  <c r="T34" i="38"/>
  <c r="T38" i="38"/>
  <c r="O20" i="38"/>
  <c r="K20" i="38"/>
  <c r="M20" i="38"/>
  <c r="Q20" i="38"/>
  <c r="T20" i="38" s="1"/>
  <c r="Q37" i="38"/>
  <c r="M37" i="38"/>
  <c r="O37" i="38"/>
  <c r="K37" i="38"/>
  <c r="Q25" i="38"/>
  <c r="K25" i="38"/>
  <c r="O25" i="38"/>
  <c r="M25" i="38"/>
  <c r="O47" i="38"/>
  <c r="K47" i="38"/>
  <c r="Q47" i="38"/>
  <c r="T47" i="38" s="1"/>
  <c r="M47" i="38"/>
  <c r="O24" i="38"/>
  <c r="K24" i="38"/>
  <c r="M24" i="38"/>
  <c r="T24" i="38" s="1"/>
  <c r="V39" i="9" s="1"/>
  <c r="R32" i="38"/>
  <c r="Q24" i="38"/>
  <c r="Q8" i="38"/>
  <c r="M8" i="38"/>
  <c r="K8" i="38"/>
  <c r="O8" i="38"/>
  <c r="I15" i="38"/>
  <c r="O28" i="38"/>
  <c r="K28" i="38"/>
  <c r="M28" i="38"/>
  <c r="Q28" i="38"/>
  <c r="O31" i="38"/>
  <c r="M31" i="38"/>
  <c r="Q31" i="38"/>
  <c r="K31" i="38"/>
  <c r="T14" i="38"/>
  <c r="T13" i="38"/>
  <c r="R42" i="38"/>
  <c r="M33" i="38"/>
  <c r="K33" i="38"/>
  <c r="Q33" i="38"/>
  <c r="T33" i="38" s="1"/>
  <c r="O33" i="38"/>
  <c r="I32" i="38"/>
  <c r="T28" i="38"/>
  <c r="V38" i="14" s="1"/>
  <c r="T17" i="38"/>
  <c r="I48" i="38"/>
  <c r="T31" i="38"/>
  <c r="R15" i="38"/>
  <c r="O7" i="38"/>
  <c r="K7" i="38"/>
  <c r="M7" i="38"/>
  <c r="Q7" i="38"/>
  <c r="T7" i="38" s="1"/>
  <c r="O29" i="38"/>
  <c r="M29" i="38"/>
  <c r="K29" i="38"/>
  <c r="Q29" i="38"/>
  <c r="R49" i="38"/>
  <c r="J50" i="38"/>
  <c r="Q26" i="38"/>
  <c r="M26" i="38"/>
  <c r="O26" i="38"/>
  <c r="K26" i="38"/>
  <c r="T21" i="38"/>
  <c r="T18" i="38"/>
  <c r="D51" i="38"/>
  <c r="S51" i="38" s="1"/>
  <c r="S15" i="38"/>
  <c r="Q30" i="38"/>
  <c r="T30" i="38" s="1"/>
  <c r="V38" i="16" s="1"/>
  <c r="M30" i="38"/>
  <c r="K30" i="38"/>
  <c r="O30" i="38"/>
  <c r="Q46" i="38"/>
  <c r="T46" i="38" s="1"/>
  <c r="M46" i="38"/>
  <c r="R48" i="38"/>
  <c r="K46" i="38"/>
  <c r="O46" i="38"/>
  <c r="O39" i="38"/>
  <c r="K39" i="38"/>
  <c r="M39" i="38"/>
  <c r="Q39" i="38"/>
  <c r="I50" i="38"/>
  <c r="Q40" i="38"/>
  <c r="T40" i="38" s="1"/>
  <c r="K40" i="38"/>
  <c r="O40" i="38"/>
  <c r="M40" i="38"/>
  <c r="T26" i="38"/>
  <c r="O10" i="38"/>
  <c r="K10" i="38"/>
  <c r="Q10" i="38"/>
  <c r="M10" i="38"/>
  <c r="O9" i="38"/>
  <c r="M9" i="38"/>
  <c r="Q9" i="38"/>
  <c r="T9" i="38" s="1"/>
  <c r="K9" i="38"/>
  <c r="N51" i="38"/>
  <c r="T8" i="38"/>
  <c r="J51" i="38"/>
  <c r="R23" i="38"/>
  <c r="O16" i="38"/>
  <c r="K16" i="38"/>
  <c r="Q16" i="38"/>
  <c r="T16" i="38" s="1"/>
  <c r="M16" i="38"/>
  <c r="O35" i="38"/>
  <c r="K35" i="38"/>
  <c r="M35" i="38"/>
  <c r="Q35" i="38"/>
  <c r="T35" i="38" s="1"/>
  <c r="T25" i="38"/>
  <c r="V34" i="10" s="1"/>
  <c r="T43" i="38"/>
  <c r="I45" i="38"/>
  <c r="I23" i="38"/>
  <c r="Q44" i="38"/>
  <c r="T44" i="38" s="1"/>
  <c r="O44" i="38"/>
  <c r="M44" i="38"/>
  <c r="K44" i="38"/>
  <c r="L51" i="38"/>
  <c r="M36" i="38"/>
  <c r="O36" i="38"/>
  <c r="Q36" i="38"/>
  <c r="K36" i="38"/>
  <c r="K27" i="38"/>
  <c r="O27" i="38"/>
  <c r="Q27" i="38"/>
  <c r="T27" i="38" s="1"/>
  <c r="V34" i="12" s="1"/>
  <c r="M27" i="38"/>
  <c r="P51" i="38"/>
  <c r="K43" i="38"/>
  <c r="Q43" i="38"/>
  <c r="R45" i="38"/>
  <c r="O43" i="38"/>
  <c r="M43" i="38"/>
  <c r="Q22" i="38"/>
  <c r="M22" i="38"/>
  <c r="O22" i="38"/>
  <c r="K22" i="38"/>
  <c r="V38" i="35" l="1"/>
  <c r="V38" i="24"/>
  <c r="V38" i="27"/>
  <c r="V38" i="17"/>
  <c r="V35" i="29"/>
  <c r="V16" i="26"/>
  <c r="V38" i="21"/>
  <c r="V39" i="19"/>
  <c r="Q23" i="38"/>
  <c r="M23" i="38"/>
  <c r="K23" i="38"/>
  <c r="O23" i="38"/>
  <c r="V32" i="13"/>
  <c r="V39" i="11"/>
  <c r="T39" i="38"/>
  <c r="T29" i="38"/>
  <c r="V38" i="15" s="1"/>
  <c r="O15" i="38"/>
  <c r="M15" i="38"/>
  <c r="Q15" i="38"/>
  <c r="K15" i="38"/>
  <c r="K42" i="38"/>
  <c r="O42" i="38"/>
  <c r="M42" i="38"/>
  <c r="Q42" i="38"/>
  <c r="V37" i="33"/>
  <c r="V38" i="22"/>
  <c r="T42" i="38"/>
  <c r="T10" i="38"/>
  <c r="I51" i="38"/>
  <c r="T15" i="38"/>
  <c r="V38" i="28"/>
  <c r="V38" i="18"/>
  <c r="T22" i="38"/>
  <c r="T36" i="38"/>
  <c r="M48" i="38"/>
  <c r="Q48" i="38"/>
  <c r="T48" i="38" s="1"/>
  <c r="O48" i="38"/>
  <c r="K48" i="38"/>
  <c r="O45" i="38"/>
  <c r="K45" i="38"/>
  <c r="Q45" i="38"/>
  <c r="T45" i="38" s="1"/>
  <c r="M45" i="38"/>
  <c r="T23" i="38"/>
  <c r="R50" i="38"/>
  <c r="K49" i="38"/>
  <c r="M49" i="38"/>
  <c r="O49" i="38"/>
  <c r="Q49" i="38"/>
  <c r="T49" i="38" s="1"/>
  <c r="O32" i="38"/>
  <c r="K32" i="38"/>
  <c r="Q32" i="38"/>
  <c r="T32" i="38" s="1"/>
  <c r="M32" i="38"/>
  <c r="T37" i="38"/>
  <c r="V38" i="34" l="1"/>
  <c r="V38" i="23"/>
  <c r="O50" i="38"/>
  <c r="K50" i="38"/>
  <c r="M50" i="38"/>
  <c r="Q50" i="38"/>
  <c r="T50" i="38" s="1"/>
  <c r="W22" i="37"/>
  <c r="V37" i="32"/>
  <c r="V38" i="31"/>
  <c r="V38" i="30"/>
  <c r="V38" i="20"/>
  <c r="R51" i="38"/>
  <c r="O51" i="38" l="1"/>
  <c r="Q51" i="38"/>
  <c r="M51" i="38"/>
  <c r="K51" i="38"/>
  <c r="T51" i="3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2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2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3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3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4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4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5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5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6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6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7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7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8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8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9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9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A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A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B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B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C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C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D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D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E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E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0F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0F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1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2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2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3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3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4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4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5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5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6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6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7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7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8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8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9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9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A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A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B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B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2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C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C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D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D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E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E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1F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1F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0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0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1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1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2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2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3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3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comments3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1" authorId="0" shapeId="0" xr:uid="{00000000-0006-0000-2400-000001000000}">
      <text>
        <r>
          <rPr>
            <b/>
            <i/>
            <sz val="10"/>
            <color rgb="FF000000"/>
            <rFont val="Tahoma"/>
            <family val="2"/>
            <charset val="204"/>
          </rPr>
          <t>вставить № группы</t>
        </r>
      </text>
    </comment>
    <comment ref="D1" authorId="0" shapeId="0" xr:uid="{00000000-0006-0000-2400-000002000000}">
      <text>
        <r>
          <rPr>
            <b/>
            <i/>
            <sz val="10"/>
            <color rgb="FF000000"/>
            <rFont val="Tahoma"/>
            <family val="2"/>
            <charset val="204"/>
          </rPr>
          <t>текущая дата</t>
        </r>
      </text>
    </comment>
  </commentList>
</comments>
</file>

<file path=xl/sharedStrings.xml><?xml version="1.0" encoding="utf-8"?>
<sst xmlns="http://schemas.openxmlformats.org/spreadsheetml/2006/main" count="4608" uniqueCount="1085">
  <si>
    <t>Зач. Б. Оц.</t>
  </si>
  <si>
    <t>Зач с оц.</t>
  </si>
  <si>
    <t>Экзамены</t>
  </si>
  <si>
    <t xml:space="preserve">дата
</t>
  </si>
  <si>
    <t>ср.балл</t>
  </si>
  <si>
    <t>кафедра.</t>
  </si>
  <si>
    <t>Д0-0701-1</t>
  </si>
  <si>
    <t>Д-0108-1</t>
  </si>
  <si>
    <t>Д-0102-1</t>
  </si>
  <si>
    <t>Д-0101-1</t>
  </si>
  <si>
    <t>Д-0303-1</t>
  </si>
  <si>
    <t>Д-0301-1</t>
  </si>
  <si>
    <t>Д-0402-1</t>
  </si>
  <si>
    <t>Д-0901-1</t>
  </si>
  <si>
    <t>Д-0601-1</t>
  </si>
  <si>
    <t>№ п/п</t>
  </si>
  <si>
    <t>должн.</t>
  </si>
  <si>
    <t>звание</t>
  </si>
  <si>
    <t>Фамилия И.О.</t>
  </si>
  <si>
    <t>группа</t>
  </si>
  <si>
    <t>Ин.яз</t>
  </si>
  <si>
    <t>Социология</t>
  </si>
  <si>
    <t>Философия</t>
  </si>
  <si>
    <t>История</t>
  </si>
  <si>
    <t>ИиКГ</t>
  </si>
  <si>
    <t>Математика</t>
  </si>
  <si>
    <t>СП</t>
  </si>
  <si>
    <t>Физика</t>
  </si>
  <si>
    <t>ФП</t>
  </si>
  <si>
    <t>общ.оценка 277 пр</t>
  </si>
  <si>
    <t>Б</t>
  </si>
  <si>
    <t>НД</t>
  </si>
  <si>
    <t>2 и н\з</t>
  </si>
  <si>
    <t>Сумма оц - к</t>
  </si>
  <si>
    <t>Процент премии</t>
  </si>
  <si>
    <t>минималиная оценка</t>
  </si>
  <si>
    <t>курсант</t>
  </si>
  <si>
    <t>рядовой</t>
  </si>
  <si>
    <t>Алботов Заурбек Валерьевич</t>
  </si>
  <si>
    <t>Бахвалов Виктор Васильевич</t>
  </si>
  <si>
    <t>ан;4</t>
  </si>
  <si>
    <t>ан;5</t>
  </si>
  <si>
    <t>ан;3</t>
  </si>
  <si>
    <t>Башкиров Данила Романович</t>
  </si>
  <si>
    <t>Босенко Виктор Сергеевич</t>
  </si>
  <si>
    <t>Григорян Сергей Суренович</t>
  </si>
  <si>
    <t>Евтушенко Артем Игоревич</t>
  </si>
  <si>
    <t>Егоров Глеб Анатольевич</t>
  </si>
  <si>
    <t>Зеленцов Александр Александрович</t>
  </si>
  <si>
    <t>Карабанов Дмитрий Сергеевич</t>
  </si>
  <si>
    <t>Маевский Владислав Владимирович</t>
  </si>
  <si>
    <t>Матвеев Алексей Николаевич</t>
  </si>
  <si>
    <t>мл.сержант</t>
  </si>
  <si>
    <t>Мустафин Равиль Фаритович</t>
  </si>
  <si>
    <t>Огородников Илья Алексеевич</t>
  </si>
  <si>
    <t>Павлов Василий Николаевич</t>
  </si>
  <si>
    <t>ан</t>
  </si>
  <si>
    <t>Погребняк Максим Константинович</t>
  </si>
  <si>
    <t>Раевских Владислав Андреевич</t>
  </si>
  <si>
    <t>Ременников Александр Сергеевич</t>
  </si>
  <si>
    <t>Салищев Кирилл Владимирович</t>
  </si>
  <si>
    <t>Сарычев Сергей Владимирович</t>
  </si>
  <si>
    <t>Сафин Азат Рашидович</t>
  </si>
  <si>
    <t>Степакин Василий Александрович</t>
  </si>
  <si>
    <t>Уйманов Роман Андреевич</t>
  </si>
  <si>
    <t>Хнкоян Нарек Мартинович</t>
  </si>
  <si>
    <t>Чомаев Алим Русланович</t>
  </si>
  <si>
    <t>Яковлев Егор Александрович</t>
  </si>
  <si>
    <t>средний балл группы</t>
  </si>
  <si>
    <t>отлично</t>
  </si>
  <si>
    <t>хорошо</t>
  </si>
  <si>
    <t>удовлетворительно</t>
  </si>
  <si>
    <t>неудовлетворительно</t>
  </si>
  <si>
    <t>неаттестопредметны</t>
  </si>
  <si>
    <t>зачёт</t>
  </si>
  <si>
    <t>незачёт</t>
  </si>
  <si>
    <t>Экзамен</t>
  </si>
  <si>
    <t>Барсуков Максим Дмитриевич</t>
  </si>
  <si>
    <t>Белов Денис Алексеевич</t>
  </si>
  <si>
    <t>Гавриляко В.Е.</t>
  </si>
  <si>
    <t>Галета Владимир Анатольевич</t>
  </si>
  <si>
    <t>Голубов Эдуард Игоревич</t>
  </si>
  <si>
    <t>Даракчян Сергей Эребуниевич</t>
  </si>
  <si>
    <t>Деркачев Роман Сергеевич</t>
  </si>
  <si>
    <t>Догадин Антон Иванович</t>
  </si>
  <si>
    <t>Иванов Павел Андреевич</t>
  </si>
  <si>
    <t>мл. сержант</t>
  </si>
  <si>
    <t>Инжаев Абдулла Алиевич</t>
  </si>
  <si>
    <t>Карнаух Семен Сергеевич</t>
  </si>
  <si>
    <t>Квитка Илья Дмитриевич</t>
  </si>
  <si>
    <t>Коротаев Егор Дмитриевич</t>
  </si>
  <si>
    <t>Лебеденко Виталий Валерьевич</t>
  </si>
  <si>
    <t>2;3</t>
  </si>
  <si>
    <t>Леонов Сергей Евгеньевич</t>
  </si>
  <si>
    <t>Магомедов Амирхан Муртазалиевич</t>
  </si>
  <si>
    <t>Маслов Виктор Сергеевич</t>
  </si>
  <si>
    <t>Муслимов Игорь Рафикович</t>
  </si>
  <si>
    <t>Овечкин Никита Александрович</t>
  </si>
  <si>
    <t>Петрашенко Денис Евгеньевич</t>
  </si>
  <si>
    <t>Рюмин Сергей Сергеевич</t>
  </si>
  <si>
    <t>Седов Алексей Анатольевич</t>
  </si>
  <si>
    <t>Славнов Александр Сергеевич</t>
  </si>
  <si>
    <t>Чабанов Дмитрий Сергеевич</t>
  </si>
  <si>
    <t>Эмиргамзаев Курбан Русланович</t>
  </si>
  <si>
    <t>Багиров Даниил Дмитриевич</t>
  </si>
  <si>
    <t>Белоусов Александр Андреевич</t>
  </si>
  <si>
    <t>Вершинин Никита Владимирович</t>
  </si>
  <si>
    <t>Ворожищев Илья Денисович</t>
  </si>
  <si>
    <t>Ганиев Рашид Фазилович</t>
  </si>
  <si>
    <t>Гришин Роман Алексеевич</t>
  </si>
  <si>
    <t>Гудовских Игорь Олегович</t>
  </si>
  <si>
    <t>Гурский Сергей Александрович</t>
  </si>
  <si>
    <t>Зинин Александр Андреевич</t>
  </si>
  <si>
    <t>Кардашов Михаил Александрович</t>
  </si>
  <si>
    <t>Кащеев Кирилл Олегович</t>
  </si>
  <si>
    <t>Кладов Владислав Андреевич</t>
  </si>
  <si>
    <t>Королев Илья Владиславович</t>
  </si>
  <si>
    <t>Кулешов Илья Андреевич</t>
  </si>
  <si>
    <t>Липатов Сергей Александрович</t>
  </si>
  <si>
    <t>Михеев Егор Павлович</t>
  </si>
  <si>
    <t>Наумов Евгений Валерьевич</t>
  </si>
  <si>
    <t>Никишин Дмитрий Михайлович</t>
  </si>
  <si>
    <t>Носалев Павел Анатольевич</t>
  </si>
  <si>
    <t>Пестовский Георгий Игоревич</t>
  </si>
  <si>
    <t>Рачко Максим Михайлович</t>
  </si>
  <si>
    <t>Савченко Артем Александрович</t>
  </si>
  <si>
    <t>Стецун Дмитрий Иванович</t>
  </si>
  <si>
    <t>Фадин Александр Иванович</t>
  </si>
  <si>
    <t>Штейн-Миллер Никита Дмитриевич</t>
  </si>
  <si>
    <t>Д-0701-1</t>
  </si>
  <si>
    <t>ИИКГ</t>
  </si>
  <si>
    <t>Абакумов Владимир Анатольевич</t>
  </si>
  <si>
    <t>Авдеев Евгений Андреевич</t>
  </si>
  <si>
    <t>Акимов Данила Владимирович</t>
  </si>
  <si>
    <t>Барамыков Эмиль Нариманович</t>
  </si>
  <si>
    <t>Былинин Александр Дмитриевич</t>
  </si>
  <si>
    <t>Волков Илья Вячеславович</t>
  </si>
  <si>
    <t>Гавриш Анатолий Алексеевич</t>
  </si>
  <si>
    <t>Жирнов Даниил Владимирович</t>
  </si>
  <si>
    <t>Кирсанов Алексей Артёмович</t>
  </si>
  <si>
    <t>Колышкин Игорь Сергеевич</t>
  </si>
  <si>
    <t>Кравченко Павел Андреевич</t>
  </si>
  <si>
    <t>Маргушев Тимур Гисович</t>
  </si>
  <si>
    <t>Михеев Николай Дмитриевич</t>
  </si>
  <si>
    <t>Мысаков Владислав Николаевич</t>
  </si>
  <si>
    <t>Орехов Сергей Сергеевич</t>
  </si>
  <si>
    <t>Панасенко Вадим Анатольевич</t>
  </si>
  <si>
    <t>Пустобаев Максим Игоревич</t>
  </si>
  <si>
    <t>Сивков Данил Сергеевич</t>
  </si>
  <si>
    <t>Смирнов Виталий Юрьевич</t>
  </si>
  <si>
    <t>Степаненко Виктор Дмитриевич</t>
  </si>
  <si>
    <t>Феоктистов Владислав Олегович</t>
  </si>
  <si>
    <t>Штанько Сергей Петрович</t>
  </si>
  <si>
    <t>Ямнов Олег Русланович</t>
  </si>
  <si>
    <t>Строевая подготовка</t>
  </si>
  <si>
    <t>Андреев Александр Юрьевич</t>
  </si>
  <si>
    <t>Атепалихин Максим Константинович</t>
  </si>
  <si>
    <t>Брагин Сергей Александрович</t>
  </si>
  <si>
    <t>Букатка Константин Григорьевич</t>
  </si>
  <si>
    <t>Васильев Андрей Васильевич</t>
  </si>
  <si>
    <t>Галкин Виктор Андреевич</t>
  </si>
  <si>
    <t>Голубенко Никита Сергеевич</t>
  </si>
  <si>
    <t>Гришин Константин Дмитриевич</t>
  </si>
  <si>
    <t>Егоров Илья Сергеевич</t>
  </si>
  <si>
    <t>Емелин Павел Александрович</t>
  </si>
  <si>
    <t>Лесняков Сергей Николаевич</t>
  </si>
  <si>
    <t>2;2;3</t>
  </si>
  <si>
    <t>Мамоненков Алексей Денисович</t>
  </si>
  <si>
    <t>Морозов Никита Тимофеевич</t>
  </si>
  <si>
    <t>Мутафов Божидар Пенков</t>
  </si>
  <si>
    <t>Назарцев Александр Сергеевич</t>
  </si>
  <si>
    <t>Николаев Дмитрий Витальевич</t>
  </si>
  <si>
    <t>Полищук Никита Константинович</t>
  </si>
  <si>
    <t>Савельев Игорь Вячеславович</t>
  </si>
  <si>
    <t>Туний Василий Иванович</t>
  </si>
  <si>
    <t>Фуфин Роман Викторович</t>
  </si>
  <si>
    <t>Халтурин Дмитрий Сергеевич</t>
  </si>
  <si>
    <t>Хамдамов Рустамжон Абдукаримович</t>
  </si>
  <si>
    <t>Хамдамов Сохибжон Абдукаримович</t>
  </si>
  <si>
    <t>Храпков Вадим Александрович</t>
  </si>
  <si>
    <t>Шамурзаев Ибрагим Эльбрусович</t>
  </si>
  <si>
    <t>Шихмагомедов Магомед Султанбекович</t>
  </si>
  <si>
    <t>Физическая 
поготовка</t>
  </si>
  <si>
    <t>Балябин Павел Вадимович</t>
  </si>
  <si>
    <t>Бухтияров Дмитрий Вячеславович</t>
  </si>
  <si>
    <t>Васютенко Игорь Анатольевич</t>
  </si>
  <si>
    <t>Ерлыченко Сергей Сергеевич</t>
  </si>
  <si>
    <t>Зубков Максим Станиславович</t>
  </si>
  <si>
    <t>Калентьев Глеб Викторович</t>
  </si>
  <si>
    <t>Колычев Илья Владимирович</t>
  </si>
  <si>
    <t>Костенко Дмитрий Игоревич</t>
  </si>
  <si>
    <t>Коханюк Максим Сергеевич</t>
  </si>
  <si>
    <t>Круглик Антон Андреевич</t>
  </si>
  <si>
    <t>Кудрявец Владислав Андреевич</t>
  </si>
  <si>
    <t>Любицкий Алексей Сергеевич</t>
  </si>
  <si>
    <t>Марков Николай Михайлович</t>
  </si>
  <si>
    <t>Миначетдинов Максут Ильсурович</t>
  </si>
  <si>
    <t>Миронов Андрей Андреевич</t>
  </si>
  <si>
    <t>Мурашкин Семен Федорович</t>
  </si>
  <si>
    <t>Песков Артем Витальевич</t>
  </si>
  <si>
    <t>Пономарев Дмитрий Николаевич</t>
  </si>
  <si>
    <t>Стародуб Олег Станиславович</t>
  </si>
  <si>
    <t>Таран Андрей Олегович</t>
  </si>
  <si>
    <t>Уваров Анатолий Алексеевич</t>
  </si>
  <si>
    <t>Хусаинов Каирбек Турлыбекович</t>
  </si>
  <si>
    <t>Чупров Денис Сергеевич</t>
  </si>
  <si>
    <t>Щербина Дмитрий Геннадьевич</t>
  </si>
  <si>
    <t>Физическая подготовка</t>
  </si>
  <si>
    <t>Абдуллаев Арсен Рафикович</t>
  </si>
  <si>
    <t>Беседин Никита Александрович</t>
  </si>
  <si>
    <t>Богданец Александр Викторович</t>
  </si>
  <si>
    <t>Бушуев Роман Дмитриевич</t>
  </si>
  <si>
    <t>Винников Павел Васильевич</t>
  </si>
  <si>
    <t>Воробьев Дмитрий Анатольевич</t>
  </si>
  <si>
    <t>Галкин Николай Олегович</t>
  </si>
  <si>
    <t>Джубуев Сеит Мурадинович</t>
  </si>
  <si>
    <t>Диженков Вадим Евгеньевич</t>
  </si>
  <si>
    <t>Жанков Дмитрий Павлович</t>
  </si>
  <si>
    <t>Клищ Владислав Сергеевич</t>
  </si>
  <si>
    <t>Ковалев Владимир Евгеньевич</t>
  </si>
  <si>
    <t>Кожокарь Иван Михайлович</t>
  </si>
  <si>
    <t>Крючков Анатолий Александрович</t>
  </si>
  <si>
    <t>Кудлаев Сергей Николаевич</t>
  </si>
  <si>
    <t>Куликов Сергей Романович</t>
  </si>
  <si>
    <t>Лактионов Кирилл Игоревич</t>
  </si>
  <si>
    <t>Мифтяхов Динар Альбертович</t>
  </si>
  <si>
    <t>Михайлов Даниил Александрович</t>
  </si>
  <si>
    <t>Михайлов Михаил Михайлович</t>
  </si>
  <si>
    <t>Мицкий Егор Александрович</t>
  </si>
  <si>
    <t>Никульцев Илья Русланович</t>
  </si>
  <si>
    <t>Новиков  Михаил Павлович</t>
  </si>
  <si>
    <t>Павлов Николай Александрович</t>
  </si>
  <si>
    <t>Панин Максим Юрьевич</t>
  </si>
  <si>
    <t>Прозоров Владислав Игоревич</t>
  </si>
  <si>
    <t>Рублевский Кирилл Романович</t>
  </si>
  <si>
    <t>Сизов Кирилл Александрович</t>
  </si>
  <si>
    <t>Чечулин Антон Романович</t>
  </si>
  <si>
    <t>Шорин Сергей Сергеевич</t>
  </si>
  <si>
    <t>Васиков Гумар Маратович</t>
  </si>
  <si>
    <t>Гаджиев Г.И.</t>
  </si>
  <si>
    <t>Захаров Данила Юрьевич</t>
  </si>
  <si>
    <t>Злыднев Александр Александрович</t>
  </si>
  <si>
    <t>Ивкин Александр Дмитриевич</t>
  </si>
  <si>
    <t>Казанцев Владимир Владимирович</t>
  </si>
  <si>
    <t>Калинин Денис Вячеславович</t>
  </si>
  <si>
    <t>Кальнев Дмитрий Вячеславович</t>
  </si>
  <si>
    <t>Калякин Егор Игоревич</t>
  </si>
  <si>
    <t>Кобзев Виталий Михайлович</t>
  </si>
  <si>
    <t>Никаноров Алексей Сергеевич</t>
  </si>
  <si>
    <t>Олейников Юрий Игоревич</t>
  </si>
  <si>
    <t>Островский Денис Андреевич</t>
  </si>
  <si>
    <t>Первых Данил Михайлович</t>
  </si>
  <si>
    <t>Плотников Андрей Алексеевич</t>
  </si>
  <si>
    <t>Принев Артем Юрьевич</t>
  </si>
  <si>
    <t>Рудик Роман Андреевич</t>
  </si>
  <si>
    <t>Семенов Николай Вячеславович</t>
  </si>
  <si>
    <t>Сенин Максим Владимирович</t>
  </si>
  <si>
    <t>Скляр Никита Сергеевич</t>
  </si>
  <si>
    <t>Фатин Юрий Дмитриевич</t>
  </si>
  <si>
    <t>Федотов Артем Витальевич</t>
  </si>
  <si>
    <t>Хугаев Тимур Олегович</t>
  </si>
  <si>
    <t>Хурсинов Аскер Муаедович</t>
  </si>
  <si>
    <t>Чабанов Виталий Сергеевич</t>
  </si>
  <si>
    <t>Чернышев Аркадий Витальевич</t>
  </si>
  <si>
    <t>Чесноков Антон Олегович</t>
  </si>
  <si>
    <t>Шаронин Артем Игоревич</t>
  </si>
  <si>
    <t>Шипилевский Алексей Альбертович</t>
  </si>
  <si>
    <t>Юрченко Владислав Николаевич</t>
  </si>
  <si>
    <t>КП</t>
  </si>
  <si>
    <t>Д-0507-1</t>
  </si>
  <si>
    <t>Д-0205-1</t>
  </si>
  <si>
    <t>Д-4202-1</t>
  </si>
  <si>
    <t>Д-2208-1</t>
  </si>
  <si>
    <t>Д-0201-1</t>
  </si>
  <si>
    <t>Д-4201-1</t>
  </si>
  <si>
    <t>Д-1201-1</t>
  </si>
  <si>
    <t>Д-0206-1</t>
  </si>
  <si>
    <t>Тактика</t>
  </si>
  <si>
    <t>ЦОС</t>
  </si>
  <si>
    <t>Метрология</t>
  </si>
  <si>
    <t>ССИСК</t>
  </si>
  <si>
    <t>Физическая подготвка</t>
  </si>
  <si>
    <t>ОТЦ</t>
  </si>
  <si>
    <t>Автомобильная подготовка</t>
  </si>
  <si>
    <t>НСВТ</t>
  </si>
  <si>
    <t>ТЭС</t>
  </si>
  <si>
    <t>Айзатуллин Т.А.</t>
  </si>
  <si>
    <t>зач</t>
  </si>
  <si>
    <t>Артёменко Д.К.</t>
  </si>
  <si>
    <t>Билалов И.Э.</t>
  </si>
  <si>
    <t>Вдовенко Д.В.</t>
  </si>
  <si>
    <t>Гармонин А.Э.</t>
  </si>
  <si>
    <t>ан;зач</t>
  </si>
  <si>
    <t>Грачев В.В</t>
  </si>
  <si>
    <t>Дёмочкин Д.В.</t>
  </si>
  <si>
    <t>Западнов А.О.</t>
  </si>
  <si>
    <t>Зезюлевич Н.В.</t>
  </si>
  <si>
    <t>отч</t>
  </si>
  <si>
    <t>Идрисов Г.С.</t>
  </si>
  <si>
    <t>Калачиков В.С.</t>
  </si>
  <si>
    <t>Калистов О.Д.</t>
  </si>
  <si>
    <t>Клименко А.Д.</t>
  </si>
  <si>
    <t>Колбасин Я.В.</t>
  </si>
  <si>
    <t>Косинцев В.В.</t>
  </si>
  <si>
    <t>ефрейтор</t>
  </si>
  <si>
    <t>Кузнецов Г.В.</t>
  </si>
  <si>
    <t>Левченко В.С.</t>
  </si>
  <si>
    <t>Макушин А.В.</t>
  </si>
  <si>
    <t>Мальцев А.М.</t>
  </si>
  <si>
    <t>Марченко И.А.</t>
  </si>
  <si>
    <t>Мустонен П.А.</t>
  </si>
  <si>
    <t>Ностаев Э.Н.</t>
  </si>
  <si>
    <t>Федоров Е.П.</t>
  </si>
  <si>
    <t>Шакиров Д.И.</t>
  </si>
  <si>
    <t>Шевцов А.Н.</t>
  </si>
  <si>
    <t>Шуватов В.В.</t>
  </si>
  <si>
    <t>Шугаипов Д.В.</t>
  </si>
  <si>
    <t>Физическая кульура</t>
  </si>
  <si>
    <t>Арестанов М.Д.</t>
  </si>
  <si>
    <t>Асадуллин Р.У.</t>
  </si>
  <si>
    <t>Бабкин А.А.</t>
  </si>
  <si>
    <t>Барабаш И.С.</t>
  </si>
  <si>
    <t>Барсуков В.В.</t>
  </si>
  <si>
    <t>Бородинов В.В.</t>
  </si>
  <si>
    <t>Бутенко В.С.</t>
  </si>
  <si>
    <t>Гагаев А.А.</t>
  </si>
  <si>
    <t>Глушков К.М.</t>
  </si>
  <si>
    <t>Голяков Д.А.</t>
  </si>
  <si>
    <t>Древалев М.И.</t>
  </si>
  <si>
    <t>Душинин С.А.</t>
  </si>
  <si>
    <t>Жариков Т.С.</t>
  </si>
  <si>
    <t>Костяев В.С.</t>
  </si>
  <si>
    <t>Кочергин А.С.</t>
  </si>
  <si>
    <t>Мокин А.Э.</t>
  </si>
  <si>
    <t>Молотов П.С.</t>
  </si>
  <si>
    <t>Намазов Д.П.</t>
  </si>
  <si>
    <t>Подгорнов В.А.</t>
  </si>
  <si>
    <t>Рубцов Р.С.</t>
  </si>
  <si>
    <t>Семенов Д.Э.</t>
  </si>
  <si>
    <t>Семушин Д.С.</t>
  </si>
  <si>
    <t>Струков А.А.</t>
  </si>
  <si>
    <t>2;2;4</t>
  </si>
  <si>
    <t>Чупров И.В.</t>
  </si>
  <si>
    <t>Шаповалов Д.И.</t>
  </si>
  <si>
    <t>Шашков К.В.</t>
  </si>
  <si>
    <t>Янабердин А.А.</t>
  </si>
  <si>
    <t>Архипов Д.О.</t>
  </si>
  <si>
    <t>Ахадов М.Р.</t>
  </si>
  <si>
    <t>Бендер Е.Г.</t>
  </si>
  <si>
    <t>Вакульчик П.А.</t>
  </si>
  <si>
    <t>Гайсов Р.Р.</t>
  </si>
  <si>
    <t>Герасименко Д.Е.</t>
  </si>
  <si>
    <t>Екимов Е.С.</t>
  </si>
  <si>
    <t>сержант</t>
  </si>
  <si>
    <t>Еркин С.И.</t>
  </si>
  <si>
    <t>Иванченко В.А.</t>
  </si>
  <si>
    <t>Исаков Е.В.</t>
  </si>
  <si>
    <t>Комбаров В.Ю.</t>
  </si>
  <si>
    <t>Коноваленко Н.Д.</t>
  </si>
  <si>
    <t>Коротыч А.О.</t>
  </si>
  <si>
    <t>Ластовецкий М.Ю.</t>
  </si>
  <si>
    <t>Логунов С.В.</t>
  </si>
  <si>
    <t>Новак О.В.</t>
  </si>
  <si>
    <t>Осокин А.А.</t>
  </si>
  <si>
    <t>Пискунов В.В.</t>
  </si>
  <si>
    <t>Пустыльников Н.И.</t>
  </si>
  <si>
    <t>Разумов А.В.</t>
  </si>
  <si>
    <t>Ревегук А.А.</t>
  </si>
  <si>
    <t>Сархатов А.М.</t>
  </si>
  <si>
    <t>Смороденцев П.Г.</t>
  </si>
  <si>
    <t>Тодоров Н.С.</t>
  </si>
  <si>
    <t>Уницаев А.Б.</t>
  </si>
  <si>
    <t>Хрусталев А.И.</t>
  </si>
  <si>
    <t>Якунин А.И.</t>
  </si>
  <si>
    <t>Бессарабов А.А.</t>
  </si>
  <si>
    <t>Гузик А.С.</t>
  </si>
  <si>
    <t>Джанбеков Р.М.</t>
  </si>
  <si>
    <t>Иванов К.А.</t>
  </si>
  <si>
    <t>Исрафилов И.Г.</t>
  </si>
  <si>
    <t>Карпенко Э.О.</t>
  </si>
  <si>
    <t>Керимов З.Р.</t>
  </si>
  <si>
    <t>Куиз Б.А.</t>
  </si>
  <si>
    <t>Масленников М.В.</t>
  </si>
  <si>
    <t>Насрулаев Э.И.</t>
  </si>
  <si>
    <t>Некрасов С.А.</t>
  </si>
  <si>
    <t>Охремчук А.А.</t>
  </si>
  <si>
    <t>Петухов А.А.</t>
  </si>
  <si>
    <t>Пунгин А.А.</t>
  </si>
  <si>
    <t>Ракитин Д.А.</t>
  </si>
  <si>
    <t>Рыбаков А.Д.</t>
  </si>
  <si>
    <t>Салов Е.В.</t>
  </si>
  <si>
    <t>Сапожников В.В.</t>
  </si>
  <si>
    <t>Тедеев В.С.</t>
  </si>
  <si>
    <t>Тупарев А.В.</t>
  </si>
  <si>
    <t>Форманюк В.В.</t>
  </si>
  <si>
    <t>Фролов И.О.</t>
  </si>
  <si>
    <t>Чепурнов К.А.</t>
  </si>
  <si>
    <t>Чурбанов К.Н.</t>
  </si>
  <si>
    <t>Шатохин А.А.</t>
  </si>
  <si>
    <t>Ширямин А.С.</t>
  </si>
  <si>
    <t>Зач.Б.</t>
  </si>
  <si>
    <t>Ин. Яз</t>
  </si>
  <si>
    <t>ССиСК</t>
  </si>
  <si>
    <t>Бакмаева К.Р.</t>
  </si>
  <si>
    <t>Бородина К.А.</t>
  </si>
  <si>
    <t>Бородина М.А.</t>
  </si>
  <si>
    <t>Быстрова А.О.</t>
  </si>
  <si>
    <t>Григорьева А.В.</t>
  </si>
  <si>
    <t>Жбанова В.В.</t>
  </si>
  <si>
    <t>Корепанова Е.А.</t>
  </si>
  <si>
    <t>Красильникова А.С.</t>
  </si>
  <si>
    <t>Любовцова Д.А.</t>
  </si>
  <si>
    <t>Матвеева В.А.</t>
  </si>
  <si>
    <t>Минеева Е.В.</t>
  </si>
  <si>
    <t>Минеева Н.В.</t>
  </si>
  <si>
    <t>Палилова Е.И.</t>
  </si>
  <si>
    <t>Плотникова А.Ю.</t>
  </si>
  <si>
    <t>Полищук Д.А.</t>
  </si>
  <si>
    <t>Прояева А.Е.</t>
  </si>
  <si>
    <t>Самарская В.Э.</t>
  </si>
  <si>
    <t>Сергеева А.С.</t>
  </si>
  <si>
    <t>Стуканова С.А.</t>
  </si>
  <si>
    <t>Утяшева А.А.</t>
  </si>
  <si>
    <t>Харченко П.Е.</t>
  </si>
  <si>
    <t>Чакина А.А.</t>
  </si>
  <si>
    <t>Зачет с оценкой</t>
  </si>
  <si>
    <t>Баймурзин В.С.</t>
  </si>
  <si>
    <t>Басулин Д.В.</t>
  </si>
  <si>
    <t>Белокаменский О.Г.</t>
  </si>
  <si>
    <t>Букшин А.А.</t>
  </si>
  <si>
    <t>Витовский П.М.</t>
  </si>
  <si>
    <t>Гущин Л.В.</t>
  </si>
  <si>
    <t>Дудырев И.А.</t>
  </si>
  <si>
    <t>Колесников П.В.</t>
  </si>
  <si>
    <t>Костромин И.Н.</t>
  </si>
  <si>
    <t>Марченко Р.Ю.</t>
  </si>
  <si>
    <t>Мосягин А.Е.</t>
  </si>
  <si>
    <t>Нуждин А.А.</t>
  </si>
  <si>
    <t>Панов Д.М.</t>
  </si>
  <si>
    <t>Пилипюк Ю.А.</t>
  </si>
  <si>
    <t>Раецкий Е.В.</t>
  </si>
  <si>
    <t>Рыбаков Р.В.</t>
  </si>
  <si>
    <t>Рябых Н.А.</t>
  </si>
  <si>
    <t>Сергачев П.Г.</t>
  </si>
  <si>
    <t>Смольский И.Д.</t>
  </si>
  <si>
    <t>Степанов А.А.</t>
  </si>
  <si>
    <t>Степанов С.Ю.</t>
  </si>
  <si>
    <t>Тарасов С.Н.</t>
  </si>
  <si>
    <t>Тимошенко И.В.</t>
  </si>
  <si>
    <t>Царев П.П.</t>
  </si>
  <si>
    <t>Щепетов М.Р.</t>
  </si>
  <si>
    <t>9.ю07</t>
  </si>
  <si>
    <t>Д-4203-1</t>
  </si>
  <si>
    <t>Бородин К.А.</t>
  </si>
  <si>
    <t>Веденькин Р.В.</t>
  </si>
  <si>
    <t>Гафиятуллин Б.В.</t>
  </si>
  <si>
    <t>Голубенко Е.С.</t>
  </si>
  <si>
    <t>Зайцев П.В.</t>
  </si>
  <si>
    <t>Захаров В.В.</t>
  </si>
  <si>
    <t>Иванов В.С.</t>
  </si>
  <si>
    <t>Карнаухов А.А.</t>
  </si>
  <si>
    <t>Котенко М.А.</t>
  </si>
  <si>
    <t>Кравцов Р.В.</t>
  </si>
  <si>
    <t>Крюков Н.А.</t>
  </si>
  <si>
    <t>Лялин Р.Ф.</t>
  </si>
  <si>
    <t>Макоев Б.Б.</t>
  </si>
  <si>
    <t>Малюков К.А.</t>
  </si>
  <si>
    <t>Молчанов С.А.</t>
  </si>
  <si>
    <t>Мотькин А.А.</t>
  </si>
  <si>
    <t>Репин А.В.</t>
  </si>
  <si>
    <t>Рузов Ю.Р.</t>
  </si>
  <si>
    <t>Рябцев Р.В.</t>
  </si>
  <si>
    <t>Самков А.И.</t>
  </si>
  <si>
    <t>Седых В.Л.</t>
  </si>
  <si>
    <t>Сотников Н.И.</t>
  </si>
  <si>
    <t>Сундетов А.А.</t>
  </si>
  <si>
    <t>Сухоплюев А.К.</t>
  </si>
  <si>
    <t>Тютерев В.И.</t>
  </si>
  <si>
    <t>Уянаев О.Р.</t>
  </si>
  <si>
    <t>Халиков А.А.</t>
  </si>
  <si>
    <t>Харитонов В.С.</t>
  </si>
  <si>
    <t>Шомахов Р.М.</t>
  </si>
  <si>
    <t>Баскаков П.А.</t>
  </si>
  <si>
    <t>Богданов А.А.</t>
  </si>
  <si>
    <t>Винокуров А.В.</t>
  </si>
  <si>
    <t>Демаков Д.А.</t>
  </si>
  <si>
    <t>Деменюков А.В.</t>
  </si>
  <si>
    <t>Евдокимов Н.С.</t>
  </si>
  <si>
    <t>Егоров И.В.</t>
  </si>
  <si>
    <t>Загудаев Д.А.</t>
  </si>
  <si>
    <t>Заев В.А.</t>
  </si>
  <si>
    <t>Кабликов А.Р.</t>
  </si>
  <si>
    <t>Кабышев Б.А.</t>
  </si>
  <si>
    <t>Кудряшов А.Е.</t>
  </si>
  <si>
    <t>Кусаев В.А.</t>
  </si>
  <si>
    <t>Кутейкин С.Д.</t>
  </si>
  <si>
    <t>Лыков Р.А.</t>
  </si>
  <si>
    <t>Маленкин А.О.</t>
  </si>
  <si>
    <t>Мудрук Г.О.</t>
  </si>
  <si>
    <t>Осипов Д.А.</t>
  </si>
  <si>
    <t>Рогожин Р.А.</t>
  </si>
  <si>
    <t>Савельев А.Ю.</t>
  </si>
  <si>
    <t>Смотрицкий Н.Д.</t>
  </si>
  <si>
    <t>Ткаченко Е.О.</t>
  </si>
  <si>
    <t>Тузов В.С.</t>
  </si>
  <si>
    <t>Тюкавкин Н.Ю.</t>
  </si>
  <si>
    <t>Фурсов А.С.</t>
  </si>
  <si>
    <t>Хуламханов М.Б.</t>
  </si>
  <si>
    <t>Черников М.М.</t>
  </si>
  <si>
    <t>Шафеев А.А.</t>
  </si>
  <si>
    <t>Якубович В.Р.</t>
  </si>
  <si>
    <t>Зачет</t>
  </si>
  <si>
    <t>Д-4101-1</t>
  </si>
  <si>
    <t>Д-0506-1</t>
  </si>
  <si>
    <t>Д-0501-1</t>
  </si>
  <si>
    <t>Д-2206-1</t>
  </si>
  <si>
    <t>Д-0104-1</t>
  </si>
  <si>
    <t>Д-1101-1</t>
  </si>
  <si>
    <t>Д-3201-1</t>
  </si>
  <si>
    <t>Д-2101-1</t>
  </si>
  <si>
    <t>Д-1202-1</t>
  </si>
  <si>
    <t>ТСП</t>
  </si>
  <si>
    <t>Мед.обеспечение</t>
  </si>
  <si>
    <t>В.Топография</t>
  </si>
  <si>
    <t>ИССН</t>
  </si>
  <si>
    <t>ОВПДО</t>
  </si>
  <si>
    <t>СРСН</t>
  </si>
  <si>
    <t>ОКЗИ</t>
  </si>
  <si>
    <t>СМССН</t>
  </si>
  <si>
    <t>РИСПССН</t>
  </si>
  <si>
    <t>Бойко Данил Вадимович</t>
  </si>
  <si>
    <t>зач.</t>
  </si>
  <si>
    <t>Волгушев Владислав Олегович</t>
  </si>
  <si>
    <t>Горлов Валерий Александрович</t>
  </si>
  <si>
    <t>Данилов Александр Вячеславович</t>
  </si>
  <si>
    <t>Евлоев Хизир Борисович</t>
  </si>
  <si>
    <t>Елизаров Владислав Анатольевич</t>
  </si>
  <si>
    <t>Жуков (Демедюк) Игорь Владимирович</t>
  </si>
  <si>
    <t>Искаков Мирлан Русланович</t>
  </si>
  <si>
    <t>Кириченко Виктор Витальевич</t>
  </si>
  <si>
    <t>Ковалев Кирилл Александрович</t>
  </si>
  <si>
    <t>Кураков Иван Алексеевич</t>
  </si>
  <si>
    <t>Леонтьев Максим Ильич</t>
  </si>
  <si>
    <t>Львов Артем Вячеславович</t>
  </si>
  <si>
    <t>Мельников Никита Андреевич</t>
  </si>
  <si>
    <t>Милюк Никита Романович</t>
  </si>
  <si>
    <t>Москаленко Даниил Денисович</t>
  </si>
  <si>
    <t>Наказной Виталий Сергеевич</t>
  </si>
  <si>
    <t>Орлов Кирилл Сергеевич</t>
  </si>
  <si>
    <t xml:space="preserve">Поташов Данила Сергеевич </t>
  </si>
  <si>
    <t>Сальников Александр Андреевич</t>
  </si>
  <si>
    <t>Селянин Максим Николаевич</t>
  </si>
  <si>
    <t>Силлер Антон Констанинович</t>
  </si>
  <si>
    <t>Сысуев Денис Михайлович</t>
  </si>
  <si>
    <t>Толстых Максим Александрович</t>
  </si>
  <si>
    <t>Фабричнов Ярослав Сергеевич</t>
  </si>
  <si>
    <t>Хадзиев Геланий Лом-Алиевич</t>
  </si>
  <si>
    <t>Черняев Артем Романович</t>
  </si>
  <si>
    <t>Шимкин Олег Владимирович</t>
  </si>
  <si>
    <t>Шингарев Василий Федорович</t>
  </si>
  <si>
    <t>Шихатаров Виталий Витальевич</t>
  </si>
  <si>
    <t>Шляев Илья Валерьевич</t>
  </si>
  <si>
    <t>Абукаев Анвар Муратович</t>
  </si>
  <si>
    <t>Агабубаев Дамир Исмаилович</t>
  </si>
  <si>
    <t>Васильев Антон Владимирович</t>
  </si>
  <si>
    <t>Гамзатов Марат Алиевич</t>
  </si>
  <si>
    <t>Глазов Александр Евгеньевич</t>
  </si>
  <si>
    <t>Гончаров Владислав Сергеевич</t>
  </si>
  <si>
    <t>Горшков Владислав Алексеевич</t>
  </si>
  <si>
    <t>Гурбанов Тимур Керимович</t>
  </si>
  <si>
    <t>ЗАйцев Владислав Давидович</t>
  </si>
  <si>
    <t>Исмаилов Магомедали Русланович</t>
  </si>
  <si>
    <t>Калюжный Виктор Владимирович</t>
  </si>
  <si>
    <t>Кудлай Алексей Андреевич</t>
  </si>
  <si>
    <t>Летунов Михаил Сергеевич</t>
  </si>
  <si>
    <t>Лычаков Павел Александрович</t>
  </si>
  <si>
    <t>Маковкин Эдуард Андреевич</t>
  </si>
  <si>
    <t>Михальчик Сергей Андреевич</t>
  </si>
  <si>
    <t>Нетужилов Дмитрий Алексеевич</t>
  </si>
  <si>
    <t>Паничевский Александр Николаевич</t>
  </si>
  <si>
    <t>Панков Андрей Евгеньевич</t>
  </si>
  <si>
    <t>Пеняков Олег Александрович</t>
  </si>
  <si>
    <t>Пшеничный Евгений Андреевич</t>
  </si>
  <si>
    <t>Середа Денис Александрович</t>
  </si>
  <si>
    <t>Середа Михаил Геннадьевич</t>
  </si>
  <si>
    <t>Сидоров Егор Сергеевич</t>
  </si>
  <si>
    <t>Тарасенко Станислав Евгеньевич</t>
  </si>
  <si>
    <t>Техтелёв  Алексей Александрович</t>
  </si>
  <si>
    <t>Филинков Дмитрий Игоревич</t>
  </si>
  <si>
    <t>Хаюмов Максим Олегович</t>
  </si>
  <si>
    <t>Царегородцев Александр Сергеевич</t>
  </si>
  <si>
    <t>Шахурин Степан Сергеевич</t>
  </si>
  <si>
    <t>Юферов Григорий Михайлович</t>
  </si>
  <si>
    <t>Алёшкин Александр Владимирович</t>
  </si>
  <si>
    <t>Белоног Владислав Игоревич</t>
  </si>
  <si>
    <t>Блажиевский Вячеслав Валерьевич</t>
  </si>
  <si>
    <t xml:space="preserve">Борисов Леонид Ильич </t>
  </si>
  <si>
    <t>Бузукашвили Анзор Семенович</t>
  </si>
  <si>
    <t>Гатауллин Динар Ринатович</t>
  </si>
  <si>
    <t xml:space="preserve">Гусейнов Самир Эльханович </t>
  </si>
  <si>
    <t>Дисков Алексей Николаевич</t>
  </si>
  <si>
    <t>Еременко Владислав Сергеевич</t>
  </si>
  <si>
    <t>Заглубоцкий Андрей Александрович</t>
  </si>
  <si>
    <t>Захаренко Петр Владимирович</t>
  </si>
  <si>
    <t>Золотарёв Артут Оганесович</t>
  </si>
  <si>
    <t>Мальцев Александр Александрович</t>
  </si>
  <si>
    <t>Марков Сергей Дмитриевич</t>
  </si>
  <si>
    <t>Минин Вадим Александрович</t>
  </si>
  <si>
    <t>Мирошниченко Виталий Алексеевич</t>
  </si>
  <si>
    <t>Набойченко Илья Сергеевич</t>
  </si>
  <si>
    <t>Нежданов В.И.</t>
  </si>
  <si>
    <t>Овчинников Павел павлович</t>
  </si>
  <si>
    <t>Панченко Артем Юрьевич</t>
  </si>
  <si>
    <t>Попыванов Максим Владимирович</t>
  </si>
  <si>
    <t>Пятенко Артем Юрьевич</t>
  </si>
  <si>
    <t>Романов Игорь Павлович</t>
  </si>
  <si>
    <t>Сахаутдинов Нияз Науфатович</t>
  </si>
  <si>
    <t>Скоробогатов Константин Иванович</t>
  </si>
  <si>
    <t>ан, 5</t>
  </si>
  <si>
    <t>Фирсов Павел Олегович</t>
  </si>
  <si>
    <t>Чочаев Зейтун Хызырович</t>
  </si>
  <si>
    <t>Шатохин Павел Юрьевич</t>
  </si>
  <si>
    <t>Швецов Иван Дмитриевич</t>
  </si>
  <si>
    <t>Шелякин Роман Владимирович</t>
  </si>
  <si>
    <t>Ядов Николай Алексеевич</t>
  </si>
  <si>
    <t>Ян Александр Евгеньевич</t>
  </si>
  <si>
    <t>Аверьянов Павел Владимирович</t>
  </si>
  <si>
    <t>Александров Дмитрий Владимирович</t>
  </si>
  <si>
    <t>Бакланов Алексей Анатольевич</t>
  </si>
  <si>
    <t>Бекетов Артем Валериевич</t>
  </si>
  <si>
    <t>Валетов Никита Алексеевич</t>
  </si>
  <si>
    <t>Васильев Денис Витальевич</t>
  </si>
  <si>
    <t>Галицкий Владислав Леонидович</t>
  </si>
  <si>
    <t>Жуков Семен Евгеньевич</t>
  </si>
  <si>
    <t>Жура Дмитрий Игоревич</t>
  </si>
  <si>
    <t>Заборский Николай Алексеевич</t>
  </si>
  <si>
    <t>Зубаиров Гаджимурад Рустамович</t>
  </si>
  <si>
    <t>Игнатьев Никита Олегович</t>
  </si>
  <si>
    <t>Карабанов Дмитрий Иванович</t>
  </si>
  <si>
    <t>Клименко Кирилл Владимирович</t>
  </si>
  <si>
    <t>Куринной Дмитрий Сергеевич</t>
  </si>
  <si>
    <t>Лебедев Сергей Эдуардович</t>
  </si>
  <si>
    <t>Макаренко Иван Иванович</t>
  </si>
  <si>
    <t>Мальцев Виталий Алексеевич</t>
  </si>
  <si>
    <t>Москаленко Виталий Викторович</t>
  </si>
  <si>
    <t>Мустафин Ильдар Ильясович</t>
  </si>
  <si>
    <t>Невядомский Алексей Евгеньевич</t>
  </si>
  <si>
    <t>Павлов Артем Дмитриевич</t>
  </si>
  <si>
    <t>Панчишкин Роман Сергеевич</t>
  </si>
  <si>
    <t>Попов Кирилл Витальевич</t>
  </si>
  <si>
    <t>Путинцев Владимир Владимирович</t>
  </si>
  <si>
    <t>Сардак Артем Васильевич</t>
  </si>
  <si>
    <t>2;4</t>
  </si>
  <si>
    <t>Сибгатуллин Дмитрий Айратович</t>
  </si>
  <si>
    <t>Стрельников Николай Витальевич</t>
  </si>
  <si>
    <t>Теценко Михаил Витальевич</t>
  </si>
  <si>
    <t>Усолкин Денис Николаевич</t>
  </si>
  <si>
    <t>Шевченко Богдан Петрович</t>
  </si>
  <si>
    <t>Д-01014-1</t>
  </si>
  <si>
    <t>Военная топография</t>
  </si>
  <si>
    <t>РИСПСН</t>
  </si>
  <si>
    <t>Алексеенко Н.С.</t>
  </si>
  <si>
    <t>Андриенко Е.А.</t>
  </si>
  <si>
    <t>Бабак В.В.</t>
  </si>
  <si>
    <t>Баловнева К.С.</t>
  </si>
  <si>
    <t>Баранова Ю.В.</t>
  </si>
  <si>
    <t>Вольская А.Ю</t>
  </si>
  <si>
    <t>Жданова И.М.</t>
  </si>
  <si>
    <t>Канцерова С.М.</t>
  </si>
  <si>
    <t>Касаткина К.А.</t>
  </si>
  <si>
    <t>Коровина М.П.</t>
  </si>
  <si>
    <t>Кремлева А.И.</t>
  </si>
  <si>
    <t>Лебедева Е.Д.</t>
  </si>
  <si>
    <t>Мазикина А.В.</t>
  </si>
  <si>
    <t>Мартос О.В.</t>
  </si>
  <si>
    <t>Пеганова А.К.</t>
  </si>
  <si>
    <t>Рахимова К.А.</t>
  </si>
  <si>
    <t>Ромашкина Е.А.</t>
  </si>
  <si>
    <t>Сатимова А.Ш.</t>
  </si>
  <si>
    <t>Федяева Е.А.</t>
  </si>
  <si>
    <t>Фоменко С.О.</t>
  </si>
  <si>
    <t>Хохлачева Е.А.</t>
  </si>
  <si>
    <t>Симонова К.О. (Целуйко К.О.)</t>
  </si>
  <si>
    <t>Цуркина С.В.</t>
  </si>
  <si>
    <t>Шакирзянова А.И.</t>
  </si>
  <si>
    <t>Широбокова А.П.</t>
  </si>
  <si>
    <t>Андреев Андрей Анатольевич</t>
  </si>
  <si>
    <t>Базаров Николай Николаевич</t>
  </si>
  <si>
    <t>Варламов Александр Вадимович</t>
  </si>
  <si>
    <t>Васильев Алексей Игоревич</t>
  </si>
  <si>
    <t>Говоруха Андрей Валерьевич</t>
  </si>
  <si>
    <t>Гулин Дмитрий Витальевич</t>
  </si>
  <si>
    <t>Дергач Виктор Андреевич</t>
  </si>
  <si>
    <t>Еремеев Максим Олегович</t>
  </si>
  <si>
    <t>Жданов Павел Тимофеевич</t>
  </si>
  <si>
    <t>Качурин Вячеслав Вадимович</t>
  </si>
  <si>
    <t>Кикенин Василий Алексеевич</t>
  </si>
  <si>
    <t>Козулин Антон Викторович</t>
  </si>
  <si>
    <t>Крестьянкин Илья Дмитриевич</t>
  </si>
  <si>
    <t>Лим Александр Павлович</t>
  </si>
  <si>
    <t>Лим В Павлович</t>
  </si>
  <si>
    <t>Масалов Владимир Александрович</t>
  </si>
  <si>
    <t>Мещеряков Богдан Сергеевич</t>
  </si>
  <si>
    <t>Назаренко Дмитрий Олегович</t>
  </si>
  <si>
    <t>Настаев Расул Назирович</t>
  </si>
  <si>
    <t>Новоселов Дмитрий Александрович</t>
  </si>
  <si>
    <t>Пономаренко Денис Андреевич</t>
  </si>
  <si>
    <t>Рябко Даниил Игоревич</t>
  </si>
  <si>
    <t>Таранов Макисм Андреевич</t>
  </si>
  <si>
    <t>Цветков Александр Вадимович</t>
  </si>
  <si>
    <t>Шиляев Роман Станиславович</t>
  </si>
  <si>
    <t>Щекутьев Леонид Михайлович</t>
  </si>
  <si>
    <t>Аннин Павел Николаевич</t>
  </si>
  <si>
    <t>Бабий Роман Юрьевич</t>
  </si>
  <si>
    <t>Буланов Игорь Сергеевич</t>
  </si>
  <si>
    <t>ст.сержант</t>
  </si>
  <si>
    <t>Ведшев Сергей Викторович</t>
  </si>
  <si>
    <t>Водянов Андрей Андреевич</t>
  </si>
  <si>
    <t>Гончарук Алексей Игоревич</t>
  </si>
  <si>
    <t>Жежеря Денис Витальевич</t>
  </si>
  <si>
    <t>Желнин Роман Дмитриевич</t>
  </si>
  <si>
    <t>Логинов семен Андреевич</t>
  </si>
  <si>
    <t>Машляев Николай Игоревич</t>
  </si>
  <si>
    <t>Миндовский Александр Константинович</t>
  </si>
  <si>
    <t>Несмачный Александр Андреевич</t>
  </si>
  <si>
    <t>Петроченко Александр Михайлович</t>
  </si>
  <si>
    <t>Печенкин Алексей Евгеньевич</t>
  </si>
  <si>
    <t>Пометун Дмитрий Константинович</t>
  </si>
  <si>
    <t>Пяро Артем Витальевич</t>
  </si>
  <si>
    <t>Рысаев Илья Евгеньевич</t>
  </si>
  <si>
    <t>Сизов Дмитрий Андреевич</t>
  </si>
  <si>
    <t>Сусло Александр Андреевич</t>
  </si>
  <si>
    <t>Чернов Алексей Вячеславович</t>
  </si>
  <si>
    <t>Яндыганов Андрей Владимирович</t>
  </si>
  <si>
    <t>Абашин Андрей Александрович</t>
  </si>
  <si>
    <t>Акользин Иван Александрович</t>
  </si>
  <si>
    <t>Афанасьев Илья Андреевич</t>
  </si>
  <si>
    <t>Байрамов Расим Гусейбалаевич</t>
  </si>
  <si>
    <t>Бароев Станислав Викторович</t>
  </si>
  <si>
    <t>Бауков Евгений Олегович</t>
  </si>
  <si>
    <t>Виниченко Даниил Георгиевич</t>
  </si>
  <si>
    <t>Горелов Максим Сергеевич</t>
  </si>
  <si>
    <t>Гречко Николай Михайлович</t>
  </si>
  <si>
    <t>Григорьев Дмитрий Анатольевич</t>
  </si>
  <si>
    <t>Кобяков Георгий Андреевич</t>
  </si>
  <si>
    <t>Корнийчук Григорий Владимирович</t>
  </si>
  <si>
    <t>Кузьмин Владислав Евгеньевич</t>
  </si>
  <si>
    <t>Левин Алексей Валерьевич</t>
  </si>
  <si>
    <t xml:space="preserve">Павлов Иван Сергеевич </t>
  </si>
  <si>
    <t>Приходченко Иван Романович</t>
  </si>
  <si>
    <t>Саламов Рустам Русланович</t>
  </si>
  <si>
    <t>Самсонов Дмитрий Игоревич</t>
  </si>
  <si>
    <t>Сергеев Максим Альбертович</t>
  </si>
  <si>
    <t>Сильчев Артем Алксеевич</t>
  </si>
  <si>
    <t>Сташко максим Александрович</t>
  </si>
  <si>
    <t>Терземан Владислав Иванович</t>
  </si>
  <si>
    <t>ОВДО</t>
  </si>
  <si>
    <t>Ахмедов Рамазан Жамалович</t>
  </si>
  <si>
    <t>Бакин Алексей Сергеевич</t>
  </si>
  <si>
    <t>Боровиков Антон Владимирович</t>
  </si>
  <si>
    <t>Вершинин Игорь Дмитриевич</t>
  </si>
  <si>
    <t>Воробьев Павел Алексеевич</t>
  </si>
  <si>
    <t>Галандин Матвей Витальевич</t>
  </si>
  <si>
    <t>Зайдуллин Азамат Рушанович</t>
  </si>
  <si>
    <t>Король Евгений Васильевич</t>
  </si>
  <si>
    <t>Кравченко Сергей Александрович</t>
  </si>
  <si>
    <t>Криволапов Андрей Андреевич</t>
  </si>
  <si>
    <t>Маликов Дмитрий Васильевич</t>
  </si>
  <si>
    <t>Минин Андрей Алексеевич</t>
  </si>
  <si>
    <t>Мокин Антон Леонидович</t>
  </si>
  <si>
    <t>Пьянков Иван Игоревич</t>
  </si>
  <si>
    <t>Саттаров Ренат Рашидович</t>
  </si>
  <si>
    <t>Старинцев Иван Владимирович</t>
  </si>
  <si>
    <t>Шапиро Александр Борисович</t>
  </si>
  <si>
    <t>Шаульский Макисм Владимирович</t>
  </si>
  <si>
    <t>Юричев Алексей Иванович</t>
  </si>
  <si>
    <t>Д-2204-1</t>
  </si>
  <si>
    <t>СЦКИШ</t>
  </si>
  <si>
    <t>СМСН</t>
  </si>
  <si>
    <t>Гаврилова А.Н.</t>
  </si>
  <si>
    <t>Говорова В.В.</t>
  </si>
  <si>
    <t>Горбач И.А.</t>
  </si>
  <si>
    <t>Дюкарева А.В.</t>
  </si>
  <si>
    <t>Иванова Н.А.</t>
  </si>
  <si>
    <t>Кийко Е.С.</t>
  </si>
  <si>
    <t>Ким Е.С.</t>
  </si>
  <si>
    <t>ан,5</t>
  </si>
  <si>
    <t>Перегеря Е.С.</t>
  </si>
  <si>
    <t>Суходолова Д.А.</t>
  </si>
  <si>
    <t>Черницкая Ю.В.</t>
  </si>
  <si>
    <t>ЗБО</t>
  </si>
  <si>
    <t>Д-0405-1</t>
  </si>
  <si>
    <t>Д-1204-1</t>
  </si>
  <si>
    <t>Д-2202-1</t>
  </si>
  <si>
    <t>Д0601-1</t>
  </si>
  <si>
    <t>Д-1203-1</t>
  </si>
  <si>
    <t>Д-3102-1</t>
  </si>
  <si>
    <t>Экология</t>
  </si>
  <si>
    <t>ВИСНСИУ</t>
  </si>
  <si>
    <t>ТОС и А</t>
  </si>
  <si>
    <t>СиКСВН</t>
  </si>
  <si>
    <t>АСУВ</t>
  </si>
  <si>
    <t xml:space="preserve">Басараб Евгений Владимирович </t>
  </si>
  <si>
    <t xml:space="preserve">Болошенко Данила Михайлович </t>
  </si>
  <si>
    <t>Болтаев Вильдан Анварович</t>
  </si>
  <si>
    <t xml:space="preserve">Галаев Сергей Александрович </t>
  </si>
  <si>
    <t xml:space="preserve">Гурьев Андрей Вадимович </t>
  </si>
  <si>
    <t>Давлетмурзаев Апти Ахмедович</t>
  </si>
  <si>
    <t xml:space="preserve">Долгополов Василий Васильевич </t>
  </si>
  <si>
    <t>Дудин Василий Олегович</t>
  </si>
  <si>
    <t>Кешишян Карэн Карпович</t>
  </si>
  <si>
    <t xml:space="preserve">Корнюшенко Роман Александрович </t>
  </si>
  <si>
    <t xml:space="preserve">Кузницын Николай Александрович </t>
  </si>
  <si>
    <t xml:space="preserve">Макаров Владислав Сергеевич </t>
  </si>
  <si>
    <t xml:space="preserve">Митрофанов Виталий Дмитриевич </t>
  </si>
  <si>
    <t xml:space="preserve">Пономаренко Андрей Олегович </t>
  </si>
  <si>
    <t xml:space="preserve">Сахаров Виталий Олегович </t>
  </si>
  <si>
    <t xml:space="preserve">Соколов Иван Александрович </t>
  </si>
  <si>
    <t xml:space="preserve">Соколов Сергей Сергеевич </t>
  </si>
  <si>
    <t xml:space="preserve">Фомичев Егор Денисович </t>
  </si>
  <si>
    <t xml:space="preserve">Фуфаев Антон Владимирович </t>
  </si>
  <si>
    <t xml:space="preserve">Хованов Алексей Дмитриевич </t>
  </si>
  <si>
    <t xml:space="preserve">Шабодо Алексей Андреевич </t>
  </si>
  <si>
    <t xml:space="preserve">Шаповал Олег Александрович </t>
  </si>
  <si>
    <t xml:space="preserve">Шмаков Дмитрий Сергеевич </t>
  </si>
  <si>
    <t xml:space="preserve">Ярапов Евгений Юрьевич </t>
  </si>
  <si>
    <t xml:space="preserve">Барабанов Сергей Александрович </t>
  </si>
  <si>
    <t xml:space="preserve">Бархатов Николай Александрович </t>
  </si>
  <si>
    <t xml:space="preserve">Булаткин Иван Владимирович </t>
  </si>
  <si>
    <t xml:space="preserve">Власовец Иван Владимирович </t>
  </si>
  <si>
    <t xml:space="preserve">Гайниев Александр Владимирович </t>
  </si>
  <si>
    <t xml:space="preserve">Груданов  Дмитрий Валерьевич </t>
  </si>
  <si>
    <t>Гусейнов Мирзагусейн Рагимович</t>
  </si>
  <si>
    <t xml:space="preserve">Демкин Алексей Александрович </t>
  </si>
  <si>
    <t xml:space="preserve">Дремлюга Дмитрий Геннадьевич </t>
  </si>
  <si>
    <t>Загидуллин Эрик Дамирович</t>
  </si>
  <si>
    <t xml:space="preserve">Исаев Дмитрий Сергеевич </t>
  </si>
  <si>
    <t>Исаченко Александр Викторович</t>
  </si>
  <si>
    <t xml:space="preserve">Курчанов Владислав Викторович </t>
  </si>
  <si>
    <t xml:space="preserve">Мамерзаев Марат Шамильевич </t>
  </si>
  <si>
    <t xml:space="preserve">Нугис Александр Юрьевич </t>
  </si>
  <si>
    <t xml:space="preserve">Поправкин Вадим Викторович </t>
  </si>
  <si>
    <t xml:space="preserve">Прокофьев Олег Дмитриевич </t>
  </si>
  <si>
    <t xml:space="preserve">Рекунов Максим Васильевич </t>
  </si>
  <si>
    <t>Серманов Даулет Амангельдыевич</t>
  </si>
  <si>
    <t xml:space="preserve">Сорокин Илья Александрович </t>
  </si>
  <si>
    <t xml:space="preserve">Сыров Кирилл Михайлович </t>
  </si>
  <si>
    <t>Халзанов Зорикто Тумэнович</t>
  </si>
  <si>
    <t>Халифатов Эфенди Джахангирович</t>
  </si>
  <si>
    <t xml:space="preserve">Хамитов Максим Игоревич </t>
  </si>
  <si>
    <t>Хусенов Олим Музаффарович</t>
  </si>
  <si>
    <t xml:space="preserve">Шаронов Сергей Александрович </t>
  </si>
  <si>
    <t xml:space="preserve">Абдуллин Ирек Альбертович </t>
  </si>
  <si>
    <t xml:space="preserve">Антипин Владимир Алексеевич </t>
  </si>
  <si>
    <t>Ахмадиев Ильяс Ражабович</t>
  </si>
  <si>
    <t xml:space="preserve">Голобородько Дмитрий Иванович </t>
  </si>
  <si>
    <t xml:space="preserve">Горячев Даниил Валерьевич </t>
  </si>
  <si>
    <t xml:space="preserve">Девицын Александр Сергеевич </t>
  </si>
  <si>
    <t>Дмитриев Олег Денисович</t>
  </si>
  <si>
    <t xml:space="preserve">Долгушев Андрей Алексеевич </t>
  </si>
  <si>
    <t xml:space="preserve">Камаев Виктор Валентинович </t>
  </si>
  <si>
    <t xml:space="preserve">Ковтун Иван Андреевич </t>
  </si>
  <si>
    <t xml:space="preserve">Кузькин Эдуард Андреевич </t>
  </si>
  <si>
    <t xml:space="preserve">Маркисов Константин Игоревич </t>
  </si>
  <si>
    <t xml:space="preserve">Нерсесян Арсен Давидович </t>
  </si>
  <si>
    <t xml:space="preserve">Плешко Никита Романович </t>
  </si>
  <si>
    <t xml:space="preserve">Радченко Владислав Игоревич </t>
  </si>
  <si>
    <t xml:space="preserve">Соловьев Дмитрий Алексеевич </t>
  </si>
  <si>
    <t xml:space="preserve">Сутормин Денис Николаевич </t>
  </si>
  <si>
    <t xml:space="preserve">Фарапонов Павел Константинович </t>
  </si>
  <si>
    <t>Хасанов Рустам Дамирович</t>
  </si>
  <si>
    <t xml:space="preserve">Чернышев Александр Максимович </t>
  </si>
  <si>
    <t xml:space="preserve">Шварц Евгений Вячеславович </t>
  </si>
  <si>
    <t>Шувалов Владислав Витальевич</t>
  </si>
  <si>
    <t>Абузяров Рустем Зинятович</t>
  </si>
  <si>
    <t xml:space="preserve">Амосов Дмитрий Александрович </t>
  </si>
  <si>
    <t>Глухов Максим Игоревич</t>
  </si>
  <si>
    <t>Гусейнов Руслан Рамазанович</t>
  </si>
  <si>
    <t>Дедушев Лев Львович</t>
  </si>
  <si>
    <t xml:space="preserve">Дубовой Денис Геннадьевич </t>
  </si>
  <si>
    <t xml:space="preserve">Иванченко Владислав Витальевич </t>
  </si>
  <si>
    <t xml:space="preserve">Ильченко Дмитрий Александрович </t>
  </si>
  <si>
    <t xml:space="preserve">Ковальчук Никита Владимирович </t>
  </si>
  <si>
    <t xml:space="preserve">Кожанов Владислав Геннадьевич </t>
  </si>
  <si>
    <t xml:space="preserve">Корогодов Никита Алексеевич </t>
  </si>
  <si>
    <t xml:space="preserve">Кулапов Артем Вадимович </t>
  </si>
  <si>
    <t xml:space="preserve">Курочкин Антон Игоревич </t>
  </si>
  <si>
    <t xml:space="preserve">Макаров Александр Юрьевич </t>
  </si>
  <si>
    <t xml:space="preserve">Матюк Роман Сергеевич </t>
  </si>
  <si>
    <t xml:space="preserve">Новоселов Иван Сергеевич </t>
  </si>
  <si>
    <t xml:space="preserve">Петров Дмитрий Витальевич </t>
  </si>
  <si>
    <t xml:space="preserve">Печенкин Аркадий Евгеньевич </t>
  </si>
  <si>
    <t xml:space="preserve">Прилепский Артем Владимирович </t>
  </si>
  <si>
    <t xml:space="preserve">Разумов Сергей Сергеевич </t>
  </si>
  <si>
    <t xml:space="preserve">Рожков Александр Владимирович </t>
  </si>
  <si>
    <t>Симонов Илья Сергеевич</t>
  </si>
  <si>
    <t>Эрзиханов Тарлан Арсенович</t>
  </si>
  <si>
    <t>Абдулкадыров Камиль Саидович</t>
  </si>
  <si>
    <t xml:space="preserve">Алексеев Евгений Александрович </t>
  </si>
  <si>
    <t xml:space="preserve">Антоненко Иван Дмитриевич </t>
  </si>
  <si>
    <t xml:space="preserve">Гура Дмитрий Валерьевич </t>
  </si>
  <si>
    <t>Долгополов Владимир Васильевич</t>
  </si>
  <si>
    <t>Есенов Амиржан Аманжолович</t>
  </si>
  <si>
    <t xml:space="preserve">Жаринов Евгений Дмитриевич </t>
  </si>
  <si>
    <t xml:space="preserve">Зданюков Дмитрий Сергеевич </t>
  </si>
  <si>
    <t xml:space="preserve">Китов Павел Федорович </t>
  </si>
  <si>
    <t xml:space="preserve">Кононов Алексей Алексеевич </t>
  </si>
  <si>
    <t xml:space="preserve">Куксов Данила Андреевич </t>
  </si>
  <si>
    <t xml:space="preserve">Куликов Александр Игоревич </t>
  </si>
  <si>
    <t xml:space="preserve">Логуш Александр Валерьевич </t>
  </si>
  <si>
    <t xml:space="preserve">Макаров Константин Юрьевич </t>
  </si>
  <si>
    <t xml:space="preserve">Миронов Антон Сергеевич </t>
  </si>
  <si>
    <t xml:space="preserve">Овчинников Роман Михайлович </t>
  </si>
  <si>
    <t xml:space="preserve">Павлов Роман Павлович </t>
  </si>
  <si>
    <t xml:space="preserve">Пороло Александр Вячеславович </t>
  </si>
  <si>
    <t xml:space="preserve">Рахманов Вадим Русланович </t>
  </si>
  <si>
    <t xml:space="preserve">Тавалюк Святослав Викторович </t>
  </si>
  <si>
    <t xml:space="preserve">Фесенко Дмитрий Андреевич </t>
  </si>
  <si>
    <t xml:space="preserve">Швагериус Константин Сергеевич </t>
  </si>
  <si>
    <t xml:space="preserve">Шейдт Сергей Викторович </t>
  </si>
  <si>
    <t xml:space="preserve">Шувалов Артем Сергеевич </t>
  </si>
  <si>
    <t xml:space="preserve">Щетинин Александр Иванович </t>
  </si>
  <si>
    <t>Губина Т.Ю.</t>
  </si>
  <si>
    <t>Далбаева М.А.</t>
  </si>
  <si>
    <t>Запалова А.С.</t>
  </si>
  <si>
    <t>Испалаева А.С.</t>
  </si>
  <si>
    <t>Карабановская А.Е.</t>
  </si>
  <si>
    <t>Кнейбель Д.Е.</t>
  </si>
  <si>
    <t>Кохановская Е.Ю.</t>
  </si>
  <si>
    <t>Кравченко И.Г.</t>
  </si>
  <si>
    <t>Кубрак З.А.</t>
  </si>
  <si>
    <t>Кузнецова Д.А.</t>
  </si>
  <si>
    <t>Лащенко Е.О.</t>
  </si>
  <si>
    <t>Макушенко А.А.</t>
  </si>
  <si>
    <t>Мамаджанова Ш.В.</t>
  </si>
  <si>
    <t>Мустафина Д.Р.</t>
  </si>
  <si>
    <t>Савченко А.С.</t>
  </si>
  <si>
    <t>Самойлова Д.М.</t>
  </si>
  <si>
    <t>Смык А.А.</t>
  </si>
  <si>
    <t>Спиридонова В.К.</t>
  </si>
  <si>
    <t>Трапезникова Т.П.</t>
  </si>
  <si>
    <t>Чекунова О.Е.</t>
  </si>
  <si>
    <t>Черепнева Е.С.</t>
  </si>
  <si>
    <t>Чернова Т.В.</t>
  </si>
  <si>
    <t>Шатлова В.С.</t>
  </si>
  <si>
    <t>Шевцова М.А.</t>
  </si>
  <si>
    <t>Д-2102-1</t>
  </si>
  <si>
    <t>ЦСП</t>
  </si>
  <si>
    <t xml:space="preserve">Барабаш Даниил Юрьевич </t>
  </si>
  <si>
    <t xml:space="preserve">Верещагин Антон Александрович </t>
  </si>
  <si>
    <t xml:space="preserve">Веснин Владислав Владимирович </t>
  </si>
  <si>
    <t xml:space="preserve">Гапотов Владимир Васильевич </t>
  </si>
  <si>
    <t xml:space="preserve">Дворяков Роман Витальевич </t>
  </si>
  <si>
    <t xml:space="preserve">Дидиченко Андрей Владимирович </t>
  </si>
  <si>
    <t xml:space="preserve">Захаров Николай Алексеевич </t>
  </si>
  <si>
    <t xml:space="preserve">Козлов Алексей Васильевич </t>
  </si>
  <si>
    <t xml:space="preserve">Комлев Илья Евгеньевич </t>
  </si>
  <si>
    <t xml:space="preserve">Кравченко Дмитрий Сергеевич </t>
  </si>
  <si>
    <t xml:space="preserve">Крайненко Сергей Сергеевич </t>
  </si>
  <si>
    <t xml:space="preserve">Кувиков Максим Игоревич </t>
  </si>
  <si>
    <t xml:space="preserve">Лацуновский Кирилл Александрович </t>
  </si>
  <si>
    <t xml:space="preserve">Малинко Антон Александрович </t>
  </si>
  <si>
    <t xml:space="preserve">Настенко Владислав Сергеевич </t>
  </si>
  <si>
    <t xml:space="preserve">Осипов Артем Александрович </t>
  </si>
  <si>
    <t xml:space="preserve">Панченко Максим Викторович </t>
  </si>
  <si>
    <t xml:space="preserve">Попов Назар Сергеевич </t>
  </si>
  <si>
    <t xml:space="preserve">Родимов Игорь Александрович </t>
  </si>
  <si>
    <t xml:space="preserve">Сергеев Андрей Николаевич </t>
  </si>
  <si>
    <t xml:space="preserve">Солгалов Павел Александрович </t>
  </si>
  <si>
    <t xml:space="preserve">Сухов Вадим Александрович </t>
  </si>
  <si>
    <t xml:space="preserve">Темкин Дмитрий Андреевич </t>
  </si>
  <si>
    <t xml:space="preserve">Титов Александр Сергеевич </t>
  </si>
  <si>
    <t>Урдабаев Жандархан Бегежанович</t>
  </si>
  <si>
    <t xml:space="preserve">Чернышев Андрей Андреевич </t>
  </si>
  <si>
    <t xml:space="preserve"> Ягодин Артем Алексеевич</t>
  </si>
  <si>
    <t xml:space="preserve">Александров Кирилл Александрович </t>
  </si>
  <si>
    <t xml:space="preserve">Барт Иосиф Владимирович </t>
  </si>
  <si>
    <t xml:space="preserve">Биянов Георгий Валерьевич </t>
  </si>
  <si>
    <t xml:space="preserve">Богданов Константин Алексеевич </t>
  </si>
  <si>
    <t>Гасанов Руслан Валехович</t>
  </si>
  <si>
    <t xml:space="preserve">Головков Роман Евгеньевич </t>
  </si>
  <si>
    <t xml:space="preserve">Гордиенко Савелий Владимирович </t>
  </si>
  <si>
    <t xml:space="preserve">Демьяненко Никита Олегович </t>
  </si>
  <si>
    <t xml:space="preserve">Демьяненко Павел Андреевич </t>
  </si>
  <si>
    <t xml:space="preserve">Карабановский Денис Дмитриевич </t>
  </si>
  <si>
    <t xml:space="preserve">Кожевников Алексей Владимирович </t>
  </si>
  <si>
    <t xml:space="preserve">Кунщиков Сергей Евгеньевич </t>
  </si>
  <si>
    <t>Магамедов Гаджимагамед Магамедтагирович</t>
  </si>
  <si>
    <t xml:space="preserve">Матвеев Владимир Евгеньевич </t>
  </si>
  <si>
    <t xml:space="preserve">Момотов Илья Евгеньевич </t>
  </si>
  <si>
    <t xml:space="preserve">Морозов Игорь Валериевич </t>
  </si>
  <si>
    <t xml:space="preserve">Парамонов Денис Владимирович </t>
  </si>
  <si>
    <t xml:space="preserve">Петухов Евгений Вячеславович </t>
  </si>
  <si>
    <t xml:space="preserve">Плешаков Сергей Витальевич </t>
  </si>
  <si>
    <t xml:space="preserve">Победкин Сергей Сергеевич </t>
  </si>
  <si>
    <t xml:space="preserve">Савушкин Никита Александрович </t>
  </si>
  <si>
    <t xml:space="preserve">Спиридович Алексей Владимирович </t>
  </si>
  <si>
    <t>Шестаков Евгений Игоревич</t>
  </si>
  <si>
    <t xml:space="preserve">Шигильдеев Илья Васильевич </t>
  </si>
  <si>
    <t xml:space="preserve">Юрин Дмитрий Максимович </t>
  </si>
  <si>
    <t>Архестов Руслан Султанович</t>
  </si>
  <si>
    <t>Бавуков Астемир Заурбекович</t>
  </si>
  <si>
    <t>Байбурин Азамат Азатович</t>
  </si>
  <si>
    <t xml:space="preserve">Блоха Александр Викторович </t>
  </si>
  <si>
    <t xml:space="preserve">Буцких Илья Игоревич </t>
  </si>
  <si>
    <t xml:space="preserve">Вартанов Михаил Артурович </t>
  </si>
  <si>
    <t xml:space="preserve">Востриков Денис Игоревич </t>
  </si>
  <si>
    <t xml:space="preserve">Гороховский Иван Сергеевич </t>
  </si>
  <si>
    <t xml:space="preserve">Коробкин Дмитрий Сергеевич </t>
  </si>
  <si>
    <t xml:space="preserve">Куракин Илья Вячеславович </t>
  </si>
  <si>
    <t xml:space="preserve">Маркидонов Александр Сергеевич </t>
  </si>
  <si>
    <t>Нуртазин Куаныш Ауесович</t>
  </si>
  <si>
    <t xml:space="preserve">Папонов Владислав Александрович </t>
  </si>
  <si>
    <t xml:space="preserve">Петров Константин Андреевич </t>
  </si>
  <si>
    <t xml:space="preserve">Платонов Андрей Вячеславович </t>
  </si>
  <si>
    <t xml:space="preserve">Поваров Константин Анатольевич </t>
  </si>
  <si>
    <t xml:space="preserve">Савченко Дмитрий Игоревич </t>
  </si>
  <si>
    <t xml:space="preserve">Худяков Александр Олегович </t>
  </si>
  <si>
    <t xml:space="preserve">Черников Александр Вячеславович </t>
  </si>
  <si>
    <t xml:space="preserve">Эльтемеров Сергей Альбертович </t>
  </si>
  <si>
    <t>Якубов Энвер Эскендерович</t>
  </si>
  <si>
    <t xml:space="preserve">Белянин Иван Александрович </t>
  </si>
  <si>
    <t xml:space="preserve">Глушков Дмитрий Михайлович </t>
  </si>
  <si>
    <t xml:space="preserve">Дерев Андрей Евгеньевич </t>
  </si>
  <si>
    <t xml:space="preserve">Дмитренко Владимир Дмитриевич </t>
  </si>
  <si>
    <t xml:space="preserve">Еремеев Алексей Владимирович </t>
  </si>
  <si>
    <t xml:space="preserve">Зеленый Александр Александрович </t>
  </si>
  <si>
    <t xml:space="preserve">Иванов Павел Олегович </t>
  </si>
  <si>
    <t xml:space="preserve">Карасев Владимир Николаевич </t>
  </si>
  <si>
    <t xml:space="preserve">Карпейкин Николай Дмитриевич </t>
  </si>
  <si>
    <t xml:space="preserve">Кузьменко Тимофей Сергеевич </t>
  </si>
  <si>
    <t xml:space="preserve">Лысенко Евгений Олегович </t>
  </si>
  <si>
    <t>Майер Владимир Алексеевич</t>
  </si>
  <si>
    <t xml:space="preserve">Макаров Владислав Николаевич </t>
  </si>
  <si>
    <t xml:space="preserve">Макаров Илья Алексеевич </t>
  </si>
  <si>
    <t xml:space="preserve">Масленсков Данил Игоревич </t>
  </si>
  <si>
    <t xml:space="preserve">Мурманцев Степан Александрович </t>
  </si>
  <si>
    <t>Нестеров Виталий Александрович</t>
  </si>
  <si>
    <t xml:space="preserve">Никонов Алексей Сергеевич </t>
  </si>
  <si>
    <t xml:space="preserve">Нэхин Кирилл Игоревич </t>
  </si>
  <si>
    <t xml:space="preserve">Обухов Георгий Дмитриевич </t>
  </si>
  <si>
    <t xml:space="preserve">Пашинин Егор Дмитриевич </t>
  </si>
  <si>
    <t xml:space="preserve">Рагулин Александр Сергеевич </t>
  </si>
  <si>
    <t xml:space="preserve">Соколов Георгий Михайлович </t>
  </si>
  <si>
    <t xml:space="preserve">Юриков Александр Сергеевич </t>
  </si>
  <si>
    <t>Д-4103-1</t>
  </si>
  <si>
    <t>ОиОФПСвВСРФ</t>
  </si>
  <si>
    <t>СЦКиШ</t>
  </si>
  <si>
    <t>Великанова К.А.</t>
  </si>
  <si>
    <t>Гречкова К.А.</t>
  </si>
  <si>
    <t>Лебедева Н.Н.</t>
  </si>
  <si>
    <t>Миронова А.С.</t>
  </si>
  <si>
    <t>Обрезко А.С.</t>
  </si>
  <si>
    <t>Ракомина В.С.</t>
  </si>
  <si>
    <t>Самойловская В.В.</t>
  </si>
  <si>
    <t>Шишкова Д.А.</t>
  </si>
  <si>
    <t>Щичко Е.Ю.</t>
  </si>
  <si>
    <t>РЕЗУЛЬТАТЫ</t>
  </si>
  <si>
    <t>успеваемости  курсантов 2 факультета Военной академии связи</t>
  </si>
  <si>
    <t xml:space="preserve">в летнем семестре  2017/2018 учебного года </t>
  </si>
  <si>
    <t>Подразделение</t>
  </si>
  <si>
    <t>Ко-во л/с</t>
  </si>
  <si>
    <t>Количество оценок получ.в уч. взводе</t>
  </si>
  <si>
    <t>Общее кол-во  оценок</t>
  </si>
  <si>
    <t xml:space="preserve"> Успеваемость обучаемых</t>
  </si>
  <si>
    <t>Ср. балл</t>
  </si>
  <si>
    <t>Оценка</t>
  </si>
  <si>
    <t>место</t>
  </si>
  <si>
    <t>Б(НА)</t>
  </si>
  <si>
    <t>нд</t>
  </si>
  <si>
    <t>%</t>
  </si>
  <si>
    <t>всего</t>
  </si>
  <si>
    <t>27 курс</t>
  </si>
  <si>
    <t>26 курс</t>
  </si>
  <si>
    <t>25 курс</t>
  </si>
  <si>
    <t>24 курс</t>
  </si>
  <si>
    <t>24 курс девушки</t>
  </si>
  <si>
    <t>25 курс девушки</t>
  </si>
  <si>
    <t>26 курс девушки</t>
  </si>
  <si>
    <t xml:space="preserve">2 фак.            </t>
  </si>
  <si>
    <t>№ учебной группы</t>
  </si>
  <si>
    <t>Дисциплины</t>
  </si>
  <si>
    <t>ср. балл курса 
за дисциплину</t>
  </si>
  <si>
    <t>ср. балл курса 
за сессию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</si>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</sst>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\ mmm\ yy"/>
    <numFmt numFmtId="165" formatCode="d\ mmm"/>
  </numFmts>
  <fonts count="54" x14ac:knownFonts="1">
    <font>
      <sz val="10"/>
      <name val="Arial Cyr"/>
      <charset val="204"/>
    </font>
    <font>
      <b/>
      <sz val="10"/>
      <name val="Times New Roman"/>
      <family val="1"/>
      <charset val="204"/>
    </font>
    <font>
      <b/>
      <sz val="11"/>
      <name val="Times New Roman"/>
      <family val="1"/>
      <charset val="204"/>
    </font>
    <font>
      <sz val="11"/>
      <name val="Times New Roman"/>
      <family val="1"/>
      <charset val="204"/>
    </font>
    <font>
      <b/>
      <sz val="11"/>
      <color rgb="FF0000FF"/>
      <name val="Times New Roman"/>
      <family val="1"/>
      <charset val="204"/>
    </font>
    <font>
      <b/>
      <sz val="11"/>
      <color rgb="FFFF0000"/>
      <name val="Times New Roman"/>
      <family val="1"/>
      <charset val="204"/>
    </font>
    <font>
      <b/>
      <sz val="10.5"/>
      <color rgb="FF008000"/>
      <name val="Times New Roman"/>
      <family val="1"/>
      <charset val="204"/>
    </font>
    <font>
      <b/>
      <sz val="26"/>
      <name val="Times New Roman"/>
      <family val="1"/>
      <charset val="1"/>
    </font>
    <font>
      <sz val="10"/>
      <name val="Times New Roman"/>
      <family val="1"/>
      <charset val="204"/>
    </font>
    <font>
      <i/>
      <sz val="10"/>
      <name val="Times New Roman"/>
      <family val="1"/>
      <charset val="1"/>
    </font>
    <font>
      <i/>
      <sz val="8"/>
      <name val="Times New Roman"/>
      <family val="1"/>
      <charset val="204"/>
    </font>
    <font>
      <sz val="8"/>
      <name val="Arial Cyr"/>
      <family val="2"/>
      <charset val="204"/>
    </font>
    <font>
      <sz val="10"/>
      <name val="Times New Roman"/>
      <family val="1"/>
      <charset val="1"/>
    </font>
    <font>
      <i/>
      <sz val="10"/>
      <name val="Times New Roman"/>
      <family val="1"/>
      <charset val="204"/>
    </font>
    <font>
      <sz val="14"/>
      <name val="Times New Roman"/>
      <family val="1"/>
      <charset val="1"/>
    </font>
    <font>
      <sz val="10"/>
      <color rgb="FF000000"/>
      <name val="Times New Roman"/>
      <family val="1"/>
      <charset val="1"/>
    </font>
    <font>
      <sz val="8"/>
      <name val="Times New Roman"/>
      <family val="1"/>
      <charset val="1"/>
    </font>
    <font>
      <b/>
      <sz val="10"/>
      <name val="Times New Roman"/>
      <family val="1"/>
      <charset val="1"/>
    </font>
    <font>
      <b/>
      <sz val="14"/>
      <name val="Times New Roman"/>
      <family val="1"/>
      <charset val="1"/>
    </font>
    <font>
      <sz val="12"/>
      <name val="Times New Roman"/>
      <family val="1"/>
      <charset val="204"/>
    </font>
    <font>
      <sz val="14"/>
      <name val="Times New Roman"/>
      <family val="1"/>
      <charset val="204"/>
    </font>
    <font>
      <b/>
      <i/>
      <sz val="10"/>
      <name val="Times New Roman"/>
      <family val="1"/>
      <charset val="1"/>
    </font>
    <font>
      <b/>
      <i/>
      <sz val="12"/>
      <name val="Times New Roman"/>
      <family val="1"/>
      <charset val="204"/>
    </font>
    <font>
      <sz val="10"/>
      <color rgb="FF000000"/>
      <name val="Arial Cyr"/>
      <charset val="204"/>
    </font>
    <font>
      <b/>
      <i/>
      <sz val="12"/>
      <name val="Times New Roman"/>
      <family val="1"/>
      <charset val="1"/>
    </font>
    <font>
      <sz val="10"/>
      <color rgb="FFFF0000"/>
      <name val="Times New Roman"/>
      <family val="1"/>
      <charset val="1"/>
    </font>
    <font>
      <i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1"/>
    </font>
    <font>
      <b/>
      <sz val="10"/>
      <color rgb="FFFF0000"/>
      <name val="Times New Roman"/>
      <family val="1"/>
      <charset val="204"/>
    </font>
    <font>
      <sz val="10"/>
      <color rgb="FF008000"/>
      <name val="Times New Roman"/>
      <family val="1"/>
      <charset val="1"/>
    </font>
    <font>
      <i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1"/>
    </font>
    <font>
      <b/>
      <sz val="10"/>
      <color rgb="FF008000"/>
      <name val="Times New Roman"/>
      <family val="1"/>
      <charset val="204"/>
    </font>
    <font>
      <sz val="10"/>
      <color rgb="FF0000FF"/>
      <name val="Times New Roman"/>
      <family val="1"/>
      <charset val="1"/>
    </font>
    <font>
      <i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1"/>
    </font>
    <font>
      <b/>
      <sz val="10"/>
      <color rgb="FF0000FF"/>
      <name val="Times New Roman"/>
      <family val="1"/>
      <charset val="204"/>
    </font>
    <font>
      <b/>
      <i/>
      <sz val="10"/>
      <color rgb="FF000000"/>
      <name val="Tahoma"/>
      <family val="2"/>
      <charset val="204"/>
    </font>
    <font>
      <b/>
      <sz val="12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2"/>
      <color rgb="FF000000"/>
      <name val="Times New Roman"/>
      <family val="1"/>
      <charset val="204"/>
    </font>
    <font>
      <i/>
      <sz val="10"/>
      <color rgb="FF4F6228"/>
      <name val="Times New Roman"/>
      <family val="1"/>
      <charset val="1"/>
    </font>
    <font>
      <b/>
      <sz val="10"/>
      <name val="Arial Cyr"/>
      <charset val="204"/>
    </font>
    <font>
      <sz val="14"/>
      <color rgb="FF000000"/>
      <name val="Times New Roman"/>
      <family val="1"/>
      <charset val="204"/>
    </font>
    <font>
      <b/>
      <sz val="14"/>
      <name val="Times New Roman"/>
      <family val="1"/>
      <charset val="204"/>
    </font>
    <font>
      <sz val="12"/>
      <color rgb="FFFF0000"/>
      <name val="Times New Roman"/>
      <family val="1"/>
      <charset val="204"/>
    </font>
    <font>
      <sz val="11"/>
      <name val="Times New Roman"/>
      <family val="1"/>
      <charset val="1"/>
    </font>
    <font>
      <b/>
      <sz val="10"/>
      <color rgb="FF4F6228"/>
      <name val="Times New Roman"/>
      <family val="1"/>
      <charset val="204"/>
    </font>
    <font>
      <sz val="14"/>
      <name val="Arial Cyr"/>
      <family val="2"/>
      <charset val="204"/>
    </font>
    <font>
      <b/>
      <sz val="14"/>
      <name val="Arial Cyr"/>
      <charset val="204"/>
    </font>
    <font>
      <sz val="24"/>
      <name val="Arial Cyr"/>
      <charset val="204"/>
    </font>
    <font>
      <sz val="26"/>
      <name val="Arial Cyr"/>
      <family val="2"/>
      <charset val="204"/>
    </font>
    <font>
      <sz val="16"/>
      <color rgb="FFFF0000"/>
      <name val="Times New Roman"/>
      <family val="1"/>
      <charset val="204"/>
    </font>
    <font>
      <sz val="10"/>
      <name val="Arial Cyr"/>
      <charset val="204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</fills>
  <borders count="37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 diagonalDown="1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 style="thin">
        <color auto="1"/>
      </diagonal>
    </border>
    <border>
      <left style="thin">
        <color auto="1"/>
      </left>
      <right/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</borders>
  <cellStyleXfs count="3">
    <xf numFmtId="0" fontId="0" fillId="0" borderId="0"/>
    <xf numFmtId="9" fontId="53" fillId="0" borderId="0" applyBorder="0" applyProtection="0"/>
    <xf numFmtId="0" fontId="19" fillId="0" borderId="0"/>
  </cellStyleXfs>
  <cellXfs count="511">
    <xf numFmtId="0" fontId="0" fillId="0" borderId="0" xfId="0"/>
    <xf numFmtId="0" fontId="1" fillId="0" borderId="2" xfId="0" applyFont="1" applyBorder="1" applyAlignment="1" applyProtection="1">
      <alignment horizontal="center" vertical="center"/>
      <protection locked="0" hidden="1"/>
    </xf>
    <xf numFmtId="0" fontId="2" fillId="2" borderId="2" xfId="0" applyFont="1" applyFill="1" applyBorder="1" applyAlignment="1" applyProtection="1">
      <alignment horizontal="center"/>
      <protection locked="0" hidden="1"/>
    </xf>
    <xf numFmtId="1" fontId="25" fillId="0" borderId="2" xfId="0" applyNumberFormat="1" applyFont="1" applyBorder="1" applyAlignment="1" applyProtection="1">
      <alignment horizontal="center"/>
      <protection hidden="1"/>
    </xf>
    <xf numFmtId="0" fontId="0" fillId="0" borderId="0" xfId="0" applyBorder="1" applyAlignment="1" applyProtection="1">
      <alignment horizontal="center"/>
      <protection hidden="1"/>
    </xf>
    <xf numFmtId="0" fontId="12" fillId="0" borderId="2" xfId="0" applyFont="1" applyBorder="1" applyAlignment="1" applyProtection="1">
      <alignment horizontal="center" vertical="center" textRotation="90" wrapText="1"/>
      <protection hidden="1"/>
    </xf>
    <xf numFmtId="0" fontId="2" fillId="0" borderId="1" xfId="0" applyFont="1" applyBorder="1" applyAlignment="1" applyProtection="1">
      <alignment horizontal="center" vertical="center"/>
      <protection locked="0" hidden="1"/>
    </xf>
    <xf numFmtId="0" fontId="2" fillId="0" borderId="2" xfId="0" applyFont="1" applyBorder="1" applyAlignment="1" applyProtection="1">
      <alignment horizontal="center"/>
      <protection locked="0" hidden="1"/>
    </xf>
    <xf numFmtId="0" fontId="2" fillId="0" borderId="2" xfId="0" applyFont="1" applyBorder="1" applyAlignment="1" applyProtection="1">
      <alignment horizontal="center" vertical="center"/>
      <protection locked="0" hidden="1"/>
    </xf>
    <xf numFmtId="0" fontId="2" fillId="2" borderId="1" xfId="0" applyFont="1" applyFill="1" applyBorder="1" applyAlignment="1" applyProtection="1">
      <alignment horizontal="center" vertical="center"/>
      <protection locked="0" hidden="1"/>
    </xf>
    <xf numFmtId="1" fontId="25" fillId="2" borderId="2" xfId="0" applyNumberFormat="1" applyFont="1" applyFill="1" applyBorder="1" applyAlignment="1" applyProtection="1">
      <alignment horizontal="center"/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12" fillId="2" borderId="2" xfId="0" applyFont="1" applyFill="1" applyBorder="1" applyAlignment="1" applyProtection="1">
      <alignment horizontal="center" vertical="center" textRotation="90" wrapText="1"/>
      <protection hidden="1"/>
    </xf>
    <xf numFmtId="0" fontId="7" fillId="0" borderId="2" xfId="0" applyFont="1" applyBorder="1" applyAlignment="1" applyProtection="1">
      <alignment horizontal="center" vertical="center"/>
      <protection hidden="1"/>
    </xf>
    <xf numFmtId="0" fontId="2" fillId="2" borderId="2" xfId="0" applyFont="1" applyFill="1" applyBorder="1" applyAlignment="1" applyProtection="1">
      <alignment horizontal="center" vertical="center"/>
      <protection locked="0" hidden="1"/>
    </xf>
    <xf numFmtId="0" fontId="0" fillId="0" borderId="0" xfId="0" applyProtection="1">
      <protection hidden="1"/>
    </xf>
    <xf numFmtId="0" fontId="0" fillId="0" borderId="0" xfId="0" applyBorder="1" applyProtection="1">
      <protection hidden="1"/>
    </xf>
    <xf numFmtId="0" fontId="1" fillId="0" borderId="0" xfId="0" applyFont="1" applyProtection="1">
      <protection hidden="1"/>
    </xf>
    <xf numFmtId="1" fontId="2" fillId="0" borderId="0" xfId="0" applyNumberFormat="1" applyFont="1" applyProtection="1">
      <protection locked="0" hidden="1"/>
    </xf>
    <xf numFmtId="164" fontId="3" fillId="0" borderId="0" xfId="0" applyNumberFormat="1" applyFont="1" applyAlignment="1" applyProtection="1">
      <alignment horizontal="center"/>
      <protection locked="0" hidden="1"/>
    </xf>
    <xf numFmtId="0" fontId="2" fillId="0" borderId="0" xfId="0" applyFont="1" applyProtection="1">
      <protection locked="0" hidden="1"/>
    </xf>
    <xf numFmtId="0" fontId="4" fillId="2" borderId="0" xfId="0" applyFont="1" applyFill="1" applyBorder="1" applyAlignment="1" applyProtection="1">
      <alignment horizontal="left"/>
      <protection locked="0" hidden="1"/>
    </xf>
    <xf numFmtId="0" fontId="2" fillId="2" borderId="0" xfId="0" applyFont="1" applyFill="1" applyBorder="1" applyProtection="1">
      <protection locked="0" hidden="1"/>
    </xf>
    <xf numFmtId="0" fontId="5" fillId="2" borderId="0" xfId="0" applyFont="1" applyFill="1" applyBorder="1" applyAlignment="1" applyProtection="1">
      <alignment horizontal="left"/>
      <protection locked="0" hidden="1"/>
    </xf>
    <xf numFmtId="0" fontId="2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Border="1" applyAlignment="1" applyProtection="1">
      <alignment horizontal="left"/>
      <protection locked="0" hidden="1"/>
    </xf>
    <xf numFmtId="0" fontId="6" fillId="2" borderId="0" xfId="0" applyFont="1" applyFill="1" applyAlignment="1" applyProtection="1">
      <alignment horizontal="left"/>
      <protection locked="0" hidden="1"/>
    </xf>
    <xf numFmtId="0" fontId="2" fillId="2" borderId="0" xfId="0" applyFont="1" applyFill="1" applyProtection="1">
      <protection locked="0" hidden="1"/>
    </xf>
    <xf numFmtId="0" fontId="2" fillId="2" borderId="0" xfId="0" applyFont="1" applyFill="1" applyProtection="1">
      <protection hidden="1"/>
    </xf>
    <xf numFmtId="0" fontId="2" fillId="2" borderId="0" xfId="0" applyFont="1" applyFill="1" applyAlignment="1" applyProtection="1">
      <alignment horizontal="center"/>
      <protection hidden="1"/>
    </xf>
    <xf numFmtId="0" fontId="0" fillId="2" borderId="0" xfId="0" applyFill="1" applyAlignment="1" applyProtection="1">
      <alignment horizontal="center"/>
      <protection hidden="1"/>
    </xf>
    <xf numFmtId="0" fontId="0" fillId="2" borderId="0" xfId="0" applyFill="1" applyProtection="1">
      <protection hidden="1"/>
    </xf>
    <xf numFmtId="0" fontId="0" fillId="2" borderId="0" xfId="0" applyFill="1" applyAlignment="1" applyProtection="1">
      <protection hidden="1"/>
    </xf>
    <xf numFmtId="0" fontId="0" fillId="2" borderId="0" xfId="0" applyFill="1" applyBorder="1" applyProtection="1">
      <protection hidden="1"/>
    </xf>
    <xf numFmtId="0" fontId="0" fillId="2" borderId="0" xfId="0" applyFill="1" applyBorder="1" applyAlignment="1" applyProtection="1">
      <protection hidden="1"/>
    </xf>
    <xf numFmtId="0" fontId="2" fillId="2" borderId="1" xfId="0" applyFont="1" applyFill="1" applyBorder="1" applyAlignment="1" applyProtection="1">
      <alignment vertical="center"/>
      <protection locked="0" hidden="1"/>
    </xf>
    <xf numFmtId="0" fontId="0" fillId="0" borderId="2" xfId="0" applyBorder="1" applyProtection="1">
      <protection hidden="1"/>
    </xf>
    <xf numFmtId="0" fontId="2" fillId="2" borderId="3" xfId="0" applyFont="1" applyFill="1" applyBorder="1" applyAlignment="1" applyProtection="1">
      <alignment vertical="center"/>
      <protection locked="0" hidden="1"/>
    </xf>
    <xf numFmtId="0" fontId="2" fillId="2" borderId="4" xfId="0" applyFont="1" applyFill="1" applyBorder="1" applyProtection="1">
      <protection locked="0" hidden="1"/>
    </xf>
    <xf numFmtId="0" fontId="8" fillId="0" borderId="5" xfId="0" applyFont="1" applyBorder="1" applyAlignment="1" applyProtection="1">
      <alignment horizontal="right" vertical="center" wrapText="1"/>
      <protection hidden="1"/>
    </xf>
    <xf numFmtId="0" fontId="8" fillId="0" borderId="2" xfId="0" applyFont="1" applyBorder="1" applyAlignment="1" applyProtection="1">
      <alignment horizontal="center" vertical="center" textRotation="90"/>
      <protection hidden="1"/>
    </xf>
    <xf numFmtId="16" fontId="9" fillId="2" borderId="2" xfId="0" applyNumberFormat="1" applyFont="1" applyFill="1" applyBorder="1" applyAlignment="1" applyProtection="1">
      <alignment horizontal="center" vertical="center" wrapText="1"/>
      <protection locked="0" hidden="1"/>
    </xf>
    <xf numFmtId="16" fontId="9" fillId="2" borderId="6" xfId="0" applyNumberFormat="1" applyFont="1" applyFill="1" applyBorder="1" applyAlignment="1" applyProtection="1">
      <alignment horizontal="center" vertical="center" wrapText="1"/>
      <protection locked="0" hidden="1"/>
    </xf>
    <xf numFmtId="16" fontId="10" fillId="2" borderId="3" xfId="0" applyNumberFormat="1" applyFont="1" applyFill="1" applyBorder="1" applyAlignment="1" applyProtection="1">
      <alignment horizontal="center" wrapText="1"/>
      <protection locked="0" hidden="1"/>
    </xf>
    <xf numFmtId="16" fontId="11" fillId="2" borderId="2" xfId="0" applyNumberFormat="1" applyFont="1" applyFill="1" applyBorder="1" applyAlignment="1" applyProtection="1">
      <alignment horizontal="center"/>
      <protection hidden="1"/>
    </xf>
    <xf numFmtId="1" fontId="0" fillId="2" borderId="2" xfId="0" applyNumberFormat="1" applyFill="1" applyBorder="1" applyProtection="1">
      <protection hidden="1"/>
    </xf>
    <xf numFmtId="1" fontId="0" fillId="2" borderId="2" xfId="0" applyNumberFormat="1" applyFill="1" applyBorder="1" applyAlignment="1" applyProtection="1">
      <alignment horizontal="center"/>
      <protection hidden="1"/>
    </xf>
    <xf numFmtId="0" fontId="0" fillId="2" borderId="2" xfId="0" applyFill="1" applyBorder="1" applyAlignment="1" applyProtection="1">
      <alignment horizontal="center" vertical="center"/>
      <protection hidden="1"/>
    </xf>
    <xf numFmtId="0" fontId="0" fillId="2" borderId="2" xfId="0" applyFill="1" applyBorder="1" applyAlignment="1" applyProtection="1">
      <alignment horizontal="center" textRotation="90" wrapText="1"/>
      <protection hidden="1"/>
    </xf>
    <xf numFmtId="0" fontId="0" fillId="2" borderId="7" xfId="0" applyFill="1" applyBorder="1" applyProtection="1">
      <protection hidden="1"/>
    </xf>
    <xf numFmtId="0" fontId="0" fillId="2" borderId="0" xfId="0" applyFill="1" applyBorder="1" applyAlignment="1" applyProtection="1">
      <alignment horizontal="center"/>
      <protection hidden="1"/>
    </xf>
    <xf numFmtId="0" fontId="8" fillId="0" borderId="2" xfId="0" applyFont="1" applyBorder="1" applyAlignment="1" applyProtection="1">
      <alignment horizontal="right" vertical="center" wrapText="1"/>
      <protection hidden="1"/>
    </xf>
    <xf numFmtId="0" fontId="9" fillId="2" borderId="2" xfId="0" applyFont="1" applyFill="1" applyBorder="1" applyAlignment="1" applyProtection="1">
      <alignment horizontal="center" vertical="center" wrapText="1"/>
      <protection locked="0" hidden="1"/>
    </xf>
    <xf numFmtId="0" fontId="9" fillId="0" borderId="2" xfId="0" applyFont="1" applyBorder="1" applyAlignment="1" applyProtection="1">
      <alignment horizontal="center" vertical="center" wrapText="1"/>
      <protection locked="0" hidden="1"/>
    </xf>
    <xf numFmtId="0" fontId="8" fillId="2" borderId="2" xfId="0" applyFont="1" applyFill="1" applyBorder="1" applyAlignment="1" applyProtection="1">
      <alignment horizontal="center" vertical="center" wrapText="1"/>
      <protection hidden="1"/>
    </xf>
    <xf numFmtId="16" fontId="13" fillId="2" borderId="2" xfId="0" applyNumberFormat="1" applyFont="1" applyFill="1" applyBorder="1" applyAlignment="1" applyProtection="1">
      <alignment horizontal="center" vertical="center" wrapText="1"/>
      <protection locked="0" hidden="1"/>
    </xf>
    <xf numFmtId="0" fontId="11" fillId="2" borderId="2" xfId="0" applyFont="1" applyFill="1" applyBorder="1" applyAlignment="1" applyProtection="1">
      <alignment horizontal="center" textRotation="90"/>
      <protection hidden="1"/>
    </xf>
    <xf numFmtId="0" fontId="11" fillId="2" borderId="8" xfId="0" applyFont="1" applyFill="1" applyBorder="1" applyAlignment="1" applyProtection="1">
      <alignment horizontal="center" textRotation="90"/>
      <protection hidden="1"/>
    </xf>
    <xf numFmtId="0" fontId="14" fillId="0" borderId="2" xfId="0" applyFont="1" applyBorder="1" applyAlignment="1" applyProtection="1">
      <alignment horizontal="center" vertical="center"/>
      <protection hidden="1"/>
    </xf>
    <xf numFmtId="0" fontId="12" fillId="0" borderId="4" xfId="0" applyFont="1" applyBorder="1" applyAlignment="1" applyProtection="1">
      <alignment horizontal="center" vertical="center" textRotation="90" wrapText="1"/>
      <protection locked="0" hidden="1"/>
    </xf>
    <xf numFmtId="0" fontId="14" fillId="0" borderId="4" xfId="0" applyFont="1" applyBorder="1" applyAlignment="1" applyProtection="1">
      <alignment horizontal="center" vertical="center" textRotation="90" wrapText="1"/>
      <protection locked="0" hidden="1"/>
    </xf>
    <xf numFmtId="0" fontId="14" fillId="0" borderId="4" xfId="0" applyFont="1" applyBorder="1" applyAlignment="1" applyProtection="1">
      <alignment horizontal="center" vertical="center"/>
      <protection hidden="1"/>
    </xf>
    <xf numFmtId="0" fontId="12" fillId="0" borderId="2" xfId="0" applyFont="1" applyBorder="1" applyAlignment="1" applyProtection="1">
      <alignment horizontal="center" vertical="center" textRotation="90"/>
      <protection hidden="1"/>
    </xf>
    <xf numFmtId="0" fontId="12" fillId="0" borderId="2" xfId="0" applyFont="1" applyBorder="1" applyAlignment="1" applyProtection="1">
      <alignment horizontal="center" textRotation="90" wrapText="1"/>
      <protection locked="0" hidden="1"/>
    </xf>
    <xf numFmtId="0" fontId="12" fillId="0" borderId="2" xfId="0" applyFont="1" applyBorder="1" applyAlignment="1" applyProtection="1">
      <alignment horizontal="center" textRotation="90" wrapText="1"/>
      <protection hidden="1"/>
    </xf>
    <xf numFmtId="0" fontId="15" fillId="0" borderId="2" xfId="0" applyFont="1" applyBorder="1" applyAlignment="1" applyProtection="1">
      <alignment horizontal="center" textRotation="90" wrapText="1"/>
      <protection locked="0" hidden="1"/>
    </xf>
    <xf numFmtId="0" fontId="12" fillId="2" borderId="2" xfId="0" applyFont="1" applyFill="1" applyBorder="1" applyAlignment="1" applyProtection="1">
      <alignment horizontal="center" textRotation="90" wrapText="1"/>
      <protection locked="0" hidden="1"/>
    </xf>
    <xf numFmtId="0" fontId="8" fillId="2" borderId="2" xfId="0" applyFont="1" applyFill="1" applyBorder="1" applyAlignment="1" applyProtection="1">
      <alignment textRotation="90" wrapText="1"/>
      <protection hidden="1"/>
    </xf>
    <xf numFmtId="0" fontId="16" fillId="2" borderId="2" xfId="0" applyFont="1" applyFill="1" applyBorder="1" applyAlignment="1" applyProtection="1">
      <alignment horizontal="center" vertical="center" textRotation="90" wrapText="1"/>
      <protection hidden="1"/>
    </xf>
    <xf numFmtId="0" fontId="16" fillId="2" borderId="2" xfId="0" applyFont="1" applyFill="1" applyBorder="1" applyAlignment="1" applyProtection="1">
      <alignment horizontal="center" vertical="center" wrapText="1"/>
      <protection hidden="1"/>
    </xf>
    <xf numFmtId="0" fontId="12" fillId="2" borderId="2" xfId="0" applyFont="1" applyFill="1" applyBorder="1" applyAlignment="1" applyProtection="1">
      <alignment horizontal="center" vertical="center" wrapText="1"/>
      <protection hidden="1"/>
    </xf>
    <xf numFmtId="0" fontId="17" fillId="2" borderId="2" xfId="0" applyFont="1" applyFill="1" applyBorder="1" applyAlignment="1" applyProtection="1">
      <alignment horizontal="center" vertical="center"/>
      <protection hidden="1"/>
    </xf>
    <xf numFmtId="0" fontId="17" fillId="2" borderId="2" xfId="0" applyFont="1" applyFill="1" applyBorder="1" applyAlignment="1" applyProtection="1">
      <alignment horizontal="center" vertical="center" textRotation="90"/>
      <protection hidden="1"/>
    </xf>
    <xf numFmtId="0" fontId="12" fillId="2" borderId="9" xfId="0" applyFont="1" applyFill="1" applyBorder="1" applyAlignment="1" applyProtection="1">
      <alignment horizontal="center" textRotation="90" wrapText="1"/>
      <protection hidden="1"/>
    </xf>
    <xf numFmtId="0" fontId="12" fillId="2" borderId="0" xfId="0" applyFont="1" applyFill="1" applyAlignment="1" applyProtection="1">
      <protection hidden="1"/>
    </xf>
    <xf numFmtId="0" fontId="12" fillId="2" borderId="0" xfId="0" applyFont="1" applyFill="1" applyAlignment="1" applyProtection="1">
      <alignment textRotation="90" wrapText="1"/>
      <protection hidden="1"/>
    </xf>
    <xf numFmtId="0" fontId="12" fillId="2" borderId="0" xfId="0" applyFont="1" applyFill="1" applyBorder="1" applyAlignment="1" applyProtection="1">
      <protection hidden="1"/>
    </xf>
    <xf numFmtId="0" fontId="12" fillId="2" borderId="0" xfId="0" applyFont="1" applyFill="1" applyBorder="1" applyProtection="1">
      <protection hidden="1"/>
    </xf>
    <xf numFmtId="0" fontId="12" fillId="2" borderId="0" xfId="0" applyFont="1" applyFill="1" applyProtection="1">
      <protection hidden="1"/>
    </xf>
    <xf numFmtId="0" fontId="12" fillId="0" borderId="0" xfId="0" applyFont="1" applyProtection="1">
      <protection hidden="1"/>
    </xf>
    <xf numFmtId="0" fontId="18" fillId="0" borderId="1" xfId="0" applyFont="1" applyBorder="1" applyAlignment="1" applyProtection="1">
      <alignment horizontal="center" vertical="center"/>
      <protection hidden="1"/>
    </xf>
    <xf numFmtId="0" fontId="19" fillId="0" borderId="1" xfId="0" applyFont="1" applyBorder="1" applyAlignment="1">
      <alignment horizontal="left" vertical="center" wrapText="1"/>
    </xf>
    <xf numFmtId="0" fontId="20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horizontal="left" vertical="center" indent="4"/>
    </xf>
    <xf numFmtId="0" fontId="21" fillId="0" borderId="3" xfId="2" applyFont="1" applyBorder="1" applyAlignment="1">
      <alignment horizontal="left" vertical="center"/>
    </xf>
    <xf numFmtId="0" fontId="1" fillId="0" borderId="2" xfId="0" applyFont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/>
      <protection hidden="1"/>
    </xf>
    <xf numFmtId="1" fontId="0" fillId="2" borderId="2" xfId="0" applyNumberFormat="1" applyFont="1" applyFill="1" applyBorder="1" applyAlignment="1" applyProtection="1">
      <alignment horizontal="center" vertical="center"/>
      <protection hidden="1"/>
    </xf>
    <xf numFmtId="2" fontId="0" fillId="2" borderId="2" xfId="0" applyNumberFormat="1" applyFont="1" applyFill="1" applyBorder="1" applyAlignment="1" applyProtection="1">
      <alignment horizontal="center" vertical="center"/>
      <protection hidden="1"/>
    </xf>
    <xf numFmtId="9" fontId="0" fillId="2" borderId="10" xfId="0" applyNumberFormat="1" applyFill="1" applyBorder="1" applyAlignment="1" applyProtection="1">
      <alignment vertical="center"/>
      <protection hidden="1"/>
    </xf>
    <xf numFmtId="0" fontId="0" fillId="2" borderId="0" xfId="0" applyFill="1" applyAlignment="1" applyProtection="1">
      <alignment vertical="center"/>
      <protection hidden="1"/>
    </xf>
    <xf numFmtId="0" fontId="1" fillId="2" borderId="11" xfId="0" applyFont="1" applyFill="1" applyBorder="1" applyAlignment="1" applyProtection="1">
      <alignment horizontal="center" vertical="center"/>
      <protection hidden="1"/>
    </xf>
    <xf numFmtId="1" fontId="0" fillId="2" borderId="0" xfId="0" applyNumberFormat="1" applyFill="1" applyBorder="1" applyAlignment="1" applyProtection="1">
      <alignment vertical="center"/>
      <protection hidden="1"/>
    </xf>
    <xf numFmtId="0" fontId="0" fillId="2" borderId="0" xfId="0" applyFill="1" applyBorder="1" applyAlignment="1" applyProtection="1">
      <alignment vertical="center"/>
      <protection hidden="1"/>
    </xf>
    <xf numFmtId="1" fontId="0" fillId="2" borderId="0" xfId="0" applyNumberFormat="1" applyFill="1" applyAlignment="1" applyProtection="1">
      <alignment vertical="center"/>
      <protection hidden="1"/>
    </xf>
    <xf numFmtId="1" fontId="0" fillId="0" borderId="0" xfId="0" applyNumberFormat="1" applyAlignment="1" applyProtection="1">
      <alignment vertical="center"/>
      <protection hidden="1"/>
    </xf>
    <xf numFmtId="0" fontId="0" fillId="0" borderId="0" xfId="0" applyAlignment="1" applyProtection="1">
      <alignment vertical="center"/>
      <protection hidden="1"/>
    </xf>
    <xf numFmtId="1" fontId="0" fillId="0" borderId="2" xfId="0" applyNumberFormat="1" applyFont="1" applyBorder="1" applyAlignment="1" applyProtection="1">
      <alignment horizontal="center" vertical="center"/>
      <protection hidden="1"/>
    </xf>
    <xf numFmtId="9" fontId="0" fillId="0" borderId="10" xfId="0" applyNumberFormat="1" applyBorder="1" applyAlignment="1" applyProtection="1">
      <alignment vertical="center"/>
      <protection hidden="1"/>
    </xf>
    <xf numFmtId="1" fontId="0" fillId="0" borderId="0" xfId="0" applyNumberFormat="1" applyBorder="1" applyAlignment="1" applyProtection="1">
      <alignment vertical="center"/>
      <protection hidden="1"/>
    </xf>
    <xf numFmtId="0" fontId="0" fillId="0" borderId="0" xfId="0" applyBorder="1" applyAlignment="1" applyProtection="1">
      <alignment vertical="center"/>
      <protection hidden="1"/>
    </xf>
    <xf numFmtId="0" fontId="1" fillId="0" borderId="2" xfId="0" applyFont="1" applyBorder="1" applyAlignment="1" applyProtection="1">
      <alignment horizontal="center"/>
      <protection locked="0"/>
    </xf>
    <xf numFmtId="0" fontId="1" fillId="2" borderId="2" xfId="0" applyFont="1" applyFill="1" applyBorder="1" applyAlignment="1" applyProtection="1">
      <alignment horizontal="center"/>
      <protection hidden="1"/>
    </xf>
    <xf numFmtId="1" fontId="0" fillId="2" borderId="2" xfId="0" applyNumberFormat="1" applyFont="1" applyFill="1" applyBorder="1" applyAlignment="1" applyProtection="1">
      <alignment horizontal="center"/>
      <protection hidden="1"/>
    </xf>
    <xf numFmtId="2" fontId="0" fillId="2" borderId="2" xfId="0" applyNumberFormat="1" applyFont="1" applyFill="1" applyBorder="1" applyAlignment="1" applyProtection="1">
      <alignment horizontal="center"/>
      <protection hidden="1"/>
    </xf>
    <xf numFmtId="9" fontId="0" fillId="2" borderId="10" xfId="0" applyNumberFormat="1" applyFill="1" applyBorder="1" applyProtection="1">
      <protection hidden="1"/>
    </xf>
    <xf numFmtId="1" fontId="0" fillId="2" borderId="0" xfId="0" applyNumberFormat="1" applyFill="1" applyBorder="1" applyProtection="1">
      <protection hidden="1"/>
    </xf>
    <xf numFmtId="1" fontId="0" fillId="2" borderId="0" xfId="0" applyNumberFormat="1" applyFill="1" applyBorder="1" applyAlignment="1" applyProtection="1">
      <protection hidden="1"/>
    </xf>
    <xf numFmtId="0" fontId="22" fillId="0" borderId="6" xfId="2" applyFont="1" applyBorder="1" applyAlignment="1">
      <alignment horizontal="center" vertical="center"/>
    </xf>
    <xf numFmtId="0" fontId="22" fillId="0" borderId="1" xfId="2" applyFont="1" applyBorder="1" applyAlignment="1">
      <alignment horizontal="center" vertical="center"/>
    </xf>
    <xf numFmtId="2" fontId="23" fillId="2" borderId="2" xfId="0" applyNumberFormat="1" applyFont="1" applyFill="1" applyBorder="1" applyAlignment="1" applyProtection="1">
      <alignment horizontal="center"/>
      <protection hidden="1"/>
    </xf>
    <xf numFmtId="0" fontId="20" fillId="0" borderId="3" xfId="0" applyFont="1" applyBorder="1" applyAlignment="1">
      <alignment vertical="center" wrapText="1"/>
    </xf>
    <xf numFmtId="0" fontId="0" fillId="0" borderId="1" xfId="0" applyBorder="1" applyProtection="1">
      <protection hidden="1"/>
    </xf>
    <xf numFmtId="0" fontId="0" fillId="0" borderId="2" xfId="0" applyBorder="1"/>
    <xf numFmtId="0" fontId="1" fillId="2" borderId="2" xfId="0" applyFont="1" applyFill="1" applyBorder="1" applyAlignment="1" applyProtection="1">
      <alignment horizontal="center"/>
      <protection locked="0"/>
    </xf>
    <xf numFmtId="0" fontId="24" fillId="0" borderId="1" xfId="2" applyFont="1" applyBorder="1" applyAlignment="1">
      <alignment horizontal="center" vertical="center" wrapText="1"/>
    </xf>
    <xf numFmtId="0" fontId="24" fillId="0" borderId="2" xfId="2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left" vertical="center" wrapText="1"/>
    </xf>
    <xf numFmtId="0" fontId="24" fillId="0" borderId="2" xfId="0" applyFont="1" applyBorder="1" applyAlignment="1">
      <alignment horizontal="center" vertical="center" wrapText="1"/>
    </xf>
    <xf numFmtId="0" fontId="24" fillId="0" borderId="2" xfId="0" applyFont="1" applyBorder="1" applyAlignment="1">
      <alignment horizontal="left" vertical="center" wrapText="1"/>
    </xf>
    <xf numFmtId="0" fontId="17" fillId="0" borderId="2" xfId="0" applyFont="1" applyBorder="1" applyProtection="1">
      <protection hidden="1"/>
    </xf>
    <xf numFmtId="0" fontId="21" fillId="0" borderId="2" xfId="0" applyFont="1" applyBorder="1" applyProtection="1">
      <protection hidden="1"/>
    </xf>
    <xf numFmtId="0" fontId="1" fillId="0" borderId="2" xfId="0" applyFont="1" applyBorder="1" applyAlignment="1" applyProtection="1">
      <alignment horizontal="center"/>
      <protection hidden="1"/>
    </xf>
    <xf numFmtId="9" fontId="0" fillId="2" borderId="13" xfId="0" applyNumberFormat="1" applyFill="1" applyBorder="1" applyProtection="1">
      <protection hidden="1"/>
    </xf>
    <xf numFmtId="0" fontId="0" fillId="0" borderId="2" xfId="0" applyFont="1" applyBorder="1" applyProtection="1">
      <protection hidden="1"/>
    </xf>
    <xf numFmtId="0" fontId="13" fillId="0" borderId="2" xfId="0" applyFont="1" applyBorder="1" applyProtection="1">
      <protection hidden="1"/>
    </xf>
    <xf numFmtId="2" fontId="1" fillId="2" borderId="2" xfId="0" applyNumberFormat="1" applyFont="1" applyFill="1" applyBorder="1" applyAlignment="1" applyProtection="1">
      <alignment horizontal="center" vertical="center"/>
      <protection locked="0"/>
    </xf>
    <xf numFmtId="2" fontId="1" fillId="0" borderId="2" xfId="0" applyNumberFormat="1" applyFont="1" applyBorder="1" applyAlignment="1" applyProtection="1">
      <alignment horizontal="center"/>
      <protection locked="0"/>
    </xf>
    <xf numFmtId="2" fontId="1" fillId="2" borderId="2" xfId="0" applyNumberFormat="1" applyFont="1" applyFill="1" applyBorder="1" applyAlignment="1" applyProtection="1">
      <alignment horizontal="center"/>
      <protection locked="0"/>
    </xf>
    <xf numFmtId="9" fontId="0" fillId="2" borderId="14" xfId="0" applyNumberFormat="1" applyFill="1" applyBorder="1" applyProtection="1">
      <protection hidden="1"/>
    </xf>
    <xf numFmtId="2" fontId="1" fillId="2" borderId="2" xfId="0" applyNumberFormat="1" applyFont="1" applyFill="1" applyBorder="1" applyAlignment="1" applyProtection="1">
      <alignment horizontal="center" vertical="center"/>
      <protection hidden="1"/>
    </xf>
    <xf numFmtId="2" fontId="1" fillId="2" borderId="1" xfId="0" applyNumberFormat="1" applyFont="1" applyFill="1" applyBorder="1" applyAlignment="1" applyProtection="1">
      <alignment horizontal="center" vertical="center"/>
      <protection hidden="1"/>
    </xf>
    <xf numFmtId="0" fontId="25" fillId="0" borderId="2" xfId="0" applyFont="1" applyBorder="1" applyProtection="1">
      <protection hidden="1"/>
    </xf>
    <xf numFmtId="0" fontId="26" fillId="0" borderId="2" xfId="0" applyFont="1" applyBorder="1" applyProtection="1">
      <protection hidden="1"/>
    </xf>
    <xf numFmtId="0" fontId="27" fillId="0" borderId="2" xfId="0" applyFont="1" applyBorder="1" applyAlignment="1" applyProtection="1">
      <alignment horizontal="center"/>
      <protection hidden="1"/>
    </xf>
    <xf numFmtId="0" fontId="28" fillId="2" borderId="2" xfId="0" applyFont="1" applyFill="1" applyBorder="1" applyAlignment="1" applyProtection="1">
      <alignment horizontal="center" vertical="center"/>
      <protection locked="0"/>
    </xf>
    <xf numFmtId="0" fontId="28" fillId="2" borderId="2" xfId="0" applyFont="1" applyFill="1" applyBorder="1" applyAlignment="1" applyProtection="1">
      <alignment horizontal="center"/>
      <protection locked="0"/>
    </xf>
    <xf numFmtId="0" fontId="28" fillId="2" borderId="2" xfId="0" applyFont="1" applyFill="1" applyBorder="1" applyAlignment="1" applyProtection="1">
      <alignment horizontal="center"/>
      <protection hidden="1"/>
    </xf>
    <xf numFmtId="0" fontId="27" fillId="2" borderId="2" xfId="0" applyFont="1" applyFill="1" applyBorder="1" applyAlignment="1" applyProtection="1">
      <alignment horizontal="center"/>
      <protection hidden="1"/>
    </xf>
    <xf numFmtId="1" fontId="25" fillId="2" borderId="2" xfId="0" applyNumberFormat="1" applyFont="1" applyFill="1" applyBorder="1" applyAlignment="1" applyProtection="1">
      <alignment horizontal="center"/>
      <protection hidden="1"/>
    </xf>
    <xf numFmtId="9" fontId="25" fillId="2" borderId="3" xfId="0" applyNumberFormat="1" applyFont="1" applyFill="1" applyBorder="1" applyProtection="1">
      <protection hidden="1"/>
    </xf>
    <xf numFmtId="0" fontId="25" fillId="2" borderId="0" xfId="0" applyFont="1" applyFill="1" applyProtection="1">
      <protection hidden="1"/>
    </xf>
    <xf numFmtId="0" fontId="27" fillId="2" borderId="2" xfId="0" applyFont="1" applyFill="1" applyBorder="1" applyAlignment="1" applyProtection="1">
      <alignment horizontal="center" vertical="center"/>
      <protection hidden="1"/>
    </xf>
    <xf numFmtId="0" fontId="27" fillId="2" borderId="1" xfId="0" applyFont="1" applyFill="1" applyBorder="1" applyAlignment="1" applyProtection="1">
      <alignment horizontal="center" vertical="center"/>
      <protection hidden="1"/>
    </xf>
    <xf numFmtId="1" fontId="25" fillId="2" borderId="0" xfId="0" applyNumberFormat="1" applyFont="1" applyFill="1" applyBorder="1" applyProtection="1">
      <protection hidden="1"/>
    </xf>
    <xf numFmtId="1" fontId="25" fillId="2" borderId="0" xfId="0" applyNumberFormat="1" applyFont="1" applyFill="1" applyBorder="1" applyAlignment="1" applyProtection="1">
      <protection hidden="1"/>
    </xf>
    <xf numFmtId="0" fontId="25" fillId="2" borderId="0" xfId="0" applyFont="1" applyFill="1" applyBorder="1" applyProtection="1">
      <protection hidden="1"/>
    </xf>
    <xf numFmtId="0" fontId="25" fillId="0" borderId="0" xfId="0" applyFont="1" applyProtection="1">
      <protection hidden="1"/>
    </xf>
    <xf numFmtId="0" fontId="29" fillId="0" borderId="2" xfId="0" applyFont="1" applyBorder="1" applyProtection="1">
      <protection hidden="1"/>
    </xf>
    <xf numFmtId="0" fontId="30" fillId="0" borderId="2" xfId="0" applyFont="1" applyBorder="1" applyProtection="1">
      <protection hidden="1"/>
    </xf>
    <xf numFmtId="0" fontId="31" fillId="0" borderId="2" xfId="0" applyFont="1" applyBorder="1" applyAlignment="1" applyProtection="1">
      <alignment horizontal="center"/>
      <protection hidden="1"/>
    </xf>
    <xf numFmtId="0" fontId="32" fillId="2" borderId="2" xfId="0" applyFont="1" applyFill="1" applyBorder="1" applyAlignment="1" applyProtection="1">
      <alignment horizontal="center" vertical="center"/>
      <protection locked="0"/>
    </xf>
    <xf numFmtId="0" fontId="32" fillId="2" borderId="2" xfId="0" applyFont="1" applyFill="1" applyBorder="1" applyAlignment="1" applyProtection="1">
      <alignment horizontal="center"/>
      <protection locked="0"/>
    </xf>
    <xf numFmtId="0" fontId="32" fillId="2" borderId="2" xfId="0" applyFont="1" applyFill="1" applyBorder="1" applyAlignment="1" applyProtection="1">
      <alignment horizontal="center" vertical="center"/>
      <protection hidden="1"/>
    </xf>
    <xf numFmtId="0" fontId="31" fillId="2" borderId="2" xfId="0" applyFont="1" applyFill="1" applyBorder="1" applyAlignment="1" applyProtection="1">
      <alignment horizontal="center" vertical="center"/>
      <protection hidden="1"/>
    </xf>
    <xf numFmtId="0" fontId="31" fillId="2" borderId="3" xfId="0" applyFont="1" applyFill="1" applyBorder="1" applyAlignment="1" applyProtection="1">
      <alignment horizontal="center" vertical="center"/>
      <protection hidden="1"/>
    </xf>
    <xf numFmtId="0" fontId="31" fillId="2" borderId="1" xfId="0" applyFont="1" applyFill="1" applyBorder="1" applyAlignment="1" applyProtection="1">
      <alignment horizontal="center" vertical="center"/>
      <protection hidden="1"/>
    </xf>
    <xf numFmtId="1" fontId="29" fillId="2" borderId="0" xfId="0" applyNumberFormat="1" applyFont="1" applyFill="1" applyBorder="1" applyProtection="1">
      <protection hidden="1"/>
    </xf>
    <xf numFmtId="1" fontId="29" fillId="2" borderId="0" xfId="0" applyNumberFormat="1" applyFont="1" applyFill="1" applyBorder="1" applyAlignment="1" applyProtection="1">
      <protection hidden="1"/>
    </xf>
    <xf numFmtId="0" fontId="29" fillId="2" borderId="0" xfId="0" applyFont="1" applyFill="1" applyBorder="1" applyProtection="1">
      <protection hidden="1"/>
    </xf>
    <xf numFmtId="0" fontId="29" fillId="2" borderId="0" xfId="0" applyFont="1" applyFill="1" applyProtection="1">
      <protection hidden="1"/>
    </xf>
    <xf numFmtId="0" fontId="29" fillId="0" borderId="0" xfId="0" applyFont="1" applyProtection="1">
      <protection hidden="1"/>
    </xf>
    <xf numFmtId="0" fontId="33" fillId="0" borderId="2" xfId="0" applyFont="1" applyBorder="1" applyProtection="1">
      <protection hidden="1"/>
    </xf>
    <xf numFmtId="0" fontId="34" fillId="0" borderId="2" xfId="0" applyFont="1" applyBorder="1" applyProtection="1">
      <protection hidden="1"/>
    </xf>
    <xf numFmtId="0" fontId="35" fillId="0" borderId="2" xfId="0" applyFont="1" applyBorder="1" applyAlignment="1" applyProtection="1">
      <alignment horizontal="center"/>
      <protection hidden="1"/>
    </xf>
    <xf numFmtId="0" fontId="36" fillId="2" borderId="2" xfId="0" applyFont="1" applyFill="1" applyBorder="1" applyAlignment="1" applyProtection="1">
      <alignment horizontal="center" vertical="center"/>
      <protection locked="0"/>
    </xf>
    <xf numFmtId="0" fontId="36" fillId="2" borderId="2" xfId="0" applyFont="1" applyFill="1" applyBorder="1" applyAlignment="1" applyProtection="1">
      <alignment horizontal="center"/>
      <protection locked="0"/>
    </xf>
    <xf numFmtId="0" fontId="36" fillId="2" borderId="2" xfId="0" applyFont="1" applyFill="1" applyBorder="1" applyAlignment="1" applyProtection="1">
      <alignment horizontal="center" vertical="center"/>
      <protection hidden="1"/>
    </xf>
    <xf numFmtId="0" fontId="35" fillId="2" borderId="2" xfId="0" applyFont="1" applyFill="1" applyBorder="1" applyAlignment="1" applyProtection="1">
      <alignment horizontal="center" vertical="center"/>
      <protection hidden="1"/>
    </xf>
    <xf numFmtId="0" fontId="35" fillId="2" borderId="3" xfId="0" applyFont="1" applyFill="1" applyBorder="1" applyAlignment="1" applyProtection="1">
      <alignment horizontal="center" vertical="center"/>
      <protection hidden="1"/>
    </xf>
    <xf numFmtId="0" fontId="35" fillId="2" borderId="1" xfId="0" applyFont="1" applyFill="1" applyBorder="1" applyAlignment="1" applyProtection="1">
      <alignment horizontal="center" vertical="center"/>
      <protection hidden="1"/>
    </xf>
    <xf numFmtId="1" fontId="33" fillId="2" borderId="0" xfId="0" applyNumberFormat="1" applyFont="1" applyFill="1" applyBorder="1" applyProtection="1">
      <protection hidden="1"/>
    </xf>
    <xf numFmtId="1" fontId="33" fillId="2" borderId="0" xfId="0" applyNumberFormat="1" applyFont="1" applyFill="1" applyBorder="1" applyAlignment="1" applyProtection="1">
      <protection hidden="1"/>
    </xf>
    <xf numFmtId="0" fontId="33" fillId="2" borderId="0" xfId="0" applyFont="1" applyFill="1" applyBorder="1" applyProtection="1">
      <protection hidden="1"/>
    </xf>
    <xf numFmtId="0" fontId="33" fillId="2" borderId="0" xfId="0" applyFont="1" applyFill="1" applyProtection="1">
      <protection hidden="1"/>
    </xf>
    <xf numFmtId="0" fontId="33" fillId="0" borderId="0" xfId="0" applyFont="1" applyProtection="1">
      <protection hidden="1"/>
    </xf>
    <xf numFmtId="0" fontId="1" fillId="2" borderId="3" xfId="0" applyFont="1" applyFill="1" applyBorder="1" applyAlignment="1" applyProtection="1">
      <alignment horizontal="center" vertical="center"/>
      <protection hidden="1"/>
    </xf>
    <xf numFmtId="0" fontId="1" fillId="2" borderId="15" xfId="0" applyFont="1" applyFill="1" applyBorder="1" applyAlignment="1" applyProtection="1">
      <alignment horizontal="center" vertical="center"/>
      <protection hidden="1"/>
    </xf>
    <xf numFmtId="0" fontId="0" fillId="2" borderId="2" xfId="0" applyFill="1" applyBorder="1" applyProtection="1">
      <protection hidden="1"/>
    </xf>
    <xf numFmtId="0" fontId="12" fillId="2" borderId="2" xfId="0" applyFont="1" applyFill="1" applyBorder="1" applyProtection="1">
      <protection hidden="1"/>
    </xf>
    <xf numFmtId="0" fontId="1" fillId="3" borderId="2" xfId="0" applyFont="1" applyFill="1" applyBorder="1" applyAlignment="1" applyProtection="1">
      <alignment horizontal="center" vertical="center"/>
      <protection locked="0"/>
    </xf>
    <xf numFmtId="0" fontId="20" fillId="0" borderId="2" xfId="0" applyFont="1" applyBorder="1" applyAlignment="1">
      <alignment vertical="center" wrapText="1"/>
    </xf>
    <xf numFmtId="0" fontId="1" fillId="2" borderId="11" xfId="0" applyFont="1" applyFill="1" applyBorder="1" applyAlignment="1" applyProtection="1">
      <alignment horizontal="center"/>
      <protection hidden="1"/>
    </xf>
    <xf numFmtId="165" fontId="9" fillId="2" borderId="2" xfId="0" applyNumberFormat="1" applyFont="1" applyFill="1" applyBorder="1" applyAlignment="1" applyProtection="1">
      <alignment horizontal="center" vertical="center" wrapText="1"/>
      <protection locked="0" hidden="1"/>
    </xf>
    <xf numFmtId="16" fontId="11" fillId="2" borderId="2" xfId="0" applyNumberFormat="1" applyFont="1" applyFill="1" applyBorder="1" applyAlignment="1" applyProtection="1">
      <alignment horizontal="center" textRotation="90"/>
      <protection hidden="1"/>
    </xf>
    <xf numFmtId="0" fontId="12" fillId="2" borderId="3" xfId="0" applyFont="1" applyFill="1" applyBorder="1" applyAlignment="1" applyProtection="1">
      <alignment horizontal="center" textRotation="90" wrapText="1"/>
      <protection locked="0" hidden="1"/>
    </xf>
    <xf numFmtId="0" fontId="20" fillId="3" borderId="2" xfId="0" applyFont="1" applyFill="1" applyBorder="1" applyAlignment="1">
      <alignment vertical="center" wrapText="1"/>
    </xf>
    <xf numFmtId="16" fontId="9" fillId="2" borderId="12" xfId="0" applyNumberFormat="1" applyFont="1" applyFill="1" applyBorder="1" applyAlignment="1" applyProtection="1">
      <alignment horizontal="center" vertical="center" wrapText="1"/>
      <protection locked="0" hidden="1"/>
    </xf>
    <xf numFmtId="16" fontId="10" fillId="2" borderId="3" xfId="0" applyNumberFormat="1" applyFont="1" applyFill="1" applyBorder="1" applyAlignment="1" applyProtection="1">
      <alignment horizontal="center" vertical="center" wrapText="1"/>
      <protection locked="0" hidden="1"/>
    </xf>
    <xf numFmtId="0" fontId="19" fillId="0" borderId="2" xfId="0" applyFont="1" applyBorder="1" applyAlignment="1">
      <alignment horizontal="center" vertical="top"/>
    </xf>
    <xf numFmtId="0" fontId="12" fillId="0" borderId="2" xfId="0" applyFont="1" applyBorder="1" applyAlignment="1" applyProtection="1">
      <alignment horizontal="center" textRotation="90"/>
      <protection hidden="1"/>
    </xf>
    <xf numFmtId="16" fontId="10" fillId="2" borderId="2" xfId="0" applyNumberFormat="1" applyFont="1" applyFill="1" applyBorder="1" applyAlignment="1" applyProtection="1">
      <alignment horizontal="center" wrapText="1"/>
      <protection locked="0" hidden="1"/>
    </xf>
    <xf numFmtId="0" fontId="8" fillId="0" borderId="0" xfId="0" applyFont="1" applyBorder="1" applyAlignment="1">
      <alignment horizontal="center" textRotation="90"/>
    </xf>
    <xf numFmtId="0" fontId="8" fillId="0" borderId="0" xfId="0" applyFont="1" applyBorder="1" applyAlignment="1">
      <alignment horizontal="center" textRotation="90" wrapText="1"/>
    </xf>
    <xf numFmtId="0" fontId="20" fillId="0" borderId="2" xfId="0" applyFont="1" applyBorder="1" applyAlignment="1">
      <alignment horizontal="left" vertical="center" indent="4"/>
    </xf>
    <xf numFmtId="0" fontId="38" fillId="0" borderId="2" xfId="0" applyFont="1" applyBorder="1" applyAlignment="1" applyProtection="1">
      <alignment horizontal="center" vertical="center"/>
      <protection locked="0"/>
    </xf>
    <xf numFmtId="0" fontId="18" fillId="0" borderId="2" xfId="0" applyFont="1" applyBorder="1" applyAlignment="1" applyProtection="1">
      <alignment horizontal="center" vertical="center"/>
      <protection hidden="1"/>
    </xf>
    <xf numFmtId="0" fontId="22" fillId="0" borderId="2" xfId="2" applyFont="1" applyBorder="1" applyAlignment="1">
      <alignment horizontal="center" vertical="center"/>
    </xf>
    <xf numFmtId="0" fontId="39" fillId="0" borderId="12" xfId="0" applyFont="1" applyBorder="1" applyAlignment="1">
      <alignment horizontal="left" vertical="center"/>
    </xf>
    <xf numFmtId="0" fontId="1" fillId="0" borderId="2" xfId="0" applyFont="1" applyBorder="1" applyAlignment="1" applyProtection="1">
      <alignment vertical="center"/>
      <protection locked="0" hidden="1"/>
    </xf>
    <xf numFmtId="0" fontId="1" fillId="0" borderId="1" xfId="0" applyFont="1" applyBorder="1" applyAlignment="1" applyProtection="1">
      <alignment vertical="center"/>
      <protection locked="0" hidden="1"/>
    </xf>
    <xf numFmtId="0" fontId="1" fillId="0" borderId="3" xfId="0" applyFont="1" applyBorder="1" applyAlignment="1" applyProtection="1">
      <alignment vertical="center"/>
      <protection locked="0" hidden="1"/>
    </xf>
    <xf numFmtId="165" fontId="9" fillId="0" borderId="2" xfId="0" applyNumberFormat="1" applyFont="1" applyBorder="1" applyAlignment="1" applyProtection="1">
      <alignment horizontal="center" vertical="center" wrapText="1"/>
      <protection locked="0" hidden="1"/>
    </xf>
    <xf numFmtId="0" fontId="12" fillId="0" borderId="4" xfId="0" applyFont="1" applyBorder="1" applyAlignment="1" applyProtection="1">
      <alignment horizontal="center" vertical="center" textRotation="90"/>
      <protection hidden="1"/>
    </xf>
    <xf numFmtId="0" fontId="21" fillId="0" borderId="14" xfId="2" applyFont="1" applyBorder="1" applyAlignment="1">
      <alignment horizontal="left" vertical="center"/>
    </xf>
    <xf numFmtId="0" fontId="2" fillId="2" borderId="16" xfId="0" applyFont="1" applyFill="1" applyBorder="1" applyAlignment="1" applyProtection="1">
      <alignment vertical="center"/>
      <protection locked="0" hidden="1"/>
    </xf>
    <xf numFmtId="0" fontId="0" fillId="0" borderId="2" xfId="0" applyBorder="1" applyAlignment="1">
      <alignment horizontal="center" vertical="center"/>
    </xf>
    <xf numFmtId="0" fontId="4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Protection="1">
      <protection locked="0" hidden="1"/>
    </xf>
    <xf numFmtId="0" fontId="5" fillId="0" borderId="0" xfId="0" applyFont="1" applyBorder="1" applyAlignment="1" applyProtection="1">
      <alignment horizontal="left"/>
      <protection locked="0" hidden="1"/>
    </xf>
    <xf numFmtId="0" fontId="2" fillId="0" borderId="0" xfId="0" applyFont="1" applyBorder="1" applyAlignment="1" applyProtection="1">
      <alignment horizontal="left"/>
      <protection locked="0" hidden="1"/>
    </xf>
    <xf numFmtId="0" fontId="6" fillId="0" borderId="0" xfId="0" applyFont="1" applyBorder="1" applyAlignment="1" applyProtection="1">
      <alignment horizontal="left"/>
      <protection locked="0" hidden="1"/>
    </xf>
    <xf numFmtId="0" fontId="6" fillId="0" borderId="0" xfId="0" applyFont="1" applyAlignment="1" applyProtection="1">
      <alignment horizontal="left"/>
      <protection locked="0" hidden="1"/>
    </xf>
    <xf numFmtId="0" fontId="2" fillId="0" borderId="0" xfId="0" applyFont="1" applyProtection="1">
      <protection hidden="1"/>
    </xf>
    <xf numFmtId="0" fontId="2" fillId="0" borderId="0" xfId="0" applyFont="1" applyAlignment="1" applyProtection="1">
      <alignment horizontal="center"/>
      <protection hidden="1"/>
    </xf>
    <xf numFmtId="0" fontId="0" fillId="0" borderId="0" xfId="0" applyAlignment="1" applyProtection="1">
      <alignment horizontal="center"/>
      <protection hidden="1"/>
    </xf>
    <xf numFmtId="0" fontId="0" fillId="0" borderId="0" xfId="0" applyAlignment="1" applyProtection="1">
      <protection hidden="1"/>
    </xf>
    <xf numFmtId="0" fontId="0" fillId="0" borderId="0" xfId="0" applyBorder="1" applyAlignment="1" applyProtection="1">
      <protection hidden="1"/>
    </xf>
    <xf numFmtId="0" fontId="2" fillId="0" borderId="1" xfId="0" applyFont="1" applyBorder="1" applyAlignment="1" applyProtection="1">
      <alignment vertical="center"/>
      <protection locked="0" hidden="1"/>
    </xf>
    <xf numFmtId="0" fontId="2" fillId="0" borderId="3" xfId="0" applyFont="1" applyBorder="1" applyAlignment="1" applyProtection="1">
      <alignment vertical="center"/>
      <protection locked="0" hidden="1"/>
    </xf>
    <xf numFmtId="16" fontId="9" fillId="0" borderId="2" xfId="0" applyNumberFormat="1" applyFont="1" applyBorder="1" applyAlignment="1" applyProtection="1">
      <alignment horizontal="center" vertical="center" wrapText="1"/>
      <protection locked="0" hidden="1"/>
    </xf>
    <xf numFmtId="16" fontId="9" fillId="0" borderId="6" xfId="0" applyNumberFormat="1" applyFont="1" applyBorder="1" applyAlignment="1" applyProtection="1">
      <alignment horizontal="center" vertical="center" wrapText="1"/>
      <protection locked="0" hidden="1"/>
    </xf>
    <xf numFmtId="16" fontId="9" fillId="0" borderId="12" xfId="0" applyNumberFormat="1" applyFont="1" applyBorder="1" applyAlignment="1" applyProtection="1">
      <alignment horizontal="center" vertical="center" wrapText="1"/>
      <protection locked="0" hidden="1"/>
    </xf>
    <xf numFmtId="0" fontId="11" fillId="0" borderId="2" xfId="0" applyFont="1" applyBorder="1" applyAlignment="1" applyProtection="1">
      <alignment horizontal="center" textRotation="90"/>
      <protection hidden="1"/>
    </xf>
    <xf numFmtId="1" fontId="0" fillId="0" borderId="2" xfId="0" applyNumberFormat="1" applyBorder="1" applyProtection="1">
      <protection hidden="1"/>
    </xf>
    <xf numFmtId="1" fontId="0" fillId="0" borderId="2" xfId="0" applyNumberFormat="1" applyBorder="1" applyAlignment="1" applyProtection="1">
      <alignment horizontal="center"/>
      <protection hidden="1"/>
    </xf>
    <xf numFmtId="0" fontId="0" fillId="0" borderId="2" xfId="0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textRotation="90" wrapText="1"/>
      <protection hidden="1"/>
    </xf>
    <xf numFmtId="0" fontId="0" fillId="0" borderId="7" xfId="0" applyBorder="1" applyProtection="1">
      <protection hidden="1"/>
    </xf>
    <xf numFmtId="0" fontId="0" fillId="0" borderId="0" xfId="0" applyBorder="1" applyAlignment="1" applyProtection="1">
      <alignment horizontal="center"/>
      <protection hidden="1"/>
    </xf>
    <xf numFmtId="1" fontId="9" fillId="0" borderId="2" xfId="0" applyNumberFormat="1" applyFont="1" applyBorder="1" applyAlignment="1" applyProtection="1">
      <alignment horizontal="center" vertical="center" wrapText="1"/>
      <protection locked="0" hidden="1"/>
    </xf>
    <xf numFmtId="0" fontId="11" fillId="0" borderId="8" xfId="0" applyFont="1" applyBorder="1" applyAlignment="1" applyProtection="1">
      <alignment horizontal="center" textRotation="90"/>
      <protection hidden="1"/>
    </xf>
    <xf numFmtId="0" fontId="12" fillId="0" borderId="2" xfId="0" applyFont="1" applyBorder="1" applyProtection="1">
      <protection hidden="1"/>
    </xf>
    <xf numFmtId="0" fontId="16" fillId="0" borderId="2" xfId="0" applyFont="1" applyBorder="1" applyAlignment="1" applyProtection="1">
      <alignment horizontal="center" vertical="center" textRotation="90" wrapText="1"/>
      <protection hidden="1"/>
    </xf>
    <xf numFmtId="0" fontId="16" fillId="0" borderId="2" xfId="0" applyFont="1" applyBorder="1" applyAlignment="1" applyProtection="1">
      <alignment horizontal="center" vertical="center" wrapText="1"/>
      <protection hidden="1"/>
    </xf>
    <xf numFmtId="0" fontId="12" fillId="0" borderId="2" xfId="0" applyFont="1" applyBorder="1" applyAlignment="1" applyProtection="1">
      <alignment horizontal="center" vertical="center" wrapText="1"/>
      <protection hidden="1"/>
    </xf>
    <xf numFmtId="0" fontId="17" fillId="0" borderId="2" xfId="0" applyFont="1" applyBorder="1" applyAlignment="1" applyProtection="1">
      <alignment horizontal="center" vertical="center"/>
      <protection hidden="1"/>
    </xf>
    <xf numFmtId="0" fontId="17" fillId="0" borderId="2" xfId="0" applyFont="1" applyBorder="1" applyAlignment="1" applyProtection="1">
      <alignment horizontal="center" vertical="center" textRotation="90"/>
      <protection hidden="1"/>
    </xf>
    <xf numFmtId="0" fontId="12" fillId="0" borderId="9" xfId="0" applyFont="1" applyBorder="1" applyAlignment="1" applyProtection="1">
      <alignment horizontal="center" textRotation="90" wrapText="1"/>
      <protection hidden="1"/>
    </xf>
    <xf numFmtId="0" fontId="12" fillId="0" borderId="0" xfId="0" applyFont="1" applyAlignment="1" applyProtection="1">
      <protection hidden="1"/>
    </xf>
    <xf numFmtId="0" fontId="12" fillId="0" borderId="0" xfId="0" applyFont="1" applyAlignment="1" applyProtection="1">
      <alignment textRotation="90" wrapText="1"/>
      <protection hidden="1"/>
    </xf>
    <xf numFmtId="0" fontId="12" fillId="0" borderId="0" xfId="0" applyFont="1" applyBorder="1" applyAlignment="1" applyProtection="1">
      <protection hidden="1"/>
    </xf>
    <xf numFmtId="0" fontId="12" fillId="0" borderId="0" xfId="0" applyFont="1" applyBorder="1" applyProtection="1">
      <protection hidden="1"/>
    </xf>
    <xf numFmtId="0" fontId="1" fillId="0" borderId="2" xfId="0" applyFont="1" applyBorder="1" applyAlignment="1" applyProtection="1">
      <alignment horizontal="center" vertical="center"/>
      <protection hidden="1"/>
    </xf>
    <xf numFmtId="2" fontId="0" fillId="0" borderId="2" xfId="0" applyNumberFormat="1" applyFont="1" applyBorder="1" applyAlignment="1" applyProtection="1">
      <alignment horizontal="center" vertical="center"/>
      <protection hidden="1"/>
    </xf>
    <xf numFmtId="0" fontId="1" fillId="0" borderId="11" xfId="0" applyFont="1" applyBorder="1" applyAlignment="1" applyProtection="1">
      <alignment horizontal="center" vertical="center"/>
      <protection hidden="1"/>
    </xf>
    <xf numFmtId="0" fontId="19" fillId="0" borderId="2" xfId="0" applyFont="1" applyBorder="1" applyAlignment="1">
      <alignment horizontal="left" vertical="center" wrapText="1"/>
    </xf>
    <xf numFmtId="1" fontId="0" fillId="0" borderId="0" xfId="0" applyNumberFormat="1" applyBorder="1" applyProtection="1">
      <protection hidden="1"/>
    </xf>
    <xf numFmtId="1" fontId="0" fillId="0" borderId="0" xfId="0" applyNumberFormat="1" applyBorder="1" applyAlignment="1" applyProtection="1">
      <protection hidden="1"/>
    </xf>
    <xf numFmtId="0" fontId="22" fillId="0" borderId="12" xfId="2" applyFont="1" applyBorder="1" applyAlignment="1">
      <alignment horizontal="center" vertical="center"/>
    </xf>
    <xf numFmtId="0" fontId="40" fillId="0" borderId="2" xfId="0" applyFont="1" applyBorder="1" applyAlignment="1">
      <alignment horizontal="center" vertical="center"/>
    </xf>
    <xf numFmtId="0" fontId="40" fillId="0" borderId="2" xfId="0" applyFont="1" applyBorder="1"/>
    <xf numFmtId="1" fontId="0" fillId="0" borderId="2" xfId="0" applyNumberFormat="1" applyFont="1" applyBorder="1" applyAlignment="1" applyProtection="1">
      <alignment horizontal="center"/>
      <protection hidden="1"/>
    </xf>
    <xf numFmtId="2" fontId="0" fillId="0" borderId="2" xfId="0" applyNumberFormat="1" applyFont="1" applyBorder="1" applyAlignment="1" applyProtection="1">
      <alignment horizontal="center"/>
      <protection hidden="1"/>
    </xf>
    <xf numFmtId="9" fontId="0" fillId="0" borderId="0" xfId="0" applyNumberFormat="1" applyBorder="1" applyProtection="1">
      <protection hidden="1"/>
    </xf>
    <xf numFmtId="2" fontId="1" fillId="0" borderId="2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>
      <alignment horizontal="center" vertical="center"/>
    </xf>
    <xf numFmtId="9" fontId="0" fillId="0" borderId="14" xfId="0" applyNumberFormat="1" applyBorder="1" applyProtection="1">
      <protection hidden="1"/>
    </xf>
    <xf numFmtId="2" fontId="1" fillId="0" borderId="2" xfId="0" applyNumberFormat="1" applyFont="1" applyBorder="1" applyAlignment="1" applyProtection="1">
      <alignment horizontal="center" vertical="center"/>
      <protection hidden="1"/>
    </xf>
    <xf numFmtId="2" fontId="1" fillId="0" borderId="1" xfId="0" applyNumberFormat="1" applyFont="1" applyBorder="1" applyAlignment="1" applyProtection="1">
      <alignment horizontal="center" vertical="center"/>
      <protection hidden="1"/>
    </xf>
    <xf numFmtId="0" fontId="28" fillId="0" borderId="2" xfId="0" applyFont="1" applyBorder="1" applyAlignment="1" applyProtection="1">
      <alignment horizontal="center" vertical="center"/>
      <protection locked="0"/>
    </xf>
    <xf numFmtId="0" fontId="28" fillId="0" borderId="2" xfId="0" applyFont="1" applyBorder="1" applyAlignment="1" applyProtection="1">
      <alignment horizontal="center"/>
      <protection locked="0"/>
    </xf>
    <xf numFmtId="0" fontId="28" fillId="0" borderId="2" xfId="0" applyFont="1" applyBorder="1" applyAlignment="1" applyProtection="1">
      <alignment horizontal="center"/>
      <protection hidden="1"/>
    </xf>
    <xf numFmtId="1" fontId="25" fillId="0" borderId="2" xfId="0" applyNumberFormat="1" applyFont="1" applyBorder="1" applyAlignment="1" applyProtection="1">
      <alignment horizontal="center"/>
      <protection hidden="1"/>
    </xf>
    <xf numFmtId="9" fontId="25" fillId="0" borderId="3" xfId="0" applyNumberFormat="1" applyFont="1" applyBorder="1" applyProtection="1">
      <protection hidden="1"/>
    </xf>
    <xf numFmtId="0" fontId="27" fillId="0" borderId="2" xfId="0" applyFont="1" applyBorder="1" applyAlignment="1" applyProtection="1">
      <alignment horizontal="center" vertical="center"/>
      <protection hidden="1"/>
    </xf>
    <xf numFmtId="0" fontId="27" fillId="0" borderId="1" xfId="0" applyFont="1" applyBorder="1" applyAlignment="1" applyProtection="1">
      <alignment horizontal="center" vertical="center"/>
      <protection hidden="1"/>
    </xf>
    <xf numFmtId="1" fontId="25" fillId="0" borderId="0" xfId="0" applyNumberFormat="1" applyFont="1" applyBorder="1" applyProtection="1">
      <protection hidden="1"/>
    </xf>
    <xf numFmtId="1" fontId="25" fillId="0" borderId="0" xfId="0" applyNumberFormat="1" applyFont="1" applyBorder="1" applyAlignment="1" applyProtection="1">
      <protection hidden="1"/>
    </xf>
    <xf numFmtId="0" fontId="25" fillId="0" borderId="0" xfId="0" applyFont="1" applyBorder="1" applyProtection="1">
      <protection hidden="1"/>
    </xf>
    <xf numFmtId="0" fontId="32" fillId="0" borderId="2" xfId="0" applyFont="1" applyBorder="1" applyAlignment="1" applyProtection="1">
      <alignment horizontal="center" vertical="center"/>
      <protection locked="0"/>
    </xf>
    <xf numFmtId="0" fontId="32" fillId="0" borderId="2" xfId="0" applyFont="1" applyBorder="1" applyAlignment="1" applyProtection="1">
      <alignment horizontal="center"/>
      <protection locked="0"/>
    </xf>
    <xf numFmtId="0" fontId="32" fillId="0" borderId="2" xfId="0" applyFont="1" applyBorder="1" applyAlignment="1" applyProtection="1">
      <alignment horizontal="center" vertical="center"/>
      <protection hidden="1"/>
    </xf>
    <xf numFmtId="0" fontId="31" fillId="0" borderId="2" xfId="0" applyFont="1" applyBorder="1" applyAlignment="1" applyProtection="1">
      <alignment horizontal="center" vertical="center"/>
      <protection hidden="1"/>
    </xf>
    <xf numFmtId="0" fontId="31" fillId="0" borderId="3" xfId="0" applyFont="1" applyBorder="1" applyAlignment="1" applyProtection="1">
      <alignment horizontal="center" vertical="center"/>
      <protection hidden="1"/>
    </xf>
    <xf numFmtId="0" fontId="31" fillId="0" borderId="1" xfId="0" applyFont="1" applyBorder="1" applyAlignment="1" applyProtection="1">
      <alignment horizontal="center" vertical="center"/>
      <protection hidden="1"/>
    </xf>
    <xf numFmtId="1" fontId="29" fillId="0" borderId="0" xfId="0" applyNumberFormat="1" applyFont="1" applyBorder="1" applyProtection="1">
      <protection hidden="1"/>
    </xf>
    <xf numFmtId="1" fontId="29" fillId="0" borderId="0" xfId="0" applyNumberFormat="1" applyFont="1" applyBorder="1" applyAlignment="1" applyProtection="1">
      <protection hidden="1"/>
    </xf>
    <xf numFmtId="0" fontId="29" fillId="0" borderId="0" xfId="0" applyFont="1" applyBorder="1" applyProtection="1">
      <protection hidden="1"/>
    </xf>
    <xf numFmtId="0" fontId="36" fillId="0" borderId="2" xfId="0" applyFont="1" applyBorder="1" applyAlignment="1" applyProtection="1">
      <alignment horizontal="center" vertical="center"/>
      <protection locked="0"/>
    </xf>
    <xf numFmtId="0" fontId="36" fillId="0" borderId="2" xfId="0" applyFont="1" applyBorder="1" applyAlignment="1" applyProtection="1">
      <alignment horizontal="center"/>
      <protection locked="0"/>
    </xf>
    <xf numFmtId="0" fontId="36" fillId="0" borderId="2" xfId="0" applyFont="1" applyBorder="1" applyAlignment="1" applyProtection="1">
      <alignment horizontal="center" vertical="center"/>
      <protection hidden="1"/>
    </xf>
    <xf numFmtId="0" fontId="35" fillId="0" borderId="2" xfId="0" applyFont="1" applyBorder="1" applyAlignment="1" applyProtection="1">
      <alignment horizontal="center" vertical="center"/>
      <protection hidden="1"/>
    </xf>
    <xf numFmtId="0" fontId="35" fillId="0" borderId="3" xfId="0" applyFont="1" applyBorder="1" applyAlignment="1" applyProtection="1">
      <alignment horizontal="center" vertical="center"/>
      <protection hidden="1"/>
    </xf>
    <xf numFmtId="0" fontId="35" fillId="0" borderId="1" xfId="0" applyFont="1" applyBorder="1" applyAlignment="1" applyProtection="1">
      <alignment horizontal="center" vertical="center"/>
      <protection hidden="1"/>
    </xf>
    <xf numFmtId="1" fontId="33" fillId="0" borderId="0" xfId="0" applyNumberFormat="1" applyFont="1" applyBorder="1" applyProtection="1">
      <protection hidden="1"/>
    </xf>
    <xf numFmtId="1" fontId="33" fillId="0" borderId="0" xfId="0" applyNumberFormat="1" applyFont="1" applyBorder="1" applyAlignment="1" applyProtection="1">
      <protection hidden="1"/>
    </xf>
    <xf numFmtId="0" fontId="33" fillId="0" borderId="0" xfId="0" applyFont="1" applyBorder="1" applyProtection="1">
      <protection hidden="1"/>
    </xf>
    <xf numFmtId="0" fontId="1" fillId="0" borderId="3" xfId="0" applyFont="1" applyBorder="1" applyAlignment="1" applyProtection="1">
      <alignment horizontal="center" vertical="center"/>
      <protection hidden="1"/>
    </xf>
    <xf numFmtId="0" fontId="1" fillId="0" borderId="15" xfId="0" applyFont="1" applyBorder="1" applyAlignment="1" applyProtection="1">
      <alignment horizontal="center" vertical="center"/>
      <protection hidden="1"/>
    </xf>
    <xf numFmtId="0" fontId="12" fillId="2" borderId="2" xfId="0" applyFont="1" applyFill="1" applyBorder="1" applyAlignment="1" applyProtection="1">
      <alignment horizontal="center" vertical="center" textRotation="90" wrapText="1"/>
      <protection locked="0" hidden="1"/>
    </xf>
    <xf numFmtId="9" fontId="0" fillId="0" borderId="10" xfId="0" applyNumberFormat="1" applyBorder="1" applyProtection="1">
      <protection hidden="1"/>
    </xf>
    <xf numFmtId="0" fontId="1" fillId="0" borderId="11" xfId="0" applyFont="1" applyBorder="1" applyAlignment="1" applyProtection="1">
      <alignment horizontal="center"/>
      <protection hidden="1"/>
    </xf>
    <xf numFmtId="0" fontId="40" fillId="0" borderId="2" xfId="0" applyFont="1" applyBorder="1" applyAlignment="1">
      <alignment vertical="center"/>
    </xf>
    <xf numFmtId="0" fontId="2" fillId="0" borderId="1" xfId="0" applyFont="1" applyBorder="1" applyAlignment="1" applyProtection="1">
      <protection locked="0" hidden="1"/>
    </xf>
    <xf numFmtId="0" fontId="2" fillId="0" borderId="3" xfId="0" applyFont="1" applyBorder="1" applyAlignment="1" applyProtection="1">
      <protection locked="0" hidden="1"/>
    </xf>
    <xf numFmtId="0" fontId="2" fillId="0" borderId="4" xfId="0" applyFont="1" applyBorder="1" applyProtection="1">
      <protection locked="0" hidden="1"/>
    </xf>
    <xf numFmtId="16" fontId="10" fillId="0" borderId="2" xfId="0" applyNumberFormat="1" applyFont="1" applyBorder="1" applyAlignment="1" applyProtection="1">
      <alignment horizontal="center" wrapText="1"/>
      <protection locked="0" hidden="1"/>
    </xf>
    <xf numFmtId="0" fontId="12" fillId="0" borderId="2" xfId="0" applyFont="1" applyBorder="1" applyAlignment="1" applyProtection="1">
      <alignment horizontal="center" vertical="center" textRotation="90" wrapText="1"/>
      <protection locked="0" hidden="1"/>
    </xf>
    <xf numFmtId="0" fontId="40" fillId="0" borderId="2" xfId="0" applyFont="1" applyBorder="1" applyAlignment="1">
      <alignment horizontal="left" vertical="center"/>
    </xf>
    <xf numFmtId="9" fontId="0" fillId="0" borderId="13" xfId="0" applyNumberFormat="1" applyBorder="1" applyProtection="1">
      <protection hidden="1"/>
    </xf>
    <xf numFmtId="0" fontId="2" fillId="0" borderId="2" xfId="0" applyFont="1" applyBorder="1" applyAlignment="1" applyProtection="1">
      <alignment vertical="center"/>
      <protection locked="0" hidden="1"/>
    </xf>
    <xf numFmtId="1" fontId="41" fillId="0" borderId="2" xfId="0" applyNumberFormat="1" applyFont="1" applyBorder="1" applyAlignment="1" applyProtection="1">
      <alignment horizontal="center" vertical="center" wrapText="1"/>
      <protection locked="0" hidden="1"/>
    </xf>
    <xf numFmtId="0" fontId="8" fillId="0" borderId="1" xfId="0" applyFont="1" applyBorder="1" applyAlignment="1" applyProtection="1">
      <alignment horizontal="center" vertical="center" textRotation="90"/>
      <protection hidden="1"/>
    </xf>
    <xf numFmtId="165" fontId="9" fillId="0" borderId="12" xfId="0" applyNumberFormat="1" applyFont="1" applyBorder="1" applyAlignment="1" applyProtection="1">
      <alignment horizontal="center" vertical="center" wrapText="1"/>
      <protection locked="0" hidden="1"/>
    </xf>
    <xf numFmtId="0" fontId="19" fillId="0" borderId="2" xfId="0" applyFont="1" applyBorder="1" applyAlignment="1">
      <alignment horizontal="center" vertical="center" wrapText="1"/>
    </xf>
    <xf numFmtId="0" fontId="19" fillId="0" borderId="2" xfId="0" applyFont="1" applyBorder="1" applyAlignment="1">
      <alignment vertical="center" wrapText="1"/>
    </xf>
    <xf numFmtId="2" fontId="42" fillId="0" borderId="2" xfId="0" applyNumberFormat="1" applyFont="1" applyBorder="1" applyAlignment="1" applyProtection="1">
      <alignment horizontal="center"/>
      <protection hidden="1"/>
    </xf>
    <xf numFmtId="0" fontId="1" fillId="0" borderId="1" xfId="0" applyFont="1" applyBorder="1" applyAlignment="1" applyProtection="1">
      <protection locked="0" hidden="1"/>
    </xf>
    <xf numFmtId="0" fontId="2" fillId="0" borderId="16" xfId="0" applyFont="1" applyBorder="1" applyAlignment="1" applyProtection="1">
      <alignment vertical="center"/>
      <protection locked="0" hidden="1"/>
    </xf>
    <xf numFmtId="165" fontId="26" fillId="0" borderId="2" xfId="0" applyNumberFormat="1" applyFont="1" applyBorder="1" applyAlignment="1" applyProtection="1">
      <alignment horizontal="center" vertical="center" wrapText="1"/>
      <protection locked="0" hidden="1"/>
    </xf>
    <xf numFmtId="0" fontId="14" fillId="0" borderId="2" xfId="0" applyFont="1" applyBorder="1" applyAlignment="1" applyProtection="1">
      <alignment horizontal="center" vertical="center" textRotation="90" wrapText="1"/>
      <protection locked="0" hidden="1"/>
    </xf>
    <xf numFmtId="0" fontId="43" fillId="0" borderId="2" xfId="0" applyFont="1" applyBorder="1" applyAlignment="1">
      <alignment vertical="center" wrapText="1"/>
    </xf>
    <xf numFmtId="0" fontId="21" fillId="0" borderId="2" xfId="2" applyFont="1" applyBorder="1" applyAlignment="1">
      <alignment horizontal="left" vertical="center"/>
    </xf>
    <xf numFmtId="0" fontId="0" fillId="0" borderId="2" xfId="0" applyBorder="1" applyAlignment="1" applyProtection="1">
      <alignment vertical="center"/>
      <protection hidden="1"/>
    </xf>
    <xf numFmtId="0" fontId="1" fillId="0" borderId="1" xfId="0" applyFont="1" applyBorder="1" applyAlignment="1" applyProtection="1">
      <alignment horizontal="center" vertical="center"/>
      <protection locked="0"/>
    </xf>
    <xf numFmtId="0" fontId="1" fillId="0" borderId="3" xfId="0" applyFont="1" applyBorder="1" applyAlignment="1" applyProtection="1">
      <alignment horizontal="center" vertical="center"/>
      <protection locked="0"/>
    </xf>
    <xf numFmtId="2" fontId="1" fillId="0" borderId="1" xfId="0" applyNumberFormat="1" applyFont="1" applyBorder="1" applyAlignment="1" applyProtection="1">
      <alignment horizontal="center" vertical="center"/>
      <protection locked="0"/>
    </xf>
    <xf numFmtId="2" fontId="1" fillId="0" borderId="3" xfId="0" applyNumberFormat="1" applyFont="1" applyBorder="1" applyAlignment="1" applyProtection="1">
      <alignment horizontal="center" vertical="center"/>
      <protection locked="0"/>
    </xf>
    <xf numFmtId="0" fontId="28" fillId="0" borderId="1" xfId="0" applyFont="1" applyBorder="1" applyAlignment="1" applyProtection="1">
      <alignment horizontal="center" vertical="center"/>
      <protection locked="0"/>
    </xf>
    <xf numFmtId="0" fontId="28" fillId="0" borderId="3" xfId="0" applyFont="1" applyBorder="1" applyAlignment="1" applyProtection="1">
      <alignment horizontal="center" vertical="center"/>
      <protection locked="0"/>
    </xf>
    <xf numFmtId="0" fontId="32" fillId="0" borderId="1" xfId="0" applyFont="1" applyBorder="1" applyAlignment="1" applyProtection="1">
      <alignment horizontal="center" vertical="center"/>
      <protection locked="0"/>
    </xf>
    <xf numFmtId="0" fontId="32" fillId="0" borderId="3" xfId="0" applyFont="1" applyBorder="1" applyAlignment="1" applyProtection="1">
      <alignment horizontal="center" vertical="center"/>
      <protection locked="0"/>
    </xf>
    <xf numFmtId="0" fontId="36" fillId="0" borderId="1" xfId="0" applyFont="1" applyBorder="1" applyAlignment="1" applyProtection="1">
      <alignment horizontal="center" vertical="center"/>
      <protection locked="0"/>
    </xf>
    <xf numFmtId="0" fontId="36" fillId="0" borderId="3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protection locked="0" hidden="1"/>
    </xf>
    <xf numFmtId="0" fontId="2" fillId="0" borderId="2" xfId="0" applyFont="1" applyBorder="1" applyProtection="1">
      <protection hidden="1"/>
    </xf>
    <xf numFmtId="0" fontId="2" fillId="0" borderId="2" xfId="0" applyFont="1" applyBorder="1" applyAlignment="1" applyProtection="1">
      <alignment horizontal="center"/>
      <protection hidden="1"/>
    </xf>
    <xf numFmtId="0" fontId="0" fillId="0" borderId="2" xfId="0" applyBorder="1" applyAlignment="1" applyProtection="1">
      <alignment horizontal="center"/>
      <protection hidden="1"/>
    </xf>
    <xf numFmtId="16" fontId="10" fillId="0" borderId="3" xfId="0" applyNumberFormat="1" applyFont="1" applyBorder="1" applyAlignment="1" applyProtection="1">
      <alignment horizontal="center" wrapText="1"/>
      <protection locked="0" hidden="1"/>
    </xf>
    <xf numFmtId="1" fontId="0" fillId="0" borderId="3" xfId="0" applyNumberFormat="1" applyBorder="1" applyProtection="1">
      <protection hidden="1"/>
    </xf>
    <xf numFmtId="16" fontId="13" fillId="0" borderId="2" xfId="0" applyNumberFormat="1" applyFont="1" applyBorder="1" applyAlignment="1" applyProtection="1">
      <alignment horizontal="center" vertical="center" wrapText="1"/>
      <protection locked="0" hidden="1"/>
    </xf>
    <xf numFmtId="0" fontId="11" fillId="0" borderId="3" xfId="0" applyFont="1" applyBorder="1" applyAlignment="1" applyProtection="1">
      <alignment horizontal="center" textRotation="90"/>
      <protection hidden="1"/>
    </xf>
    <xf numFmtId="0" fontId="16" fillId="0" borderId="3" xfId="0" applyFont="1" applyBorder="1" applyAlignment="1" applyProtection="1">
      <alignment horizontal="center" vertical="center" textRotation="90" wrapText="1"/>
      <protection hidden="1"/>
    </xf>
    <xf numFmtId="0" fontId="19" fillId="0" borderId="2" xfId="0" applyFont="1" applyBorder="1"/>
    <xf numFmtId="0" fontId="40" fillId="0" borderId="2" xfId="0" applyFont="1" applyBorder="1" applyAlignment="1">
      <alignment wrapText="1"/>
    </xf>
    <xf numFmtId="0" fontId="2" fillId="0" borderId="2" xfId="0" applyFont="1" applyBorder="1" applyAlignment="1" applyProtection="1">
      <alignment horizontal="center" vertical="center"/>
      <protection locked="0"/>
    </xf>
    <xf numFmtId="0" fontId="42" fillId="0" borderId="2" xfId="0" applyFont="1" applyBorder="1" applyAlignment="1">
      <alignment horizontal="center" vertical="center"/>
    </xf>
    <xf numFmtId="0" fontId="0" fillId="0" borderId="2" xfId="0" applyBorder="1" applyAlignment="1"/>
    <xf numFmtId="0" fontId="44" fillId="0" borderId="2" xfId="0" applyFont="1" applyBorder="1" applyAlignment="1" applyProtection="1">
      <alignment horizontal="center" vertical="center"/>
      <protection locked="0"/>
    </xf>
    <xf numFmtId="0" fontId="45" fillId="0" borderId="2" xfId="0" applyFont="1" applyBorder="1" applyAlignment="1">
      <alignment vertical="center"/>
    </xf>
    <xf numFmtId="0" fontId="39" fillId="0" borderId="1" xfId="0" applyFont="1" applyBorder="1" applyAlignment="1">
      <alignment horizontal="left" vertical="center"/>
    </xf>
    <xf numFmtId="0" fontId="46" fillId="0" borderId="2" xfId="0" applyFont="1" applyBorder="1" applyAlignment="1" applyProtection="1">
      <alignment horizontal="center" vertical="center" textRotation="90" wrapText="1"/>
      <protection hidden="1"/>
    </xf>
    <xf numFmtId="0" fontId="19" fillId="0" borderId="2" xfId="0" applyFont="1" applyBorder="1" applyAlignment="1">
      <alignment horizontal="center" vertical="center"/>
    </xf>
    <xf numFmtId="0" fontId="2" fillId="0" borderId="0" xfId="0" applyFont="1" applyAlignment="1" applyProtection="1">
      <alignment horizontal="center"/>
      <protection locked="0" hidden="1"/>
    </xf>
    <xf numFmtId="0" fontId="21" fillId="0" borderId="3" xfId="2" applyFont="1" applyBorder="1" applyAlignment="1">
      <alignment horizontal="center" vertical="center"/>
    </xf>
    <xf numFmtId="16" fontId="13" fillId="0" borderId="3" xfId="0" applyNumberFormat="1" applyFont="1" applyBorder="1" applyAlignment="1" applyProtection="1">
      <alignment horizontal="center" vertical="center" wrapText="1"/>
      <protection locked="0" hidden="1"/>
    </xf>
    <xf numFmtId="0" fontId="40" fillId="0" borderId="12" xfId="0" applyFont="1" applyBorder="1"/>
    <xf numFmtId="16" fontId="13" fillId="0" borderId="3" xfId="0" applyNumberFormat="1" applyFont="1" applyBorder="1" applyAlignment="1" applyProtection="1">
      <alignment horizontal="center" wrapText="1"/>
      <protection locked="0" hidden="1"/>
    </xf>
    <xf numFmtId="0" fontId="40" fillId="0" borderId="2" xfId="0" applyFont="1" applyBorder="1" applyAlignment="1">
      <alignment vertical="center" wrapText="1"/>
    </xf>
    <xf numFmtId="0" fontId="39" fillId="0" borderId="2" xfId="0" applyFont="1" applyBorder="1" applyAlignment="1">
      <alignment horizontal="left" vertical="center"/>
    </xf>
    <xf numFmtId="0" fontId="1" fillId="0" borderId="3" xfId="0" applyFont="1" applyBorder="1" applyAlignment="1" applyProtection="1">
      <alignment vertical="center" wrapText="1"/>
      <protection locked="0" hidden="1"/>
    </xf>
    <xf numFmtId="16" fontId="28" fillId="0" borderId="2" xfId="0" applyNumberFormat="1" applyFont="1" applyBorder="1" applyAlignment="1">
      <alignment horizontal="center" vertical="center"/>
    </xf>
    <xf numFmtId="0" fontId="47" fillId="0" borderId="2" xfId="0" applyFont="1" applyBorder="1" applyAlignment="1">
      <alignment horizontal="center" vertical="center"/>
    </xf>
    <xf numFmtId="0" fontId="0" fillId="0" borderId="12" xfId="0" applyBorder="1" applyProtection="1">
      <protection hidden="1"/>
    </xf>
    <xf numFmtId="0" fontId="40" fillId="3" borderId="2" xfId="0" applyFont="1" applyFill="1" applyBorder="1" applyAlignment="1">
      <alignment horizontal="center" vertical="center"/>
    </xf>
    <xf numFmtId="0" fontId="40" fillId="3" borderId="2" xfId="0" applyFont="1" applyFill="1" applyBorder="1" applyAlignment="1">
      <alignment horizontal="left" vertical="center"/>
    </xf>
    <xf numFmtId="0" fontId="9" fillId="0" borderId="3" xfId="0" applyFont="1" applyBorder="1" applyAlignment="1" applyProtection="1">
      <alignment horizontal="center" vertical="center" wrapText="1"/>
      <protection locked="0" hidden="1"/>
    </xf>
    <xf numFmtId="0" fontId="12" fillId="0" borderId="0" xfId="0" applyFont="1" applyAlignment="1" applyProtection="1">
      <alignment horizontal="center" textRotation="90" wrapText="1"/>
      <protection hidden="1"/>
    </xf>
    <xf numFmtId="0" fontId="12" fillId="0" borderId="3" xfId="0" applyFont="1" applyBorder="1" applyAlignment="1" applyProtection="1">
      <alignment horizontal="center" textRotation="90" wrapText="1"/>
      <protection locked="0" hidden="1"/>
    </xf>
    <xf numFmtId="0" fontId="43" fillId="0" borderId="2" xfId="0" applyFont="1" applyBorder="1" applyAlignment="1">
      <alignment wrapText="1"/>
    </xf>
    <xf numFmtId="0" fontId="1" fillId="0" borderId="16" xfId="0" applyFont="1" applyBorder="1" applyAlignment="1" applyProtection="1">
      <alignment vertical="center"/>
      <protection locked="0" hidden="1"/>
    </xf>
    <xf numFmtId="0" fontId="40" fillId="0" borderId="2" xfId="0" applyFont="1" applyBorder="1" applyAlignment="1">
      <alignment horizontal="left" wrapText="1"/>
    </xf>
    <xf numFmtId="0" fontId="2" fillId="2" borderId="1" xfId="0" applyFont="1" applyFill="1" applyBorder="1" applyAlignment="1" applyProtection="1">
      <protection locked="0" hidden="1"/>
    </xf>
    <xf numFmtId="0" fontId="2" fillId="2" borderId="3" xfId="0" applyFont="1" applyFill="1" applyBorder="1" applyAlignment="1" applyProtection="1">
      <protection locked="0" hidden="1"/>
    </xf>
    <xf numFmtId="0" fontId="46" fillId="2" borderId="2" xfId="0" applyFont="1" applyFill="1" applyBorder="1" applyAlignment="1" applyProtection="1">
      <alignment horizontal="center" vertical="center" textRotation="90" wrapText="1"/>
      <protection hidden="1"/>
    </xf>
    <xf numFmtId="0" fontId="39" fillId="3" borderId="1" xfId="0" applyFont="1" applyFill="1" applyBorder="1" applyAlignment="1">
      <alignment horizontal="left" vertical="center"/>
    </xf>
    <xf numFmtId="0" fontId="40" fillId="3" borderId="2" xfId="0" applyFont="1" applyFill="1" applyBorder="1" applyAlignment="1">
      <alignment wrapText="1"/>
    </xf>
    <xf numFmtId="0" fontId="1" fillId="0" borderId="17" xfId="0" applyFont="1" applyBorder="1" applyAlignment="1" applyProtection="1">
      <alignment horizontal="center" vertical="center"/>
      <protection locked="0"/>
    </xf>
    <xf numFmtId="0" fontId="0" fillId="2" borderId="0" xfId="0" applyFill="1"/>
    <xf numFmtId="0" fontId="1" fillId="2" borderId="0" xfId="0" applyFont="1" applyFill="1" applyProtection="1">
      <protection hidden="1"/>
    </xf>
    <xf numFmtId="1" fontId="2" fillId="2" borderId="0" xfId="0" applyNumberFormat="1" applyFont="1" applyFill="1" applyProtection="1">
      <protection locked="0" hidden="1"/>
    </xf>
    <xf numFmtId="164" fontId="3" fillId="2" borderId="0" xfId="0" applyNumberFormat="1" applyFont="1" applyFill="1" applyAlignment="1" applyProtection="1">
      <alignment horizontal="center"/>
      <protection locked="0" hidden="1"/>
    </xf>
    <xf numFmtId="0" fontId="1" fillId="2" borderId="2" xfId="0" applyFont="1" applyFill="1" applyBorder="1" applyAlignment="1" applyProtection="1">
      <alignment vertical="center"/>
      <protection locked="0" hidden="1"/>
    </xf>
    <xf numFmtId="0" fontId="1" fillId="2" borderId="16" xfId="0" applyFont="1" applyFill="1" applyBorder="1" applyAlignment="1" applyProtection="1">
      <alignment vertical="center"/>
      <protection locked="0" hidden="1"/>
    </xf>
    <xf numFmtId="0" fontId="8" fillId="2" borderId="5" xfId="0" applyFont="1" applyFill="1" applyBorder="1" applyAlignment="1" applyProtection="1">
      <alignment horizontal="right" vertical="center" wrapText="1"/>
      <protection hidden="1"/>
    </xf>
    <xf numFmtId="0" fontId="8" fillId="2" borderId="2" xfId="0" applyFont="1" applyFill="1" applyBorder="1" applyAlignment="1" applyProtection="1">
      <alignment horizontal="center" vertical="center" textRotation="90"/>
      <protection hidden="1"/>
    </xf>
    <xf numFmtId="165" fontId="9" fillId="2" borderId="12" xfId="0" applyNumberFormat="1" applyFont="1" applyFill="1" applyBorder="1" applyAlignment="1" applyProtection="1">
      <alignment horizontal="center" vertical="center" wrapText="1"/>
      <protection locked="0" hidden="1"/>
    </xf>
    <xf numFmtId="0" fontId="8" fillId="2" borderId="2" xfId="0" applyFont="1" applyFill="1" applyBorder="1" applyAlignment="1" applyProtection="1">
      <alignment horizontal="right" vertical="center" wrapText="1"/>
      <protection hidden="1"/>
    </xf>
    <xf numFmtId="1" fontId="9" fillId="2" borderId="2" xfId="0" applyNumberFormat="1" applyFont="1" applyFill="1" applyBorder="1" applyAlignment="1" applyProtection="1">
      <alignment horizontal="center" vertical="center" wrapText="1"/>
      <protection locked="0" hidden="1"/>
    </xf>
    <xf numFmtId="0" fontId="14" fillId="2" borderId="2" xfId="0" applyFont="1" applyFill="1" applyBorder="1" applyAlignment="1" applyProtection="1">
      <alignment horizontal="center" vertical="center"/>
      <protection hidden="1"/>
    </xf>
    <xf numFmtId="0" fontId="12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14" fillId="2" borderId="4" xfId="0" applyFont="1" applyFill="1" applyBorder="1" applyAlignment="1" applyProtection="1">
      <alignment horizontal="center" vertical="center" textRotation="90" wrapText="1"/>
      <protection locked="0" hidden="1"/>
    </xf>
    <xf numFmtId="0" fontId="14" fillId="2" borderId="4" xfId="0" applyFont="1" applyFill="1" applyBorder="1" applyAlignment="1" applyProtection="1">
      <alignment horizontal="center" vertical="center"/>
      <protection hidden="1"/>
    </xf>
    <xf numFmtId="0" fontId="12" fillId="2" borderId="2" xfId="0" applyFont="1" applyFill="1" applyBorder="1" applyAlignment="1" applyProtection="1">
      <alignment horizontal="center" vertical="center" textRotation="90"/>
      <protection hidden="1"/>
    </xf>
    <xf numFmtId="0" fontId="15" fillId="2" borderId="2" xfId="0" applyFont="1" applyFill="1" applyBorder="1" applyAlignment="1" applyProtection="1">
      <alignment horizontal="center" textRotation="90" wrapText="1"/>
      <protection locked="0" hidden="1"/>
    </xf>
    <xf numFmtId="0" fontId="12" fillId="2" borderId="2" xfId="0" applyFont="1" applyFill="1" applyBorder="1" applyAlignment="1" applyProtection="1">
      <alignment horizontal="center" textRotation="90" wrapText="1"/>
      <protection hidden="1"/>
    </xf>
    <xf numFmtId="0" fontId="18" fillId="2" borderId="1" xfId="0" applyFont="1" applyFill="1" applyBorder="1" applyAlignment="1" applyProtection="1">
      <alignment horizontal="center" vertical="center"/>
      <protection hidden="1"/>
    </xf>
    <xf numFmtId="0" fontId="19" fillId="2" borderId="1" xfId="0" applyFont="1" applyFill="1" applyBorder="1" applyAlignment="1">
      <alignment horizontal="left" vertical="center" wrapText="1"/>
    </xf>
    <xf numFmtId="0" fontId="39" fillId="2" borderId="1" xfId="0" applyFont="1" applyFill="1" applyBorder="1" applyAlignment="1">
      <alignment horizontal="left" vertical="center"/>
    </xf>
    <xf numFmtId="0" fontId="40" fillId="2" borderId="2" xfId="0" applyFont="1" applyFill="1" applyBorder="1" applyAlignment="1">
      <alignment wrapText="1"/>
    </xf>
    <xf numFmtId="0" fontId="21" fillId="2" borderId="3" xfId="2" applyFont="1" applyFill="1" applyBorder="1" applyAlignment="1">
      <alignment horizontal="center" vertical="center"/>
    </xf>
    <xf numFmtId="0" fontId="19" fillId="2" borderId="2" xfId="0" applyFont="1" applyFill="1" applyBorder="1" applyAlignment="1">
      <alignment horizontal="left" vertical="center" wrapText="1"/>
    </xf>
    <xf numFmtId="0" fontId="22" fillId="2" borderId="12" xfId="2" applyFont="1" applyFill="1" applyBorder="1" applyAlignment="1">
      <alignment horizontal="center" vertical="center"/>
    </xf>
    <xf numFmtId="0" fontId="22" fillId="2" borderId="2" xfId="2" applyFont="1" applyFill="1" applyBorder="1" applyAlignment="1">
      <alignment horizontal="center" vertical="center"/>
    </xf>
    <xf numFmtId="0" fontId="0" fillId="2" borderId="12" xfId="0" applyFill="1" applyBorder="1" applyProtection="1">
      <protection hidden="1"/>
    </xf>
    <xf numFmtId="0" fontId="21" fillId="2" borderId="3" xfId="2" applyFont="1" applyFill="1" applyBorder="1" applyAlignment="1">
      <alignment horizontal="left" vertical="center"/>
    </xf>
    <xf numFmtId="0" fontId="0" fillId="2" borderId="2" xfId="0" applyFill="1" applyBorder="1"/>
    <xf numFmtId="0" fontId="24" fillId="2" borderId="2" xfId="2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center" vertical="center" wrapText="1"/>
    </xf>
    <xf numFmtId="0" fontId="24" fillId="2" borderId="2" xfId="0" applyFont="1" applyFill="1" applyBorder="1" applyAlignment="1">
      <alignment horizontal="left" vertical="center" wrapText="1"/>
    </xf>
    <xf numFmtId="0" fontId="17" fillId="2" borderId="2" xfId="0" applyFont="1" applyFill="1" applyBorder="1" applyProtection="1">
      <protection hidden="1"/>
    </xf>
    <xf numFmtId="0" fontId="21" fillId="2" borderId="2" xfId="0" applyFont="1" applyFill="1" applyBorder="1" applyProtection="1">
      <protection hidden="1"/>
    </xf>
    <xf numFmtId="0" fontId="0" fillId="2" borderId="2" xfId="0" applyFont="1" applyFill="1" applyBorder="1" applyProtection="1">
      <protection hidden="1"/>
    </xf>
    <xf numFmtId="0" fontId="13" fillId="2" borderId="2" xfId="0" applyFont="1" applyFill="1" applyBorder="1" applyProtection="1">
      <protection hidden="1"/>
    </xf>
    <xf numFmtId="0" fontId="25" fillId="2" borderId="2" xfId="0" applyFont="1" applyFill="1" applyBorder="1" applyProtection="1">
      <protection hidden="1"/>
    </xf>
    <xf numFmtId="0" fontId="26" fillId="2" borderId="2" xfId="0" applyFont="1" applyFill="1" applyBorder="1" applyProtection="1">
      <protection hidden="1"/>
    </xf>
    <xf numFmtId="0" fontId="29" fillId="2" borderId="2" xfId="0" applyFont="1" applyFill="1" applyBorder="1" applyProtection="1">
      <protection hidden="1"/>
    </xf>
    <xf numFmtId="0" fontId="30" fillId="2" borderId="2" xfId="0" applyFont="1" applyFill="1" applyBorder="1" applyProtection="1">
      <protection hidden="1"/>
    </xf>
    <xf numFmtId="0" fontId="31" fillId="2" borderId="2" xfId="0" applyFont="1" applyFill="1" applyBorder="1" applyAlignment="1" applyProtection="1">
      <alignment horizontal="center"/>
      <protection hidden="1"/>
    </xf>
    <xf numFmtId="0" fontId="33" fillId="2" borderId="2" xfId="0" applyFont="1" applyFill="1" applyBorder="1" applyProtection="1">
      <protection hidden="1"/>
    </xf>
    <xf numFmtId="0" fontId="34" fillId="2" borderId="2" xfId="0" applyFont="1" applyFill="1" applyBorder="1" applyProtection="1">
      <protection hidden="1"/>
    </xf>
    <xf numFmtId="0" fontId="35" fillId="2" borderId="2" xfId="0" applyFont="1" applyFill="1" applyBorder="1" applyAlignment="1" applyProtection="1">
      <alignment horizontal="center"/>
      <protection hidden="1"/>
    </xf>
    <xf numFmtId="165" fontId="9" fillId="0" borderId="1" xfId="0" applyNumberFormat="1" applyFont="1" applyBorder="1" applyAlignment="1" applyProtection="1">
      <alignment horizontal="center" vertical="center" wrapText="1"/>
      <protection locked="0" hidden="1"/>
    </xf>
    <xf numFmtId="1" fontId="0" fillId="2" borderId="3" xfId="0" applyNumberFormat="1" applyFill="1" applyBorder="1" applyProtection="1">
      <protection hidden="1"/>
    </xf>
    <xf numFmtId="0" fontId="9" fillId="2" borderId="1" xfId="0" applyFont="1" applyFill="1" applyBorder="1" applyAlignment="1" applyProtection="1">
      <alignment horizontal="center" vertical="center" wrapText="1"/>
      <protection locked="0" hidden="1"/>
    </xf>
    <xf numFmtId="0" fontId="11" fillId="2" borderId="3" xfId="0" applyFont="1" applyFill="1" applyBorder="1" applyAlignment="1" applyProtection="1">
      <alignment horizontal="center" textRotation="90"/>
      <protection hidden="1"/>
    </xf>
    <xf numFmtId="0" fontId="16" fillId="2" borderId="3" xfId="0" applyFont="1" applyFill="1" applyBorder="1" applyAlignment="1" applyProtection="1">
      <alignment horizontal="center" vertical="center" textRotation="90" wrapText="1"/>
      <protection hidden="1"/>
    </xf>
    <xf numFmtId="0" fontId="2" fillId="2" borderId="2" xfId="0" applyFont="1" applyFill="1" applyBorder="1" applyAlignment="1" applyProtection="1">
      <alignment vertical="center"/>
      <protection locked="0" hidden="1"/>
    </xf>
    <xf numFmtId="0" fontId="40" fillId="3" borderId="2" xfId="0" applyFont="1" applyFill="1" applyBorder="1" applyAlignment="1">
      <alignment vertical="center" wrapText="1"/>
    </xf>
    <xf numFmtId="0" fontId="19" fillId="0" borderId="2" xfId="0" applyFont="1" applyBorder="1" applyAlignment="1" applyProtection="1">
      <alignment horizontal="left" vertical="center"/>
      <protection hidden="1"/>
    </xf>
    <xf numFmtId="0" fontId="1" fillId="2" borderId="2" xfId="0" applyFont="1" applyFill="1" applyBorder="1" applyProtection="1">
      <protection hidden="1"/>
    </xf>
    <xf numFmtId="1" fontId="2" fillId="2" borderId="2" xfId="0" applyNumberFormat="1" applyFont="1" applyFill="1" applyBorder="1" applyProtection="1">
      <protection locked="0" hidden="1"/>
    </xf>
    <xf numFmtId="164" fontId="3" fillId="2" borderId="2" xfId="0" applyNumberFormat="1" applyFont="1" applyFill="1" applyBorder="1" applyAlignment="1" applyProtection="1">
      <alignment horizontal="center"/>
      <protection locked="0" hidden="1"/>
    </xf>
    <xf numFmtId="0" fontId="2" fillId="2" borderId="2" xfId="0" applyFont="1" applyFill="1" applyBorder="1" applyProtection="1">
      <protection locked="0" hidden="1"/>
    </xf>
    <xf numFmtId="0" fontId="2" fillId="2" borderId="2" xfId="0" applyFont="1" applyFill="1" applyBorder="1" applyAlignment="1" applyProtection="1">
      <protection locked="0" hidden="1"/>
    </xf>
    <xf numFmtId="165" fontId="9" fillId="2" borderId="6" xfId="0" applyNumberFormat="1" applyFont="1" applyFill="1" applyBorder="1" applyAlignment="1" applyProtection="1">
      <alignment horizontal="center" vertical="center" wrapText="1"/>
      <protection locked="0" hidden="1"/>
    </xf>
    <xf numFmtId="0" fontId="12" fillId="2" borderId="1" xfId="0" applyFont="1" applyFill="1" applyBorder="1" applyAlignment="1" applyProtection="1">
      <alignment horizontal="center" textRotation="90" wrapText="1"/>
      <protection locked="0" hidden="1"/>
    </xf>
    <xf numFmtId="0" fontId="12" fillId="2" borderId="3" xfId="0" applyFont="1" applyFill="1" applyBorder="1" applyAlignment="1" applyProtection="1">
      <alignment horizontal="center" vertical="center" textRotation="90" wrapText="1"/>
      <protection locked="0" hidden="1"/>
    </xf>
    <xf numFmtId="0" fontId="48" fillId="0" borderId="0" xfId="0" applyFont="1"/>
    <xf numFmtId="0" fontId="48" fillId="0" borderId="0" xfId="0" applyFont="1" applyAlignment="1">
      <alignment horizontal="center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center" vertical="center" wrapText="1"/>
    </xf>
    <xf numFmtId="1" fontId="48" fillId="0" borderId="2" xfId="0" applyNumberFormat="1" applyFont="1" applyBorder="1" applyAlignment="1">
      <alignment horizontal="center" vertical="center" wrapText="1"/>
    </xf>
    <xf numFmtId="1" fontId="48" fillId="0" borderId="2" xfId="0" applyNumberFormat="1" applyFont="1" applyBorder="1" applyAlignment="1" applyProtection="1">
      <alignment horizontal="center" vertical="center" wrapText="1"/>
      <protection locked="0"/>
    </xf>
    <xf numFmtId="2" fontId="48" fillId="0" borderId="2" xfId="1" applyNumberFormat="1" applyFont="1" applyBorder="1" applyAlignment="1" applyProtection="1">
      <alignment horizontal="center" vertical="center" wrapText="1"/>
    </xf>
    <xf numFmtId="2" fontId="48" fillId="0" borderId="2" xfId="0" applyNumberFormat="1" applyFont="1" applyBorder="1" applyAlignment="1">
      <alignment horizontal="center" vertical="center" wrapText="1"/>
    </xf>
    <xf numFmtId="0" fontId="48" fillId="0" borderId="2" xfId="0" applyFont="1" applyBorder="1"/>
    <xf numFmtId="0" fontId="48" fillId="3" borderId="2" xfId="0" applyFont="1" applyFill="1" applyBorder="1" applyAlignment="1">
      <alignment horizontal="center" vertical="center" wrapText="1"/>
    </xf>
    <xf numFmtId="1" fontId="48" fillId="3" borderId="2" xfId="0" applyNumberFormat="1" applyFont="1" applyFill="1" applyBorder="1" applyAlignment="1">
      <alignment horizontal="center" vertical="center" wrapText="1"/>
    </xf>
    <xf numFmtId="2" fontId="48" fillId="3" borderId="2" xfId="1" applyNumberFormat="1" applyFont="1" applyFill="1" applyBorder="1" applyAlignment="1" applyProtection="1">
      <alignment horizontal="center" vertical="center" wrapText="1"/>
    </xf>
    <xf numFmtId="2" fontId="48" fillId="3" borderId="2" xfId="0" applyNumberFormat="1" applyFont="1" applyFill="1" applyBorder="1" applyAlignment="1">
      <alignment horizontal="center" vertical="center" wrapText="1"/>
    </xf>
    <xf numFmtId="0" fontId="50" fillId="3" borderId="2" xfId="0" applyFont="1" applyFill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51" fillId="3" borderId="2" xfId="0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/>
    </xf>
    <xf numFmtId="0" fontId="51" fillId="3" borderId="2" xfId="0" applyFont="1" applyFill="1" applyBorder="1" applyAlignment="1">
      <alignment horizontal="center"/>
    </xf>
    <xf numFmtId="0" fontId="48" fillId="4" borderId="2" xfId="0" applyFont="1" applyFill="1" applyBorder="1" applyAlignment="1">
      <alignment horizontal="center" vertical="center" wrapText="1"/>
    </xf>
    <xf numFmtId="1" fontId="48" fillId="4" borderId="2" xfId="0" applyNumberFormat="1" applyFont="1" applyFill="1" applyBorder="1" applyAlignment="1">
      <alignment horizontal="center" vertical="center" wrapText="1"/>
    </xf>
    <xf numFmtId="2" fontId="48" fillId="4" borderId="2" xfId="1" applyNumberFormat="1" applyFont="1" applyFill="1" applyBorder="1" applyAlignment="1" applyProtection="1">
      <alignment horizontal="center" vertical="center" wrapText="1"/>
    </xf>
    <xf numFmtId="2" fontId="48" fillId="4" borderId="2" xfId="0" applyNumberFormat="1" applyFont="1" applyFill="1" applyBorder="1" applyAlignment="1">
      <alignment horizontal="center" vertical="center" wrapText="1"/>
    </xf>
    <xf numFmtId="0" fontId="48" fillId="4" borderId="2" xfId="0" applyFont="1" applyFill="1" applyBorder="1" applyAlignment="1">
      <alignment horizontal="center"/>
    </xf>
    <xf numFmtId="0" fontId="9" fillId="2" borderId="15" xfId="0" applyFont="1" applyFill="1" applyBorder="1" applyAlignment="1" applyProtection="1">
      <alignment horizontal="center" vertical="center" wrapText="1"/>
      <protection locked="0" hidden="1"/>
    </xf>
    <xf numFmtId="0" fontId="9" fillId="0" borderId="20" xfId="0" applyFont="1" applyBorder="1" applyAlignment="1" applyProtection="1">
      <alignment horizontal="center" vertical="center" wrapText="1"/>
      <protection locked="0" hidden="1"/>
    </xf>
    <xf numFmtId="0" fontId="12" fillId="0" borderId="21" xfId="0" applyFont="1" applyBorder="1" applyAlignment="1" applyProtection="1">
      <alignment horizontal="center" vertical="center" textRotation="90" wrapText="1"/>
      <protection hidden="1"/>
    </xf>
    <xf numFmtId="0" fontId="12" fillId="0" borderId="22" xfId="0" applyFont="1" applyBorder="1" applyAlignment="1" applyProtection="1">
      <alignment horizontal="center" vertical="center" textRotation="90" wrapText="1"/>
      <protection locked="0" hidden="1"/>
    </xf>
    <xf numFmtId="0" fontId="15" fillId="0" borderId="22" xfId="0" applyFont="1" applyBorder="1" applyAlignment="1" applyProtection="1">
      <alignment horizontal="center" vertical="center" textRotation="90" wrapText="1"/>
      <protection locked="0" hidden="1"/>
    </xf>
    <xf numFmtId="0" fontId="12" fillId="0" borderId="22" xfId="0" applyFont="1" applyBorder="1" applyAlignment="1" applyProtection="1">
      <alignment horizontal="center" vertical="center" textRotation="90" wrapText="1"/>
      <protection hidden="1"/>
    </xf>
    <xf numFmtId="0" fontId="12" fillId="0" borderId="23" xfId="0" applyFont="1" applyBorder="1" applyAlignment="1" applyProtection="1">
      <alignment horizontal="center" vertical="center" textRotation="90" wrapText="1"/>
      <protection hidden="1"/>
    </xf>
    <xf numFmtId="0" fontId="39" fillId="0" borderId="19" xfId="0" applyFont="1" applyBorder="1" applyAlignment="1">
      <alignment horizontal="center" vertical="center"/>
    </xf>
    <xf numFmtId="0" fontId="39" fillId="0" borderId="14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24" xfId="0" applyFont="1" applyBorder="1" applyAlignment="1">
      <alignment horizontal="center" vertical="center"/>
    </xf>
    <xf numFmtId="0" fontId="39" fillId="0" borderId="25" xfId="0" applyFont="1" applyBorder="1" applyAlignment="1">
      <alignment horizontal="center" vertical="center"/>
    </xf>
    <xf numFmtId="0" fontId="39" fillId="0" borderId="3" xfId="0" applyFont="1" applyBorder="1" applyAlignment="1">
      <alignment horizontal="center" vertical="center"/>
    </xf>
    <xf numFmtId="0" fontId="39" fillId="0" borderId="2" xfId="0" applyFont="1" applyBorder="1" applyAlignment="1">
      <alignment horizontal="center" vertical="center"/>
    </xf>
    <xf numFmtId="0" fontId="39" fillId="3" borderId="2" xfId="0" applyFont="1" applyFill="1" applyBorder="1" applyAlignment="1">
      <alignment horizontal="center" vertical="center"/>
    </xf>
    <xf numFmtId="0" fontId="39" fillId="0" borderId="20" xfId="0" applyFont="1" applyBorder="1" applyAlignment="1">
      <alignment horizontal="center" vertical="center"/>
    </xf>
    <xf numFmtId="2" fontId="39" fillId="0" borderId="3" xfId="0" applyNumberFormat="1" applyFont="1" applyBorder="1" applyAlignment="1">
      <alignment horizontal="center" vertical="center"/>
    </xf>
    <xf numFmtId="2" fontId="0" fillId="0" borderId="0" xfId="0" applyNumberFormat="1"/>
    <xf numFmtId="0" fontId="39" fillId="0" borderId="26" xfId="0" applyFont="1" applyBorder="1" applyAlignment="1">
      <alignment horizontal="center" vertical="center"/>
    </xf>
    <xf numFmtId="0" fontId="39" fillId="0" borderId="27" xfId="0" applyFont="1" applyBorder="1" applyAlignment="1">
      <alignment horizontal="center" vertical="center"/>
    </xf>
    <xf numFmtId="0" fontId="39" fillId="0" borderId="4" xfId="0" applyFont="1" applyBorder="1" applyAlignment="1">
      <alignment horizontal="center" vertical="center"/>
    </xf>
    <xf numFmtId="0" fontId="39" fillId="3" borderId="4" xfId="0" applyFont="1" applyFill="1" applyBorder="1" applyAlignment="1">
      <alignment horizontal="center" vertical="center"/>
    </xf>
    <xf numFmtId="0" fontId="39" fillId="0" borderId="28" xfId="0" applyFont="1" applyBorder="1" applyAlignment="1">
      <alignment horizontal="center" vertical="center"/>
    </xf>
    <xf numFmtId="0" fontId="0" fillId="0" borderId="29" xfId="0" applyFont="1" applyBorder="1" applyAlignment="1">
      <alignment wrapText="1"/>
    </xf>
    <xf numFmtId="2" fontId="0" fillId="0" borderId="30" xfId="0" applyNumberFormat="1" applyBorder="1"/>
    <xf numFmtId="2" fontId="0" fillId="0" borderId="31" xfId="0" applyNumberFormat="1" applyBorder="1"/>
    <xf numFmtId="0" fontId="0" fillId="0" borderId="32" xfId="0" applyFont="1" applyBorder="1" applyAlignment="1">
      <alignment wrapText="1"/>
    </xf>
    <xf numFmtId="0" fontId="9" fillId="2" borderId="20" xfId="0" applyFont="1" applyFill="1" applyBorder="1" applyAlignment="1" applyProtection="1">
      <alignment horizontal="center" vertical="center" wrapText="1"/>
      <protection locked="0" hidden="1"/>
    </xf>
    <xf numFmtId="0" fontId="12" fillId="0" borderId="21" xfId="0" applyFont="1" applyBorder="1" applyAlignment="1" applyProtection="1">
      <alignment horizontal="center" vertical="center" textRotation="90" wrapText="1"/>
      <protection locked="0" hidden="1"/>
    </xf>
    <xf numFmtId="0" fontId="12" fillId="2" borderId="22" xfId="0" applyFont="1" applyFill="1" applyBorder="1" applyAlignment="1" applyProtection="1">
      <alignment horizontal="center" vertical="center" textRotation="90" wrapText="1"/>
      <protection locked="0" hidden="1"/>
    </xf>
    <xf numFmtId="0" fontId="15" fillId="2" borderId="22" xfId="0" applyFont="1" applyFill="1" applyBorder="1" applyAlignment="1" applyProtection="1">
      <alignment horizontal="center" textRotation="90" wrapText="1"/>
      <protection locked="0" hidden="1"/>
    </xf>
    <xf numFmtId="0" fontId="12" fillId="0" borderId="34" xfId="0" applyFont="1" applyBorder="1" applyAlignment="1" applyProtection="1">
      <alignment horizontal="center" vertical="center" textRotation="90" wrapText="1"/>
      <protection hidden="1"/>
    </xf>
    <xf numFmtId="2" fontId="39" fillId="0" borderId="35" xfId="0" applyNumberFormat="1" applyFont="1" applyBorder="1" applyAlignment="1">
      <alignment horizontal="center" vertical="center"/>
    </xf>
    <xf numFmtId="2" fontId="39" fillId="0" borderId="17" xfId="0" applyNumberFormat="1" applyFont="1" applyBorder="1" applyAlignment="1">
      <alignment horizontal="center" vertical="center"/>
    </xf>
    <xf numFmtId="2" fontId="39" fillId="0" borderId="24" xfId="0" applyNumberFormat="1" applyFont="1" applyBorder="1" applyAlignment="1">
      <alignment horizontal="center" vertical="center"/>
    </xf>
    <xf numFmtId="2" fontId="39" fillId="0" borderId="15" xfId="0" applyNumberFormat="1" applyFont="1" applyBorder="1" applyAlignment="1">
      <alignment horizontal="center" vertical="center"/>
    </xf>
    <xf numFmtId="2" fontId="39" fillId="0" borderId="2" xfId="0" applyNumberFormat="1" applyFont="1" applyBorder="1" applyAlignment="1">
      <alignment horizontal="center" vertical="center"/>
    </xf>
    <xf numFmtId="2" fontId="39" fillId="2" borderId="2" xfId="0" applyNumberFormat="1" applyFont="1" applyFill="1" applyBorder="1" applyAlignment="1">
      <alignment horizontal="center" vertical="center"/>
    </xf>
    <xf numFmtId="2" fontId="39" fillId="0" borderId="20" xfId="0" applyNumberFormat="1" applyFon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2" fontId="39" fillId="0" borderId="36" xfId="0" applyNumberFormat="1" applyFont="1" applyBorder="1" applyAlignment="1">
      <alignment horizontal="center" vertical="center"/>
    </xf>
    <xf numFmtId="2" fontId="39" fillId="0" borderId="28" xfId="0" applyNumberFormat="1" applyFont="1" applyBorder="1" applyAlignment="1">
      <alignment horizontal="center" vertical="center"/>
    </xf>
    <xf numFmtId="2" fontId="39" fillId="0" borderId="4" xfId="0" applyNumberFormat="1" applyFont="1" applyBorder="1" applyAlignment="1">
      <alignment horizontal="center" vertical="center"/>
    </xf>
    <xf numFmtId="2" fontId="39" fillId="2" borderId="4" xfId="0" applyNumberFormat="1" applyFont="1" applyFill="1" applyBorder="1" applyAlignment="1">
      <alignment horizontal="center" vertical="center"/>
    </xf>
    <xf numFmtId="0" fontId="2" fillId="0" borderId="3" xfId="0" applyFont="1" applyBorder="1" applyAlignment="1" applyProtection="1">
      <alignment horizontal="center" vertical="center"/>
      <protection locked="0" hidden="1"/>
    </xf>
    <xf numFmtId="0" fontId="1" fillId="0" borderId="1" xfId="0" applyFont="1" applyBorder="1" applyAlignment="1" applyProtection="1">
      <alignment horizontal="center" vertical="center"/>
      <protection locked="0" hidden="1"/>
    </xf>
    <xf numFmtId="0" fontId="1" fillId="0" borderId="2" xfId="0" applyFont="1" applyBorder="1" applyAlignment="1" applyProtection="1">
      <alignment horizontal="center" vertical="center" wrapText="1"/>
      <protection locked="0" hidden="1"/>
    </xf>
    <xf numFmtId="0" fontId="1" fillId="2" borderId="2" xfId="0" applyFont="1" applyFill="1" applyBorder="1" applyAlignment="1" applyProtection="1">
      <alignment horizontal="center" vertical="center"/>
      <protection locked="0" hidden="1"/>
    </xf>
    <xf numFmtId="0" fontId="1" fillId="2" borderId="1" xfId="0" applyFont="1" applyFill="1" applyBorder="1" applyAlignment="1" applyProtection="1">
      <alignment horizontal="center" vertical="center"/>
      <protection locked="0" hidden="1"/>
    </xf>
    <xf numFmtId="0" fontId="7" fillId="2" borderId="2" xfId="0" applyFont="1" applyFill="1" applyBorder="1" applyAlignment="1" applyProtection="1">
      <alignment horizontal="center" vertical="center"/>
      <protection hidden="1"/>
    </xf>
    <xf numFmtId="0" fontId="48" fillId="0" borderId="0" xfId="0" applyFont="1" applyBorder="1" applyAlignment="1">
      <alignment horizontal="center"/>
    </xf>
    <xf numFmtId="0" fontId="48" fillId="0" borderId="2" xfId="0" applyFont="1" applyBorder="1" applyAlignment="1">
      <alignment horizontal="center" vertical="center" wrapText="1"/>
    </xf>
    <xf numFmtId="0" fontId="48" fillId="0" borderId="2" xfId="0" applyFont="1" applyBorder="1" applyAlignment="1">
      <alignment horizontal="center" vertical="center"/>
    </xf>
    <xf numFmtId="0" fontId="52" fillId="3" borderId="18" xfId="0" applyFont="1" applyFill="1" applyBorder="1" applyAlignment="1" applyProtection="1">
      <alignment horizontal="center" vertical="center" wrapText="1"/>
      <protection locked="0" hidden="1"/>
    </xf>
    <xf numFmtId="0" fontId="0" fillId="0" borderId="19" xfId="0" applyFont="1" applyBorder="1" applyAlignment="1">
      <alignment horizontal="center"/>
    </xf>
    <xf numFmtId="2" fontId="0" fillId="0" borderId="33" xfId="0" applyNumberFormat="1" applyBorder="1" applyAlignment="1">
      <alignment horizontal="center"/>
    </xf>
  </cellXfs>
  <cellStyles count="3">
    <cellStyle name="Обычный" xfId="0" builtinId="0"/>
    <cellStyle name="Пояснение" xfId="2" builtinId="53" customBuiltin="1"/>
    <cellStyle name="Процентный" xfId="1" builtinId="5"/>
  </cellStyles>
  <dxfs count="15941"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8000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/>
        <i val="0"/>
        <color rgb="FF0000FF"/>
      </font>
    </dxf>
    <dxf>
      <font>
        <b/>
        <i val="0"/>
        <color rgb="FF008000"/>
      </font>
    </dxf>
    <dxf>
      <font>
        <b/>
        <i val="0"/>
        <color rgb="FFFF0000"/>
      </font>
    </dxf>
    <dxf>
      <font>
        <b/>
        <i val="0"/>
        <color rgb="FF0000FF"/>
      </font>
    </dxf>
    <dxf>
      <font>
        <b/>
        <i val="0"/>
        <color rgb="FF008000"/>
      </font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4F6228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243840</xdr:colOff>
      <xdr:row>26</xdr:row>
      <xdr:rowOff>205740</xdr:rowOff>
    </xdr:to>
    <xdr:sp macro="" textlink="">
      <xdr:nvSpPr>
        <xdr:cNvPr id="1028" name="shapetype_202" hidden="1">
          <a:extLst>
            <a:ext uri="{FF2B5EF4-FFF2-40B4-BE49-F238E27FC236}">
              <a16:creationId xmlns:a16="http://schemas.microsoft.com/office/drawing/2014/main" id="{B3ED26F4-C7BA-4AA0-B293-17803ABAF21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243840</xdr:colOff>
      <xdr:row>26</xdr:row>
      <xdr:rowOff>205740</xdr:rowOff>
    </xdr:to>
    <xdr:sp macro="" textlink="">
      <xdr:nvSpPr>
        <xdr:cNvPr id="1026" name="shapetype_202" hidden="1">
          <a:extLst>
            <a:ext uri="{FF2B5EF4-FFF2-40B4-BE49-F238E27FC236}">
              <a16:creationId xmlns:a16="http://schemas.microsoft.com/office/drawing/2014/main" id="{7BD45143-1BF1-42A0-A6BF-BD5BD84CB6E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236220</xdr:rowOff>
    </xdr:to>
    <xdr:sp macro="" textlink="">
      <xdr:nvSpPr>
        <xdr:cNvPr id="2052" name="shapetype_202" hidden="1">
          <a:extLst>
            <a:ext uri="{FF2B5EF4-FFF2-40B4-BE49-F238E27FC236}">
              <a16:creationId xmlns:a16="http://schemas.microsoft.com/office/drawing/2014/main" id="{9AAAFE11-A098-4B73-A56E-96D2E65BFAE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236220</xdr:rowOff>
    </xdr:to>
    <xdr:sp macro="" textlink="">
      <xdr:nvSpPr>
        <xdr:cNvPr id="2050" name="shapetype_202" hidden="1">
          <a:extLst>
            <a:ext uri="{FF2B5EF4-FFF2-40B4-BE49-F238E27FC236}">
              <a16:creationId xmlns:a16="http://schemas.microsoft.com/office/drawing/2014/main" id="{E4BD3352-FB2C-48D3-BB11-90B3C1DFD37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190500</xdr:rowOff>
    </xdr:to>
    <xdr:sp macro="" textlink="">
      <xdr:nvSpPr>
        <xdr:cNvPr id="3076" name="shapetype_202" hidden="1">
          <a:extLst>
            <a:ext uri="{FF2B5EF4-FFF2-40B4-BE49-F238E27FC236}">
              <a16:creationId xmlns:a16="http://schemas.microsoft.com/office/drawing/2014/main" id="{63A98444-2517-4DD8-AEBC-EE28A3D2444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228600</xdr:colOff>
      <xdr:row>26</xdr:row>
      <xdr:rowOff>190500</xdr:rowOff>
    </xdr:to>
    <xdr:sp macro="" textlink="">
      <xdr:nvSpPr>
        <xdr:cNvPr id="3074" name="shapetype_202" hidden="1">
          <a:extLst>
            <a:ext uri="{FF2B5EF4-FFF2-40B4-BE49-F238E27FC236}">
              <a16:creationId xmlns:a16="http://schemas.microsoft.com/office/drawing/2014/main" id="{4F8FD233-D3FD-4AF3-A53B-ABA36EB5709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</xdr:colOff>
      <xdr:row>26</xdr:row>
      <xdr:rowOff>45720</xdr:rowOff>
    </xdr:to>
    <xdr:sp macro="" textlink="">
      <xdr:nvSpPr>
        <xdr:cNvPr id="4100" name="shapetype_202" hidden="1">
          <a:extLst>
            <a:ext uri="{FF2B5EF4-FFF2-40B4-BE49-F238E27FC236}">
              <a16:creationId xmlns:a16="http://schemas.microsoft.com/office/drawing/2014/main" id="{4542CCEC-A286-430E-A143-FF4C1A9150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45720</xdr:colOff>
      <xdr:row>26</xdr:row>
      <xdr:rowOff>45720</xdr:rowOff>
    </xdr:to>
    <xdr:sp macro="" textlink="">
      <xdr:nvSpPr>
        <xdr:cNvPr id="4098" name="shapetype_202" hidden="1">
          <a:extLst>
            <a:ext uri="{FF2B5EF4-FFF2-40B4-BE49-F238E27FC236}">
              <a16:creationId xmlns:a16="http://schemas.microsoft.com/office/drawing/2014/main" id="{988AEB81-267D-45F9-84DE-155820FF752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259080</xdr:colOff>
      <xdr:row>26</xdr:row>
      <xdr:rowOff>45720</xdr:rowOff>
    </xdr:to>
    <xdr:sp macro="" textlink="">
      <xdr:nvSpPr>
        <xdr:cNvPr id="5124" name="shapetype_202" hidden="1">
          <a:extLst>
            <a:ext uri="{FF2B5EF4-FFF2-40B4-BE49-F238E27FC236}">
              <a16:creationId xmlns:a16="http://schemas.microsoft.com/office/drawing/2014/main" id="{D2A28E66-B2D4-4A4E-8FA2-87E28A646FF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259080</xdr:colOff>
      <xdr:row>26</xdr:row>
      <xdr:rowOff>45720</xdr:rowOff>
    </xdr:to>
    <xdr:sp macro="" textlink="">
      <xdr:nvSpPr>
        <xdr:cNvPr id="5122" name="shapetype_202" hidden="1">
          <a:extLst>
            <a:ext uri="{FF2B5EF4-FFF2-40B4-BE49-F238E27FC236}">
              <a16:creationId xmlns:a16="http://schemas.microsoft.com/office/drawing/2014/main" id="{0D3F76B0-215B-49F0-B0FB-C5E37105F7B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541020</xdr:colOff>
      <xdr:row>28</xdr:row>
      <xdr:rowOff>121920</xdr:rowOff>
    </xdr:to>
    <xdr:sp macro="" textlink="">
      <xdr:nvSpPr>
        <xdr:cNvPr id="6148" name="shapetype_202" hidden="1">
          <a:extLst>
            <a:ext uri="{FF2B5EF4-FFF2-40B4-BE49-F238E27FC236}">
              <a16:creationId xmlns:a16="http://schemas.microsoft.com/office/drawing/2014/main" id="{44DA3D01-16D6-41F2-AD1D-C00E64D0BA0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541020</xdr:colOff>
      <xdr:row>28</xdr:row>
      <xdr:rowOff>121920</xdr:rowOff>
    </xdr:to>
    <xdr:sp macro="" textlink="">
      <xdr:nvSpPr>
        <xdr:cNvPr id="6146" name="shapetype_202" hidden="1">
          <a:extLst>
            <a:ext uri="{FF2B5EF4-FFF2-40B4-BE49-F238E27FC236}">
              <a16:creationId xmlns:a16="http://schemas.microsoft.com/office/drawing/2014/main" id="{9641E80D-4116-48D8-83A4-A6A55036B4D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121920</xdr:colOff>
      <xdr:row>28</xdr:row>
      <xdr:rowOff>114300</xdr:rowOff>
    </xdr:to>
    <xdr:sp macro="" textlink="">
      <xdr:nvSpPr>
        <xdr:cNvPr id="7172" name="shapetype_202" hidden="1">
          <a:extLst>
            <a:ext uri="{FF2B5EF4-FFF2-40B4-BE49-F238E27FC236}">
              <a16:creationId xmlns:a16="http://schemas.microsoft.com/office/drawing/2014/main" id="{74F48B00-65CB-4D4A-A0FC-BFF8213D100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121920</xdr:colOff>
      <xdr:row>28</xdr:row>
      <xdr:rowOff>114300</xdr:rowOff>
    </xdr:to>
    <xdr:sp macro="" textlink="">
      <xdr:nvSpPr>
        <xdr:cNvPr id="7170" name="shapetype_202" hidden="1">
          <a:extLst>
            <a:ext uri="{FF2B5EF4-FFF2-40B4-BE49-F238E27FC236}">
              <a16:creationId xmlns:a16="http://schemas.microsoft.com/office/drawing/2014/main" id="{7C7A4CA9-191F-464D-A208-89AE9D813C3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182880</xdr:colOff>
      <xdr:row>29</xdr:row>
      <xdr:rowOff>137160</xdr:rowOff>
    </xdr:to>
    <xdr:sp macro="" textlink="">
      <xdr:nvSpPr>
        <xdr:cNvPr id="8196" name="shapetype_202" hidden="1">
          <a:extLst>
            <a:ext uri="{FF2B5EF4-FFF2-40B4-BE49-F238E27FC236}">
              <a16:creationId xmlns:a16="http://schemas.microsoft.com/office/drawing/2014/main" id="{BD3499F9-0B2C-44A9-95BD-8E3E6C973A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182880</xdr:colOff>
      <xdr:row>29</xdr:row>
      <xdr:rowOff>137160</xdr:rowOff>
    </xdr:to>
    <xdr:sp macro="" textlink="">
      <xdr:nvSpPr>
        <xdr:cNvPr id="8194" name="shapetype_202" hidden="1">
          <a:extLst>
            <a:ext uri="{FF2B5EF4-FFF2-40B4-BE49-F238E27FC236}">
              <a16:creationId xmlns:a16="http://schemas.microsoft.com/office/drawing/2014/main" id="{406180B5-C44D-4289-98E5-C16590099C7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129540</xdr:colOff>
      <xdr:row>33</xdr:row>
      <xdr:rowOff>152400</xdr:rowOff>
    </xdr:to>
    <xdr:sp macro="" textlink="">
      <xdr:nvSpPr>
        <xdr:cNvPr id="9220" name="shapetype_202" hidden="1">
          <a:extLst>
            <a:ext uri="{FF2B5EF4-FFF2-40B4-BE49-F238E27FC236}">
              <a16:creationId xmlns:a16="http://schemas.microsoft.com/office/drawing/2014/main" id="{313151E0-D3A2-44F1-A144-BCC670A6550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129540</xdr:colOff>
      <xdr:row>33</xdr:row>
      <xdr:rowOff>152400</xdr:rowOff>
    </xdr:to>
    <xdr:sp macro="" textlink="">
      <xdr:nvSpPr>
        <xdr:cNvPr id="9218" name="shapetype_202" hidden="1">
          <a:extLst>
            <a:ext uri="{FF2B5EF4-FFF2-40B4-BE49-F238E27FC236}">
              <a16:creationId xmlns:a16="http://schemas.microsoft.com/office/drawing/2014/main" id="{7745E5C6-B7DF-4207-914D-2716AA1B56B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396240</xdr:colOff>
      <xdr:row>33</xdr:row>
      <xdr:rowOff>83820</xdr:rowOff>
    </xdr:to>
    <xdr:sp macro="" textlink="">
      <xdr:nvSpPr>
        <xdr:cNvPr id="10244" name="shapetype_202" hidden="1">
          <a:extLst>
            <a:ext uri="{FF2B5EF4-FFF2-40B4-BE49-F238E27FC236}">
              <a16:creationId xmlns:a16="http://schemas.microsoft.com/office/drawing/2014/main" id="{8177A15C-D716-4718-9EB0-D0CDBA14D41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396240</xdr:colOff>
      <xdr:row>33</xdr:row>
      <xdr:rowOff>83820</xdr:rowOff>
    </xdr:to>
    <xdr:sp macro="" textlink="">
      <xdr:nvSpPr>
        <xdr:cNvPr id="10242" name="shapetype_202" hidden="1">
          <a:extLst>
            <a:ext uri="{FF2B5EF4-FFF2-40B4-BE49-F238E27FC236}">
              <a16:creationId xmlns:a16="http://schemas.microsoft.com/office/drawing/2014/main" id="{33539ADD-E9B0-4A55-BB5D-7E762E60376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114300</xdr:colOff>
      <xdr:row>33</xdr:row>
      <xdr:rowOff>83820</xdr:rowOff>
    </xdr:to>
    <xdr:sp macro="" textlink="">
      <xdr:nvSpPr>
        <xdr:cNvPr id="11268" name="shapetype_202" hidden="1">
          <a:extLst>
            <a:ext uri="{FF2B5EF4-FFF2-40B4-BE49-F238E27FC236}">
              <a16:creationId xmlns:a16="http://schemas.microsoft.com/office/drawing/2014/main" id="{7765E630-3288-40DA-97FF-8BA83924A1E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114300</xdr:colOff>
      <xdr:row>33</xdr:row>
      <xdr:rowOff>83820</xdr:rowOff>
    </xdr:to>
    <xdr:sp macro="" textlink="">
      <xdr:nvSpPr>
        <xdr:cNvPr id="11266" name="shapetype_202" hidden="1">
          <a:extLst>
            <a:ext uri="{FF2B5EF4-FFF2-40B4-BE49-F238E27FC236}">
              <a16:creationId xmlns:a16="http://schemas.microsoft.com/office/drawing/2014/main" id="{70D07FC2-7C8B-41D1-ABF6-17692349005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7620</xdr:colOff>
      <xdr:row>26</xdr:row>
      <xdr:rowOff>137160</xdr:rowOff>
    </xdr:to>
    <xdr:sp macro="" textlink="">
      <xdr:nvSpPr>
        <xdr:cNvPr id="12292" name="shapetype_202" hidden="1">
          <a:extLst>
            <a:ext uri="{FF2B5EF4-FFF2-40B4-BE49-F238E27FC236}">
              <a16:creationId xmlns:a16="http://schemas.microsoft.com/office/drawing/2014/main" id="{8231D27B-67E3-4409-A0AC-4FCF053892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7620</xdr:colOff>
      <xdr:row>26</xdr:row>
      <xdr:rowOff>137160</xdr:rowOff>
    </xdr:to>
    <xdr:sp macro="" textlink="">
      <xdr:nvSpPr>
        <xdr:cNvPr id="12290" name="shapetype_202" hidden="1">
          <a:extLst>
            <a:ext uri="{FF2B5EF4-FFF2-40B4-BE49-F238E27FC236}">
              <a16:creationId xmlns:a16="http://schemas.microsoft.com/office/drawing/2014/main" id="{3C028D1B-E179-4A2A-A3FB-BF34CFF319D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441960</xdr:colOff>
      <xdr:row>37</xdr:row>
      <xdr:rowOff>60960</xdr:rowOff>
    </xdr:to>
    <xdr:sp macro="" textlink="">
      <xdr:nvSpPr>
        <xdr:cNvPr id="13316" name="shapetype_202" hidden="1">
          <a:extLst>
            <a:ext uri="{FF2B5EF4-FFF2-40B4-BE49-F238E27FC236}">
              <a16:creationId xmlns:a16="http://schemas.microsoft.com/office/drawing/2014/main" id="{6DA4DC9F-3AAF-4DDB-87E4-EC9D4598D28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441960</xdr:colOff>
      <xdr:row>37</xdr:row>
      <xdr:rowOff>60960</xdr:rowOff>
    </xdr:to>
    <xdr:sp macro="" textlink="">
      <xdr:nvSpPr>
        <xdr:cNvPr id="13314" name="shapetype_202" hidden="1">
          <a:extLst>
            <a:ext uri="{FF2B5EF4-FFF2-40B4-BE49-F238E27FC236}">
              <a16:creationId xmlns:a16="http://schemas.microsoft.com/office/drawing/2014/main" id="{C0DD826B-805F-4802-B33C-15177A3A20D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30480</xdr:colOff>
      <xdr:row>30</xdr:row>
      <xdr:rowOff>30480</xdr:rowOff>
    </xdr:to>
    <xdr:sp macro="" textlink="">
      <xdr:nvSpPr>
        <xdr:cNvPr id="14340" name="shapetype_202" hidden="1">
          <a:extLst>
            <a:ext uri="{FF2B5EF4-FFF2-40B4-BE49-F238E27FC236}">
              <a16:creationId xmlns:a16="http://schemas.microsoft.com/office/drawing/2014/main" id="{55223727-8C5F-4999-8D0C-29D40674061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30480</xdr:colOff>
      <xdr:row>30</xdr:row>
      <xdr:rowOff>30480</xdr:rowOff>
    </xdr:to>
    <xdr:sp macro="" textlink="">
      <xdr:nvSpPr>
        <xdr:cNvPr id="14338" name="shapetype_202" hidden="1">
          <a:extLst>
            <a:ext uri="{FF2B5EF4-FFF2-40B4-BE49-F238E27FC236}">
              <a16:creationId xmlns:a16="http://schemas.microsoft.com/office/drawing/2014/main" id="{E951B198-8A91-4732-A2D6-39A8E376C58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243840</xdr:colOff>
      <xdr:row>29</xdr:row>
      <xdr:rowOff>129540</xdr:rowOff>
    </xdr:to>
    <xdr:sp macro="" textlink="">
      <xdr:nvSpPr>
        <xdr:cNvPr id="15364" name="shapetype_202" hidden="1">
          <a:extLst>
            <a:ext uri="{FF2B5EF4-FFF2-40B4-BE49-F238E27FC236}">
              <a16:creationId xmlns:a16="http://schemas.microsoft.com/office/drawing/2014/main" id="{5081613A-B20D-4DFF-898B-0A8282CA0CA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243840</xdr:colOff>
      <xdr:row>29</xdr:row>
      <xdr:rowOff>129540</xdr:rowOff>
    </xdr:to>
    <xdr:sp macro="" textlink="">
      <xdr:nvSpPr>
        <xdr:cNvPr id="15362" name="shapetype_202" hidden="1">
          <a:extLst>
            <a:ext uri="{FF2B5EF4-FFF2-40B4-BE49-F238E27FC236}">
              <a16:creationId xmlns:a16="http://schemas.microsoft.com/office/drawing/2014/main" id="{A4F0743E-1FF5-497D-A34E-188CEA64632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11</xdr:col>
      <xdr:colOff>297180</xdr:colOff>
      <xdr:row>29</xdr:row>
      <xdr:rowOff>76200</xdr:rowOff>
    </xdr:to>
    <xdr:sp macro="" textlink="">
      <xdr:nvSpPr>
        <xdr:cNvPr id="16388" name="shapetype_202" hidden="1">
          <a:extLst>
            <a:ext uri="{FF2B5EF4-FFF2-40B4-BE49-F238E27FC236}">
              <a16:creationId xmlns:a16="http://schemas.microsoft.com/office/drawing/2014/main" id="{93F6BFAF-1A9F-449F-96E7-CFEF1722029E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11</xdr:col>
      <xdr:colOff>297180</xdr:colOff>
      <xdr:row>29</xdr:row>
      <xdr:rowOff>76200</xdr:rowOff>
    </xdr:to>
    <xdr:sp macro="" textlink="">
      <xdr:nvSpPr>
        <xdr:cNvPr id="16386" name="shapetype_202" hidden="1">
          <a:extLst>
            <a:ext uri="{FF2B5EF4-FFF2-40B4-BE49-F238E27FC236}">
              <a16:creationId xmlns:a16="http://schemas.microsoft.com/office/drawing/2014/main" id="{CCFEDEB2-3A77-4406-A614-79C3E2AF2E9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129540</xdr:colOff>
      <xdr:row>28</xdr:row>
      <xdr:rowOff>167640</xdr:rowOff>
    </xdr:to>
    <xdr:sp macro="" textlink="">
      <xdr:nvSpPr>
        <xdr:cNvPr id="17412" name="shapetype_202" hidden="1">
          <a:extLst>
            <a:ext uri="{FF2B5EF4-FFF2-40B4-BE49-F238E27FC236}">
              <a16:creationId xmlns:a16="http://schemas.microsoft.com/office/drawing/2014/main" id="{9890118B-DB97-4A43-ACD4-215E155F34E8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129540</xdr:colOff>
      <xdr:row>28</xdr:row>
      <xdr:rowOff>167640</xdr:rowOff>
    </xdr:to>
    <xdr:sp macro="" textlink="">
      <xdr:nvSpPr>
        <xdr:cNvPr id="17410" name="shapetype_202" hidden="1">
          <a:extLst>
            <a:ext uri="{FF2B5EF4-FFF2-40B4-BE49-F238E27FC236}">
              <a16:creationId xmlns:a16="http://schemas.microsoft.com/office/drawing/2014/main" id="{9E6E2F17-AA5B-4B6D-8310-CDCE16077CA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304800</xdr:colOff>
      <xdr:row>28</xdr:row>
      <xdr:rowOff>167640</xdr:rowOff>
    </xdr:to>
    <xdr:sp macro="" textlink="">
      <xdr:nvSpPr>
        <xdr:cNvPr id="18436" name="shapetype_202" hidden="1">
          <a:extLst>
            <a:ext uri="{FF2B5EF4-FFF2-40B4-BE49-F238E27FC236}">
              <a16:creationId xmlns:a16="http://schemas.microsoft.com/office/drawing/2014/main" id="{89B9CA0F-0329-4A1B-A5D1-6CB8614AB55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304800</xdr:colOff>
      <xdr:row>28</xdr:row>
      <xdr:rowOff>167640</xdr:rowOff>
    </xdr:to>
    <xdr:sp macro="" textlink="">
      <xdr:nvSpPr>
        <xdr:cNvPr id="18434" name="shapetype_202" hidden="1">
          <a:extLst>
            <a:ext uri="{FF2B5EF4-FFF2-40B4-BE49-F238E27FC236}">
              <a16:creationId xmlns:a16="http://schemas.microsoft.com/office/drawing/2014/main" id="{99F3BB4E-FE43-4D39-8FB3-662068C1B8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83820</xdr:colOff>
      <xdr:row>30</xdr:row>
      <xdr:rowOff>129540</xdr:rowOff>
    </xdr:to>
    <xdr:sp macro="" textlink="">
      <xdr:nvSpPr>
        <xdr:cNvPr id="19460" name="shapetype_202" hidden="1">
          <a:extLst>
            <a:ext uri="{FF2B5EF4-FFF2-40B4-BE49-F238E27FC236}">
              <a16:creationId xmlns:a16="http://schemas.microsoft.com/office/drawing/2014/main" id="{B47FA5CE-3867-442A-9659-9DF955BCF33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83820</xdr:colOff>
      <xdr:row>30</xdr:row>
      <xdr:rowOff>129540</xdr:rowOff>
    </xdr:to>
    <xdr:sp macro="" textlink="">
      <xdr:nvSpPr>
        <xdr:cNvPr id="19458" name="shapetype_202" hidden="1">
          <a:extLst>
            <a:ext uri="{FF2B5EF4-FFF2-40B4-BE49-F238E27FC236}">
              <a16:creationId xmlns:a16="http://schemas.microsoft.com/office/drawing/2014/main" id="{C9062D86-0A4F-4E1D-B1B1-D0E6F7EC1F82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365760</xdr:colOff>
      <xdr:row>29</xdr:row>
      <xdr:rowOff>114300</xdr:rowOff>
    </xdr:to>
    <xdr:sp macro="" textlink="">
      <xdr:nvSpPr>
        <xdr:cNvPr id="20484" name="shapetype_202" hidden="1">
          <a:extLst>
            <a:ext uri="{FF2B5EF4-FFF2-40B4-BE49-F238E27FC236}">
              <a16:creationId xmlns:a16="http://schemas.microsoft.com/office/drawing/2014/main" id="{2B1E0CB7-33C3-45A8-88A2-784971DFF90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365760</xdr:colOff>
      <xdr:row>29</xdr:row>
      <xdr:rowOff>114300</xdr:rowOff>
    </xdr:to>
    <xdr:sp macro="" textlink="">
      <xdr:nvSpPr>
        <xdr:cNvPr id="20482" name="shapetype_202" hidden="1">
          <a:extLst>
            <a:ext uri="{FF2B5EF4-FFF2-40B4-BE49-F238E27FC236}">
              <a16:creationId xmlns:a16="http://schemas.microsoft.com/office/drawing/2014/main" id="{A3E00E9D-0A83-4293-BA7A-ABB843563603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68580</xdr:colOff>
      <xdr:row>28</xdr:row>
      <xdr:rowOff>167640</xdr:rowOff>
    </xdr:to>
    <xdr:sp macro="" textlink="">
      <xdr:nvSpPr>
        <xdr:cNvPr id="21508" name="shapetype_202" hidden="1">
          <a:extLst>
            <a:ext uri="{FF2B5EF4-FFF2-40B4-BE49-F238E27FC236}">
              <a16:creationId xmlns:a16="http://schemas.microsoft.com/office/drawing/2014/main" id="{3F905ADC-622B-4F50-8E1D-39AF96C6F86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68580</xdr:colOff>
      <xdr:row>28</xdr:row>
      <xdr:rowOff>167640</xdr:rowOff>
    </xdr:to>
    <xdr:sp macro="" textlink="">
      <xdr:nvSpPr>
        <xdr:cNvPr id="21506" name="shapetype_202" hidden="1">
          <a:extLst>
            <a:ext uri="{FF2B5EF4-FFF2-40B4-BE49-F238E27FC236}">
              <a16:creationId xmlns:a16="http://schemas.microsoft.com/office/drawing/2014/main" id="{1300F861-79FD-41AB-8C8B-252601F329B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259080</xdr:colOff>
      <xdr:row>30</xdr:row>
      <xdr:rowOff>76200</xdr:rowOff>
    </xdr:to>
    <xdr:sp macro="" textlink="">
      <xdr:nvSpPr>
        <xdr:cNvPr id="22532" name="shapetype_202" hidden="1">
          <a:extLst>
            <a:ext uri="{FF2B5EF4-FFF2-40B4-BE49-F238E27FC236}">
              <a16:creationId xmlns:a16="http://schemas.microsoft.com/office/drawing/2014/main" id="{32D5AF9A-5B5F-4428-8667-5F08EABC40B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259080</xdr:colOff>
      <xdr:row>30</xdr:row>
      <xdr:rowOff>76200</xdr:rowOff>
    </xdr:to>
    <xdr:sp macro="" textlink="">
      <xdr:nvSpPr>
        <xdr:cNvPr id="22530" name="shapetype_202" hidden="1">
          <a:extLst>
            <a:ext uri="{FF2B5EF4-FFF2-40B4-BE49-F238E27FC236}">
              <a16:creationId xmlns:a16="http://schemas.microsoft.com/office/drawing/2014/main" id="{752D5DDB-34ED-4675-AA73-AC1DA6A67FB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274320</xdr:colOff>
      <xdr:row>39</xdr:row>
      <xdr:rowOff>68580</xdr:rowOff>
    </xdr:to>
    <xdr:sp macro="" textlink="">
      <xdr:nvSpPr>
        <xdr:cNvPr id="23556" name="shapetype_202" hidden="1">
          <a:extLst>
            <a:ext uri="{FF2B5EF4-FFF2-40B4-BE49-F238E27FC236}">
              <a16:creationId xmlns:a16="http://schemas.microsoft.com/office/drawing/2014/main" id="{E2236552-C2E2-4A6C-B12E-8BFD77A2DD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274320</xdr:colOff>
      <xdr:row>39</xdr:row>
      <xdr:rowOff>68580</xdr:rowOff>
    </xdr:to>
    <xdr:sp macro="" textlink="">
      <xdr:nvSpPr>
        <xdr:cNvPr id="23554" name="shapetype_202" hidden="1">
          <a:extLst>
            <a:ext uri="{FF2B5EF4-FFF2-40B4-BE49-F238E27FC236}">
              <a16:creationId xmlns:a16="http://schemas.microsoft.com/office/drawing/2014/main" id="{F846BD78-24CD-437C-9603-93DE6136895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15240</xdr:colOff>
      <xdr:row>39</xdr:row>
      <xdr:rowOff>15240</xdr:rowOff>
    </xdr:to>
    <xdr:sp macro="" textlink="">
      <xdr:nvSpPr>
        <xdr:cNvPr id="24580" name="shapetype_202" hidden="1">
          <a:extLst>
            <a:ext uri="{FF2B5EF4-FFF2-40B4-BE49-F238E27FC236}">
              <a16:creationId xmlns:a16="http://schemas.microsoft.com/office/drawing/2014/main" id="{BFF7687E-A5FB-4913-A092-D8AF852A961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15240</xdr:colOff>
      <xdr:row>39</xdr:row>
      <xdr:rowOff>15240</xdr:rowOff>
    </xdr:to>
    <xdr:sp macro="" textlink="">
      <xdr:nvSpPr>
        <xdr:cNvPr id="24578" name="shapetype_202" hidden="1">
          <a:extLst>
            <a:ext uri="{FF2B5EF4-FFF2-40B4-BE49-F238E27FC236}">
              <a16:creationId xmlns:a16="http://schemas.microsoft.com/office/drawing/2014/main" id="{2065254B-5CD3-4AC0-AF83-E1270D2605B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381000</xdr:colOff>
      <xdr:row>43</xdr:row>
      <xdr:rowOff>7620</xdr:rowOff>
    </xdr:to>
    <xdr:sp macro="" textlink="">
      <xdr:nvSpPr>
        <xdr:cNvPr id="25604" name="shapetype_202" hidden="1">
          <a:extLst>
            <a:ext uri="{FF2B5EF4-FFF2-40B4-BE49-F238E27FC236}">
              <a16:creationId xmlns:a16="http://schemas.microsoft.com/office/drawing/2014/main" id="{62985C17-C8F0-4D34-9D2D-8487B399F2F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381000</xdr:colOff>
      <xdr:row>43</xdr:row>
      <xdr:rowOff>7620</xdr:rowOff>
    </xdr:to>
    <xdr:sp macro="" textlink="">
      <xdr:nvSpPr>
        <xdr:cNvPr id="25602" name="shapetype_202" hidden="1">
          <a:extLst>
            <a:ext uri="{FF2B5EF4-FFF2-40B4-BE49-F238E27FC236}">
              <a16:creationId xmlns:a16="http://schemas.microsoft.com/office/drawing/2014/main" id="{8C354691-C570-40C1-A3BB-7CCE9BAA46D6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7620</xdr:colOff>
      <xdr:row>32</xdr:row>
      <xdr:rowOff>129540</xdr:rowOff>
    </xdr:to>
    <xdr:sp macro="" textlink="">
      <xdr:nvSpPr>
        <xdr:cNvPr id="26628" name="shapetype_202" hidden="1">
          <a:extLst>
            <a:ext uri="{FF2B5EF4-FFF2-40B4-BE49-F238E27FC236}">
              <a16:creationId xmlns:a16="http://schemas.microsoft.com/office/drawing/2014/main" id="{99E134A5-C656-4CD8-B068-BA976D2A1B30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7620</xdr:colOff>
      <xdr:row>32</xdr:row>
      <xdr:rowOff>129540</xdr:rowOff>
    </xdr:to>
    <xdr:sp macro="" textlink="">
      <xdr:nvSpPr>
        <xdr:cNvPr id="26626" name="shapetype_202" hidden="1">
          <a:extLst>
            <a:ext uri="{FF2B5EF4-FFF2-40B4-BE49-F238E27FC236}">
              <a16:creationId xmlns:a16="http://schemas.microsoft.com/office/drawing/2014/main" id="{142F5CD4-5DB8-41FD-8EC2-99690073DA4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449580</xdr:colOff>
      <xdr:row>28</xdr:row>
      <xdr:rowOff>167640</xdr:rowOff>
    </xdr:to>
    <xdr:sp macro="" textlink="">
      <xdr:nvSpPr>
        <xdr:cNvPr id="27652" name="shapetype_202" hidden="1">
          <a:extLst>
            <a:ext uri="{FF2B5EF4-FFF2-40B4-BE49-F238E27FC236}">
              <a16:creationId xmlns:a16="http://schemas.microsoft.com/office/drawing/2014/main" id="{63C3BE22-AEFE-4E2F-B3FB-20C6E7AA086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449580</xdr:colOff>
      <xdr:row>28</xdr:row>
      <xdr:rowOff>167640</xdr:rowOff>
    </xdr:to>
    <xdr:sp macro="" textlink="">
      <xdr:nvSpPr>
        <xdr:cNvPr id="27650" name="shapetype_202" hidden="1">
          <a:extLst>
            <a:ext uri="{FF2B5EF4-FFF2-40B4-BE49-F238E27FC236}">
              <a16:creationId xmlns:a16="http://schemas.microsoft.com/office/drawing/2014/main" id="{51BA421F-BC15-48F8-82C0-7E02B61B190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30480</xdr:colOff>
      <xdr:row>27</xdr:row>
      <xdr:rowOff>388620</xdr:rowOff>
    </xdr:to>
    <xdr:sp macro="" textlink="">
      <xdr:nvSpPr>
        <xdr:cNvPr id="28676" name="shapetype_202" hidden="1">
          <a:extLst>
            <a:ext uri="{FF2B5EF4-FFF2-40B4-BE49-F238E27FC236}">
              <a16:creationId xmlns:a16="http://schemas.microsoft.com/office/drawing/2014/main" id="{729B19E2-9EC1-4CE5-A068-1437D069165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30480</xdr:colOff>
      <xdr:row>27</xdr:row>
      <xdr:rowOff>388620</xdr:rowOff>
    </xdr:to>
    <xdr:sp macro="" textlink="">
      <xdr:nvSpPr>
        <xdr:cNvPr id="28674" name="shapetype_202" hidden="1">
          <a:extLst>
            <a:ext uri="{FF2B5EF4-FFF2-40B4-BE49-F238E27FC236}">
              <a16:creationId xmlns:a16="http://schemas.microsoft.com/office/drawing/2014/main" id="{97115712-365D-458D-8D00-07702C5438E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0</xdr:colOff>
      <xdr:row>34</xdr:row>
      <xdr:rowOff>53340</xdr:rowOff>
    </xdr:to>
    <xdr:sp macro="" textlink="">
      <xdr:nvSpPr>
        <xdr:cNvPr id="29700" name="shapetype_202" hidden="1">
          <a:extLst>
            <a:ext uri="{FF2B5EF4-FFF2-40B4-BE49-F238E27FC236}">
              <a16:creationId xmlns:a16="http://schemas.microsoft.com/office/drawing/2014/main" id="{9D5AFDBE-1D74-4E51-B206-4833AB0BBE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0</xdr:colOff>
      <xdr:row>34</xdr:row>
      <xdr:rowOff>53340</xdr:rowOff>
    </xdr:to>
    <xdr:sp macro="" textlink="">
      <xdr:nvSpPr>
        <xdr:cNvPr id="29698" name="shapetype_202" hidden="1">
          <a:extLst>
            <a:ext uri="{FF2B5EF4-FFF2-40B4-BE49-F238E27FC236}">
              <a16:creationId xmlns:a16="http://schemas.microsoft.com/office/drawing/2014/main" id="{C3DAC7CD-35AA-4D45-BFFC-0965F99D032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21</xdr:col>
      <xdr:colOff>160020</xdr:colOff>
      <xdr:row>27</xdr:row>
      <xdr:rowOff>220980</xdr:rowOff>
    </xdr:to>
    <xdr:sp macro="" textlink="">
      <xdr:nvSpPr>
        <xdr:cNvPr id="30724" name="shapetype_202" hidden="1">
          <a:extLst>
            <a:ext uri="{FF2B5EF4-FFF2-40B4-BE49-F238E27FC236}">
              <a16:creationId xmlns:a16="http://schemas.microsoft.com/office/drawing/2014/main" id="{95EC9763-DD2E-469A-A5A0-C4246B377D2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21</xdr:col>
      <xdr:colOff>160020</xdr:colOff>
      <xdr:row>27</xdr:row>
      <xdr:rowOff>220980</xdr:rowOff>
    </xdr:to>
    <xdr:sp macro="" textlink="">
      <xdr:nvSpPr>
        <xdr:cNvPr id="30722" name="shapetype_202" hidden="1">
          <a:extLst>
            <a:ext uri="{FF2B5EF4-FFF2-40B4-BE49-F238E27FC236}">
              <a16:creationId xmlns:a16="http://schemas.microsoft.com/office/drawing/2014/main" id="{4A490D13-17E6-4F9A-A698-353865A1556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129540</xdr:colOff>
      <xdr:row>37</xdr:row>
      <xdr:rowOff>83820</xdr:rowOff>
    </xdr:to>
    <xdr:sp macro="" textlink="">
      <xdr:nvSpPr>
        <xdr:cNvPr id="31748" name="shapetype_202" hidden="1">
          <a:extLst>
            <a:ext uri="{FF2B5EF4-FFF2-40B4-BE49-F238E27FC236}">
              <a16:creationId xmlns:a16="http://schemas.microsoft.com/office/drawing/2014/main" id="{38EF908B-25C8-45CD-BDDF-B0CA2EBF8C2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129540</xdr:colOff>
      <xdr:row>37</xdr:row>
      <xdr:rowOff>83820</xdr:rowOff>
    </xdr:to>
    <xdr:sp macro="" textlink="">
      <xdr:nvSpPr>
        <xdr:cNvPr id="31746" name="shapetype_202" hidden="1">
          <a:extLst>
            <a:ext uri="{FF2B5EF4-FFF2-40B4-BE49-F238E27FC236}">
              <a16:creationId xmlns:a16="http://schemas.microsoft.com/office/drawing/2014/main" id="{CD334430-D462-4990-AD45-E988A3A9AA4D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96</xdr:col>
      <xdr:colOff>22860</xdr:colOff>
      <xdr:row>38</xdr:row>
      <xdr:rowOff>76200</xdr:rowOff>
    </xdr:to>
    <xdr:sp macro="" textlink="">
      <xdr:nvSpPr>
        <xdr:cNvPr id="32772" name="shapetype_202" hidden="1">
          <a:extLst>
            <a:ext uri="{FF2B5EF4-FFF2-40B4-BE49-F238E27FC236}">
              <a16:creationId xmlns:a16="http://schemas.microsoft.com/office/drawing/2014/main" id="{D4FA9050-6615-42D5-8718-A01C4301B6B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96</xdr:col>
      <xdr:colOff>22860</xdr:colOff>
      <xdr:row>38</xdr:row>
      <xdr:rowOff>76200</xdr:rowOff>
    </xdr:to>
    <xdr:sp macro="" textlink="">
      <xdr:nvSpPr>
        <xdr:cNvPr id="32770" name="shapetype_202" hidden="1">
          <a:extLst>
            <a:ext uri="{FF2B5EF4-FFF2-40B4-BE49-F238E27FC236}">
              <a16:creationId xmlns:a16="http://schemas.microsoft.com/office/drawing/2014/main" id="{105E5C29-A9DD-40B9-9481-A9E7132CE60C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449580</xdr:colOff>
      <xdr:row>30</xdr:row>
      <xdr:rowOff>76200</xdr:rowOff>
    </xdr:to>
    <xdr:sp macro="" textlink="">
      <xdr:nvSpPr>
        <xdr:cNvPr id="33796" name="shapetype_202" hidden="1">
          <a:extLst>
            <a:ext uri="{FF2B5EF4-FFF2-40B4-BE49-F238E27FC236}">
              <a16:creationId xmlns:a16="http://schemas.microsoft.com/office/drawing/2014/main" id="{D57BD43C-F856-4598-BF1D-B145A3500A19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15</xdr:col>
      <xdr:colOff>449580</xdr:colOff>
      <xdr:row>30</xdr:row>
      <xdr:rowOff>76200</xdr:rowOff>
    </xdr:to>
    <xdr:sp macro="" textlink="">
      <xdr:nvSpPr>
        <xdr:cNvPr id="33794" name="shapetype_202" hidden="1">
          <a:extLst>
            <a:ext uri="{FF2B5EF4-FFF2-40B4-BE49-F238E27FC236}">
              <a16:creationId xmlns:a16="http://schemas.microsoft.com/office/drawing/2014/main" id="{6DEDFB91-72B9-41ED-8C44-51FFF2E3A211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281940</xdr:colOff>
      <xdr:row>27</xdr:row>
      <xdr:rowOff>30480</xdr:rowOff>
    </xdr:to>
    <xdr:sp macro="" textlink="">
      <xdr:nvSpPr>
        <xdr:cNvPr id="34820" name="shapetype_202" hidden="1">
          <a:extLst>
            <a:ext uri="{FF2B5EF4-FFF2-40B4-BE49-F238E27FC236}">
              <a16:creationId xmlns:a16="http://schemas.microsoft.com/office/drawing/2014/main" id="{82D1DCD0-BB08-4B52-8BD2-C7FBEB009C8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12</xdr:col>
      <xdr:colOff>281940</xdr:colOff>
      <xdr:row>27</xdr:row>
      <xdr:rowOff>30480</xdr:rowOff>
    </xdr:to>
    <xdr:sp macro="" textlink="">
      <xdr:nvSpPr>
        <xdr:cNvPr id="34818" name="shapetype_202" hidden="1">
          <a:extLst>
            <a:ext uri="{FF2B5EF4-FFF2-40B4-BE49-F238E27FC236}">
              <a16:creationId xmlns:a16="http://schemas.microsoft.com/office/drawing/2014/main" id="{55B75B84-BC41-4B99-8BC8-3FA240429AD5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381000</xdr:colOff>
      <xdr:row>40</xdr:row>
      <xdr:rowOff>114300</xdr:rowOff>
    </xdr:to>
    <xdr:sp macro="" textlink="">
      <xdr:nvSpPr>
        <xdr:cNvPr id="35844" name="shapetype_202" hidden="1">
          <a:extLst>
            <a:ext uri="{FF2B5EF4-FFF2-40B4-BE49-F238E27FC236}">
              <a16:creationId xmlns:a16="http://schemas.microsoft.com/office/drawing/2014/main" id="{C884E2EF-E238-4BEF-BC42-AFABF1FA486F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381000</xdr:colOff>
      <xdr:row>40</xdr:row>
      <xdr:rowOff>114300</xdr:rowOff>
    </xdr:to>
    <xdr:sp macro="" textlink="">
      <xdr:nvSpPr>
        <xdr:cNvPr id="35842" name="shapetype_202" hidden="1">
          <a:extLst>
            <a:ext uri="{FF2B5EF4-FFF2-40B4-BE49-F238E27FC236}">
              <a16:creationId xmlns:a16="http://schemas.microsoft.com/office/drawing/2014/main" id="{4FD5F57A-E37B-4061-A507-33693BFF1B17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304800</xdr:colOff>
      <xdr:row>28</xdr:row>
      <xdr:rowOff>144780</xdr:rowOff>
    </xdr:to>
    <xdr:sp macro="" textlink="">
      <xdr:nvSpPr>
        <xdr:cNvPr id="36868" name="shapetype_202" hidden="1">
          <a:extLst>
            <a:ext uri="{FF2B5EF4-FFF2-40B4-BE49-F238E27FC236}">
              <a16:creationId xmlns:a16="http://schemas.microsoft.com/office/drawing/2014/main" id="{C8857D86-40A0-41D9-9CF9-076C231D1D24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13</xdr:col>
      <xdr:colOff>304800</xdr:colOff>
      <xdr:row>28</xdr:row>
      <xdr:rowOff>144780</xdr:rowOff>
    </xdr:to>
    <xdr:sp macro="" textlink="">
      <xdr:nvSpPr>
        <xdr:cNvPr id="36866" name="shapetype_202" hidden="1">
          <a:extLst>
            <a:ext uri="{FF2B5EF4-FFF2-40B4-BE49-F238E27FC236}">
              <a16:creationId xmlns:a16="http://schemas.microsoft.com/office/drawing/2014/main" id="{3AC976A6-CEC7-4DB2-8838-0F24D18F36E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129540</xdr:colOff>
      <xdr:row>39</xdr:row>
      <xdr:rowOff>160020</xdr:rowOff>
    </xdr:to>
    <xdr:sp macro="" textlink="">
      <xdr:nvSpPr>
        <xdr:cNvPr id="37892" name="shapetype_202" hidden="1">
          <a:extLst>
            <a:ext uri="{FF2B5EF4-FFF2-40B4-BE49-F238E27FC236}">
              <a16:creationId xmlns:a16="http://schemas.microsoft.com/office/drawing/2014/main" id="{F3AA34AA-22D8-4CAB-BA52-5F0E681638CB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14</xdr:col>
      <xdr:colOff>129540</xdr:colOff>
      <xdr:row>39</xdr:row>
      <xdr:rowOff>160020</xdr:rowOff>
    </xdr:to>
    <xdr:sp macro="" textlink="">
      <xdr:nvSpPr>
        <xdr:cNvPr id="37890" name="shapetype_202" hidden="1">
          <a:extLst>
            <a:ext uri="{FF2B5EF4-FFF2-40B4-BE49-F238E27FC236}">
              <a16:creationId xmlns:a16="http://schemas.microsoft.com/office/drawing/2014/main" id="{D00B819C-3827-4D54-8EBA-B64A0678D4EA}"/>
            </a:ext>
          </a:extLst>
        </xdr:cNvPr>
        <xdr:cNvSpPr txBox="1">
          <a:spLocks noSelect="1" noChangeArrowheads="1"/>
        </xdr:cNvSpPr>
      </xdr:nvSpPr>
      <xdr:spPr bwMode="auto">
        <a:xfrm>
          <a:off x="0" y="0"/>
          <a:ext cx="7620000" cy="7620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Relationship Id="rId4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Relationship Id="rId4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Relationship Id="rId4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Relationship Id="rId4" Type="http://schemas.openxmlformats.org/officeDocument/2006/relationships/comments" Target="../comments18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Relationship Id="rId4" Type="http://schemas.openxmlformats.org/officeDocument/2006/relationships/comments" Target="../comments19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20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Relationship Id="rId4" Type="http://schemas.openxmlformats.org/officeDocument/2006/relationships/comments" Target="../comments21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Relationship Id="rId4" Type="http://schemas.openxmlformats.org/officeDocument/2006/relationships/comments" Target="../comments22.xm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23.xm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Relationship Id="rId4" Type="http://schemas.openxmlformats.org/officeDocument/2006/relationships/comments" Target="../comments24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Relationship Id="rId4" Type="http://schemas.openxmlformats.org/officeDocument/2006/relationships/comments" Target="../comments25.x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Relationship Id="rId4" Type="http://schemas.openxmlformats.org/officeDocument/2006/relationships/comments" Target="../comments26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Relationship Id="rId4" Type="http://schemas.openxmlformats.org/officeDocument/2006/relationships/comments" Target="../comments27.xml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Relationship Id="rId4" Type="http://schemas.openxmlformats.org/officeDocument/2006/relationships/comments" Target="../comments28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Relationship Id="rId4" Type="http://schemas.openxmlformats.org/officeDocument/2006/relationships/comments" Target="../comments29.xml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Relationship Id="rId4" Type="http://schemas.openxmlformats.org/officeDocument/2006/relationships/comments" Target="../comments30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Relationship Id="rId4" Type="http://schemas.openxmlformats.org/officeDocument/2006/relationships/comments" Target="../comments31.xml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Relationship Id="rId4" Type="http://schemas.openxmlformats.org/officeDocument/2006/relationships/comments" Target="../comments32.xml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Relationship Id="rId4" Type="http://schemas.openxmlformats.org/officeDocument/2006/relationships/comments" Target="../comments33.xml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Relationship Id="rId4" Type="http://schemas.openxmlformats.org/officeDocument/2006/relationships/comments" Target="../comments34.xml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Relationship Id="rId4" Type="http://schemas.openxmlformats.org/officeDocument/2006/relationships/comments" Target="../comments35.xml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Relationship Id="rId4" Type="http://schemas.openxmlformats.org/officeDocument/2006/relationships/comments" Target="../comments36.xml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Relationship Id="rId4" Type="http://schemas.openxmlformats.org/officeDocument/2006/relationships/comments" Target="../comments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K54"/>
  <sheetViews>
    <sheetView view="pageBreakPreview" zoomScale="65" zoomScaleNormal="100" zoomScalePageLayoutView="65" workbookViewId="0">
      <selection activeCell="CP18" sqref="CP1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109375" style="15" customWidth="1"/>
    <col min="4" max="4" width="39.88671875" style="15" customWidth="1"/>
    <col min="5" max="5" width="6.88671875" style="15" hidden="1" customWidth="1"/>
    <col min="6" max="6" width="8.44140625" hidden="1" customWidth="1"/>
    <col min="7" max="11" width="7.5546875" customWidth="1"/>
    <col min="12" max="13" width="7.88671875" customWidth="1"/>
    <col min="14" max="15" width="6.6640625" hidden="1" customWidth="1"/>
    <col min="16" max="18" width="6.6640625" customWidth="1"/>
    <col min="19" max="21" width="6.66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/>
      <c r="O2" s="14"/>
      <c r="P2" s="14" t="s">
        <v>2</v>
      </c>
      <c r="Q2" s="14"/>
      <c r="R2" s="14"/>
      <c r="S2" s="36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2731</v>
      </c>
      <c r="B3" s="13"/>
      <c r="C3" s="13"/>
      <c r="D3" s="39" t="s">
        <v>3</v>
      </c>
      <c r="E3" s="40"/>
      <c r="F3" s="41"/>
      <c r="G3" s="41">
        <v>43265</v>
      </c>
      <c r="H3" s="41">
        <v>43262</v>
      </c>
      <c r="I3" s="42">
        <v>43259</v>
      </c>
      <c r="J3" s="41">
        <v>43269</v>
      </c>
      <c r="K3" s="41">
        <v>43266</v>
      </c>
      <c r="L3" s="41">
        <v>43264</v>
      </c>
      <c r="M3" s="41">
        <v>43260</v>
      </c>
      <c r="N3" s="41"/>
      <c r="O3" s="41"/>
      <c r="P3" s="41">
        <v>43278</v>
      </c>
      <c r="Q3" s="41">
        <v>43279</v>
      </c>
      <c r="R3" s="41">
        <v>43273</v>
      </c>
      <c r="S3" s="41"/>
      <c r="T3" s="43"/>
      <c r="U3" s="44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3.75" customHeight="1" x14ac:dyDescent="0.25">
      <c r="A4" s="13"/>
      <c r="B4" s="13"/>
      <c r="C4" s="13"/>
      <c r="D4" s="51" t="s">
        <v>5</v>
      </c>
      <c r="E4" s="40"/>
      <c r="F4" s="52"/>
      <c r="G4" s="52" t="s">
        <v>6</v>
      </c>
      <c r="H4" s="52" t="s">
        <v>7</v>
      </c>
      <c r="I4" s="52" t="s">
        <v>8</v>
      </c>
      <c r="J4" s="52" t="s">
        <v>9</v>
      </c>
      <c r="K4" s="52" t="s">
        <v>10</v>
      </c>
      <c r="L4" s="53" t="s">
        <v>11</v>
      </c>
      <c r="M4" s="52" t="s">
        <v>12</v>
      </c>
      <c r="N4" s="52"/>
      <c r="O4" s="52"/>
      <c r="P4" s="52" t="s">
        <v>13</v>
      </c>
      <c r="Q4" s="52" t="s">
        <v>14</v>
      </c>
      <c r="R4" s="53" t="s">
        <v>11</v>
      </c>
      <c r="S4" s="54"/>
      <c r="T4" s="52"/>
      <c r="U4" s="55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4" t="s">
        <v>20</v>
      </c>
      <c r="H5" s="63" t="s">
        <v>21</v>
      </c>
      <c r="I5" s="63" t="s">
        <v>22</v>
      </c>
      <c r="J5" s="64" t="s">
        <v>23</v>
      </c>
      <c r="K5" s="64" t="s">
        <v>24</v>
      </c>
      <c r="L5" s="65" t="s">
        <v>25</v>
      </c>
      <c r="M5" s="64" t="s">
        <v>26</v>
      </c>
      <c r="N5" s="64"/>
      <c r="O5" s="66"/>
      <c r="P5" s="64" t="s">
        <v>27</v>
      </c>
      <c r="Q5" s="64" t="s">
        <v>28</v>
      </c>
      <c r="R5" s="64" t="s">
        <v>25</v>
      </c>
      <c r="S5" s="67"/>
      <c r="T5" s="63"/>
      <c r="U5" s="66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80">
        <v>1</v>
      </c>
      <c r="B6" s="81" t="s">
        <v>36</v>
      </c>
      <c r="C6" s="82" t="s">
        <v>37</v>
      </c>
      <c r="D6" s="83" t="s">
        <v>38</v>
      </c>
      <c r="E6" s="84">
        <v>2731</v>
      </c>
      <c r="F6" s="85"/>
      <c r="G6" s="85">
        <v>5</v>
      </c>
      <c r="H6" s="85">
        <v>3</v>
      </c>
      <c r="I6" s="85">
        <v>3</v>
      </c>
      <c r="J6" s="85">
        <v>3</v>
      </c>
      <c r="K6" s="85">
        <v>4</v>
      </c>
      <c r="L6" s="85">
        <v>3</v>
      </c>
      <c r="M6" s="85">
        <v>4</v>
      </c>
      <c r="N6" s="85"/>
      <c r="O6" s="85"/>
      <c r="P6" s="85">
        <v>3</v>
      </c>
      <c r="Q6" s="85">
        <v>4</v>
      </c>
      <c r="R6" s="85">
        <v>3</v>
      </c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6</v>
      </c>
      <c r="AA6" s="88">
        <f t="shared" ref="AA6:AA37" si="5">COUNTIF(AG6:AV6,AA$5)</f>
        <v>3</v>
      </c>
      <c r="AB6" s="88">
        <f t="shared" ref="AB6:AB37" si="6">COUNTIF(AG6:AV6,AB$5)</f>
        <v>1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3.5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5</v>
      </c>
      <c r="AI6" s="92">
        <f t="shared" ref="AI6:AI37" si="12">IF(ISERROR(VALUE(LEFT(H6))),LEFT(H6),VALUE(LEFT(H6)))</f>
        <v>3</v>
      </c>
      <c r="AJ6" s="92">
        <f t="shared" ref="AJ6:AJ37" si="13">IF(ISERROR(VALUE(LEFT(I6))),LEFT(I6),VALUE(LEFT(I6)))</f>
        <v>3</v>
      </c>
      <c r="AK6" s="92">
        <f t="shared" ref="AK6:AK37" si="14">IF(ISERROR(VALUE(LEFT(J6))),LEFT(J6),VALUE(LEFT(J6)))</f>
        <v>3</v>
      </c>
      <c r="AL6" s="92">
        <f t="shared" ref="AL6:AL37" si="15">IF(ISERROR(VALUE(LEFT(K6))),LEFT(K6),VALUE(LEFT(K6)))</f>
        <v>4</v>
      </c>
      <c r="AM6" s="92">
        <f t="shared" ref="AM6:AM37" si="16">IF(ISERROR(VALUE(LEFT(L6))),LEFT(L6),VALUE(LEFT(L6)))</f>
        <v>3</v>
      </c>
      <c r="AN6" s="92">
        <f t="shared" ref="AN6:AN37" si="17">IF(ISERROR(VALUE(LEFT(M6))),LEFT(M6),VALUE(LEFT(M6)))</f>
        <v>4</v>
      </c>
      <c r="AO6" s="92" t="str">
        <f t="shared" ref="AO6:AO37" si="18">IF(ISERROR(VALUE(LEFT(N6))),LEFT(N6),VALUE(LEFT(N6)))</f>
        <v/>
      </c>
      <c r="AP6" s="92" t="str">
        <f t="shared" ref="AP6:AP37" si="19">IF(ISERROR(VALUE(LEFT(O6))),LEFT(O6),VALUE(LEFT(O6)))</f>
        <v/>
      </c>
      <c r="AQ6" s="92">
        <f t="shared" ref="AQ6:AQ37" si="20">IF(ISERROR(VALUE(LEFT(P6))),LEFT(P6),VALUE(LEFT(P6)))</f>
        <v>3</v>
      </c>
      <c r="AR6" s="92">
        <f t="shared" ref="AR6:AR37" si="21">IF(ISERROR(VALUE(LEFT(Q6))),LEFT(Q6),VALUE(LEFT(Q6)))</f>
        <v>4</v>
      </c>
      <c r="AS6" s="92">
        <f t="shared" ref="AS6:AS37" si="22">IF(ISERROR(VALUE(LEFT(R6))),LEFT(R6),VALUE(LEFT(R6)))</f>
        <v>3</v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80">
        <v>2</v>
      </c>
      <c r="B7" s="81" t="s">
        <v>36</v>
      </c>
      <c r="C7" s="82" t="s">
        <v>37</v>
      </c>
      <c r="D7" s="83" t="s">
        <v>39</v>
      </c>
      <c r="E7" s="84">
        <v>2731</v>
      </c>
      <c r="F7" s="85"/>
      <c r="G7" s="85" t="s">
        <v>40</v>
      </c>
      <c r="H7" s="85" t="s">
        <v>40</v>
      </c>
      <c r="I7" s="85" t="s">
        <v>41</v>
      </c>
      <c r="J7" s="85" t="s">
        <v>40</v>
      </c>
      <c r="K7" s="85" t="s">
        <v>42</v>
      </c>
      <c r="L7" s="85" t="s">
        <v>41</v>
      </c>
      <c r="M7" s="85" t="s">
        <v>40</v>
      </c>
      <c r="N7" s="85"/>
      <c r="O7" s="85"/>
      <c r="P7" s="85" t="s">
        <v>42</v>
      </c>
      <c r="Q7" s="85" t="s">
        <v>42</v>
      </c>
      <c r="R7" s="85" t="s">
        <v>42</v>
      </c>
      <c r="S7" s="85"/>
      <c r="T7" s="85"/>
      <c r="U7" s="86"/>
      <c r="V7" s="87">
        <f t="shared" si="0"/>
        <v>0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0</v>
      </c>
      <c r="AB7" s="88">
        <f t="shared" si="6"/>
        <v>0</v>
      </c>
      <c r="AC7" s="88">
        <f t="shared" si="7"/>
        <v>0</v>
      </c>
      <c r="AD7" s="89" t="str">
        <f t="shared" si="8"/>
        <v/>
      </c>
      <c r="AE7" s="90">
        <f t="shared" si="9"/>
        <v>0</v>
      </c>
      <c r="AF7" s="91"/>
      <c r="AG7" s="92" t="str">
        <f t="shared" si="10"/>
        <v/>
      </c>
      <c r="AH7" s="92" t="str">
        <f t="shared" si="11"/>
        <v>а</v>
      </c>
      <c r="AI7" s="92" t="str">
        <f t="shared" si="12"/>
        <v>а</v>
      </c>
      <c r="AJ7" s="92" t="str">
        <f t="shared" si="13"/>
        <v>а</v>
      </c>
      <c r="AK7" s="92" t="str">
        <f t="shared" si="14"/>
        <v>а</v>
      </c>
      <c r="AL7" s="92" t="str">
        <f t="shared" si="15"/>
        <v>а</v>
      </c>
      <c r="AM7" s="92" t="str">
        <f t="shared" si="16"/>
        <v>а</v>
      </c>
      <c r="AN7" s="92" t="str">
        <f t="shared" si="17"/>
        <v>а</v>
      </c>
      <c r="AO7" s="92" t="str">
        <f t="shared" si="18"/>
        <v/>
      </c>
      <c r="AP7" s="92" t="str">
        <f t="shared" si="19"/>
        <v/>
      </c>
      <c r="AQ7" s="92" t="str">
        <f t="shared" si="20"/>
        <v>а</v>
      </c>
      <c r="AR7" s="92" t="str">
        <f t="shared" si="21"/>
        <v>а</v>
      </c>
      <c r="AS7" s="92" t="str">
        <f t="shared" si="22"/>
        <v>а</v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82" t="s">
        <v>37</v>
      </c>
      <c r="D8" s="83" t="s">
        <v>43</v>
      </c>
      <c r="E8" s="84">
        <v>2731</v>
      </c>
      <c r="F8" s="85"/>
      <c r="G8" s="85">
        <v>3</v>
      </c>
      <c r="H8" s="85">
        <v>4</v>
      </c>
      <c r="I8" s="85">
        <v>4</v>
      </c>
      <c r="J8" s="85">
        <v>4</v>
      </c>
      <c r="K8" s="85">
        <v>5</v>
      </c>
      <c r="L8" s="85">
        <v>4</v>
      </c>
      <c r="M8" s="85">
        <v>4</v>
      </c>
      <c r="N8" s="85"/>
      <c r="O8" s="85"/>
      <c r="P8" s="85">
        <v>3</v>
      </c>
      <c r="Q8" s="85">
        <v>5</v>
      </c>
      <c r="R8" s="85">
        <v>3</v>
      </c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3</v>
      </c>
      <c r="AA8" s="88">
        <f t="shared" si="5"/>
        <v>5</v>
      </c>
      <c r="AB8" s="88">
        <f t="shared" si="6"/>
        <v>2</v>
      </c>
      <c r="AC8" s="88">
        <f t="shared" si="7"/>
        <v>10</v>
      </c>
      <c r="AD8" s="89">
        <f t="shared" si="8"/>
        <v>3.9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3</v>
      </c>
      <c r="AI8" s="92">
        <f t="shared" si="12"/>
        <v>4</v>
      </c>
      <c r="AJ8" s="92">
        <f t="shared" si="13"/>
        <v>4</v>
      </c>
      <c r="AK8" s="92">
        <f t="shared" si="14"/>
        <v>4</v>
      </c>
      <c r="AL8" s="92">
        <f t="shared" si="15"/>
        <v>5</v>
      </c>
      <c r="AM8" s="92">
        <f t="shared" si="16"/>
        <v>4</v>
      </c>
      <c r="AN8" s="92">
        <f t="shared" si="17"/>
        <v>4</v>
      </c>
      <c r="AO8" s="92" t="str">
        <f t="shared" si="18"/>
        <v/>
      </c>
      <c r="AP8" s="92" t="str">
        <f t="shared" si="19"/>
        <v/>
      </c>
      <c r="AQ8" s="92">
        <f t="shared" si="20"/>
        <v>3</v>
      </c>
      <c r="AR8" s="92">
        <f t="shared" si="21"/>
        <v>5</v>
      </c>
      <c r="AS8" s="92">
        <f t="shared" si="22"/>
        <v>3</v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82" t="s">
        <v>37</v>
      </c>
      <c r="D9" s="83" t="s">
        <v>44</v>
      </c>
      <c r="E9" s="84">
        <v>2731</v>
      </c>
      <c r="F9" s="85"/>
      <c r="G9" s="85">
        <v>5</v>
      </c>
      <c r="H9" s="85">
        <v>5</v>
      </c>
      <c r="I9" s="85">
        <v>4</v>
      </c>
      <c r="J9" s="85">
        <v>5</v>
      </c>
      <c r="K9" s="85">
        <v>5</v>
      </c>
      <c r="L9" s="85">
        <v>3</v>
      </c>
      <c r="M9" s="85">
        <v>4</v>
      </c>
      <c r="N9" s="85"/>
      <c r="O9" s="85"/>
      <c r="P9" s="85">
        <v>3</v>
      </c>
      <c r="Q9" s="85">
        <v>5</v>
      </c>
      <c r="R9" s="85">
        <v>3</v>
      </c>
      <c r="S9" s="85"/>
      <c r="T9" s="85"/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3</v>
      </c>
      <c r="AA9" s="88">
        <f t="shared" si="5"/>
        <v>2</v>
      </c>
      <c r="AB9" s="88">
        <f t="shared" si="6"/>
        <v>5</v>
      </c>
      <c r="AC9" s="88">
        <f t="shared" si="7"/>
        <v>10</v>
      </c>
      <c r="AD9" s="89">
        <f t="shared" si="8"/>
        <v>4.2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5</v>
      </c>
      <c r="AJ9" s="92">
        <f t="shared" si="13"/>
        <v>4</v>
      </c>
      <c r="AK9" s="92">
        <f t="shared" si="14"/>
        <v>5</v>
      </c>
      <c r="AL9" s="92">
        <f t="shared" si="15"/>
        <v>5</v>
      </c>
      <c r="AM9" s="92">
        <f t="shared" si="16"/>
        <v>3</v>
      </c>
      <c r="AN9" s="92">
        <f t="shared" si="17"/>
        <v>4</v>
      </c>
      <c r="AO9" s="92" t="str">
        <f t="shared" si="18"/>
        <v/>
      </c>
      <c r="AP9" s="92" t="str">
        <f t="shared" si="19"/>
        <v/>
      </c>
      <c r="AQ9" s="92">
        <f t="shared" si="20"/>
        <v>3</v>
      </c>
      <c r="AR9" s="92">
        <f t="shared" si="21"/>
        <v>5</v>
      </c>
      <c r="AS9" s="92">
        <f t="shared" si="22"/>
        <v>3</v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82" t="s">
        <v>37</v>
      </c>
      <c r="D10" s="83" t="s">
        <v>45</v>
      </c>
      <c r="E10" s="84">
        <v>2731</v>
      </c>
      <c r="F10" s="85"/>
      <c r="G10" s="85">
        <v>5</v>
      </c>
      <c r="H10" s="85">
        <v>5</v>
      </c>
      <c r="I10" s="85">
        <v>5</v>
      </c>
      <c r="J10" s="85">
        <v>5</v>
      </c>
      <c r="K10" s="85">
        <v>5</v>
      </c>
      <c r="L10" s="85">
        <v>5</v>
      </c>
      <c r="M10" s="85">
        <v>5</v>
      </c>
      <c r="N10" s="85"/>
      <c r="O10" s="85"/>
      <c r="P10" s="85">
        <v>5</v>
      </c>
      <c r="Q10" s="85">
        <v>5</v>
      </c>
      <c r="R10" s="85">
        <v>5</v>
      </c>
      <c r="S10" s="85"/>
      <c r="T10" s="85"/>
      <c r="U10" s="86"/>
      <c r="V10" s="87">
        <f t="shared" si="0"/>
        <v>5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0</v>
      </c>
      <c r="AB10" s="88">
        <f t="shared" si="6"/>
        <v>10</v>
      </c>
      <c r="AC10" s="88">
        <f t="shared" si="7"/>
        <v>10</v>
      </c>
      <c r="AD10" s="89">
        <f t="shared" si="8"/>
        <v>5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5</v>
      </c>
      <c r="AI10" s="92">
        <f t="shared" si="12"/>
        <v>5</v>
      </c>
      <c r="AJ10" s="92">
        <f t="shared" si="13"/>
        <v>5</v>
      </c>
      <c r="AK10" s="92">
        <f t="shared" si="14"/>
        <v>5</v>
      </c>
      <c r="AL10" s="92">
        <f t="shared" si="15"/>
        <v>5</v>
      </c>
      <c r="AM10" s="92">
        <f t="shared" si="16"/>
        <v>5</v>
      </c>
      <c r="AN10" s="92">
        <f t="shared" si="17"/>
        <v>5</v>
      </c>
      <c r="AO10" s="92" t="str">
        <f t="shared" si="18"/>
        <v/>
      </c>
      <c r="AP10" s="92" t="str">
        <f t="shared" si="19"/>
        <v/>
      </c>
      <c r="AQ10" s="92">
        <f t="shared" si="20"/>
        <v>5</v>
      </c>
      <c r="AR10" s="92">
        <f t="shared" si="21"/>
        <v>5</v>
      </c>
      <c r="AS10" s="92">
        <f t="shared" si="22"/>
        <v>5</v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82" t="s">
        <v>37</v>
      </c>
      <c r="D11" s="83" t="s">
        <v>46</v>
      </c>
      <c r="E11" s="84">
        <v>2731</v>
      </c>
      <c r="F11" s="85"/>
      <c r="G11" s="85">
        <v>4</v>
      </c>
      <c r="H11" s="85">
        <v>5</v>
      </c>
      <c r="I11" s="85">
        <v>3</v>
      </c>
      <c r="J11" s="85">
        <v>4</v>
      </c>
      <c r="K11" s="85">
        <v>4</v>
      </c>
      <c r="L11" s="85">
        <v>3</v>
      </c>
      <c r="M11" s="85">
        <v>4</v>
      </c>
      <c r="N11" s="85"/>
      <c r="O11" s="85"/>
      <c r="P11" s="85">
        <v>3</v>
      </c>
      <c r="Q11" s="85">
        <v>5</v>
      </c>
      <c r="R11" s="85">
        <v>3</v>
      </c>
      <c r="S11" s="85"/>
      <c r="T11" s="85"/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4</v>
      </c>
      <c r="AA11" s="98">
        <f t="shared" si="5"/>
        <v>4</v>
      </c>
      <c r="AB11" s="98">
        <f t="shared" si="6"/>
        <v>2</v>
      </c>
      <c r="AC11" s="88">
        <f t="shared" si="7"/>
        <v>10</v>
      </c>
      <c r="AD11" s="89">
        <f t="shared" si="8"/>
        <v>3.8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5</v>
      </c>
      <c r="AJ11" s="92">
        <f t="shared" si="13"/>
        <v>3</v>
      </c>
      <c r="AK11" s="92">
        <f t="shared" si="14"/>
        <v>4</v>
      </c>
      <c r="AL11" s="92">
        <f t="shared" si="15"/>
        <v>4</v>
      </c>
      <c r="AM11" s="92">
        <f t="shared" si="16"/>
        <v>3</v>
      </c>
      <c r="AN11" s="92">
        <f t="shared" si="17"/>
        <v>4</v>
      </c>
      <c r="AO11" s="92" t="str">
        <f t="shared" si="18"/>
        <v/>
      </c>
      <c r="AP11" s="92" t="str">
        <f t="shared" si="19"/>
        <v/>
      </c>
      <c r="AQ11" s="92">
        <f t="shared" si="20"/>
        <v>3</v>
      </c>
      <c r="AR11" s="92">
        <f t="shared" si="21"/>
        <v>5</v>
      </c>
      <c r="AS11" s="92">
        <f t="shared" si="22"/>
        <v>3</v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82" t="s">
        <v>37</v>
      </c>
      <c r="D12" s="83" t="s">
        <v>47</v>
      </c>
      <c r="E12" s="84">
        <v>2731</v>
      </c>
      <c r="F12" s="85"/>
      <c r="G12" s="85">
        <v>4</v>
      </c>
      <c r="H12" s="85">
        <v>3</v>
      </c>
      <c r="I12" s="85">
        <v>4</v>
      </c>
      <c r="J12" s="85">
        <v>4</v>
      </c>
      <c r="K12" s="85">
        <v>4</v>
      </c>
      <c r="L12" s="85">
        <v>3</v>
      </c>
      <c r="M12" s="85">
        <v>3</v>
      </c>
      <c r="N12" s="85"/>
      <c r="O12" s="85"/>
      <c r="P12" s="85">
        <v>4</v>
      </c>
      <c r="Q12" s="85">
        <v>4</v>
      </c>
      <c r="R12" s="85">
        <v>3</v>
      </c>
      <c r="S12" s="85"/>
      <c r="T12" s="85"/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4</v>
      </c>
      <c r="AA12" s="88">
        <f t="shared" si="5"/>
        <v>6</v>
      </c>
      <c r="AB12" s="88">
        <f t="shared" si="6"/>
        <v>0</v>
      </c>
      <c r="AC12" s="88">
        <f t="shared" si="7"/>
        <v>10</v>
      </c>
      <c r="AD12" s="89">
        <f t="shared" si="8"/>
        <v>3.6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3</v>
      </c>
      <c r="AJ12" s="92">
        <f t="shared" si="13"/>
        <v>4</v>
      </c>
      <c r="AK12" s="92">
        <f t="shared" si="14"/>
        <v>4</v>
      </c>
      <c r="AL12" s="92">
        <f t="shared" si="15"/>
        <v>4</v>
      </c>
      <c r="AM12" s="92">
        <f t="shared" si="16"/>
        <v>3</v>
      </c>
      <c r="AN12" s="92">
        <f t="shared" si="17"/>
        <v>3</v>
      </c>
      <c r="AO12" s="92" t="str">
        <f t="shared" si="18"/>
        <v/>
      </c>
      <c r="AP12" s="92" t="str">
        <f t="shared" si="19"/>
        <v/>
      </c>
      <c r="AQ12" s="92">
        <f t="shared" si="20"/>
        <v>4</v>
      </c>
      <c r="AR12" s="92">
        <f t="shared" si="21"/>
        <v>4</v>
      </c>
      <c r="AS12" s="92">
        <f t="shared" si="22"/>
        <v>3</v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82" t="s">
        <v>37</v>
      </c>
      <c r="D13" s="83" t="s">
        <v>48</v>
      </c>
      <c r="E13" s="84">
        <v>2731</v>
      </c>
      <c r="F13" s="85"/>
      <c r="G13" s="85">
        <v>4</v>
      </c>
      <c r="H13" s="85">
        <v>4</v>
      </c>
      <c r="I13" s="85">
        <v>4</v>
      </c>
      <c r="J13" s="85">
        <v>3</v>
      </c>
      <c r="K13" s="85">
        <v>4</v>
      </c>
      <c r="L13" s="85">
        <v>3</v>
      </c>
      <c r="M13" s="85">
        <v>3</v>
      </c>
      <c r="N13" s="85"/>
      <c r="O13" s="85"/>
      <c r="P13" s="85">
        <v>3</v>
      </c>
      <c r="Q13" s="85">
        <v>3</v>
      </c>
      <c r="R13" s="85">
        <v>3</v>
      </c>
      <c r="S13" s="85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6</v>
      </c>
      <c r="AA13" s="88">
        <f t="shared" si="5"/>
        <v>4</v>
      </c>
      <c r="AB13" s="88">
        <f t="shared" si="6"/>
        <v>0</v>
      </c>
      <c r="AC13" s="88">
        <f t="shared" si="7"/>
        <v>10</v>
      </c>
      <c r="AD13" s="89">
        <f t="shared" si="8"/>
        <v>3.4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4</v>
      </c>
      <c r="AI13" s="92">
        <f t="shared" si="12"/>
        <v>4</v>
      </c>
      <c r="AJ13" s="92">
        <f t="shared" si="13"/>
        <v>4</v>
      </c>
      <c r="AK13" s="92">
        <f t="shared" si="14"/>
        <v>3</v>
      </c>
      <c r="AL13" s="92">
        <f t="shared" si="15"/>
        <v>4</v>
      </c>
      <c r="AM13" s="92">
        <f t="shared" si="16"/>
        <v>3</v>
      </c>
      <c r="AN13" s="92">
        <f t="shared" si="17"/>
        <v>3</v>
      </c>
      <c r="AO13" s="92" t="str">
        <f t="shared" si="18"/>
        <v/>
      </c>
      <c r="AP13" s="92" t="str">
        <f t="shared" si="19"/>
        <v/>
      </c>
      <c r="AQ13" s="92">
        <f t="shared" si="20"/>
        <v>3</v>
      </c>
      <c r="AR13" s="92">
        <f t="shared" si="21"/>
        <v>3</v>
      </c>
      <c r="AS13" s="92">
        <f t="shared" si="22"/>
        <v>3</v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81"/>
      <c r="C14" s="82" t="s">
        <v>37</v>
      </c>
      <c r="D14" s="83" t="s">
        <v>49</v>
      </c>
      <c r="E14" s="84">
        <v>2731</v>
      </c>
      <c r="F14" s="85"/>
      <c r="G14" s="85">
        <v>4</v>
      </c>
      <c r="H14" s="85">
        <v>4</v>
      </c>
      <c r="I14" s="85">
        <v>5</v>
      </c>
      <c r="J14" s="85">
        <v>4</v>
      </c>
      <c r="K14" s="85">
        <v>5</v>
      </c>
      <c r="L14" s="85">
        <v>3</v>
      </c>
      <c r="M14" s="85">
        <v>4</v>
      </c>
      <c r="N14" s="85"/>
      <c r="O14" s="85"/>
      <c r="P14" s="85">
        <v>4</v>
      </c>
      <c r="Q14" s="85">
        <v>5</v>
      </c>
      <c r="R14" s="102">
        <v>3</v>
      </c>
      <c r="S14" s="85"/>
      <c r="T14" s="85"/>
      <c r="U14" s="86"/>
      <c r="V14" s="103">
        <f t="shared" si="0"/>
        <v>3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2</v>
      </c>
      <c r="AA14" s="104">
        <f t="shared" si="5"/>
        <v>5</v>
      </c>
      <c r="AB14" s="104">
        <f t="shared" si="6"/>
        <v>3</v>
      </c>
      <c r="AC14" s="104">
        <f t="shared" si="7"/>
        <v>10</v>
      </c>
      <c r="AD14" s="105">
        <f t="shared" si="8"/>
        <v>4.0999999999999996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4</v>
      </c>
      <c r="AI14" s="92">
        <f t="shared" si="12"/>
        <v>4</v>
      </c>
      <c r="AJ14" s="92">
        <f t="shared" si="13"/>
        <v>5</v>
      </c>
      <c r="AK14" s="92">
        <f t="shared" si="14"/>
        <v>4</v>
      </c>
      <c r="AL14" s="92">
        <f t="shared" si="15"/>
        <v>5</v>
      </c>
      <c r="AM14" s="92">
        <f t="shared" si="16"/>
        <v>3</v>
      </c>
      <c r="AN14" s="92">
        <f t="shared" si="17"/>
        <v>4</v>
      </c>
      <c r="AO14" s="92" t="str">
        <f t="shared" si="18"/>
        <v/>
      </c>
      <c r="AP14" s="92" t="str">
        <f t="shared" si="19"/>
        <v/>
      </c>
      <c r="AQ14" s="92">
        <f t="shared" si="20"/>
        <v>4</v>
      </c>
      <c r="AR14" s="92">
        <f t="shared" si="21"/>
        <v>5</v>
      </c>
      <c r="AS14" s="92">
        <f t="shared" si="22"/>
        <v>3</v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81"/>
      <c r="C15" s="82" t="s">
        <v>37</v>
      </c>
      <c r="D15" s="83" t="s">
        <v>50</v>
      </c>
      <c r="E15" s="84">
        <v>2731</v>
      </c>
      <c r="F15" s="85"/>
      <c r="G15" s="85">
        <v>5</v>
      </c>
      <c r="H15" s="85">
        <v>5</v>
      </c>
      <c r="I15" s="85">
        <v>5</v>
      </c>
      <c r="J15" s="85">
        <v>5</v>
      </c>
      <c r="K15" s="85">
        <v>5</v>
      </c>
      <c r="L15" s="85">
        <v>5</v>
      </c>
      <c r="M15" s="85">
        <v>5</v>
      </c>
      <c r="N15" s="85"/>
      <c r="O15" s="85"/>
      <c r="P15" s="85">
        <v>4</v>
      </c>
      <c r="Q15" s="85">
        <v>5</v>
      </c>
      <c r="R15" s="102">
        <v>5</v>
      </c>
      <c r="S15" s="85"/>
      <c r="T15" s="85"/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1</v>
      </c>
      <c r="AB15" s="104">
        <f t="shared" si="6"/>
        <v>9</v>
      </c>
      <c r="AC15" s="104">
        <f t="shared" si="7"/>
        <v>10</v>
      </c>
      <c r="AD15" s="105">
        <f t="shared" si="8"/>
        <v>4.9000000000000004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5</v>
      </c>
      <c r="AJ15" s="92">
        <f t="shared" si="13"/>
        <v>5</v>
      </c>
      <c r="AK15" s="92">
        <f t="shared" si="14"/>
        <v>5</v>
      </c>
      <c r="AL15" s="92">
        <f t="shared" si="15"/>
        <v>5</v>
      </c>
      <c r="AM15" s="92">
        <f t="shared" si="16"/>
        <v>5</v>
      </c>
      <c r="AN15" s="92">
        <f t="shared" si="17"/>
        <v>5</v>
      </c>
      <c r="AO15" s="92" t="str">
        <f t="shared" si="18"/>
        <v/>
      </c>
      <c r="AP15" s="92" t="str">
        <f t="shared" si="19"/>
        <v/>
      </c>
      <c r="AQ15" s="92">
        <f t="shared" si="20"/>
        <v>4</v>
      </c>
      <c r="AR15" s="92">
        <f t="shared" si="21"/>
        <v>5</v>
      </c>
      <c r="AS15" s="92">
        <f t="shared" si="22"/>
        <v>5</v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81"/>
      <c r="C16" s="82" t="s">
        <v>37</v>
      </c>
      <c r="D16" s="83" t="s">
        <v>51</v>
      </c>
      <c r="E16" s="84">
        <v>2731</v>
      </c>
      <c r="F16" s="85"/>
      <c r="G16" s="85">
        <v>4</v>
      </c>
      <c r="H16" s="85">
        <v>4</v>
      </c>
      <c r="I16" s="85">
        <v>4</v>
      </c>
      <c r="J16" s="85">
        <v>4</v>
      </c>
      <c r="K16" s="85">
        <v>5</v>
      </c>
      <c r="L16" s="85">
        <v>4</v>
      </c>
      <c r="M16" s="85">
        <v>4</v>
      </c>
      <c r="N16" s="85"/>
      <c r="O16" s="85"/>
      <c r="P16" s="85">
        <v>4</v>
      </c>
      <c r="Q16" s="85">
        <v>5</v>
      </c>
      <c r="R16" s="102">
        <v>3</v>
      </c>
      <c r="S16" s="85"/>
      <c r="T16" s="85"/>
      <c r="U16" s="86"/>
      <c r="V16" s="103">
        <f t="shared" si="0"/>
        <v>3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1</v>
      </c>
      <c r="AA16" s="104">
        <f t="shared" si="5"/>
        <v>7</v>
      </c>
      <c r="AB16" s="104">
        <f t="shared" si="6"/>
        <v>2</v>
      </c>
      <c r="AC16" s="104">
        <f t="shared" si="7"/>
        <v>10</v>
      </c>
      <c r="AD16" s="105">
        <f t="shared" si="8"/>
        <v>4.0999999999999996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4</v>
      </c>
      <c r="AI16" s="92">
        <f t="shared" si="12"/>
        <v>4</v>
      </c>
      <c r="AJ16" s="92">
        <f t="shared" si="13"/>
        <v>4</v>
      </c>
      <c r="AK16" s="92">
        <f t="shared" si="14"/>
        <v>4</v>
      </c>
      <c r="AL16" s="92">
        <f t="shared" si="15"/>
        <v>5</v>
      </c>
      <c r="AM16" s="92">
        <f t="shared" si="16"/>
        <v>4</v>
      </c>
      <c r="AN16" s="92">
        <f t="shared" si="17"/>
        <v>4</v>
      </c>
      <c r="AO16" s="92" t="str">
        <f t="shared" si="18"/>
        <v/>
      </c>
      <c r="AP16" s="92" t="str">
        <f t="shared" si="19"/>
        <v/>
      </c>
      <c r="AQ16" s="92">
        <f t="shared" si="20"/>
        <v>4</v>
      </c>
      <c r="AR16" s="92">
        <f t="shared" si="21"/>
        <v>5</v>
      </c>
      <c r="AS16" s="92">
        <f t="shared" si="22"/>
        <v>3</v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109"/>
      <c r="C17" s="82" t="s">
        <v>52</v>
      </c>
      <c r="D17" s="83" t="s">
        <v>53</v>
      </c>
      <c r="E17" s="84">
        <v>2731</v>
      </c>
      <c r="F17" s="85"/>
      <c r="G17" s="85" t="s">
        <v>40</v>
      </c>
      <c r="H17" s="85" t="s">
        <v>40</v>
      </c>
      <c r="I17" s="85" t="s">
        <v>41</v>
      </c>
      <c r="J17" s="85" t="s">
        <v>41</v>
      </c>
      <c r="K17" s="85" t="s">
        <v>40</v>
      </c>
      <c r="L17" s="85" t="s">
        <v>41</v>
      </c>
      <c r="M17" s="85" t="s">
        <v>41</v>
      </c>
      <c r="N17" s="85"/>
      <c r="O17" s="85"/>
      <c r="P17" s="85" t="s">
        <v>42</v>
      </c>
      <c r="Q17" s="85" t="s">
        <v>42</v>
      </c>
      <c r="R17" s="102" t="s">
        <v>40</v>
      </c>
      <c r="S17" s="85"/>
      <c r="T17" s="85"/>
      <c r="U17" s="86"/>
      <c r="V17" s="103">
        <f t="shared" si="0"/>
        <v>0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0</v>
      </c>
      <c r="AB17" s="104">
        <f t="shared" si="6"/>
        <v>0</v>
      </c>
      <c r="AC17" s="104">
        <f t="shared" si="7"/>
        <v>0</v>
      </c>
      <c r="AD17" s="105" t="str">
        <f t="shared" si="8"/>
        <v/>
      </c>
      <c r="AE17" s="106">
        <f t="shared" si="9"/>
        <v>0</v>
      </c>
      <c r="AF17" s="31"/>
      <c r="AG17" s="92" t="str">
        <f t="shared" si="10"/>
        <v/>
      </c>
      <c r="AH17" s="92" t="str">
        <f t="shared" si="11"/>
        <v>а</v>
      </c>
      <c r="AI17" s="92" t="str">
        <f t="shared" si="12"/>
        <v>а</v>
      </c>
      <c r="AJ17" s="92" t="str">
        <f t="shared" si="13"/>
        <v>а</v>
      </c>
      <c r="AK17" s="92" t="str">
        <f t="shared" si="14"/>
        <v>а</v>
      </c>
      <c r="AL17" s="92" t="str">
        <f t="shared" si="15"/>
        <v>а</v>
      </c>
      <c r="AM17" s="92" t="str">
        <f t="shared" si="16"/>
        <v>а</v>
      </c>
      <c r="AN17" s="92" t="str">
        <f t="shared" si="17"/>
        <v>а</v>
      </c>
      <c r="AO17" s="92" t="str">
        <f t="shared" si="18"/>
        <v/>
      </c>
      <c r="AP17" s="92" t="str">
        <f t="shared" si="19"/>
        <v/>
      </c>
      <c r="AQ17" s="92" t="str">
        <f t="shared" si="20"/>
        <v>а</v>
      </c>
      <c r="AR17" s="92" t="str">
        <f t="shared" si="21"/>
        <v>а</v>
      </c>
      <c r="AS17" s="92" t="str">
        <f t="shared" si="22"/>
        <v>а</v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10"/>
      <c r="C18" s="82" t="s">
        <v>37</v>
      </c>
      <c r="D18" s="83" t="s">
        <v>54</v>
      </c>
      <c r="E18" s="84">
        <v>2731</v>
      </c>
      <c r="F18" s="85"/>
      <c r="G18" s="85">
        <v>5</v>
      </c>
      <c r="H18" s="85">
        <v>4</v>
      </c>
      <c r="I18" s="85">
        <v>4</v>
      </c>
      <c r="J18" s="85">
        <v>4</v>
      </c>
      <c r="K18" s="85">
        <v>5</v>
      </c>
      <c r="L18" s="85">
        <v>5</v>
      </c>
      <c r="M18" s="85">
        <v>5</v>
      </c>
      <c r="N18" s="85"/>
      <c r="O18" s="85"/>
      <c r="P18" s="85">
        <v>4</v>
      </c>
      <c r="Q18" s="85">
        <v>5</v>
      </c>
      <c r="R18" s="102">
        <v>4</v>
      </c>
      <c r="S18" s="85"/>
      <c r="T18" s="85"/>
      <c r="U18" s="86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5</v>
      </c>
      <c r="AB18" s="104">
        <f t="shared" si="6"/>
        <v>5</v>
      </c>
      <c r="AC18" s="104">
        <f t="shared" si="7"/>
        <v>10</v>
      </c>
      <c r="AD18" s="105">
        <f t="shared" si="8"/>
        <v>4.5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4</v>
      </c>
      <c r="AJ18" s="92">
        <f t="shared" si="13"/>
        <v>4</v>
      </c>
      <c r="AK18" s="92">
        <f t="shared" si="14"/>
        <v>4</v>
      </c>
      <c r="AL18" s="92">
        <f t="shared" si="15"/>
        <v>5</v>
      </c>
      <c r="AM18" s="92">
        <f t="shared" si="16"/>
        <v>5</v>
      </c>
      <c r="AN18" s="92">
        <f t="shared" si="17"/>
        <v>5</v>
      </c>
      <c r="AO18" s="92" t="str">
        <f t="shared" si="18"/>
        <v/>
      </c>
      <c r="AP18" s="92" t="str">
        <f t="shared" si="19"/>
        <v/>
      </c>
      <c r="AQ18" s="92">
        <f t="shared" si="20"/>
        <v>4</v>
      </c>
      <c r="AR18" s="92">
        <f t="shared" si="21"/>
        <v>5</v>
      </c>
      <c r="AS18" s="92">
        <f t="shared" si="22"/>
        <v>4</v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10"/>
      <c r="C19" s="82" t="s">
        <v>37</v>
      </c>
      <c r="D19" s="83" t="s">
        <v>55</v>
      </c>
      <c r="E19" s="84">
        <v>2731</v>
      </c>
      <c r="F19" s="85"/>
      <c r="G19" s="85">
        <v>3</v>
      </c>
      <c r="H19" s="85">
        <v>3</v>
      </c>
      <c r="I19" s="85">
        <v>3</v>
      </c>
      <c r="J19" s="85">
        <v>3</v>
      </c>
      <c r="K19" s="85">
        <v>5</v>
      </c>
      <c r="L19" s="85">
        <v>3</v>
      </c>
      <c r="M19" s="85">
        <v>3</v>
      </c>
      <c r="N19" s="85"/>
      <c r="O19" s="85"/>
      <c r="P19" s="85" t="s">
        <v>56</v>
      </c>
      <c r="Q19" s="85" t="s">
        <v>56</v>
      </c>
      <c r="R19" s="85" t="s">
        <v>56</v>
      </c>
      <c r="S19" s="85"/>
      <c r="T19" s="85"/>
      <c r="U19" s="86"/>
      <c r="V19" s="103">
        <f t="shared" si="0"/>
        <v>3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6</v>
      </c>
      <c r="AA19" s="104">
        <f t="shared" si="5"/>
        <v>0</v>
      </c>
      <c r="AB19" s="104">
        <f t="shared" si="6"/>
        <v>1</v>
      </c>
      <c r="AC19" s="104">
        <f t="shared" si="7"/>
        <v>7</v>
      </c>
      <c r="AD19" s="105">
        <f t="shared" si="8"/>
        <v>3.2857142857142856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3</v>
      </c>
      <c r="AI19" s="92">
        <f t="shared" si="12"/>
        <v>3</v>
      </c>
      <c r="AJ19" s="92">
        <f t="shared" si="13"/>
        <v>3</v>
      </c>
      <c r="AK19" s="92">
        <f t="shared" si="14"/>
        <v>3</v>
      </c>
      <c r="AL19" s="92">
        <f t="shared" si="15"/>
        <v>5</v>
      </c>
      <c r="AM19" s="92">
        <f t="shared" si="16"/>
        <v>3</v>
      </c>
      <c r="AN19" s="92">
        <f t="shared" si="17"/>
        <v>3</v>
      </c>
      <c r="AO19" s="92" t="str">
        <f t="shared" si="18"/>
        <v/>
      </c>
      <c r="AP19" s="92" t="str">
        <f t="shared" si="19"/>
        <v/>
      </c>
      <c r="AQ19" s="92" t="str">
        <f t="shared" si="20"/>
        <v>а</v>
      </c>
      <c r="AR19" s="92" t="str">
        <f t="shared" si="21"/>
        <v>а</v>
      </c>
      <c r="AS19" s="92" t="str">
        <f t="shared" si="22"/>
        <v>а</v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10"/>
      <c r="C20" s="82" t="s">
        <v>37</v>
      </c>
      <c r="D20" s="83" t="s">
        <v>57</v>
      </c>
      <c r="E20" s="84">
        <v>2731</v>
      </c>
      <c r="F20" s="85"/>
      <c r="G20" s="85">
        <v>5</v>
      </c>
      <c r="H20" s="85">
        <v>5</v>
      </c>
      <c r="I20" s="85">
        <v>4</v>
      </c>
      <c r="J20" s="85">
        <v>4</v>
      </c>
      <c r="K20" s="85">
        <v>4</v>
      </c>
      <c r="L20" s="85">
        <v>4</v>
      </c>
      <c r="M20" s="85">
        <v>4</v>
      </c>
      <c r="N20" s="85"/>
      <c r="O20" s="85"/>
      <c r="P20" s="85">
        <v>4</v>
      </c>
      <c r="Q20" s="85">
        <v>5</v>
      </c>
      <c r="R20" s="102">
        <v>4</v>
      </c>
      <c r="S20" s="85"/>
      <c r="T20" s="85"/>
      <c r="U20" s="86"/>
      <c r="V20" s="103">
        <f t="shared" si="0"/>
        <v>4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7</v>
      </c>
      <c r="AB20" s="104">
        <f t="shared" si="6"/>
        <v>3</v>
      </c>
      <c r="AC20" s="104">
        <f t="shared" si="7"/>
        <v>10</v>
      </c>
      <c r="AD20" s="105">
        <f t="shared" si="8"/>
        <v>4.3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5</v>
      </c>
      <c r="AI20" s="92">
        <f t="shared" si="12"/>
        <v>5</v>
      </c>
      <c r="AJ20" s="92">
        <f t="shared" si="13"/>
        <v>4</v>
      </c>
      <c r="AK20" s="92">
        <f t="shared" si="14"/>
        <v>4</v>
      </c>
      <c r="AL20" s="92">
        <f t="shared" si="15"/>
        <v>4</v>
      </c>
      <c r="AM20" s="92">
        <f t="shared" si="16"/>
        <v>4</v>
      </c>
      <c r="AN20" s="92">
        <f t="shared" si="17"/>
        <v>4</v>
      </c>
      <c r="AO20" s="92" t="str">
        <f t="shared" si="18"/>
        <v/>
      </c>
      <c r="AP20" s="92" t="str">
        <f t="shared" si="19"/>
        <v/>
      </c>
      <c r="AQ20" s="92">
        <f t="shared" si="20"/>
        <v>4</v>
      </c>
      <c r="AR20" s="92">
        <f t="shared" si="21"/>
        <v>5</v>
      </c>
      <c r="AS20" s="92">
        <f t="shared" si="22"/>
        <v>4</v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10"/>
      <c r="C21" s="82" t="s">
        <v>37</v>
      </c>
      <c r="D21" s="83" t="s">
        <v>58</v>
      </c>
      <c r="E21" s="84">
        <v>2731</v>
      </c>
      <c r="F21" s="85"/>
      <c r="G21" s="85">
        <v>5</v>
      </c>
      <c r="H21" s="85">
        <v>4</v>
      </c>
      <c r="I21" s="85">
        <v>4</v>
      </c>
      <c r="J21" s="85">
        <v>4</v>
      </c>
      <c r="K21" s="85">
        <v>5</v>
      </c>
      <c r="L21" s="85">
        <v>5</v>
      </c>
      <c r="M21" s="85">
        <v>4</v>
      </c>
      <c r="N21" s="85"/>
      <c r="O21" s="85"/>
      <c r="P21" s="85">
        <v>3</v>
      </c>
      <c r="Q21" s="85">
        <v>5</v>
      </c>
      <c r="R21" s="102">
        <v>5</v>
      </c>
      <c r="S21" s="85"/>
      <c r="T21" s="85"/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1</v>
      </c>
      <c r="AA21" s="104">
        <f t="shared" si="5"/>
        <v>4</v>
      </c>
      <c r="AB21" s="104">
        <f t="shared" si="6"/>
        <v>5</v>
      </c>
      <c r="AC21" s="104">
        <f t="shared" si="7"/>
        <v>10</v>
      </c>
      <c r="AD21" s="105">
        <f t="shared" si="8"/>
        <v>4.4000000000000004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4</v>
      </c>
      <c r="AJ21" s="92">
        <f t="shared" si="13"/>
        <v>4</v>
      </c>
      <c r="AK21" s="92">
        <f t="shared" si="14"/>
        <v>4</v>
      </c>
      <c r="AL21" s="92">
        <f t="shared" si="15"/>
        <v>5</v>
      </c>
      <c r="AM21" s="92">
        <f t="shared" si="16"/>
        <v>5</v>
      </c>
      <c r="AN21" s="92">
        <f t="shared" si="17"/>
        <v>4</v>
      </c>
      <c r="AO21" s="92" t="str">
        <f t="shared" si="18"/>
        <v/>
      </c>
      <c r="AP21" s="92" t="str">
        <f t="shared" si="19"/>
        <v/>
      </c>
      <c r="AQ21" s="92">
        <f t="shared" si="20"/>
        <v>3</v>
      </c>
      <c r="AR21" s="92">
        <f t="shared" si="21"/>
        <v>5</v>
      </c>
      <c r="AS21" s="92">
        <f t="shared" si="22"/>
        <v>5</v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10"/>
      <c r="C22" s="82" t="s">
        <v>37</v>
      </c>
      <c r="D22" s="83" t="s">
        <v>59</v>
      </c>
      <c r="E22" s="84">
        <v>2731</v>
      </c>
      <c r="F22" s="85"/>
      <c r="G22" s="85">
        <v>5</v>
      </c>
      <c r="H22" s="85">
        <v>5</v>
      </c>
      <c r="I22" s="85">
        <v>3</v>
      </c>
      <c r="J22" s="85">
        <v>4</v>
      </c>
      <c r="K22" s="85">
        <v>5</v>
      </c>
      <c r="L22" s="85">
        <v>4</v>
      </c>
      <c r="M22" s="85">
        <v>5</v>
      </c>
      <c r="N22" s="85"/>
      <c r="O22" s="85"/>
      <c r="P22" s="85">
        <v>4</v>
      </c>
      <c r="Q22" s="85">
        <v>5</v>
      </c>
      <c r="R22" s="102">
        <v>4</v>
      </c>
      <c r="S22" s="85"/>
      <c r="T22" s="85"/>
      <c r="U22" s="86"/>
      <c r="V22" s="103">
        <f t="shared" si="0"/>
        <v>3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1</v>
      </c>
      <c r="AA22" s="104">
        <f t="shared" si="5"/>
        <v>4</v>
      </c>
      <c r="AB22" s="104">
        <f t="shared" si="6"/>
        <v>5</v>
      </c>
      <c r="AC22" s="104">
        <f t="shared" si="7"/>
        <v>10</v>
      </c>
      <c r="AD22" s="105">
        <f t="shared" si="8"/>
        <v>4.4000000000000004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5</v>
      </c>
      <c r="AJ22" s="92">
        <f t="shared" si="13"/>
        <v>3</v>
      </c>
      <c r="AK22" s="92">
        <f t="shared" si="14"/>
        <v>4</v>
      </c>
      <c r="AL22" s="92">
        <f t="shared" si="15"/>
        <v>5</v>
      </c>
      <c r="AM22" s="92">
        <f t="shared" si="16"/>
        <v>4</v>
      </c>
      <c r="AN22" s="92">
        <f t="shared" si="17"/>
        <v>5</v>
      </c>
      <c r="AO22" s="92" t="str">
        <f t="shared" si="18"/>
        <v/>
      </c>
      <c r="AP22" s="92" t="str">
        <f t="shared" si="19"/>
        <v/>
      </c>
      <c r="AQ22" s="92">
        <f t="shared" si="20"/>
        <v>4</v>
      </c>
      <c r="AR22" s="92">
        <f t="shared" si="21"/>
        <v>5</v>
      </c>
      <c r="AS22" s="92">
        <f t="shared" si="22"/>
        <v>4</v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10"/>
      <c r="C23" s="82" t="s">
        <v>37</v>
      </c>
      <c r="D23" s="83" t="s">
        <v>60</v>
      </c>
      <c r="E23" s="84">
        <v>2731</v>
      </c>
      <c r="F23" s="85"/>
      <c r="G23" s="85">
        <v>5</v>
      </c>
      <c r="H23" s="85">
        <v>5</v>
      </c>
      <c r="I23" s="85">
        <v>5</v>
      </c>
      <c r="J23" s="85">
        <v>5</v>
      </c>
      <c r="K23" s="85">
        <v>5</v>
      </c>
      <c r="L23" s="85">
        <v>5</v>
      </c>
      <c r="M23" s="85">
        <v>5</v>
      </c>
      <c r="N23" s="85"/>
      <c r="O23" s="85"/>
      <c r="P23" s="85">
        <v>5</v>
      </c>
      <c r="Q23" s="85">
        <v>5</v>
      </c>
      <c r="R23" s="102">
        <v>5</v>
      </c>
      <c r="S23" s="85"/>
      <c r="T23" s="85"/>
      <c r="U23" s="86"/>
      <c r="V23" s="103">
        <f t="shared" si="0"/>
        <v>5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0</v>
      </c>
      <c r="AB23" s="104">
        <f t="shared" si="6"/>
        <v>10</v>
      </c>
      <c r="AC23" s="104">
        <f t="shared" si="7"/>
        <v>10</v>
      </c>
      <c r="AD23" s="105">
        <f t="shared" si="8"/>
        <v>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5</v>
      </c>
      <c r="AJ23" s="92">
        <f t="shared" si="13"/>
        <v>5</v>
      </c>
      <c r="AK23" s="92">
        <f t="shared" si="14"/>
        <v>5</v>
      </c>
      <c r="AL23" s="92">
        <f t="shared" si="15"/>
        <v>5</v>
      </c>
      <c r="AM23" s="92">
        <f t="shared" si="16"/>
        <v>5</v>
      </c>
      <c r="AN23" s="92">
        <f t="shared" si="17"/>
        <v>5</v>
      </c>
      <c r="AO23" s="92" t="str">
        <f t="shared" si="18"/>
        <v/>
      </c>
      <c r="AP23" s="92" t="str">
        <f t="shared" si="19"/>
        <v/>
      </c>
      <c r="AQ23" s="92">
        <f t="shared" si="20"/>
        <v>5</v>
      </c>
      <c r="AR23" s="92">
        <f t="shared" si="21"/>
        <v>5</v>
      </c>
      <c r="AS23" s="92">
        <f t="shared" si="22"/>
        <v>5</v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10"/>
      <c r="C24" s="82" t="s">
        <v>37</v>
      </c>
      <c r="D24" s="83" t="s">
        <v>61</v>
      </c>
      <c r="E24" s="84">
        <v>2731</v>
      </c>
      <c r="F24" s="85"/>
      <c r="G24" s="85">
        <v>3</v>
      </c>
      <c r="H24" s="85">
        <v>3</v>
      </c>
      <c r="I24" s="85">
        <v>3</v>
      </c>
      <c r="J24" s="85">
        <v>3</v>
      </c>
      <c r="K24" s="85">
        <v>5</v>
      </c>
      <c r="L24" s="85">
        <v>3</v>
      </c>
      <c r="M24" s="85">
        <v>3</v>
      </c>
      <c r="N24" s="85"/>
      <c r="O24" s="85"/>
      <c r="P24" s="85">
        <v>3</v>
      </c>
      <c r="Q24" s="85">
        <v>4</v>
      </c>
      <c r="R24" s="102">
        <v>3</v>
      </c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8</v>
      </c>
      <c r="AA24" s="104">
        <f t="shared" si="5"/>
        <v>1</v>
      </c>
      <c r="AB24" s="104">
        <f t="shared" si="6"/>
        <v>1</v>
      </c>
      <c r="AC24" s="104">
        <f t="shared" si="7"/>
        <v>10</v>
      </c>
      <c r="AD24" s="105">
        <f t="shared" si="8"/>
        <v>3.3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3</v>
      </c>
      <c r="AI24" s="92">
        <f t="shared" si="12"/>
        <v>3</v>
      </c>
      <c r="AJ24" s="92">
        <f t="shared" si="13"/>
        <v>3</v>
      </c>
      <c r="AK24" s="92">
        <f t="shared" si="14"/>
        <v>3</v>
      </c>
      <c r="AL24" s="92">
        <f t="shared" si="15"/>
        <v>5</v>
      </c>
      <c r="AM24" s="92">
        <f t="shared" si="16"/>
        <v>3</v>
      </c>
      <c r="AN24" s="92">
        <f t="shared" si="17"/>
        <v>3</v>
      </c>
      <c r="AO24" s="92" t="str">
        <f t="shared" si="18"/>
        <v/>
      </c>
      <c r="AP24" s="92" t="str">
        <f t="shared" si="19"/>
        <v/>
      </c>
      <c r="AQ24" s="92">
        <f t="shared" si="20"/>
        <v>3</v>
      </c>
      <c r="AR24" s="92">
        <f t="shared" si="21"/>
        <v>4</v>
      </c>
      <c r="AS24" s="92">
        <f t="shared" si="22"/>
        <v>3</v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10"/>
      <c r="C25" s="82" t="s">
        <v>37</v>
      </c>
      <c r="D25" s="83" t="s">
        <v>62</v>
      </c>
      <c r="E25" s="84">
        <v>2731</v>
      </c>
      <c r="F25" s="85"/>
      <c r="G25" s="85">
        <v>5</v>
      </c>
      <c r="H25" s="85">
        <v>3</v>
      </c>
      <c r="I25" s="85">
        <v>3</v>
      </c>
      <c r="J25" s="85">
        <v>3</v>
      </c>
      <c r="K25" s="85">
        <v>4</v>
      </c>
      <c r="L25" s="85">
        <v>3</v>
      </c>
      <c r="M25" s="85">
        <v>4</v>
      </c>
      <c r="N25" s="85"/>
      <c r="O25" s="85"/>
      <c r="P25" s="85">
        <v>3</v>
      </c>
      <c r="Q25" s="85">
        <v>3</v>
      </c>
      <c r="R25" s="102">
        <v>3</v>
      </c>
      <c r="S25" s="85"/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7</v>
      </c>
      <c r="AA25" s="104">
        <f t="shared" si="5"/>
        <v>2</v>
      </c>
      <c r="AB25" s="104">
        <f t="shared" si="6"/>
        <v>1</v>
      </c>
      <c r="AC25" s="104">
        <f t="shared" si="7"/>
        <v>10</v>
      </c>
      <c r="AD25" s="105">
        <f t="shared" si="8"/>
        <v>3.4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3</v>
      </c>
      <c r="AJ25" s="92">
        <f t="shared" si="13"/>
        <v>3</v>
      </c>
      <c r="AK25" s="92">
        <f t="shared" si="14"/>
        <v>3</v>
      </c>
      <c r="AL25" s="92">
        <f t="shared" si="15"/>
        <v>4</v>
      </c>
      <c r="AM25" s="92">
        <f t="shared" si="16"/>
        <v>3</v>
      </c>
      <c r="AN25" s="92">
        <f t="shared" si="17"/>
        <v>4</v>
      </c>
      <c r="AO25" s="92" t="str">
        <f t="shared" si="18"/>
        <v/>
      </c>
      <c r="AP25" s="92" t="str">
        <f t="shared" si="19"/>
        <v/>
      </c>
      <c r="AQ25" s="92">
        <f t="shared" si="20"/>
        <v>3</v>
      </c>
      <c r="AR25" s="92">
        <f t="shared" si="21"/>
        <v>3</v>
      </c>
      <c r="AS25" s="92">
        <f t="shared" si="22"/>
        <v>3</v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10"/>
      <c r="C26" s="82" t="s">
        <v>37</v>
      </c>
      <c r="D26" s="83" t="s">
        <v>63</v>
      </c>
      <c r="E26" s="84">
        <v>2731</v>
      </c>
      <c r="F26" s="85"/>
      <c r="G26" s="85">
        <v>5</v>
      </c>
      <c r="H26" s="85">
        <v>4</v>
      </c>
      <c r="I26" s="85">
        <v>5</v>
      </c>
      <c r="J26" s="85">
        <v>4</v>
      </c>
      <c r="K26" s="85">
        <v>5</v>
      </c>
      <c r="L26" s="85">
        <v>4</v>
      </c>
      <c r="M26" s="85">
        <v>5</v>
      </c>
      <c r="N26" s="85"/>
      <c r="O26" s="85"/>
      <c r="P26" s="85">
        <v>3</v>
      </c>
      <c r="Q26" s="85">
        <v>5</v>
      </c>
      <c r="R26" s="102">
        <v>3</v>
      </c>
      <c r="S26" s="85"/>
      <c r="T26" s="85"/>
      <c r="U26" s="86"/>
      <c r="V26" s="103">
        <f t="shared" si="0"/>
        <v>3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2</v>
      </c>
      <c r="AA26" s="104">
        <f t="shared" si="5"/>
        <v>3</v>
      </c>
      <c r="AB26" s="104">
        <f t="shared" si="6"/>
        <v>5</v>
      </c>
      <c r="AC26" s="104">
        <f t="shared" si="7"/>
        <v>10</v>
      </c>
      <c r="AD26" s="105">
        <f t="shared" si="8"/>
        <v>4.3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4</v>
      </c>
      <c r="AJ26" s="92">
        <f t="shared" si="13"/>
        <v>5</v>
      </c>
      <c r="AK26" s="92">
        <f t="shared" si="14"/>
        <v>4</v>
      </c>
      <c r="AL26" s="92">
        <f t="shared" si="15"/>
        <v>5</v>
      </c>
      <c r="AM26" s="92">
        <f t="shared" si="16"/>
        <v>4</v>
      </c>
      <c r="AN26" s="92">
        <f t="shared" si="17"/>
        <v>5</v>
      </c>
      <c r="AO26" s="92" t="str">
        <f t="shared" si="18"/>
        <v/>
      </c>
      <c r="AP26" s="92" t="str">
        <f t="shared" si="19"/>
        <v/>
      </c>
      <c r="AQ26" s="92">
        <f t="shared" si="20"/>
        <v>3</v>
      </c>
      <c r="AR26" s="92">
        <f t="shared" si="21"/>
        <v>5</v>
      </c>
      <c r="AS26" s="92">
        <f t="shared" si="22"/>
        <v>3</v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10"/>
      <c r="C27" s="82" t="s">
        <v>37</v>
      </c>
      <c r="D27" s="83" t="s">
        <v>64</v>
      </c>
      <c r="E27" s="84">
        <v>2731</v>
      </c>
      <c r="F27" s="85"/>
      <c r="G27" s="85">
        <v>5</v>
      </c>
      <c r="H27" s="85">
        <v>3</v>
      </c>
      <c r="I27" s="85">
        <v>4</v>
      </c>
      <c r="J27" s="85">
        <v>4</v>
      </c>
      <c r="K27" s="85">
        <v>5</v>
      </c>
      <c r="L27" s="85">
        <v>3</v>
      </c>
      <c r="M27" s="85">
        <v>3</v>
      </c>
      <c r="N27" s="85"/>
      <c r="O27" s="85"/>
      <c r="P27" s="85">
        <v>3</v>
      </c>
      <c r="Q27" s="85">
        <v>3</v>
      </c>
      <c r="R27" s="102">
        <v>3</v>
      </c>
      <c r="S27" s="85"/>
      <c r="T27" s="85"/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6</v>
      </c>
      <c r="AA27" s="104">
        <f t="shared" si="5"/>
        <v>2</v>
      </c>
      <c r="AB27" s="104">
        <f t="shared" si="6"/>
        <v>2</v>
      </c>
      <c r="AC27" s="104">
        <f t="shared" si="7"/>
        <v>10</v>
      </c>
      <c r="AD27" s="105">
        <f t="shared" si="8"/>
        <v>3.6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3</v>
      </c>
      <c r="AJ27" s="92">
        <f t="shared" si="13"/>
        <v>4</v>
      </c>
      <c r="AK27" s="92">
        <f t="shared" si="14"/>
        <v>4</v>
      </c>
      <c r="AL27" s="92">
        <f t="shared" si="15"/>
        <v>5</v>
      </c>
      <c r="AM27" s="92">
        <f t="shared" si="16"/>
        <v>3</v>
      </c>
      <c r="AN27" s="92">
        <f t="shared" si="17"/>
        <v>3</v>
      </c>
      <c r="AO27" s="92" t="str">
        <f t="shared" si="18"/>
        <v/>
      </c>
      <c r="AP27" s="92" t="str">
        <f t="shared" si="19"/>
        <v/>
      </c>
      <c r="AQ27" s="92">
        <f t="shared" si="20"/>
        <v>3</v>
      </c>
      <c r="AR27" s="92">
        <f t="shared" si="21"/>
        <v>3</v>
      </c>
      <c r="AS27" s="92">
        <f t="shared" si="22"/>
        <v>3</v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10"/>
      <c r="C28" s="82" t="s">
        <v>37</v>
      </c>
      <c r="D28" s="83" t="s">
        <v>65</v>
      </c>
      <c r="E28" s="84">
        <v>2731</v>
      </c>
      <c r="F28" s="85"/>
      <c r="G28" s="85">
        <v>4</v>
      </c>
      <c r="H28" s="85">
        <v>5</v>
      </c>
      <c r="I28" s="85">
        <v>5</v>
      </c>
      <c r="J28" s="85">
        <v>5</v>
      </c>
      <c r="K28" s="85">
        <v>5</v>
      </c>
      <c r="L28" s="85">
        <v>3</v>
      </c>
      <c r="M28" s="85">
        <v>5</v>
      </c>
      <c r="N28" s="85"/>
      <c r="O28" s="85"/>
      <c r="P28" s="85">
        <v>4</v>
      </c>
      <c r="Q28" s="85">
        <v>5</v>
      </c>
      <c r="R28" s="102">
        <v>3</v>
      </c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2</v>
      </c>
      <c r="AA28" s="104">
        <f t="shared" si="5"/>
        <v>2</v>
      </c>
      <c r="AB28" s="104">
        <f t="shared" si="6"/>
        <v>6</v>
      </c>
      <c r="AC28" s="104">
        <f t="shared" si="7"/>
        <v>10</v>
      </c>
      <c r="AD28" s="105">
        <f t="shared" si="8"/>
        <v>4.4000000000000004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5</v>
      </c>
      <c r="AJ28" s="92">
        <f t="shared" si="13"/>
        <v>5</v>
      </c>
      <c r="AK28" s="92">
        <f t="shared" si="14"/>
        <v>5</v>
      </c>
      <c r="AL28" s="92">
        <f t="shared" si="15"/>
        <v>5</v>
      </c>
      <c r="AM28" s="92">
        <f t="shared" si="16"/>
        <v>3</v>
      </c>
      <c r="AN28" s="92">
        <f t="shared" si="17"/>
        <v>5</v>
      </c>
      <c r="AO28" s="92" t="str">
        <f t="shared" si="18"/>
        <v/>
      </c>
      <c r="AP28" s="92" t="str">
        <f t="shared" si="19"/>
        <v/>
      </c>
      <c r="AQ28" s="92">
        <f t="shared" si="20"/>
        <v>4</v>
      </c>
      <c r="AR28" s="92">
        <f t="shared" si="21"/>
        <v>5</v>
      </c>
      <c r="AS28" s="92">
        <f t="shared" si="22"/>
        <v>3</v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0">
        <v>24</v>
      </c>
      <c r="B29" s="110"/>
      <c r="C29" s="82" t="s">
        <v>37</v>
      </c>
      <c r="D29" s="83" t="s">
        <v>66</v>
      </c>
      <c r="E29" s="84">
        <v>2731</v>
      </c>
      <c r="F29" s="85"/>
      <c r="G29" s="85">
        <v>5</v>
      </c>
      <c r="H29" s="85">
        <v>3</v>
      </c>
      <c r="I29" s="85">
        <v>4</v>
      </c>
      <c r="J29" s="85">
        <v>4</v>
      </c>
      <c r="K29" s="85">
        <v>5</v>
      </c>
      <c r="L29" s="85">
        <v>3</v>
      </c>
      <c r="M29" s="85">
        <v>4</v>
      </c>
      <c r="N29" s="85"/>
      <c r="O29" s="85"/>
      <c r="P29" s="85">
        <v>4</v>
      </c>
      <c r="Q29" s="85">
        <v>5</v>
      </c>
      <c r="R29" s="102">
        <v>3</v>
      </c>
      <c r="S29" s="85"/>
      <c r="T29" s="85"/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3</v>
      </c>
      <c r="AA29" s="104">
        <f t="shared" si="5"/>
        <v>4</v>
      </c>
      <c r="AB29" s="104">
        <f t="shared" si="6"/>
        <v>3</v>
      </c>
      <c r="AC29" s="104">
        <f t="shared" si="7"/>
        <v>10</v>
      </c>
      <c r="AD29" s="111">
        <f t="shared" si="8"/>
        <v>4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3</v>
      </c>
      <c r="AJ29" s="92">
        <f t="shared" si="13"/>
        <v>4</v>
      </c>
      <c r="AK29" s="92">
        <f t="shared" si="14"/>
        <v>4</v>
      </c>
      <c r="AL29" s="92">
        <f t="shared" si="15"/>
        <v>5</v>
      </c>
      <c r="AM29" s="92">
        <f t="shared" si="16"/>
        <v>3</v>
      </c>
      <c r="AN29" s="92">
        <f t="shared" si="17"/>
        <v>4</v>
      </c>
      <c r="AO29" s="92" t="str">
        <f t="shared" si="18"/>
        <v/>
      </c>
      <c r="AP29" s="92" t="str">
        <f t="shared" si="19"/>
        <v/>
      </c>
      <c r="AQ29" s="92">
        <f t="shared" si="20"/>
        <v>4</v>
      </c>
      <c r="AR29" s="92">
        <f t="shared" si="21"/>
        <v>5</v>
      </c>
      <c r="AS29" s="92">
        <f t="shared" si="22"/>
        <v>3</v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0">
        <v>25</v>
      </c>
      <c r="B30" s="110"/>
      <c r="C30" s="82" t="s">
        <v>37</v>
      </c>
      <c r="D30" s="83" t="s">
        <v>67</v>
      </c>
      <c r="E30" s="84">
        <v>2731</v>
      </c>
      <c r="F30" s="85"/>
      <c r="G30" s="85">
        <v>5</v>
      </c>
      <c r="H30" s="85">
        <v>4</v>
      </c>
      <c r="I30" s="85">
        <v>4</v>
      </c>
      <c r="J30" s="85">
        <v>4</v>
      </c>
      <c r="K30" s="85">
        <v>5</v>
      </c>
      <c r="L30" s="85">
        <v>3</v>
      </c>
      <c r="M30" s="85">
        <v>4</v>
      </c>
      <c r="N30" s="85"/>
      <c r="O30" s="85"/>
      <c r="P30" s="85">
        <v>3</v>
      </c>
      <c r="Q30" s="85">
        <v>5</v>
      </c>
      <c r="R30" s="102">
        <v>3</v>
      </c>
      <c r="S30" s="85"/>
      <c r="T30" s="85"/>
      <c r="U30" s="86"/>
      <c r="V30" s="103">
        <f t="shared" si="0"/>
        <v>3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3</v>
      </c>
      <c r="AA30" s="104">
        <f t="shared" si="5"/>
        <v>4</v>
      </c>
      <c r="AB30" s="104">
        <f t="shared" si="6"/>
        <v>3</v>
      </c>
      <c r="AC30" s="104">
        <f t="shared" si="7"/>
        <v>10</v>
      </c>
      <c r="AD30" s="105">
        <f t="shared" si="8"/>
        <v>4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5</v>
      </c>
      <c r="AI30" s="92">
        <f t="shared" si="12"/>
        <v>4</v>
      </c>
      <c r="AJ30" s="92">
        <f t="shared" si="13"/>
        <v>4</v>
      </c>
      <c r="AK30" s="92">
        <f t="shared" si="14"/>
        <v>4</v>
      </c>
      <c r="AL30" s="92">
        <f t="shared" si="15"/>
        <v>5</v>
      </c>
      <c r="AM30" s="92">
        <f t="shared" si="16"/>
        <v>3</v>
      </c>
      <c r="AN30" s="92">
        <f t="shared" si="17"/>
        <v>4</v>
      </c>
      <c r="AO30" s="92" t="str">
        <f t="shared" si="18"/>
        <v/>
      </c>
      <c r="AP30" s="92" t="str">
        <f t="shared" si="19"/>
        <v/>
      </c>
      <c r="AQ30" s="92">
        <f t="shared" si="20"/>
        <v>3</v>
      </c>
      <c r="AR30" s="92">
        <f t="shared" si="21"/>
        <v>5</v>
      </c>
      <c r="AS30" s="92">
        <f t="shared" si="22"/>
        <v>3</v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0">
        <v>26</v>
      </c>
      <c r="B31" s="110"/>
      <c r="C31" s="82"/>
      <c r="D31" s="112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0">
        <v>27</v>
      </c>
      <c r="B32" s="113"/>
      <c r="C32" s="82"/>
      <c r="D32" s="112"/>
      <c r="E32" s="84"/>
      <c r="F32" s="85"/>
      <c r="G32" s="85"/>
      <c r="H32" s="114"/>
      <c r="I32" s="85"/>
      <c r="J32" s="85"/>
      <c r="K32" s="85"/>
      <c r="L32" s="85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92" t="str">
        <f t="shared" si="10"/>
        <v/>
      </c>
      <c r="AH32" s="92" t="str">
        <f t="shared" si="11"/>
        <v/>
      </c>
      <c r="AI32" s="92" t="str">
        <f t="shared" si="12"/>
        <v/>
      </c>
      <c r="AJ32" s="92" t="str">
        <f t="shared" si="13"/>
        <v/>
      </c>
      <c r="AK32" s="92" t="str">
        <f t="shared" si="14"/>
        <v/>
      </c>
      <c r="AL32" s="92" t="str">
        <f t="shared" si="15"/>
        <v/>
      </c>
      <c r="AM32" s="92" t="str">
        <f t="shared" si="16"/>
        <v/>
      </c>
      <c r="AN32" s="92" t="str">
        <f t="shared" si="17"/>
        <v/>
      </c>
      <c r="AO32" s="92" t="str">
        <f t="shared" si="18"/>
        <v/>
      </c>
      <c r="AP32" s="92" t="str">
        <f t="shared" si="19"/>
        <v/>
      </c>
      <c r="AQ32" s="92" t="str">
        <f t="shared" si="20"/>
        <v/>
      </c>
      <c r="AR32" s="92" t="str">
        <f t="shared" si="21"/>
        <v/>
      </c>
      <c r="AS32" s="92" t="str">
        <f t="shared" si="22"/>
        <v/>
      </c>
      <c r="AT32" s="92" t="str">
        <f t="shared" si="23"/>
        <v/>
      </c>
      <c r="AU32" s="92" t="str">
        <f t="shared" si="24"/>
        <v/>
      </c>
      <c r="AV32" s="92" t="str">
        <f t="shared" si="25"/>
        <v/>
      </c>
      <c r="AW32" s="87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0">
        <v>28</v>
      </c>
      <c r="B33" s="113"/>
      <c r="C33" s="82"/>
      <c r="D33" s="112"/>
      <c r="E33" s="84"/>
      <c r="F33" s="85"/>
      <c r="G33" s="85"/>
      <c r="H33" s="114"/>
      <c r="I33" s="85"/>
      <c r="J33" s="85"/>
      <c r="K33" s="85"/>
      <c r="L33" s="85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92" t="str">
        <f t="shared" si="10"/>
        <v/>
      </c>
      <c r="AH33" s="92" t="str">
        <f t="shared" si="11"/>
        <v/>
      </c>
      <c r="AI33" s="92" t="str">
        <f t="shared" si="12"/>
        <v/>
      </c>
      <c r="AJ33" s="92" t="str">
        <f t="shared" si="13"/>
        <v/>
      </c>
      <c r="AK33" s="92" t="str">
        <f t="shared" si="14"/>
        <v/>
      </c>
      <c r="AL33" s="92" t="str">
        <f t="shared" si="15"/>
        <v/>
      </c>
      <c r="AM33" s="92" t="str">
        <f t="shared" si="16"/>
        <v/>
      </c>
      <c r="AN33" s="92" t="str">
        <f t="shared" si="17"/>
        <v/>
      </c>
      <c r="AO33" s="92" t="str">
        <f t="shared" si="18"/>
        <v/>
      </c>
      <c r="AP33" s="92" t="str">
        <f t="shared" si="19"/>
        <v/>
      </c>
      <c r="AQ33" s="92" t="str">
        <f t="shared" si="20"/>
        <v/>
      </c>
      <c r="AR33" s="92" t="str">
        <f t="shared" si="21"/>
        <v/>
      </c>
      <c r="AS33" s="92" t="str">
        <f t="shared" si="22"/>
        <v/>
      </c>
      <c r="AT33" s="92" t="str">
        <f t="shared" si="23"/>
        <v/>
      </c>
      <c r="AU33" s="92" t="str">
        <f t="shared" si="24"/>
        <v/>
      </c>
      <c r="AV33" s="92" t="str">
        <f t="shared" si="25"/>
        <v/>
      </c>
      <c r="AW33" s="87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0">
        <v>29</v>
      </c>
      <c r="B34" s="116"/>
      <c r="C34" s="82"/>
      <c r="D34" s="112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92" t="str">
        <f t="shared" si="10"/>
        <v/>
      </c>
      <c r="AH34" s="92" t="str">
        <f t="shared" si="11"/>
        <v/>
      </c>
      <c r="AI34" s="92" t="str">
        <f t="shared" si="12"/>
        <v/>
      </c>
      <c r="AJ34" s="92" t="str">
        <f t="shared" si="13"/>
        <v/>
      </c>
      <c r="AK34" s="92" t="str">
        <f t="shared" si="14"/>
        <v/>
      </c>
      <c r="AL34" s="92" t="str">
        <f t="shared" si="15"/>
        <v/>
      </c>
      <c r="AM34" s="92" t="str">
        <f t="shared" si="16"/>
        <v/>
      </c>
      <c r="AN34" s="92" t="str">
        <f t="shared" si="17"/>
        <v/>
      </c>
      <c r="AO34" s="92" t="str">
        <f t="shared" si="18"/>
        <v/>
      </c>
      <c r="AP34" s="92" t="str">
        <f t="shared" si="19"/>
        <v/>
      </c>
      <c r="AQ34" s="92" t="str">
        <f t="shared" si="20"/>
        <v/>
      </c>
      <c r="AR34" s="92" t="str">
        <f t="shared" si="21"/>
        <v/>
      </c>
      <c r="AS34" s="92" t="str">
        <f t="shared" si="22"/>
        <v/>
      </c>
      <c r="AT34" s="92" t="str">
        <f t="shared" si="23"/>
        <v/>
      </c>
      <c r="AU34" s="92" t="str">
        <f t="shared" si="24"/>
        <v/>
      </c>
      <c r="AV34" s="92" t="str">
        <f t="shared" si="25"/>
        <v/>
      </c>
      <c r="AW34" s="87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0">
        <v>30</v>
      </c>
      <c r="B35" s="117"/>
      <c r="C35" s="118"/>
      <c r="D35" s="119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92" t="str">
        <f t="shared" si="10"/>
        <v/>
      </c>
      <c r="AH35" s="92" t="str">
        <f t="shared" si="11"/>
        <v/>
      </c>
      <c r="AI35" s="92" t="str">
        <f t="shared" si="12"/>
        <v/>
      </c>
      <c r="AJ35" s="92" t="str">
        <f t="shared" si="13"/>
        <v/>
      </c>
      <c r="AK35" s="92" t="str">
        <f t="shared" si="14"/>
        <v/>
      </c>
      <c r="AL35" s="92" t="str">
        <f t="shared" si="15"/>
        <v/>
      </c>
      <c r="AM35" s="92" t="str">
        <f t="shared" si="16"/>
        <v/>
      </c>
      <c r="AN35" s="92" t="str">
        <f t="shared" si="17"/>
        <v/>
      </c>
      <c r="AO35" s="92" t="str">
        <f t="shared" si="18"/>
        <v/>
      </c>
      <c r="AP35" s="92" t="str">
        <f t="shared" si="19"/>
        <v/>
      </c>
      <c r="AQ35" s="92" t="str">
        <f t="shared" si="20"/>
        <v/>
      </c>
      <c r="AR35" s="92" t="str">
        <f t="shared" si="21"/>
        <v/>
      </c>
      <c r="AS35" s="92" t="str">
        <f t="shared" si="22"/>
        <v/>
      </c>
      <c r="AT35" s="92" t="str">
        <f t="shared" si="23"/>
        <v/>
      </c>
      <c r="AU35" s="92" t="str">
        <f t="shared" si="24"/>
        <v/>
      </c>
      <c r="AV35" s="92" t="str">
        <f t="shared" si="25"/>
        <v/>
      </c>
      <c r="AW35" s="87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92" t="str">
        <f t="shared" si="10"/>
        <v/>
      </c>
      <c r="AH36" s="92" t="str">
        <f t="shared" si="11"/>
        <v/>
      </c>
      <c r="AI36" s="92" t="str">
        <f t="shared" si="12"/>
        <v/>
      </c>
      <c r="AJ36" s="92" t="str">
        <f t="shared" si="13"/>
        <v/>
      </c>
      <c r="AK36" s="92" t="str">
        <f t="shared" si="14"/>
        <v/>
      </c>
      <c r="AL36" s="92" t="str">
        <f t="shared" si="15"/>
        <v/>
      </c>
      <c r="AM36" s="92" t="str">
        <f t="shared" si="16"/>
        <v/>
      </c>
      <c r="AN36" s="92" t="str">
        <f t="shared" si="17"/>
        <v/>
      </c>
      <c r="AO36" s="92" t="str">
        <f t="shared" si="18"/>
        <v/>
      </c>
      <c r="AP36" s="92" t="str">
        <f t="shared" si="19"/>
        <v/>
      </c>
      <c r="AQ36" s="92" t="str">
        <f t="shared" si="20"/>
        <v/>
      </c>
      <c r="AR36" s="92" t="str">
        <f t="shared" si="21"/>
        <v/>
      </c>
      <c r="AS36" s="92" t="str">
        <f t="shared" si="22"/>
        <v/>
      </c>
      <c r="AT36" s="92" t="str">
        <f t="shared" si="23"/>
        <v/>
      </c>
      <c r="AU36" s="92" t="str">
        <f t="shared" si="24"/>
        <v/>
      </c>
      <c r="AV36" s="92" t="str">
        <f t="shared" si="25"/>
        <v/>
      </c>
      <c r="AW36" s="87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COUNTIF(E6:E36,"2731")</f>
        <v>25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92" t="str">
        <f t="shared" si="10"/>
        <v/>
      </c>
      <c r="AH37" s="92" t="str">
        <f t="shared" si="11"/>
        <v/>
      </c>
      <c r="AI37" s="92" t="str">
        <f t="shared" si="12"/>
        <v/>
      </c>
      <c r="AJ37" s="92" t="str">
        <f t="shared" si="13"/>
        <v/>
      </c>
      <c r="AK37" s="92" t="str">
        <f t="shared" si="14"/>
        <v/>
      </c>
      <c r="AL37" s="92" t="str">
        <f t="shared" si="15"/>
        <v/>
      </c>
      <c r="AM37" s="92" t="str">
        <f t="shared" si="16"/>
        <v/>
      </c>
      <c r="AN37" s="92" t="str">
        <f t="shared" si="17"/>
        <v/>
      </c>
      <c r="AO37" s="92" t="str">
        <f t="shared" si="18"/>
        <v/>
      </c>
      <c r="AP37" s="92" t="str">
        <f t="shared" si="19"/>
        <v/>
      </c>
      <c r="AQ37" s="92" t="str">
        <f t="shared" si="20"/>
        <v/>
      </c>
      <c r="AR37" s="92" t="str">
        <f t="shared" si="21"/>
        <v/>
      </c>
      <c r="AS37" s="92" t="str">
        <f t="shared" si="22"/>
        <v/>
      </c>
      <c r="AT37" s="92" t="str">
        <f t="shared" si="23"/>
        <v/>
      </c>
      <c r="AU37" s="92" t="str">
        <f t="shared" si="24"/>
        <v/>
      </c>
      <c r="AV37" s="92" t="str">
        <f t="shared" si="25"/>
        <v/>
      </c>
      <c r="AW37" s="87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4.4782608695652177</v>
      </c>
      <c r="H38" s="128">
        <v>4.0434782608695654</v>
      </c>
      <c r="I38" s="128">
        <v>4</v>
      </c>
      <c r="J38" s="128">
        <v>4</v>
      </c>
      <c r="K38" s="128">
        <v>4.7391304347826084</v>
      </c>
      <c r="L38" s="128">
        <v>3.652173913043478</v>
      </c>
      <c r="M38" s="128">
        <v>4.0869565217391308</v>
      </c>
      <c r="N38" s="128" t="str">
        <v xml:space="preserve"> </v>
      </c>
      <c r="O38" s="129" t="str">
        <v xml:space="preserve"> </v>
      </c>
      <c r="P38" s="130">
        <v>3.5909090909090908</v>
      </c>
      <c r="Q38" s="130">
        <v>4.5909090909090908</v>
      </c>
      <c r="R38" s="130">
        <v>3.5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68</v>
      </c>
      <c r="AA38" s="104">
        <f>SUM(AA6:AA37)</f>
        <v>75</v>
      </c>
      <c r="AB38" s="104">
        <f>SUM(AB6:AB37)</f>
        <v>84</v>
      </c>
      <c r="AC38" s="104">
        <f t="shared" si="7"/>
        <v>227</v>
      </c>
      <c r="AD38" s="105">
        <f t="shared" si="8"/>
        <v>4.070484581497797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4.4782608695652177</v>
      </c>
      <c r="AI38" s="132">
        <f t="shared" si="28"/>
        <v>4.0434782608695654</v>
      </c>
      <c r="AJ38" s="132">
        <f t="shared" si="28"/>
        <v>4</v>
      </c>
      <c r="AK38" s="132">
        <f t="shared" si="28"/>
        <v>4</v>
      </c>
      <c r="AL38" s="132">
        <f t="shared" si="28"/>
        <v>4.7391304347826084</v>
      </c>
      <c r="AM38" s="132">
        <f t="shared" si="28"/>
        <v>3.652173913043478</v>
      </c>
      <c r="AN38" s="132">
        <f t="shared" si="28"/>
        <v>4.0869565217391308</v>
      </c>
      <c r="AO38" s="132" t="str">
        <f t="shared" si="28"/>
        <v xml:space="preserve"> </v>
      </c>
      <c r="AP38" s="132" t="str">
        <f t="shared" si="28"/>
        <v xml:space="preserve"> </v>
      </c>
      <c r="AQ38" s="132">
        <f t="shared" si="28"/>
        <v>3.5909090909090908</v>
      </c>
      <c r="AR38" s="132">
        <f t="shared" si="28"/>
        <v>4.5909090909090908</v>
      </c>
      <c r="AS38" s="132">
        <f t="shared" si="28"/>
        <v>3.5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14</v>
      </c>
      <c r="H39" s="137">
        <v>8</v>
      </c>
      <c r="I39" s="137">
        <v>6</v>
      </c>
      <c r="J39" s="137">
        <v>5</v>
      </c>
      <c r="K39" s="137">
        <v>17</v>
      </c>
      <c r="L39" s="137">
        <v>5</v>
      </c>
      <c r="M39" s="137">
        <v>7</v>
      </c>
      <c r="N39" s="137" t="str">
        <v>0</v>
      </c>
      <c r="O39" s="138" t="str">
        <v>0</v>
      </c>
      <c r="P39" s="138">
        <v>2</v>
      </c>
      <c r="Q39" s="138">
        <v>16</v>
      </c>
      <c r="R39" s="138">
        <v>4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2</v>
      </c>
      <c r="W39" s="140"/>
      <c r="X39" s="10">
        <f>SUM(X38:AB38)</f>
        <v>227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14</v>
      </c>
      <c r="AI39" s="144">
        <f t="shared" si="29"/>
        <v>8</v>
      </c>
      <c r="AJ39" s="144">
        <f t="shared" si="29"/>
        <v>6</v>
      </c>
      <c r="AK39" s="144">
        <f t="shared" si="29"/>
        <v>5</v>
      </c>
      <c r="AL39" s="144">
        <f t="shared" si="29"/>
        <v>17</v>
      </c>
      <c r="AM39" s="144">
        <f t="shared" si="29"/>
        <v>5</v>
      </c>
      <c r="AN39" s="144">
        <f t="shared" si="29"/>
        <v>7</v>
      </c>
      <c r="AO39" s="144" t="str">
        <f t="shared" si="29"/>
        <v>0</v>
      </c>
      <c r="AP39" s="144" t="str">
        <f t="shared" si="29"/>
        <v>0</v>
      </c>
      <c r="AQ39" s="144">
        <f t="shared" si="29"/>
        <v>2</v>
      </c>
      <c r="AR39" s="144">
        <f t="shared" si="29"/>
        <v>16</v>
      </c>
      <c r="AS39" s="144">
        <f t="shared" si="29"/>
        <v>4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6</v>
      </c>
      <c r="H40" s="153">
        <v>8</v>
      </c>
      <c r="I40" s="153">
        <v>11</v>
      </c>
      <c r="J40" s="153">
        <v>13</v>
      </c>
      <c r="K40" s="153">
        <v>6</v>
      </c>
      <c r="L40" s="153">
        <v>5</v>
      </c>
      <c r="M40" s="153">
        <v>11</v>
      </c>
      <c r="N40" s="153" t="str">
        <v>0</v>
      </c>
      <c r="O40" s="154" t="str">
        <v>0</v>
      </c>
      <c r="P40" s="154">
        <v>9</v>
      </c>
      <c r="Q40" s="154">
        <v>3</v>
      </c>
      <c r="R40" s="154">
        <v>3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3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2</v>
      </c>
      <c r="AA40" s="156">
        <f>IF(COUNTIF(AA6:AA37,4)=0," ",COUNTIF(AA6:AA37,4))</f>
        <v>6</v>
      </c>
      <c r="AB40" s="156" t="str">
        <f>IF(COUNTIF(AB6:AB37,4)=0," ",COUNTIF(AB6:AB37,4))</f>
        <v xml:space="preserve"> 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6</v>
      </c>
      <c r="AI40" s="156">
        <f t="shared" si="30"/>
        <v>8</v>
      </c>
      <c r="AJ40" s="156">
        <f t="shared" si="30"/>
        <v>11</v>
      </c>
      <c r="AK40" s="156">
        <f t="shared" si="30"/>
        <v>13</v>
      </c>
      <c r="AL40" s="156">
        <f t="shared" si="30"/>
        <v>6</v>
      </c>
      <c r="AM40" s="156">
        <f t="shared" si="30"/>
        <v>5</v>
      </c>
      <c r="AN40" s="156">
        <f t="shared" si="30"/>
        <v>11</v>
      </c>
      <c r="AO40" s="156" t="str">
        <f t="shared" si="30"/>
        <v>0</v>
      </c>
      <c r="AP40" s="156" t="str">
        <f t="shared" si="30"/>
        <v>0</v>
      </c>
      <c r="AQ40" s="156">
        <f t="shared" si="30"/>
        <v>9</v>
      </c>
      <c r="AR40" s="156">
        <f t="shared" si="30"/>
        <v>3</v>
      </c>
      <c r="AS40" s="156">
        <f t="shared" si="30"/>
        <v>3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3</v>
      </c>
      <c r="H41" s="167">
        <v>7</v>
      </c>
      <c r="I41" s="167">
        <v>6</v>
      </c>
      <c r="J41" s="167">
        <v>5</v>
      </c>
      <c r="K41" s="167" t="str">
        <v>0</v>
      </c>
      <c r="L41" s="167">
        <v>13</v>
      </c>
      <c r="M41" s="167">
        <v>5</v>
      </c>
      <c r="N41" s="167" t="str">
        <v>0</v>
      </c>
      <c r="O41" s="168" t="str">
        <v>0</v>
      </c>
      <c r="P41" s="168">
        <v>11</v>
      </c>
      <c r="Q41" s="168">
        <v>3</v>
      </c>
      <c r="R41" s="168">
        <v>15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18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4</v>
      </c>
      <c r="AA41" s="170">
        <f>IF(COUNTIF(AA6:AA37,3)=0," ",COUNTIF(AA6:AA37,3))</f>
        <v>2</v>
      </c>
      <c r="AB41" s="170">
        <f>IF(COUNTIF(AB6:AB37,3)=0," ",COUNTIF(AB6:AB37,3))</f>
        <v>4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3</v>
      </c>
      <c r="AI41" s="170">
        <f t="shared" si="31"/>
        <v>7</v>
      </c>
      <c r="AJ41" s="170">
        <f t="shared" si="31"/>
        <v>6</v>
      </c>
      <c r="AK41" s="170">
        <f t="shared" si="31"/>
        <v>5</v>
      </c>
      <c r="AL41" s="170" t="str">
        <f t="shared" si="31"/>
        <v>0</v>
      </c>
      <c r="AM41" s="170">
        <f t="shared" si="31"/>
        <v>13</v>
      </c>
      <c r="AN41" s="170">
        <f t="shared" si="31"/>
        <v>5</v>
      </c>
      <c r="AO41" s="170" t="str">
        <f t="shared" si="31"/>
        <v>0</v>
      </c>
      <c r="AP41" s="170" t="str">
        <f t="shared" si="31"/>
        <v>0</v>
      </c>
      <c r="AQ41" s="170">
        <f t="shared" si="31"/>
        <v>11</v>
      </c>
      <c r="AR41" s="170">
        <f t="shared" si="31"/>
        <v>3</v>
      </c>
      <c r="AS41" s="170">
        <f t="shared" si="31"/>
        <v>15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3</v>
      </c>
      <c r="AA42" s="87">
        <f>IF(COUNTIF(AA6:AA37,2)=0," ",COUNTIF(AA6:AA37,2))</f>
        <v>4</v>
      </c>
      <c r="AB42" s="87">
        <f>IF(COUNTIF(AB6:AB37,2)=0," ",COUNTIF(AB6:AB37,2))</f>
        <v>4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2</v>
      </c>
      <c r="H43" s="86">
        <v>2</v>
      </c>
      <c r="I43" s="86">
        <v>2</v>
      </c>
      <c r="J43" s="86">
        <v>2</v>
      </c>
      <c r="K43" s="86">
        <v>2</v>
      </c>
      <c r="L43" s="86">
        <v>2</v>
      </c>
      <c r="M43" s="86">
        <v>2</v>
      </c>
      <c r="N43" s="86">
        <v>0</v>
      </c>
      <c r="O43" s="115">
        <v>0</v>
      </c>
      <c r="P43" s="115">
        <v>3</v>
      </c>
      <c r="Q43" s="115">
        <v>3</v>
      </c>
      <c r="R43" s="115">
        <v>3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2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2</v>
      </c>
      <c r="AI43" s="179">
        <f t="shared" si="34"/>
        <v>2</v>
      </c>
      <c r="AJ43" s="179">
        <f t="shared" si="34"/>
        <v>2</v>
      </c>
      <c r="AK43" s="179">
        <f t="shared" si="34"/>
        <v>2</v>
      </c>
      <c r="AL43" s="179">
        <f t="shared" si="34"/>
        <v>2</v>
      </c>
      <c r="AM43" s="179">
        <f t="shared" si="34"/>
        <v>2</v>
      </c>
      <c r="AN43" s="179">
        <f t="shared" si="34"/>
        <v>2</v>
      </c>
      <c r="AO43" s="179">
        <f t="shared" si="34"/>
        <v>0</v>
      </c>
      <c r="AP43" s="179">
        <f t="shared" si="34"/>
        <v>0</v>
      </c>
      <c r="AQ43" s="179">
        <f t="shared" si="34"/>
        <v>3</v>
      </c>
      <c r="AR43" s="179">
        <f t="shared" si="34"/>
        <v>3</v>
      </c>
      <c r="AS43" s="179">
        <f t="shared" si="34"/>
        <v>3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O2"/>
    <mergeCell ref="P2:R2"/>
    <mergeCell ref="A3:C4"/>
    <mergeCell ref="AD3:AD5"/>
    <mergeCell ref="AG3:AW3"/>
  </mergeCells>
  <conditionalFormatting sqref="C5 Y5 AI5 AG5 O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940" priority="5" operator="equal">
      <formula>4</formula>
    </cfRule>
    <cfRule type="cellIs" dxfId="15939" priority="6" operator="equal">
      <formula>3</formula>
    </cfRule>
  </conditionalFormatting>
  <conditionalFormatting sqref="Z5:AC5 W40:AF43 AE6:AE39 W39 R6:V45 F35:Q45 AG43:CB43 W44:AW45 F6:Q6 G34:I34 K34:Q34 AG6:AW42 F7:F34 F10:J30 G7:Q31">
    <cfRule type="cellIs" dxfId="15938" priority="7" operator="equal">
      <formula>5</formula>
    </cfRule>
    <cfRule type="cellIs" dxfId="15937" priority="8" operator="equal">
      <formula>4</formula>
    </cfRule>
    <cfRule type="cellIs" dxfId="15936" priority="9" operator="equal">
      <formula>3</formula>
    </cfRule>
  </conditionalFormatting>
  <conditionalFormatting sqref="AF6:AF37">
    <cfRule type="expression" dxfId="15935" priority="10">
      <formula>VALUE(RIGHT(AF6))&gt;AE6</formula>
    </cfRule>
    <cfRule type="expression" dxfId="15934" priority="11">
      <formula>EXACT(RIGHT(AF6,3),"зач")</formula>
    </cfRule>
  </conditionalFormatting>
  <conditionalFormatting sqref="AE3:AJ4 T3:AC3 O3:O4 N3:O3 V4:AC4">
    <cfRule type="expression" dxfId="15933" priority="12">
      <formula>$D$1&lt;N3</formula>
    </cfRule>
    <cfRule type="expression" dxfId="15932" priority="13">
      <formula>$D$1&gt;N3</formula>
    </cfRule>
  </conditionalFormatting>
  <conditionalFormatting sqref="N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N4">
    <cfRule type="expression" dxfId="15931" priority="17">
      <formula>$D$1&lt;N4</formula>
    </cfRule>
    <cfRule type="expression" dxfId="15930" priority="18">
      <formula>$D$1&gt;N4</formula>
    </cfRule>
  </conditionalFormatting>
  <conditionalFormatting sqref="O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N5">
    <cfRule type="cellIs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N4">
    <cfRule type="expression" dxfId="15929" priority="25">
      <formula>$D$1&lt;N4</formula>
    </cfRule>
    <cfRule type="expression" dxfId="15928" priority="26">
      <formula>$D$1&gt;N4</formula>
    </cfRule>
  </conditionalFormatting>
  <conditionalFormatting sqref="O4">
    <cfRule type="expression" dxfId="15927" priority="27">
      <formula>$D$1&lt;O4</formula>
    </cfRule>
    <cfRule type="expression" dxfId="15926" priority="28">
      <formula>$D$1&gt;O4</formula>
    </cfRule>
  </conditionalFormatting>
  <conditionalFormatting sqref="M3">
    <cfRule type="expression" dxfId="15925" priority="29">
      <formula>$D$1&lt;M3</formula>
    </cfRule>
    <cfRule type="expression" dxfId="15924" priority="30">
      <formula>$D$1&gt;M3</formula>
    </cfRule>
  </conditionalFormatting>
  <conditionalFormatting sqref="M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M4">
    <cfRule type="expression" dxfId="15923" priority="34">
      <formula>$D$1&lt;M4</formula>
    </cfRule>
    <cfRule type="expression" dxfId="15922" priority="35">
      <formula>$D$1&gt;M4</formula>
    </cfRule>
  </conditionalFormatting>
  <conditionalFormatting sqref="P5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P3:P4">
    <cfRule type="expression" dxfId="15921" priority="39">
      <formula>$D$1&lt;P3</formula>
    </cfRule>
    <cfRule type="expression" dxfId="15920" priority="40">
      <formula>$D$1&gt;P3</formula>
    </cfRule>
  </conditionalFormatting>
  <conditionalFormatting sqref="Q5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Q3:Q4 R3:S3">
    <cfRule type="expression" dxfId="15919" priority="44">
      <formula>$D$1&lt;Q3</formula>
    </cfRule>
    <cfRule type="expression" dxfId="15918" priority="45">
      <formula>$D$1&gt;Q3</formula>
    </cfRule>
  </conditionalFormatting>
  <conditionalFormatting sqref="U4">
    <cfRule type="expression" dxfId="15917" priority="46">
      <formula>$D$1&lt;U4</formula>
    </cfRule>
    <cfRule type="expression" dxfId="15916" priority="47">
      <formula>$D$1&gt;U4</formula>
    </cfRule>
  </conditionalFormatting>
  <conditionalFormatting sqref="S4">
    <cfRule type="expression" dxfId="15915" priority="48">
      <formula>$D$1&lt;S4</formula>
    </cfRule>
    <cfRule type="expression" dxfId="15914" priority="49">
      <formula>$D$1&gt;S4</formula>
    </cfRule>
  </conditionalFormatting>
  <conditionalFormatting sqref="T5">
    <cfRule type="cellIs" priority="50" operator="equal">
      <formula>5</formula>
    </cfRule>
    <cfRule type="cellIs" priority="51" operator="equal">
      <formula>4</formula>
    </cfRule>
    <cfRule type="cellIs" priority="52" operator="equal">
      <formula>3</formula>
    </cfRule>
  </conditionalFormatting>
  <conditionalFormatting sqref="T4">
    <cfRule type="expression" dxfId="15913" priority="53">
      <formula>$D$1&lt;T4</formula>
    </cfRule>
    <cfRule type="expression" dxfId="15912" priority="54">
      <formula>$D$1&gt;T4</formula>
    </cfRule>
  </conditionalFormatting>
  <conditionalFormatting sqref="U4">
    <cfRule type="expression" dxfId="15911" priority="55">
      <formula>$D$1&lt;U4</formula>
    </cfRule>
    <cfRule type="expression" dxfId="15910" priority="56">
      <formula>$D$1&gt;U4</formula>
    </cfRule>
  </conditionalFormatting>
  <conditionalFormatting sqref="U5">
    <cfRule type="cellIs" priority="57" operator="equal">
      <formula>5</formula>
    </cfRule>
    <cfRule type="cellIs" priority="58" operator="equal">
      <formula>4</formula>
    </cfRule>
    <cfRule type="cellIs" priority="59" operator="equal">
      <formula>3</formula>
    </cfRule>
  </conditionalFormatting>
  <conditionalFormatting sqref="U4">
    <cfRule type="expression" dxfId="15909" priority="60">
      <formula>$D$1&lt;U4</formula>
    </cfRule>
    <cfRule type="expression" dxfId="15908" priority="61">
      <formula>$D$1&gt;U4</formula>
    </cfRule>
  </conditionalFormatting>
  <conditionalFormatting sqref="U5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U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G3:I3">
    <cfRule type="expression" dxfId="15907" priority="68">
      <formula>$D$1&lt;G3</formula>
    </cfRule>
    <cfRule type="expression" dxfId="15906" priority="69">
      <formula>$D$1&gt;G3</formula>
    </cfRule>
  </conditionalFormatting>
  <conditionalFormatting sqref="I3">
    <cfRule type="expression" dxfId="15905" priority="70">
      <formula>$D$1&lt;I3</formula>
    </cfRule>
    <cfRule type="expression" dxfId="15904" priority="71">
      <formula>$D$1&gt;I3</formula>
    </cfRule>
  </conditionalFormatting>
  <conditionalFormatting sqref="I3">
    <cfRule type="expression" dxfId="15903" priority="72">
      <formula>$D$1&lt;I3</formula>
    </cfRule>
    <cfRule type="expression" dxfId="15902" priority="73">
      <formula>$D$1&gt;I3</formula>
    </cfRule>
  </conditionalFormatting>
  <conditionalFormatting sqref="I3">
    <cfRule type="expression" dxfId="15901" priority="74">
      <formula>$D$1&lt;I3</formula>
    </cfRule>
    <cfRule type="expression" dxfId="15900" priority="75">
      <formula>$D$1&gt;I3</formula>
    </cfRule>
  </conditionalFormatting>
  <conditionalFormatting sqref="G3">
    <cfRule type="expression" dxfId="15899" priority="76">
      <formula>$D$1&lt;G3</formula>
    </cfRule>
    <cfRule type="expression" dxfId="15898" priority="77">
      <formula>$D$1&gt;G3</formula>
    </cfRule>
  </conditionalFormatting>
  <conditionalFormatting sqref="J3:L3 J4:K4">
    <cfRule type="expression" dxfId="15897" priority="78">
      <formula>$D$1&lt;J3</formula>
    </cfRule>
    <cfRule type="expression" dxfId="15896" priority="79">
      <formula>$D$1&gt;J3</formula>
    </cfRule>
  </conditionalFormatting>
  <conditionalFormatting sqref="J4">
    <cfRule type="expression" dxfId="15895" priority="80">
      <formula>$D$1&lt;J4</formula>
    </cfRule>
    <cfRule type="expression" dxfId="15894" priority="81">
      <formula>$D$1&gt;J4</formula>
    </cfRule>
  </conditionalFormatting>
  <conditionalFormatting sqref="J5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J4">
    <cfRule type="expression" dxfId="15893" priority="85">
      <formula>$D$1&lt;J4</formula>
    </cfRule>
    <cfRule type="expression" dxfId="15892" priority="86">
      <formula>$D$1&gt;J4</formula>
    </cfRule>
  </conditionalFormatting>
  <conditionalFormatting sqref="J4">
    <cfRule type="expression" dxfId="15891" priority="87">
      <formula>$D$1&lt;J4</formula>
    </cfRule>
    <cfRule type="expression" dxfId="15890" priority="88">
      <formula>$D$1&gt;J4</formula>
    </cfRule>
  </conditionalFormatting>
  <conditionalFormatting sqref="K4">
    <cfRule type="expression" dxfId="15889" priority="89">
      <formula>$D$1&lt;K4</formula>
    </cfRule>
    <cfRule type="expression" dxfId="15888" priority="90">
      <formula>$D$1&gt;K4</formula>
    </cfRule>
  </conditionalFormatting>
  <conditionalFormatting sqref="K4">
    <cfRule type="expression" dxfId="15887" priority="91">
      <formula>$D$1&lt;K4</formula>
    </cfRule>
    <cfRule type="expression" dxfId="15886" priority="92">
      <formula>$D$1&gt;K4</formula>
    </cfRule>
  </conditionalFormatting>
  <conditionalFormatting sqref="J3:J4">
    <cfRule type="expression" dxfId="15885" priority="93">
      <formula>$D$1&lt;J3</formula>
    </cfRule>
    <cfRule type="expression" dxfId="15884" priority="94">
      <formula>$D$1&gt;J3</formula>
    </cfRule>
  </conditionalFormatting>
  <conditionalFormatting sqref="J4">
    <cfRule type="expression" dxfId="15883" priority="95">
      <formula>$D$1&lt;J4</formula>
    </cfRule>
    <cfRule type="expression" dxfId="15882" priority="96">
      <formula>$D$1&gt;J4</formula>
    </cfRule>
  </conditionalFormatting>
  <conditionalFormatting sqref="J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J4">
    <cfRule type="expression" dxfId="15881" priority="100">
      <formula>$D$1&lt;J4</formula>
    </cfRule>
    <cfRule type="expression" dxfId="15880" priority="101">
      <formula>$D$1&gt;J4</formula>
    </cfRule>
  </conditionalFormatting>
  <conditionalFormatting sqref="J4">
    <cfRule type="expression" dxfId="15879" priority="102">
      <formula>$D$1&lt;J4</formula>
    </cfRule>
    <cfRule type="expression" dxfId="15878" priority="103">
      <formula>$D$1&gt;J4</formula>
    </cfRule>
  </conditionalFormatting>
  <conditionalFormatting sqref="F5">
    <cfRule type="cellIs" priority="104" operator="equal">
      <formula>5</formula>
    </cfRule>
    <cfRule type="cellIs" priority="105" operator="equal">
      <formula>4</formula>
    </cfRule>
    <cfRule type="cellIs" priority="106" operator="equal">
      <formula>3</formula>
    </cfRule>
  </conditionalFormatting>
  <conditionalFormatting sqref="F3">
    <cfRule type="expression" dxfId="15877" priority="107">
      <formula>$D$1&lt;F3</formula>
    </cfRule>
    <cfRule type="expression" dxfId="15876" priority="108">
      <formula>$D$1&gt;F3</formula>
    </cfRule>
  </conditionalFormatting>
  <conditionalFormatting sqref="F4">
    <cfRule type="expression" dxfId="15875" priority="109">
      <formula>$D$1&lt;F4</formula>
    </cfRule>
    <cfRule type="expression" dxfId="15874" priority="110">
      <formula>$D$1&gt;F4</formula>
    </cfRule>
  </conditionalFormatting>
  <conditionalFormatting sqref="J32:J34">
    <cfRule type="cellIs" dxfId="15873" priority="111" operator="equal">
      <formula>5</formula>
    </cfRule>
    <cfRule type="cellIs" dxfId="15872" priority="112" operator="equal">
      <formula>4</formula>
    </cfRule>
    <cfRule type="cellIs" dxfId="15871" priority="113" operator="equal">
      <formula>3</formula>
    </cfRule>
  </conditionalFormatting>
  <conditionalFormatting sqref="I32:I33">
    <cfRule type="cellIs" dxfId="15870" priority="114" operator="equal">
      <formula>5</formula>
    </cfRule>
    <cfRule type="cellIs" dxfId="15869" priority="115" operator="equal">
      <formula>4</formula>
    </cfRule>
    <cfRule type="cellIs" dxfId="15868" priority="116" operator="equal">
      <formula>3</formula>
    </cfRule>
  </conditionalFormatting>
  <conditionalFormatting sqref="G32:G33">
    <cfRule type="cellIs" dxfId="15867" priority="117" operator="equal">
      <formula>5</formula>
    </cfRule>
    <cfRule type="cellIs" dxfId="15866" priority="118" operator="equal">
      <formula>4</formula>
    </cfRule>
    <cfRule type="cellIs" dxfId="15865" priority="119" operator="equal">
      <formula>3</formula>
    </cfRule>
  </conditionalFormatting>
  <conditionalFormatting sqref="K32:L32">
    <cfRule type="cellIs" dxfId="15864" priority="120" operator="equal">
      <formula>5</formula>
    </cfRule>
    <cfRule type="cellIs" dxfId="15863" priority="121" operator="equal">
      <formula>4</formula>
    </cfRule>
    <cfRule type="cellIs" dxfId="15862" priority="122" operator="equal">
      <formula>3</formula>
    </cfRule>
  </conditionalFormatting>
  <conditionalFormatting sqref="K33:L33">
    <cfRule type="cellIs" dxfId="15861" priority="123" operator="equal">
      <formula>5</formula>
    </cfRule>
    <cfRule type="cellIs" dxfId="15860" priority="124" operator="equal">
      <formula>4</formula>
    </cfRule>
    <cfRule type="cellIs" dxfId="15859" priority="125" operator="equal">
      <formula>3</formula>
    </cfRule>
  </conditionalFormatting>
  <conditionalFormatting sqref="L4">
    <cfRule type="expression" dxfId="15858" priority="126">
      <formula>$D$1&lt;L4</formula>
    </cfRule>
    <cfRule type="expression" dxfId="15857" priority="127">
      <formula>$D$1&gt;L4</formula>
    </cfRule>
  </conditionalFormatting>
  <conditionalFormatting sqref="L4">
    <cfRule type="expression" dxfId="15856" priority="128">
      <formula>$D$1&lt;L4</formula>
    </cfRule>
    <cfRule type="expression" dxfId="15855" priority="129">
      <formula>$D$1&gt;L4</formula>
    </cfRule>
  </conditionalFormatting>
  <conditionalFormatting sqref="L5">
    <cfRule type="cellIs" priority="130" operator="equal">
      <formula>5</formula>
    </cfRule>
    <cfRule type="cellIs" priority="131" operator="equal">
      <formula>4</formula>
    </cfRule>
    <cfRule type="cellIs" priority="132" operator="equal">
      <formula>3</formula>
    </cfRule>
  </conditionalFormatting>
  <conditionalFormatting sqref="L5">
    <cfRule type="cellIs" priority="133" operator="equal">
      <formula>5</formula>
    </cfRule>
    <cfRule type="cellIs" priority="134" operator="equal">
      <formula>4</formula>
    </cfRule>
    <cfRule type="cellIs" priority="135" operator="equal">
      <formula>3</formula>
    </cfRule>
  </conditionalFormatting>
  <conditionalFormatting sqref="L4">
    <cfRule type="expression" dxfId="15854" priority="136">
      <formula>$D$1&lt;L4</formula>
    </cfRule>
    <cfRule type="expression" dxfId="15853" priority="137">
      <formula>$D$1&gt;L4</formula>
    </cfRule>
  </conditionalFormatting>
  <conditionalFormatting sqref="L5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L4">
    <cfRule type="expression" dxfId="15852" priority="141">
      <formula>$D$1&lt;L4</formula>
    </cfRule>
    <cfRule type="expression" dxfId="15851" priority="142">
      <formula>$D$1&gt;L4</formula>
    </cfRule>
  </conditionalFormatting>
  <conditionalFormatting sqref="L4">
    <cfRule type="expression" dxfId="15850" priority="143">
      <formula>$D$1&lt;L4</formula>
    </cfRule>
    <cfRule type="expression" dxfId="15849" priority="144">
      <formula>$D$1&gt;L4</formula>
    </cfRule>
  </conditionalFormatting>
  <conditionalFormatting sqref="L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L4">
    <cfRule type="expression" dxfId="15848" priority="148">
      <formula>$D$1&lt;L4</formula>
    </cfRule>
    <cfRule type="expression" dxfId="15847" priority="149">
      <formula>$D$1&gt;L4</formula>
    </cfRule>
  </conditionalFormatting>
  <conditionalFormatting sqref="L5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L4">
    <cfRule type="expression" dxfId="15846" priority="153">
      <formula>$D$1&lt;L4</formula>
    </cfRule>
    <cfRule type="expression" dxfId="15845" priority="154">
      <formula>$D$1&gt;L4</formula>
    </cfRule>
  </conditionalFormatting>
  <conditionalFormatting sqref="G4">
    <cfRule type="expression" dxfId="15844" priority="155">
      <formula>$D$1&lt;G4</formula>
    </cfRule>
    <cfRule type="expression" dxfId="15843" priority="156">
      <formula>$D$1&gt;G4</formula>
    </cfRule>
  </conditionalFormatting>
  <conditionalFormatting sqref="G4">
    <cfRule type="expression" dxfId="15842" priority="157">
      <formula>$D$1&lt;G4</formula>
    </cfRule>
    <cfRule type="expression" dxfId="15841" priority="158">
      <formula>$D$1&gt;G4</formula>
    </cfRule>
  </conditionalFormatting>
  <conditionalFormatting sqref="G5">
    <cfRule type="cellIs" priority="159" operator="equal">
      <formula>5</formula>
    </cfRule>
    <cfRule type="cellIs" priority="160" operator="equal">
      <formula>4</formula>
    </cfRule>
    <cfRule type="cellIs" priority="161" operator="equal">
      <formula>3</formula>
    </cfRule>
  </conditionalFormatting>
  <conditionalFormatting sqref="G4">
    <cfRule type="expression" dxfId="15840" priority="162">
      <formula>$D$1&lt;G4</formula>
    </cfRule>
    <cfRule type="expression" dxfId="15839" priority="163">
      <formula>$D$1&gt;G4</formula>
    </cfRule>
  </conditionalFormatting>
  <conditionalFormatting sqref="G4">
    <cfRule type="expression" dxfId="15838" priority="164">
      <formula>$D$1&lt;G4</formula>
    </cfRule>
    <cfRule type="expression" dxfId="15837" priority="165">
      <formula>$D$1&gt;G4</formula>
    </cfRule>
  </conditionalFormatting>
  <conditionalFormatting sqref="G4">
    <cfRule type="expression" dxfId="15836" priority="166">
      <formula>$D$1&lt;G4</formula>
    </cfRule>
    <cfRule type="expression" dxfId="15835" priority="167">
      <formula>$D$1&gt;G4</formula>
    </cfRule>
  </conditionalFormatting>
  <conditionalFormatting sqref="G4">
    <cfRule type="expression" dxfId="15834" priority="168">
      <formula>$D$1&lt;G4</formula>
    </cfRule>
    <cfRule type="expression" dxfId="15833" priority="169">
      <formula>$D$1&gt;G4</formula>
    </cfRule>
  </conditionalFormatting>
  <conditionalFormatting sqref="G5">
    <cfRule type="cellIs" priority="170" operator="equal">
      <formula>5</formula>
    </cfRule>
    <cfRule type="cellIs" priority="171" operator="equal">
      <formula>4</formula>
    </cfRule>
    <cfRule type="cellIs" priority="172" operator="equal">
      <formula>3</formula>
    </cfRule>
  </conditionalFormatting>
  <conditionalFormatting sqref="G4">
    <cfRule type="expression" dxfId="15832" priority="173">
      <formula>$D$1&lt;G4</formula>
    </cfRule>
    <cfRule type="expression" dxfId="15831" priority="174">
      <formula>$D$1&gt;G4</formula>
    </cfRule>
  </conditionalFormatting>
  <conditionalFormatting sqref="G4">
    <cfRule type="expression" dxfId="15830" priority="175">
      <formula>$D$1&lt;G4</formula>
    </cfRule>
    <cfRule type="expression" dxfId="15829" priority="176">
      <formula>$D$1&gt;G4</formula>
    </cfRule>
  </conditionalFormatting>
  <conditionalFormatting sqref="H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H4">
    <cfRule type="expression" dxfId="15828" priority="180">
      <formula>$D$1&lt;H4</formula>
    </cfRule>
    <cfRule type="expression" dxfId="15827" priority="181">
      <formula>$D$1&gt;H4</formula>
    </cfRule>
  </conditionalFormatting>
  <conditionalFormatting sqref="H4">
    <cfRule type="expression" dxfId="15826" priority="182">
      <formula>$D$1&lt;H4</formula>
    </cfRule>
    <cfRule type="expression" dxfId="15825" priority="183">
      <formula>$D$1&gt;H4</formula>
    </cfRule>
  </conditionalFormatting>
  <conditionalFormatting sqref="I5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I4">
    <cfRule type="expression" dxfId="15824" priority="187">
      <formula>$D$1&lt;I4</formula>
    </cfRule>
    <cfRule type="expression" dxfId="15823" priority="188">
      <formula>$D$1&gt;I4</formula>
    </cfRule>
  </conditionalFormatting>
  <conditionalFormatting sqref="I4">
    <cfRule type="expression" dxfId="15822" priority="189">
      <formula>$D$1&lt;I4</formula>
    </cfRule>
    <cfRule type="expression" dxfId="15821" priority="190">
      <formula>$D$1&gt;I4</formula>
    </cfRule>
  </conditionalFormatting>
  <conditionalFormatting sqref="K5">
    <cfRule type="cellIs" priority="191" operator="equal">
      <formula>5</formula>
    </cfRule>
    <cfRule type="cellIs" priority="192" operator="equal">
      <formula>4</formula>
    </cfRule>
    <cfRule type="cellIs" priority="193" operator="equal">
      <formula>3</formula>
    </cfRule>
  </conditionalFormatting>
  <conditionalFormatting sqref="K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R4">
    <cfRule type="expression" dxfId="15820" priority="197">
      <formula>$D$1&lt;R4</formula>
    </cfRule>
    <cfRule type="expression" dxfId="15819" priority="198">
      <formula>$D$1&gt;R4</formula>
    </cfRule>
  </conditionalFormatting>
  <conditionalFormatting sqref="R4">
    <cfRule type="expression" dxfId="15818" priority="199">
      <formula>$D$1&lt;R4</formula>
    </cfRule>
    <cfRule type="expression" dxfId="15817" priority="200">
      <formula>$D$1&gt;R4</formula>
    </cfRule>
  </conditionalFormatting>
  <conditionalFormatting sqref="R5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conditionalFormatting sqref="R4">
    <cfRule type="expression" dxfId="15816" priority="204">
      <formula>$D$1&lt;R4</formula>
    </cfRule>
    <cfRule type="expression" dxfId="15815" priority="205">
      <formula>$D$1&gt;R4</formula>
    </cfRule>
  </conditionalFormatting>
  <conditionalFormatting sqref="R4">
    <cfRule type="expression" dxfId="15814" priority="206">
      <formula>$D$1&lt;R4</formula>
    </cfRule>
    <cfRule type="expression" dxfId="15813" priority="207">
      <formula>$D$1&gt;R4</formula>
    </cfRule>
  </conditionalFormatting>
  <conditionalFormatting sqref="R4">
    <cfRule type="expression" dxfId="15812" priority="208">
      <formula>$D$1&lt;R4</formula>
    </cfRule>
    <cfRule type="expression" dxfId="15811" priority="209">
      <formula>$D$1&gt;R4</formula>
    </cfRule>
  </conditionalFormatting>
  <conditionalFormatting sqref="R4">
    <cfRule type="expression" dxfId="15810" priority="210">
      <formula>$D$1&lt;R4</formula>
    </cfRule>
    <cfRule type="expression" dxfId="15809" priority="211">
      <formula>$D$1&gt;R4</formula>
    </cfRule>
  </conditionalFormatting>
  <conditionalFormatting sqref="R5">
    <cfRule type="cellIs" priority="212" operator="equal">
      <formula>5</formula>
    </cfRule>
    <cfRule type="cellIs" priority="213" operator="equal">
      <formula>4</formula>
    </cfRule>
    <cfRule type="cellIs" priority="214" operator="equal">
      <formula>3</formula>
    </cfRule>
  </conditionalFormatting>
  <conditionalFormatting sqref="R4">
    <cfRule type="expression" dxfId="15808" priority="215">
      <formula>$D$1&lt;R4</formula>
    </cfRule>
    <cfRule type="expression" dxfId="15807" priority="216">
      <formula>$D$1&gt;R4</formula>
    </cfRule>
  </conditionalFormatting>
  <conditionalFormatting sqref="R4">
    <cfRule type="expression" dxfId="15806" priority="217">
      <formula>$D$1&lt;R4</formula>
    </cfRule>
    <cfRule type="expression" dxfId="15805" priority="218">
      <formula>$D$1&gt;R4</formula>
    </cfRule>
  </conditionalFormatting>
  <pageMargins left="0.7" right="0.7" top="0.75" bottom="0.75" header="0.51180555555555496" footer="0.51180555555555496"/>
  <pageSetup paperSize="9" scale="61" firstPageNumber="0" orientation="portrait" horizontalDpi="300" verticalDpi="3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MK54"/>
  <sheetViews>
    <sheetView view="pageBreakPreview" zoomScale="65" zoomScaleNormal="100" zoomScalePageLayoutView="65" workbookViewId="0">
      <selection activeCell="Q19" sqref="Q1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5546875" style="15" customWidth="1"/>
    <col min="4" max="4" width="38.88671875" style="15" customWidth="1"/>
    <col min="5" max="5" width="6.88671875" style="15" hidden="1" customWidth="1"/>
    <col min="6" max="6" width="7.6640625" hidden="1" customWidth="1"/>
    <col min="7" max="11" width="7.6640625" customWidth="1"/>
    <col min="12" max="12" width="7.109375" customWidth="1"/>
    <col min="13" max="13" width="7.33203125" customWidth="1"/>
    <col min="14" max="14" width="5.88671875" hidden="1" customWidth="1"/>
    <col min="15" max="15" width="6.21875" hidden="1" customWidth="1"/>
    <col min="16" max="16" width="6.44140625" customWidth="1"/>
    <col min="17" max="17" width="6.21875" customWidth="1"/>
    <col min="18" max="18" width="8.88671875" customWidth="1"/>
    <col min="19" max="19" width="6.5546875" hidden="1" customWidth="1"/>
    <col min="20" max="21" width="5.88671875" hidden="1" customWidth="1"/>
    <col min="22" max="22" width="4.33203125" customWidth="1"/>
    <col min="23" max="24" width="4.44140625" hidden="1" customWidth="1"/>
    <col min="25" max="28" width="3.6640625" hidden="1" customWidth="1"/>
    <col min="29" max="29" width="5.2187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/>
      <c r="O2" s="14"/>
      <c r="P2" s="14" t="s">
        <v>76</v>
      </c>
      <c r="Q2" s="14"/>
      <c r="R2" s="14"/>
      <c r="S2" s="14"/>
      <c r="T2" s="14"/>
      <c r="U2" s="14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2732</v>
      </c>
      <c r="B3" s="13"/>
      <c r="C3" s="13"/>
      <c r="D3" s="39" t="s">
        <v>3</v>
      </c>
      <c r="E3" s="40"/>
      <c r="F3" s="41"/>
      <c r="G3" s="41">
        <v>43255</v>
      </c>
      <c r="H3" s="41">
        <v>43265</v>
      </c>
      <c r="I3" s="42">
        <v>43269</v>
      </c>
      <c r="J3" s="41">
        <v>43262</v>
      </c>
      <c r="K3" s="41">
        <v>43266</v>
      </c>
      <c r="L3" s="41">
        <v>43267</v>
      </c>
      <c r="M3" s="41"/>
      <c r="N3" s="41"/>
      <c r="O3" s="41"/>
      <c r="P3" s="41">
        <v>43264</v>
      </c>
      <c r="Q3" s="41">
        <v>43273</v>
      </c>
      <c r="R3" s="41">
        <v>43279</v>
      </c>
      <c r="S3" s="43"/>
      <c r="T3" s="44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1.5" customHeight="1" x14ac:dyDescent="0.25">
      <c r="A4" s="13"/>
      <c r="B4" s="13"/>
      <c r="C4" s="13"/>
      <c r="D4" s="51" t="s">
        <v>5</v>
      </c>
      <c r="E4" s="40"/>
      <c r="F4" s="52"/>
      <c r="G4" s="52" t="s">
        <v>8</v>
      </c>
      <c r="H4" s="52" t="s">
        <v>6</v>
      </c>
      <c r="I4" s="52" t="s">
        <v>7</v>
      </c>
      <c r="J4" s="52" t="s">
        <v>10</v>
      </c>
      <c r="K4" s="52" t="s">
        <v>9</v>
      </c>
      <c r="L4" s="52" t="s">
        <v>11</v>
      </c>
      <c r="M4" s="52" t="s">
        <v>12</v>
      </c>
      <c r="N4" s="52"/>
      <c r="O4" s="52"/>
      <c r="P4" s="52" t="s">
        <v>14</v>
      </c>
      <c r="Q4" s="52" t="s">
        <v>13</v>
      </c>
      <c r="R4" s="52" t="s">
        <v>11</v>
      </c>
      <c r="S4" s="52"/>
      <c r="T4" s="55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22</v>
      </c>
      <c r="H5" s="64" t="s">
        <v>20</v>
      </c>
      <c r="I5" s="63" t="s">
        <v>21</v>
      </c>
      <c r="J5" s="64" t="s">
        <v>24</v>
      </c>
      <c r="K5" s="65" t="s">
        <v>23</v>
      </c>
      <c r="L5" s="64" t="s">
        <v>25</v>
      </c>
      <c r="M5" s="65" t="s">
        <v>26</v>
      </c>
      <c r="N5" s="66"/>
      <c r="O5" s="64"/>
      <c r="P5" s="64" t="s">
        <v>28</v>
      </c>
      <c r="Q5" s="64" t="s">
        <v>27</v>
      </c>
      <c r="R5" s="64" t="s">
        <v>25</v>
      </c>
      <c r="S5" s="63"/>
      <c r="T5" s="66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80">
        <v>1</v>
      </c>
      <c r="B6" s="81" t="s">
        <v>36</v>
      </c>
      <c r="C6" s="82" t="s">
        <v>37</v>
      </c>
      <c r="D6" s="83" t="s">
        <v>77</v>
      </c>
      <c r="E6" s="84">
        <v>2732</v>
      </c>
      <c r="F6" s="85"/>
      <c r="G6" s="85">
        <v>4</v>
      </c>
      <c r="H6" s="85">
        <v>5</v>
      </c>
      <c r="I6" s="85">
        <v>5</v>
      </c>
      <c r="J6" s="85">
        <v>5</v>
      </c>
      <c r="K6" s="85">
        <v>3</v>
      </c>
      <c r="L6" s="85">
        <v>3</v>
      </c>
      <c r="M6" s="85"/>
      <c r="N6" s="85"/>
      <c r="O6" s="85"/>
      <c r="P6" s="85">
        <v>5</v>
      </c>
      <c r="Q6" s="85">
        <v>3</v>
      </c>
      <c r="R6" s="85">
        <v>3</v>
      </c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4</v>
      </c>
      <c r="AA6" s="88">
        <f t="shared" ref="AA6:AA37" si="5">COUNTIF(AG6:AV6,AA$5)</f>
        <v>1</v>
      </c>
      <c r="AB6" s="88">
        <f t="shared" ref="AB6:AB37" si="6">COUNTIF(AG6:AV6,AB$5)</f>
        <v>4</v>
      </c>
      <c r="AC6" s="88">
        <f t="shared" ref="AC6:AC38" si="7">SUM(X6:AB6)</f>
        <v>9</v>
      </c>
      <c r="AD6" s="89">
        <f t="shared" ref="AD6:AD38" si="8">IF(ISERROR(((X6+Y6)*2+Z6*3+AA6*4+AB6*5)/SUM(X6,Y6:AB6)),"",((X6+Y6)*2+Z6*3+AA6*4+AB6*5)/SUM(X6,Y6:AB6))</f>
        <v>4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4</v>
      </c>
      <c r="AI6" s="92">
        <f t="shared" ref="AI6:AI37" si="12">IF(ISERROR(VALUE(LEFT(H6))),LEFT(H6),VALUE(LEFT(H6)))</f>
        <v>5</v>
      </c>
      <c r="AJ6" s="92">
        <f t="shared" ref="AJ6:AJ37" si="13">IF(ISERROR(VALUE(LEFT(I6))),LEFT(I6),VALUE(LEFT(I6)))</f>
        <v>5</v>
      </c>
      <c r="AK6" s="92">
        <f t="shared" ref="AK6:AK37" si="14">IF(ISERROR(VALUE(LEFT(J6))),LEFT(J6),VALUE(LEFT(J6)))</f>
        <v>5</v>
      </c>
      <c r="AL6" s="92">
        <f t="shared" ref="AL6:AL37" si="15">IF(ISERROR(VALUE(LEFT(K6))),LEFT(K6),VALUE(LEFT(K6)))</f>
        <v>3</v>
      </c>
      <c r="AM6" s="92">
        <f t="shared" ref="AM6:AM37" si="16">IF(ISERROR(VALUE(LEFT(L6))),LEFT(L6),VALUE(LEFT(L6)))</f>
        <v>3</v>
      </c>
      <c r="AN6" s="92" t="str">
        <f t="shared" ref="AN6:AN37" si="17">IF(ISERROR(VALUE(LEFT(M6))),LEFT(M6),VALUE(LEFT(M6)))</f>
        <v/>
      </c>
      <c r="AO6" s="92" t="str">
        <f t="shared" ref="AO6:AO37" si="18">IF(ISERROR(VALUE(LEFT(N6))),LEFT(N6),VALUE(LEFT(N6)))</f>
        <v/>
      </c>
      <c r="AP6" s="92" t="str">
        <f t="shared" ref="AP6:AP37" si="19">IF(ISERROR(VALUE(LEFT(O6))),LEFT(O6),VALUE(LEFT(O6)))</f>
        <v/>
      </c>
      <c r="AQ6" s="92">
        <f t="shared" ref="AQ6:AQ37" si="20">IF(ISERROR(VALUE(LEFT(P6))),LEFT(P6),VALUE(LEFT(P6)))</f>
        <v>5</v>
      </c>
      <c r="AR6" s="92">
        <f t="shared" ref="AR6:AR37" si="21">IF(ISERROR(VALUE(LEFT(Q6))),LEFT(Q6),VALUE(LEFT(Q6)))</f>
        <v>3</v>
      </c>
      <c r="AS6" s="92">
        <f t="shared" ref="AS6:AS37" si="22">IF(ISERROR(VALUE(LEFT(R6))),LEFT(R6),VALUE(LEFT(R6)))</f>
        <v>3</v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80">
        <v>2</v>
      </c>
      <c r="B7" s="81" t="s">
        <v>36</v>
      </c>
      <c r="C7" s="82" t="s">
        <v>37</v>
      </c>
      <c r="D7" s="83" t="s">
        <v>78</v>
      </c>
      <c r="E7" s="84">
        <v>2732</v>
      </c>
      <c r="F7" s="85"/>
      <c r="G7" s="85">
        <v>3</v>
      </c>
      <c r="H7" s="85">
        <v>4</v>
      </c>
      <c r="I7" s="85">
        <v>3</v>
      </c>
      <c r="J7" s="85">
        <v>5</v>
      </c>
      <c r="K7" s="85">
        <v>3</v>
      </c>
      <c r="L7" s="85">
        <v>4</v>
      </c>
      <c r="M7" s="85"/>
      <c r="N7" s="85"/>
      <c r="O7" s="85"/>
      <c r="P7" s="85">
        <v>4</v>
      </c>
      <c r="Q7" s="85">
        <v>4</v>
      </c>
      <c r="R7" s="85">
        <v>3</v>
      </c>
      <c r="S7" s="85"/>
      <c r="T7" s="85"/>
      <c r="U7" s="86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4</v>
      </c>
      <c r="AA7" s="88">
        <f t="shared" si="5"/>
        <v>4</v>
      </c>
      <c r="AB7" s="88">
        <f t="shared" si="6"/>
        <v>1</v>
      </c>
      <c r="AC7" s="88">
        <f t="shared" si="7"/>
        <v>9</v>
      </c>
      <c r="AD7" s="89">
        <f t="shared" si="8"/>
        <v>3.6666666666666665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3</v>
      </c>
      <c r="AI7" s="92">
        <f t="shared" si="12"/>
        <v>4</v>
      </c>
      <c r="AJ7" s="92">
        <f t="shared" si="13"/>
        <v>3</v>
      </c>
      <c r="AK7" s="92">
        <f t="shared" si="14"/>
        <v>5</v>
      </c>
      <c r="AL7" s="92">
        <f t="shared" si="15"/>
        <v>3</v>
      </c>
      <c r="AM7" s="92">
        <f t="shared" si="16"/>
        <v>4</v>
      </c>
      <c r="AN7" s="92" t="str">
        <f t="shared" si="17"/>
        <v/>
      </c>
      <c r="AO7" s="92" t="str">
        <f t="shared" si="18"/>
        <v/>
      </c>
      <c r="AP7" s="92" t="str">
        <f t="shared" si="19"/>
        <v/>
      </c>
      <c r="AQ7" s="92">
        <f t="shared" si="20"/>
        <v>4</v>
      </c>
      <c r="AR7" s="92">
        <f t="shared" si="21"/>
        <v>4</v>
      </c>
      <c r="AS7" s="92">
        <f t="shared" si="22"/>
        <v>3</v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82" t="s">
        <v>37</v>
      </c>
      <c r="D8" s="83" t="s">
        <v>79</v>
      </c>
      <c r="E8" s="84">
        <v>2732</v>
      </c>
      <c r="F8" s="85"/>
      <c r="G8" s="85">
        <v>4</v>
      </c>
      <c r="H8" s="85">
        <v>5</v>
      </c>
      <c r="I8" s="85">
        <v>5</v>
      </c>
      <c r="J8" s="85">
        <v>5</v>
      </c>
      <c r="K8" s="85">
        <v>4</v>
      </c>
      <c r="L8" s="85">
        <v>3</v>
      </c>
      <c r="M8" s="85"/>
      <c r="N8" s="85"/>
      <c r="O8" s="85"/>
      <c r="P8" s="85">
        <v>5</v>
      </c>
      <c r="Q8" s="85">
        <v>4</v>
      </c>
      <c r="R8" s="85">
        <v>3</v>
      </c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2</v>
      </c>
      <c r="AA8" s="88">
        <f t="shared" si="5"/>
        <v>3</v>
      </c>
      <c r="AB8" s="88">
        <f t="shared" si="6"/>
        <v>4</v>
      </c>
      <c r="AC8" s="88">
        <f t="shared" si="7"/>
        <v>9</v>
      </c>
      <c r="AD8" s="89">
        <f t="shared" si="8"/>
        <v>4.2222222222222223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5</v>
      </c>
      <c r="AJ8" s="92">
        <f t="shared" si="13"/>
        <v>5</v>
      </c>
      <c r="AK8" s="92">
        <f t="shared" si="14"/>
        <v>5</v>
      </c>
      <c r="AL8" s="92">
        <f t="shared" si="15"/>
        <v>4</v>
      </c>
      <c r="AM8" s="92">
        <f t="shared" si="16"/>
        <v>3</v>
      </c>
      <c r="AN8" s="92" t="str">
        <f t="shared" si="17"/>
        <v/>
      </c>
      <c r="AO8" s="92" t="str">
        <f t="shared" si="18"/>
        <v/>
      </c>
      <c r="AP8" s="92" t="str">
        <f t="shared" si="19"/>
        <v/>
      </c>
      <c r="AQ8" s="92">
        <f t="shared" si="20"/>
        <v>5</v>
      </c>
      <c r="AR8" s="92">
        <f t="shared" si="21"/>
        <v>4</v>
      </c>
      <c r="AS8" s="92">
        <f t="shared" si="22"/>
        <v>3</v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82" t="s">
        <v>37</v>
      </c>
      <c r="D9" s="83" t="s">
        <v>80</v>
      </c>
      <c r="E9" s="84">
        <v>2732</v>
      </c>
      <c r="F9" s="85"/>
      <c r="G9" s="85">
        <v>4</v>
      </c>
      <c r="H9" s="85">
        <v>5</v>
      </c>
      <c r="I9" s="85">
        <v>4</v>
      </c>
      <c r="J9" s="85">
        <v>5</v>
      </c>
      <c r="K9" s="85">
        <v>4</v>
      </c>
      <c r="L9" s="85">
        <v>3</v>
      </c>
      <c r="M9" s="85"/>
      <c r="N9" s="85"/>
      <c r="O9" s="85"/>
      <c r="P9" s="85">
        <v>5</v>
      </c>
      <c r="Q9" s="85">
        <v>3</v>
      </c>
      <c r="R9" s="85">
        <v>3</v>
      </c>
      <c r="S9" s="85"/>
      <c r="T9" s="85"/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3</v>
      </c>
      <c r="AA9" s="88">
        <f t="shared" si="5"/>
        <v>3</v>
      </c>
      <c r="AB9" s="88">
        <f t="shared" si="6"/>
        <v>3</v>
      </c>
      <c r="AC9" s="88">
        <f t="shared" si="7"/>
        <v>9</v>
      </c>
      <c r="AD9" s="89">
        <f t="shared" si="8"/>
        <v>4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4</v>
      </c>
      <c r="AI9" s="92">
        <f t="shared" si="12"/>
        <v>5</v>
      </c>
      <c r="AJ9" s="92">
        <f t="shared" si="13"/>
        <v>4</v>
      </c>
      <c r="AK9" s="92">
        <f t="shared" si="14"/>
        <v>5</v>
      </c>
      <c r="AL9" s="92">
        <f t="shared" si="15"/>
        <v>4</v>
      </c>
      <c r="AM9" s="92">
        <f t="shared" si="16"/>
        <v>3</v>
      </c>
      <c r="AN9" s="92" t="str">
        <f t="shared" si="17"/>
        <v/>
      </c>
      <c r="AO9" s="92" t="str">
        <f t="shared" si="18"/>
        <v/>
      </c>
      <c r="AP9" s="92" t="str">
        <f t="shared" si="19"/>
        <v/>
      </c>
      <c r="AQ9" s="92">
        <f t="shared" si="20"/>
        <v>5</v>
      </c>
      <c r="AR9" s="92">
        <f t="shared" si="21"/>
        <v>3</v>
      </c>
      <c r="AS9" s="92">
        <f t="shared" si="22"/>
        <v>3</v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82" t="s">
        <v>37</v>
      </c>
      <c r="D10" s="83" t="s">
        <v>81</v>
      </c>
      <c r="E10" s="84">
        <v>2732</v>
      </c>
      <c r="F10" s="85"/>
      <c r="G10" s="85">
        <v>4</v>
      </c>
      <c r="H10" s="85">
        <v>5</v>
      </c>
      <c r="I10" s="85">
        <v>5</v>
      </c>
      <c r="J10" s="85">
        <v>5</v>
      </c>
      <c r="K10" s="85">
        <v>4</v>
      </c>
      <c r="L10" s="85">
        <v>3</v>
      </c>
      <c r="M10" s="85"/>
      <c r="N10" s="85"/>
      <c r="O10" s="85"/>
      <c r="P10" s="85">
        <v>4</v>
      </c>
      <c r="Q10" s="85">
        <v>4</v>
      </c>
      <c r="R10" s="85">
        <v>3</v>
      </c>
      <c r="S10" s="85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2</v>
      </c>
      <c r="AA10" s="88">
        <f t="shared" si="5"/>
        <v>4</v>
      </c>
      <c r="AB10" s="88">
        <f t="shared" si="6"/>
        <v>3</v>
      </c>
      <c r="AC10" s="88">
        <f t="shared" si="7"/>
        <v>9</v>
      </c>
      <c r="AD10" s="89">
        <f t="shared" si="8"/>
        <v>4.1111111111111107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4</v>
      </c>
      <c r="AI10" s="92">
        <f t="shared" si="12"/>
        <v>5</v>
      </c>
      <c r="AJ10" s="92">
        <f t="shared" si="13"/>
        <v>5</v>
      </c>
      <c r="AK10" s="92">
        <f t="shared" si="14"/>
        <v>5</v>
      </c>
      <c r="AL10" s="92">
        <f t="shared" si="15"/>
        <v>4</v>
      </c>
      <c r="AM10" s="92">
        <f t="shared" si="16"/>
        <v>3</v>
      </c>
      <c r="AN10" s="92" t="str">
        <f t="shared" si="17"/>
        <v/>
      </c>
      <c r="AO10" s="92" t="str">
        <f t="shared" si="18"/>
        <v/>
      </c>
      <c r="AP10" s="92" t="str">
        <f t="shared" si="19"/>
        <v/>
      </c>
      <c r="AQ10" s="92">
        <f t="shared" si="20"/>
        <v>4</v>
      </c>
      <c r="AR10" s="92">
        <f t="shared" si="21"/>
        <v>4</v>
      </c>
      <c r="AS10" s="92">
        <f t="shared" si="22"/>
        <v>3</v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82" t="s">
        <v>37</v>
      </c>
      <c r="D11" s="83" t="s">
        <v>82</v>
      </c>
      <c r="E11" s="84">
        <v>2732</v>
      </c>
      <c r="F11" s="85"/>
      <c r="G11" s="85">
        <v>4</v>
      </c>
      <c r="H11" s="85">
        <v>4</v>
      </c>
      <c r="I11" s="85">
        <v>4</v>
      </c>
      <c r="J11" s="85">
        <v>5</v>
      </c>
      <c r="K11" s="85">
        <v>4</v>
      </c>
      <c r="L11" s="85">
        <v>5</v>
      </c>
      <c r="M11" s="85"/>
      <c r="N11" s="85"/>
      <c r="O11" s="85"/>
      <c r="P11" s="85">
        <v>5</v>
      </c>
      <c r="Q11" s="85">
        <v>3</v>
      </c>
      <c r="R11" s="85">
        <v>3</v>
      </c>
      <c r="S11" s="85"/>
      <c r="T11" s="85"/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2</v>
      </c>
      <c r="AA11" s="98">
        <f t="shared" si="5"/>
        <v>4</v>
      </c>
      <c r="AB11" s="98">
        <f t="shared" si="6"/>
        <v>3</v>
      </c>
      <c r="AC11" s="88">
        <f t="shared" si="7"/>
        <v>9</v>
      </c>
      <c r="AD11" s="89">
        <f t="shared" si="8"/>
        <v>4.1111111111111107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4</v>
      </c>
      <c r="AJ11" s="92">
        <f t="shared" si="13"/>
        <v>4</v>
      </c>
      <c r="AK11" s="92">
        <f t="shared" si="14"/>
        <v>5</v>
      </c>
      <c r="AL11" s="92">
        <f t="shared" si="15"/>
        <v>4</v>
      </c>
      <c r="AM11" s="92">
        <f t="shared" si="16"/>
        <v>5</v>
      </c>
      <c r="AN11" s="92" t="str">
        <f t="shared" si="17"/>
        <v/>
      </c>
      <c r="AO11" s="92" t="str">
        <f t="shared" si="18"/>
        <v/>
      </c>
      <c r="AP11" s="92" t="str">
        <f t="shared" si="19"/>
        <v/>
      </c>
      <c r="AQ11" s="92">
        <f t="shared" si="20"/>
        <v>5</v>
      </c>
      <c r="AR11" s="92">
        <f t="shared" si="21"/>
        <v>3</v>
      </c>
      <c r="AS11" s="92">
        <f t="shared" si="22"/>
        <v>3</v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82" t="s">
        <v>37</v>
      </c>
      <c r="D12" s="83" t="s">
        <v>83</v>
      </c>
      <c r="E12" s="84">
        <v>2732</v>
      </c>
      <c r="F12" s="182"/>
      <c r="G12" s="85">
        <v>4</v>
      </c>
      <c r="H12" s="85">
        <v>4</v>
      </c>
      <c r="I12" s="85">
        <v>4</v>
      </c>
      <c r="J12" s="85">
        <v>5</v>
      </c>
      <c r="K12" s="85">
        <v>4</v>
      </c>
      <c r="L12" s="85">
        <v>4</v>
      </c>
      <c r="M12" s="85"/>
      <c r="N12" s="85"/>
      <c r="O12" s="85"/>
      <c r="P12" s="85">
        <v>5</v>
      </c>
      <c r="Q12" s="85">
        <v>4</v>
      </c>
      <c r="R12" s="85">
        <v>4</v>
      </c>
      <c r="S12" s="85"/>
      <c r="T12" s="85"/>
      <c r="U12" s="86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7</v>
      </c>
      <c r="AB12" s="88">
        <f t="shared" si="6"/>
        <v>2</v>
      </c>
      <c r="AC12" s="88">
        <f t="shared" si="7"/>
        <v>9</v>
      </c>
      <c r="AD12" s="89">
        <f t="shared" si="8"/>
        <v>4.2222222222222223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4</v>
      </c>
      <c r="AJ12" s="92">
        <f t="shared" si="13"/>
        <v>4</v>
      </c>
      <c r="AK12" s="92">
        <f t="shared" si="14"/>
        <v>5</v>
      </c>
      <c r="AL12" s="92">
        <f t="shared" si="15"/>
        <v>4</v>
      </c>
      <c r="AM12" s="92">
        <f t="shared" si="16"/>
        <v>4</v>
      </c>
      <c r="AN12" s="92" t="str">
        <f t="shared" si="17"/>
        <v/>
      </c>
      <c r="AO12" s="92" t="str">
        <f t="shared" si="18"/>
        <v/>
      </c>
      <c r="AP12" s="92" t="str">
        <f t="shared" si="19"/>
        <v/>
      </c>
      <c r="AQ12" s="92">
        <f t="shared" si="20"/>
        <v>5</v>
      </c>
      <c r="AR12" s="92">
        <f t="shared" si="21"/>
        <v>4</v>
      </c>
      <c r="AS12" s="92">
        <f t="shared" si="22"/>
        <v>4</v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82" t="s">
        <v>37</v>
      </c>
      <c r="D13" s="83" t="s">
        <v>84</v>
      </c>
      <c r="E13" s="84">
        <v>2732</v>
      </c>
      <c r="F13" s="85"/>
      <c r="G13" s="85">
        <v>5</v>
      </c>
      <c r="H13" s="85">
        <v>5</v>
      </c>
      <c r="I13" s="85">
        <v>5</v>
      </c>
      <c r="J13" s="85">
        <v>5</v>
      </c>
      <c r="K13" s="85">
        <v>4</v>
      </c>
      <c r="L13" s="85">
        <v>3</v>
      </c>
      <c r="M13" s="85"/>
      <c r="N13" s="85"/>
      <c r="O13" s="85"/>
      <c r="P13" s="85">
        <v>5</v>
      </c>
      <c r="Q13" s="85">
        <v>3</v>
      </c>
      <c r="R13" s="85">
        <v>3</v>
      </c>
      <c r="S13" s="85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3</v>
      </c>
      <c r="AA13" s="88">
        <f t="shared" si="5"/>
        <v>1</v>
      </c>
      <c r="AB13" s="88">
        <f t="shared" si="6"/>
        <v>5</v>
      </c>
      <c r="AC13" s="88">
        <f t="shared" si="7"/>
        <v>9</v>
      </c>
      <c r="AD13" s="89">
        <f t="shared" si="8"/>
        <v>4.2222222222222223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5</v>
      </c>
      <c r="AJ13" s="92">
        <f t="shared" si="13"/>
        <v>5</v>
      </c>
      <c r="AK13" s="92">
        <f t="shared" si="14"/>
        <v>5</v>
      </c>
      <c r="AL13" s="92">
        <f t="shared" si="15"/>
        <v>4</v>
      </c>
      <c r="AM13" s="92">
        <f t="shared" si="16"/>
        <v>3</v>
      </c>
      <c r="AN13" s="92" t="str">
        <f t="shared" si="17"/>
        <v/>
      </c>
      <c r="AO13" s="92" t="str">
        <f t="shared" si="18"/>
        <v/>
      </c>
      <c r="AP13" s="92" t="str">
        <f t="shared" si="19"/>
        <v/>
      </c>
      <c r="AQ13" s="92">
        <f t="shared" si="20"/>
        <v>5</v>
      </c>
      <c r="AR13" s="92">
        <f t="shared" si="21"/>
        <v>3</v>
      </c>
      <c r="AS13" s="92">
        <f t="shared" si="22"/>
        <v>3</v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81"/>
      <c r="C14" s="82" t="s">
        <v>37</v>
      </c>
      <c r="D14" s="83" t="s">
        <v>85</v>
      </c>
      <c r="E14" s="84">
        <v>2732</v>
      </c>
      <c r="F14" s="85"/>
      <c r="G14" s="85">
        <v>5</v>
      </c>
      <c r="H14" s="85">
        <v>5</v>
      </c>
      <c r="I14" s="85">
        <v>5</v>
      </c>
      <c r="J14" s="85">
        <v>5</v>
      </c>
      <c r="K14" s="85">
        <v>5</v>
      </c>
      <c r="L14" s="85">
        <v>5</v>
      </c>
      <c r="M14" s="85"/>
      <c r="N14" s="85"/>
      <c r="O14" s="85"/>
      <c r="P14" s="85">
        <v>5</v>
      </c>
      <c r="Q14" s="85">
        <v>4</v>
      </c>
      <c r="R14" s="102">
        <v>5</v>
      </c>
      <c r="S14" s="85"/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1</v>
      </c>
      <c r="AB14" s="104">
        <f t="shared" si="6"/>
        <v>8</v>
      </c>
      <c r="AC14" s="104">
        <f t="shared" si="7"/>
        <v>9</v>
      </c>
      <c r="AD14" s="105">
        <f t="shared" si="8"/>
        <v>4.8888888888888893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5</v>
      </c>
      <c r="AJ14" s="92">
        <f t="shared" si="13"/>
        <v>5</v>
      </c>
      <c r="AK14" s="92">
        <f t="shared" si="14"/>
        <v>5</v>
      </c>
      <c r="AL14" s="92">
        <f t="shared" si="15"/>
        <v>5</v>
      </c>
      <c r="AM14" s="92">
        <f t="shared" si="16"/>
        <v>5</v>
      </c>
      <c r="AN14" s="92" t="str">
        <f t="shared" si="17"/>
        <v/>
      </c>
      <c r="AO14" s="92" t="str">
        <f t="shared" si="18"/>
        <v/>
      </c>
      <c r="AP14" s="92" t="str">
        <f t="shared" si="19"/>
        <v/>
      </c>
      <c r="AQ14" s="92">
        <f t="shared" si="20"/>
        <v>5</v>
      </c>
      <c r="AR14" s="92">
        <f t="shared" si="21"/>
        <v>4</v>
      </c>
      <c r="AS14" s="92">
        <f t="shared" si="22"/>
        <v>5</v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81"/>
      <c r="C15" s="82" t="s">
        <v>86</v>
      </c>
      <c r="D15" s="83" t="s">
        <v>87</v>
      </c>
      <c r="E15" s="84">
        <v>2732</v>
      </c>
      <c r="F15" s="85"/>
      <c r="G15" s="85">
        <v>4</v>
      </c>
      <c r="H15" s="85">
        <v>4</v>
      </c>
      <c r="I15" s="85">
        <v>4</v>
      </c>
      <c r="J15" s="85">
        <v>5</v>
      </c>
      <c r="K15" s="85">
        <v>4</v>
      </c>
      <c r="L15" s="85">
        <v>4</v>
      </c>
      <c r="M15" s="85"/>
      <c r="N15" s="85"/>
      <c r="O15" s="85"/>
      <c r="P15" s="85">
        <v>3</v>
      </c>
      <c r="Q15" s="85">
        <v>3</v>
      </c>
      <c r="R15" s="102">
        <v>3</v>
      </c>
      <c r="S15" s="85"/>
      <c r="T15" s="85"/>
      <c r="U15" s="86"/>
      <c r="V15" s="103">
        <f t="shared" si="0"/>
        <v>3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3</v>
      </c>
      <c r="AA15" s="104">
        <f t="shared" si="5"/>
        <v>5</v>
      </c>
      <c r="AB15" s="104">
        <f t="shared" si="6"/>
        <v>1</v>
      </c>
      <c r="AC15" s="104">
        <f t="shared" si="7"/>
        <v>9</v>
      </c>
      <c r="AD15" s="105">
        <f t="shared" si="8"/>
        <v>3.7777777777777777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4</v>
      </c>
      <c r="AI15" s="92">
        <f t="shared" si="12"/>
        <v>4</v>
      </c>
      <c r="AJ15" s="92">
        <f t="shared" si="13"/>
        <v>4</v>
      </c>
      <c r="AK15" s="92">
        <f t="shared" si="14"/>
        <v>5</v>
      </c>
      <c r="AL15" s="92">
        <f t="shared" si="15"/>
        <v>4</v>
      </c>
      <c r="AM15" s="92">
        <f t="shared" si="16"/>
        <v>4</v>
      </c>
      <c r="AN15" s="92" t="str">
        <f t="shared" si="17"/>
        <v/>
      </c>
      <c r="AO15" s="92" t="str">
        <f t="shared" si="18"/>
        <v/>
      </c>
      <c r="AP15" s="92" t="str">
        <f t="shared" si="19"/>
        <v/>
      </c>
      <c r="AQ15" s="92">
        <f t="shared" si="20"/>
        <v>3</v>
      </c>
      <c r="AR15" s="92">
        <f t="shared" si="21"/>
        <v>3</v>
      </c>
      <c r="AS15" s="92">
        <f t="shared" si="22"/>
        <v>3</v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81"/>
      <c r="C16" s="82" t="s">
        <v>37</v>
      </c>
      <c r="D16" s="83" t="s">
        <v>88</v>
      </c>
      <c r="E16" s="84">
        <v>2732</v>
      </c>
      <c r="F16" s="182"/>
      <c r="G16" s="85">
        <v>5</v>
      </c>
      <c r="H16" s="85">
        <v>4</v>
      </c>
      <c r="I16" s="85">
        <v>4</v>
      </c>
      <c r="J16" s="85">
        <v>5</v>
      </c>
      <c r="K16" s="85">
        <v>4</v>
      </c>
      <c r="L16" s="85">
        <v>4</v>
      </c>
      <c r="M16" s="85"/>
      <c r="N16" s="85"/>
      <c r="O16" s="85"/>
      <c r="P16" s="85">
        <v>5</v>
      </c>
      <c r="Q16" s="85">
        <v>4</v>
      </c>
      <c r="R16" s="102">
        <v>4</v>
      </c>
      <c r="S16" s="85"/>
      <c r="T16" s="85"/>
      <c r="U16" s="86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6</v>
      </c>
      <c r="AB16" s="104">
        <f t="shared" si="6"/>
        <v>3</v>
      </c>
      <c r="AC16" s="104">
        <f t="shared" si="7"/>
        <v>9</v>
      </c>
      <c r="AD16" s="105">
        <f t="shared" si="8"/>
        <v>4.333333333333333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4</v>
      </c>
      <c r="AJ16" s="92">
        <f t="shared" si="13"/>
        <v>4</v>
      </c>
      <c r="AK16" s="92">
        <f t="shared" si="14"/>
        <v>5</v>
      </c>
      <c r="AL16" s="92">
        <f t="shared" si="15"/>
        <v>4</v>
      </c>
      <c r="AM16" s="92">
        <f t="shared" si="16"/>
        <v>4</v>
      </c>
      <c r="AN16" s="92" t="str">
        <f t="shared" si="17"/>
        <v/>
      </c>
      <c r="AO16" s="92" t="str">
        <f t="shared" si="18"/>
        <v/>
      </c>
      <c r="AP16" s="92" t="str">
        <f t="shared" si="19"/>
        <v/>
      </c>
      <c r="AQ16" s="92">
        <f t="shared" si="20"/>
        <v>5</v>
      </c>
      <c r="AR16" s="92">
        <f t="shared" si="21"/>
        <v>4</v>
      </c>
      <c r="AS16" s="92">
        <f t="shared" si="22"/>
        <v>4</v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109"/>
      <c r="C17" s="82" t="s">
        <v>37</v>
      </c>
      <c r="D17" s="83" t="s">
        <v>89</v>
      </c>
      <c r="E17" s="84">
        <v>2732</v>
      </c>
      <c r="F17" s="85"/>
      <c r="G17" s="85">
        <v>5</v>
      </c>
      <c r="H17" s="85">
        <v>5</v>
      </c>
      <c r="I17" s="85">
        <v>5</v>
      </c>
      <c r="J17" s="85">
        <v>5</v>
      </c>
      <c r="K17" s="85">
        <v>5</v>
      </c>
      <c r="L17" s="85">
        <v>3</v>
      </c>
      <c r="M17" s="85"/>
      <c r="N17" s="85"/>
      <c r="O17" s="85"/>
      <c r="P17" s="85">
        <v>3</v>
      </c>
      <c r="Q17" s="85">
        <v>3</v>
      </c>
      <c r="R17" s="102">
        <v>3</v>
      </c>
      <c r="S17" s="85"/>
      <c r="T17" s="85"/>
      <c r="U17" s="86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4</v>
      </c>
      <c r="AA17" s="104">
        <f t="shared" si="5"/>
        <v>0</v>
      </c>
      <c r="AB17" s="104">
        <f t="shared" si="6"/>
        <v>5</v>
      </c>
      <c r="AC17" s="104">
        <f t="shared" si="7"/>
        <v>9</v>
      </c>
      <c r="AD17" s="105">
        <f t="shared" si="8"/>
        <v>4.1111111111111107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5</v>
      </c>
      <c r="AI17" s="92">
        <f t="shared" si="12"/>
        <v>5</v>
      </c>
      <c r="AJ17" s="92">
        <f t="shared" si="13"/>
        <v>5</v>
      </c>
      <c r="AK17" s="92">
        <f t="shared" si="14"/>
        <v>5</v>
      </c>
      <c r="AL17" s="92">
        <f t="shared" si="15"/>
        <v>5</v>
      </c>
      <c r="AM17" s="92">
        <f t="shared" si="16"/>
        <v>3</v>
      </c>
      <c r="AN17" s="92" t="str">
        <f t="shared" si="17"/>
        <v/>
      </c>
      <c r="AO17" s="92" t="str">
        <f t="shared" si="18"/>
        <v/>
      </c>
      <c r="AP17" s="92" t="str">
        <f t="shared" si="19"/>
        <v/>
      </c>
      <c r="AQ17" s="92">
        <f t="shared" si="20"/>
        <v>3</v>
      </c>
      <c r="AR17" s="92">
        <f t="shared" si="21"/>
        <v>3</v>
      </c>
      <c r="AS17" s="92">
        <f t="shared" si="22"/>
        <v>3</v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10"/>
      <c r="C18" s="82" t="s">
        <v>37</v>
      </c>
      <c r="D18" s="83" t="s">
        <v>90</v>
      </c>
      <c r="E18" s="84">
        <v>2732</v>
      </c>
      <c r="F18" s="85"/>
      <c r="G18" s="85">
        <v>5</v>
      </c>
      <c r="H18" s="85">
        <v>4</v>
      </c>
      <c r="I18" s="85">
        <v>4</v>
      </c>
      <c r="J18" s="85">
        <v>4</v>
      </c>
      <c r="K18" s="85">
        <v>4</v>
      </c>
      <c r="L18" s="85">
        <v>3</v>
      </c>
      <c r="M18" s="85"/>
      <c r="N18" s="85"/>
      <c r="O18" s="85"/>
      <c r="P18" s="85">
        <v>5</v>
      </c>
      <c r="Q18" s="85">
        <v>3</v>
      </c>
      <c r="R18" s="102">
        <v>3</v>
      </c>
      <c r="S18" s="85"/>
      <c r="T18" s="85"/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3</v>
      </c>
      <c r="AA18" s="104">
        <f t="shared" si="5"/>
        <v>4</v>
      </c>
      <c r="AB18" s="104">
        <f t="shared" si="6"/>
        <v>2</v>
      </c>
      <c r="AC18" s="104">
        <f t="shared" si="7"/>
        <v>9</v>
      </c>
      <c r="AD18" s="105">
        <f t="shared" si="8"/>
        <v>3.8888888888888888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4</v>
      </c>
      <c r="AJ18" s="92">
        <f t="shared" si="13"/>
        <v>4</v>
      </c>
      <c r="AK18" s="92">
        <f t="shared" si="14"/>
        <v>4</v>
      </c>
      <c r="AL18" s="92">
        <f t="shared" si="15"/>
        <v>4</v>
      </c>
      <c r="AM18" s="92">
        <f t="shared" si="16"/>
        <v>3</v>
      </c>
      <c r="AN18" s="92" t="str">
        <f t="shared" si="17"/>
        <v/>
      </c>
      <c r="AO18" s="92" t="str">
        <f t="shared" si="18"/>
        <v/>
      </c>
      <c r="AP18" s="92" t="str">
        <f t="shared" si="19"/>
        <v/>
      </c>
      <c r="AQ18" s="92">
        <f t="shared" si="20"/>
        <v>5</v>
      </c>
      <c r="AR18" s="92">
        <f t="shared" si="21"/>
        <v>3</v>
      </c>
      <c r="AS18" s="92">
        <f t="shared" si="22"/>
        <v>3</v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10"/>
      <c r="C19" s="82" t="s">
        <v>37</v>
      </c>
      <c r="D19" s="83" t="s">
        <v>91</v>
      </c>
      <c r="E19" s="84">
        <v>2732</v>
      </c>
      <c r="F19" s="85"/>
      <c r="G19" s="85">
        <v>3</v>
      </c>
      <c r="H19" s="85">
        <v>4</v>
      </c>
      <c r="I19" s="85">
        <v>3</v>
      </c>
      <c r="J19" s="85">
        <v>4</v>
      </c>
      <c r="K19" s="85">
        <v>3</v>
      </c>
      <c r="L19" s="85">
        <v>3</v>
      </c>
      <c r="M19" s="85"/>
      <c r="N19" s="85"/>
      <c r="O19" s="85"/>
      <c r="P19" s="85">
        <v>3</v>
      </c>
      <c r="Q19" s="85" t="s">
        <v>92</v>
      </c>
      <c r="R19" s="85">
        <v>3</v>
      </c>
      <c r="S19" s="85"/>
      <c r="T19" s="85"/>
      <c r="U19" s="86"/>
      <c r="V19" s="103">
        <f t="shared" si="0"/>
        <v>2</v>
      </c>
      <c r="W19" s="104">
        <f t="shared" si="1"/>
        <v>0</v>
      </c>
      <c r="X19" s="104">
        <f t="shared" si="27"/>
        <v>0</v>
      </c>
      <c r="Y19" s="104">
        <f t="shared" si="3"/>
        <v>1</v>
      </c>
      <c r="Z19" s="104">
        <f t="shared" si="4"/>
        <v>6</v>
      </c>
      <c r="AA19" s="104">
        <f t="shared" si="5"/>
        <v>2</v>
      </c>
      <c r="AB19" s="104">
        <f t="shared" si="6"/>
        <v>0</v>
      </c>
      <c r="AC19" s="104">
        <f t="shared" si="7"/>
        <v>9</v>
      </c>
      <c r="AD19" s="105">
        <f t="shared" si="8"/>
        <v>3.1111111111111112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3</v>
      </c>
      <c r="AI19" s="92">
        <f t="shared" si="12"/>
        <v>4</v>
      </c>
      <c r="AJ19" s="92">
        <f t="shared" si="13"/>
        <v>3</v>
      </c>
      <c r="AK19" s="92">
        <f t="shared" si="14"/>
        <v>4</v>
      </c>
      <c r="AL19" s="92">
        <f t="shared" si="15"/>
        <v>3</v>
      </c>
      <c r="AM19" s="92">
        <f t="shared" si="16"/>
        <v>3</v>
      </c>
      <c r="AN19" s="92" t="str">
        <f t="shared" si="17"/>
        <v/>
      </c>
      <c r="AO19" s="92" t="str">
        <f t="shared" si="18"/>
        <v/>
      </c>
      <c r="AP19" s="92" t="str">
        <f t="shared" si="19"/>
        <v/>
      </c>
      <c r="AQ19" s="92">
        <f t="shared" si="20"/>
        <v>3</v>
      </c>
      <c r="AR19" s="92">
        <f t="shared" si="21"/>
        <v>2</v>
      </c>
      <c r="AS19" s="92">
        <f t="shared" si="22"/>
        <v>3</v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10"/>
      <c r="C20" s="82" t="s">
        <v>37</v>
      </c>
      <c r="D20" s="83" t="s">
        <v>93</v>
      </c>
      <c r="E20" s="84">
        <v>2732</v>
      </c>
      <c r="F20" s="85"/>
      <c r="G20" s="85">
        <v>4</v>
      </c>
      <c r="H20" s="85">
        <v>5</v>
      </c>
      <c r="I20" s="85">
        <v>4</v>
      </c>
      <c r="J20" s="85">
        <v>5</v>
      </c>
      <c r="K20" s="85">
        <v>3</v>
      </c>
      <c r="L20" s="85">
        <v>5</v>
      </c>
      <c r="M20" s="85"/>
      <c r="N20" s="85"/>
      <c r="O20" s="85"/>
      <c r="P20" s="85">
        <v>5</v>
      </c>
      <c r="Q20" s="85">
        <v>4</v>
      </c>
      <c r="R20" s="102">
        <v>5</v>
      </c>
      <c r="S20" s="85"/>
      <c r="T20" s="85"/>
      <c r="U20" s="86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1</v>
      </c>
      <c r="AA20" s="104">
        <f t="shared" si="5"/>
        <v>3</v>
      </c>
      <c r="AB20" s="104">
        <f t="shared" si="6"/>
        <v>5</v>
      </c>
      <c r="AC20" s="104">
        <f t="shared" si="7"/>
        <v>9</v>
      </c>
      <c r="AD20" s="105">
        <f t="shared" si="8"/>
        <v>4.4444444444444446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5</v>
      </c>
      <c r="AJ20" s="92">
        <f t="shared" si="13"/>
        <v>4</v>
      </c>
      <c r="AK20" s="92">
        <f t="shared" si="14"/>
        <v>5</v>
      </c>
      <c r="AL20" s="92">
        <f t="shared" si="15"/>
        <v>3</v>
      </c>
      <c r="AM20" s="92">
        <f t="shared" si="16"/>
        <v>5</v>
      </c>
      <c r="AN20" s="92" t="str">
        <f t="shared" si="17"/>
        <v/>
      </c>
      <c r="AO20" s="92" t="str">
        <f t="shared" si="18"/>
        <v/>
      </c>
      <c r="AP20" s="92" t="str">
        <f t="shared" si="19"/>
        <v/>
      </c>
      <c r="AQ20" s="92">
        <f t="shared" si="20"/>
        <v>5</v>
      </c>
      <c r="AR20" s="92">
        <f t="shared" si="21"/>
        <v>4</v>
      </c>
      <c r="AS20" s="92">
        <f t="shared" si="22"/>
        <v>5</v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10"/>
      <c r="C21" s="82" t="s">
        <v>37</v>
      </c>
      <c r="D21" s="83" t="s">
        <v>94</v>
      </c>
      <c r="E21" s="84">
        <v>2732</v>
      </c>
      <c r="F21" s="85"/>
      <c r="G21" s="85">
        <v>4</v>
      </c>
      <c r="H21" s="85">
        <v>5</v>
      </c>
      <c r="I21" s="85">
        <v>4</v>
      </c>
      <c r="J21" s="85">
        <v>5</v>
      </c>
      <c r="K21" s="85">
        <v>4</v>
      </c>
      <c r="L21" s="85">
        <v>4</v>
      </c>
      <c r="M21" s="85"/>
      <c r="N21" s="85"/>
      <c r="O21" s="85"/>
      <c r="P21" s="85">
        <v>5</v>
      </c>
      <c r="Q21" s="85">
        <v>4</v>
      </c>
      <c r="R21" s="102">
        <v>4</v>
      </c>
      <c r="S21" s="85"/>
      <c r="T21" s="85"/>
      <c r="U21" s="86"/>
      <c r="V21" s="103">
        <f t="shared" si="0"/>
        <v>4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6</v>
      </c>
      <c r="AB21" s="104">
        <f t="shared" si="6"/>
        <v>3</v>
      </c>
      <c r="AC21" s="104">
        <f t="shared" si="7"/>
        <v>9</v>
      </c>
      <c r="AD21" s="105">
        <f t="shared" si="8"/>
        <v>4.333333333333333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4</v>
      </c>
      <c r="AI21" s="92">
        <f t="shared" si="12"/>
        <v>5</v>
      </c>
      <c r="AJ21" s="92">
        <f t="shared" si="13"/>
        <v>4</v>
      </c>
      <c r="AK21" s="92">
        <f t="shared" si="14"/>
        <v>5</v>
      </c>
      <c r="AL21" s="92">
        <f t="shared" si="15"/>
        <v>4</v>
      </c>
      <c r="AM21" s="92">
        <f t="shared" si="16"/>
        <v>4</v>
      </c>
      <c r="AN21" s="92" t="str">
        <f t="shared" si="17"/>
        <v/>
      </c>
      <c r="AO21" s="92" t="str">
        <f t="shared" si="18"/>
        <v/>
      </c>
      <c r="AP21" s="92" t="str">
        <f t="shared" si="19"/>
        <v/>
      </c>
      <c r="AQ21" s="92">
        <f t="shared" si="20"/>
        <v>5</v>
      </c>
      <c r="AR21" s="92">
        <f t="shared" si="21"/>
        <v>4</v>
      </c>
      <c r="AS21" s="92">
        <f t="shared" si="22"/>
        <v>4</v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10"/>
      <c r="C22" s="82" t="s">
        <v>37</v>
      </c>
      <c r="D22" s="83" t="s">
        <v>95</v>
      </c>
      <c r="E22" s="84">
        <v>2732</v>
      </c>
      <c r="F22" s="85"/>
      <c r="G22" s="85">
        <v>4</v>
      </c>
      <c r="H22" s="85">
        <v>4</v>
      </c>
      <c r="I22" s="85">
        <v>5</v>
      </c>
      <c r="J22" s="85">
        <v>5</v>
      </c>
      <c r="K22" s="85">
        <v>4</v>
      </c>
      <c r="L22" s="85">
        <v>4</v>
      </c>
      <c r="M22" s="85"/>
      <c r="N22" s="85"/>
      <c r="O22" s="85"/>
      <c r="P22" s="85">
        <v>5</v>
      </c>
      <c r="Q22" s="85">
        <v>4</v>
      </c>
      <c r="R22" s="102">
        <v>4</v>
      </c>
      <c r="S22" s="85"/>
      <c r="T22" s="85"/>
      <c r="U22" s="86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6</v>
      </c>
      <c r="AB22" s="104">
        <f t="shared" si="6"/>
        <v>3</v>
      </c>
      <c r="AC22" s="104">
        <f t="shared" si="7"/>
        <v>9</v>
      </c>
      <c r="AD22" s="105">
        <f t="shared" si="8"/>
        <v>4.333333333333333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4</v>
      </c>
      <c r="AI22" s="92">
        <f t="shared" si="12"/>
        <v>4</v>
      </c>
      <c r="AJ22" s="92">
        <f t="shared" si="13"/>
        <v>5</v>
      </c>
      <c r="AK22" s="92">
        <f t="shared" si="14"/>
        <v>5</v>
      </c>
      <c r="AL22" s="92">
        <f t="shared" si="15"/>
        <v>4</v>
      </c>
      <c r="AM22" s="92">
        <f t="shared" si="16"/>
        <v>4</v>
      </c>
      <c r="AN22" s="92" t="str">
        <f t="shared" si="17"/>
        <v/>
      </c>
      <c r="AO22" s="92" t="str">
        <f t="shared" si="18"/>
        <v/>
      </c>
      <c r="AP22" s="92" t="str">
        <f t="shared" si="19"/>
        <v/>
      </c>
      <c r="AQ22" s="92">
        <f t="shared" si="20"/>
        <v>5</v>
      </c>
      <c r="AR22" s="92">
        <f t="shared" si="21"/>
        <v>4</v>
      </c>
      <c r="AS22" s="92">
        <f t="shared" si="22"/>
        <v>4</v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10"/>
      <c r="C23" s="82" t="s">
        <v>37</v>
      </c>
      <c r="D23" s="83" t="s">
        <v>96</v>
      </c>
      <c r="E23" s="84">
        <v>2732</v>
      </c>
      <c r="F23" s="182"/>
      <c r="G23" s="85">
        <v>4</v>
      </c>
      <c r="H23" s="85">
        <v>5</v>
      </c>
      <c r="I23" s="85">
        <v>4</v>
      </c>
      <c r="J23" s="85">
        <v>4</v>
      </c>
      <c r="K23" s="85">
        <v>4</v>
      </c>
      <c r="L23" s="85">
        <v>3</v>
      </c>
      <c r="M23" s="85"/>
      <c r="N23" s="85"/>
      <c r="O23" s="85"/>
      <c r="P23" s="85">
        <v>5</v>
      </c>
      <c r="Q23" s="85">
        <v>3</v>
      </c>
      <c r="R23" s="102">
        <v>3</v>
      </c>
      <c r="S23" s="85"/>
      <c r="T23" s="85"/>
      <c r="U23" s="86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3</v>
      </c>
      <c r="AA23" s="104">
        <f t="shared" si="5"/>
        <v>4</v>
      </c>
      <c r="AB23" s="104">
        <f t="shared" si="6"/>
        <v>2</v>
      </c>
      <c r="AC23" s="104">
        <f t="shared" si="7"/>
        <v>9</v>
      </c>
      <c r="AD23" s="105">
        <f t="shared" si="8"/>
        <v>3.8888888888888888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4</v>
      </c>
      <c r="AI23" s="92">
        <f t="shared" si="12"/>
        <v>5</v>
      </c>
      <c r="AJ23" s="92">
        <f t="shared" si="13"/>
        <v>4</v>
      </c>
      <c r="AK23" s="92">
        <f t="shared" si="14"/>
        <v>4</v>
      </c>
      <c r="AL23" s="92">
        <f t="shared" si="15"/>
        <v>4</v>
      </c>
      <c r="AM23" s="92">
        <f t="shared" si="16"/>
        <v>3</v>
      </c>
      <c r="AN23" s="92" t="str">
        <f t="shared" si="17"/>
        <v/>
      </c>
      <c r="AO23" s="92" t="str">
        <f t="shared" si="18"/>
        <v/>
      </c>
      <c r="AP23" s="92" t="str">
        <f t="shared" si="19"/>
        <v/>
      </c>
      <c r="AQ23" s="92">
        <f t="shared" si="20"/>
        <v>5</v>
      </c>
      <c r="AR23" s="92">
        <f t="shared" si="21"/>
        <v>3</v>
      </c>
      <c r="AS23" s="92">
        <f t="shared" si="22"/>
        <v>3</v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10"/>
      <c r="C24" s="82" t="s">
        <v>37</v>
      </c>
      <c r="D24" s="83" t="s">
        <v>97</v>
      </c>
      <c r="E24" s="84">
        <v>2732</v>
      </c>
      <c r="F24" s="85"/>
      <c r="G24" s="85">
        <v>4</v>
      </c>
      <c r="H24" s="85">
        <v>5</v>
      </c>
      <c r="I24" s="85">
        <v>4</v>
      </c>
      <c r="J24" s="85">
        <v>5</v>
      </c>
      <c r="K24" s="85">
        <v>4</v>
      </c>
      <c r="L24" s="85">
        <v>4</v>
      </c>
      <c r="M24" s="85"/>
      <c r="N24" s="85"/>
      <c r="O24" s="85"/>
      <c r="P24" s="85">
        <v>5</v>
      </c>
      <c r="Q24" s="85">
        <v>3</v>
      </c>
      <c r="R24" s="102">
        <v>3</v>
      </c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2</v>
      </c>
      <c r="AA24" s="104">
        <f t="shared" si="5"/>
        <v>4</v>
      </c>
      <c r="AB24" s="104">
        <f t="shared" si="6"/>
        <v>3</v>
      </c>
      <c r="AC24" s="104">
        <f t="shared" si="7"/>
        <v>9</v>
      </c>
      <c r="AD24" s="105">
        <f t="shared" si="8"/>
        <v>4.1111111111111107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4</v>
      </c>
      <c r="AI24" s="92">
        <f t="shared" si="12"/>
        <v>5</v>
      </c>
      <c r="AJ24" s="92">
        <f t="shared" si="13"/>
        <v>4</v>
      </c>
      <c r="AK24" s="92">
        <f t="shared" si="14"/>
        <v>5</v>
      </c>
      <c r="AL24" s="92">
        <f t="shared" si="15"/>
        <v>4</v>
      </c>
      <c r="AM24" s="92">
        <f t="shared" si="16"/>
        <v>4</v>
      </c>
      <c r="AN24" s="92" t="str">
        <f t="shared" si="17"/>
        <v/>
      </c>
      <c r="AO24" s="92" t="str">
        <f t="shared" si="18"/>
        <v/>
      </c>
      <c r="AP24" s="92" t="str">
        <f t="shared" si="19"/>
        <v/>
      </c>
      <c r="AQ24" s="92">
        <f t="shared" si="20"/>
        <v>5</v>
      </c>
      <c r="AR24" s="92">
        <f t="shared" si="21"/>
        <v>3</v>
      </c>
      <c r="AS24" s="92">
        <f t="shared" si="22"/>
        <v>3</v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10"/>
      <c r="C25" s="82" t="s">
        <v>37</v>
      </c>
      <c r="D25" s="83" t="s">
        <v>98</v>
      </c>
      <c r="E25" s="84">
        <v>2732</v>
      </c>
      <c r="F25" s="85"/>
      <c r="G25" s="85">
        <v>4</v>
      </c>
      <c r="H25" s="85">
        <v>5</v>
      </c>
      <c r="I25" s="85">
        <v>4</v>
      </c>
      <c r="J25" s="85">
        <v>5</v>
      </c>
      <c r="K25" s="85">
        <v>4</v>
      </c>
      <c r="L25" s="85">
        <v>4</v>
      </c>
      <c r="M25" s="85"/>
      <c r="N25" s="85"/>
      <c r="O25" s="85"/>
      <c r="P25" s="85">
        <v>5</v>
      </c>
      <c r="Q25" s="85">
        <v>3</v>
      </c>
      <c r="R25" s="102">
        <v>3</v>
      </c>
      <c r="S25" s="85"/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2</v>
      </c>
      <c r="AA25" s="104">
        <f t="shared" si="5"/>
        <v>4</v>
      </c>
      <c r="AB25" s="104">
        <f t="shared" si="6"/>
        <v>3</v>
      </c>
      <c r="AC25" s="104">
        <f t="shared" si="7"/>
        <v>9</v>
      </c>
      <c r="AD25" s="105">
        <f t="shared" si="8"/>
        <v>4.1111111111111107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5</v>
      </c>
      <c r="AJ25" s="92">
        <f t="shared" si="13"/>
        <v>4</v>
      </c>
      <c r="AK25" s="92">
        <f t="shared" si="14"/>
        <v>5</v>
      </c>
      <c r="AL25" s="92">
        <f t="shared" si="15"/>
        <v>4</v>
      </c>
      <c r="AM25" s="92">
        <f t="shared" si="16"/>
        <v>4</v>
      </c>
      <c r="AN25" s="92" t="str">
        <f t="shared" si="17"/>
        <v/>
      </c>
      <c r="AO25" s="92" t="str">
        <f t="shared" si="18"/>
        <v/>
      </c>
      <c r="AP25" s="92" t="str">
        <f t="shared" si="19"/>
        <v/>
      </c>
      <c r="AQ25" s="92">
        <f t="shared" si="20"/>
        <v>5</v>
      </c>
      <c r="AR25" s="92">
        <f t="shared" si="21"/>
        <v>3</v>
      </c>
      <c r="AS25" s="92">
        <f t="shared" si="22"/>
        <v>3</v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10"/>
      <c r="C26" s="82" t="s">
        <v>37</v>
      </c>
      <c r="D26" s="83" t="s">
        <v>99</v>
      </c>
      <c r="E26" s="84">
        <v>2732</v>
      </c>
      <c r="F26" s="85"/>
      <c r="G26" s="85">
        <v>3</v>
      </c>
      <c r="H26" s="85">
        <v>5</v>
      </c>
      <c r="I26" s="85">
        <v>4</v>
      </c>
      <c r="J26" s="85">
        <v>5</v>
      </c>
      <c r="K26" s="85">
        <v>4</v>
      </c>
      <c r="L26" s="85">
        <v>3</v>
      </c>
      <c r="M26" s="85"/>
      <c r="N26" s="85"/>
      <c r="O26" s="85"/>
      <c r="P26" s="85">
        <v>5</v>
      </c>
      <c r="Q26" s="85">
        <v>3</v>
      </c>
      <c r="R26" s="102">
        <v>3</v>
      </c>
      <c r="S26" s="85"/>
      <c r="T26" s="85"/>
      <c r="U26" s="86"/>
      <c r="V26" s="103">
        <f t="shared" si="0"/>
        <v>3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4</v>
      </c>
      <c r="AA26" s="104">
        <f t="shared" si="5"/>
        <v>2</v>
      </c>
      <c r="AB26" s="104">
        <f t="shared" si="6"/>
        <v>3</v>
      </c>
      <c r="AC26" s="104">
        <f t="shared" si="7"/>
        <v>9</v>
      </c>
      <c r="AD26" s="105">
        <f t="shared" si="8"/>
        <v>3.8888888888888888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3</v>
      </c>
      <c r="AI26" s="92">
        <f t="shared" si="12"/>
        <v>5</v>
      </c>
      <c r="AJ26" s="92">
        <f t="shared" si="13"/>
        <v>4</v>
      </c>
      <c r="AK26" s="92">
        <f t="shared" si="14"/>
        <v>5</v>
      </c>
      <c r="AL26" s="92">
        <f t="shared" si="15"/>
        <v>4</v>
      </c>
      <c r="AM26" s="92">
        <f t="shared" si="16"/>
        <v>3</v>
      </c>
      <c r="AN26" s="92" t="str">
        <f t="shared" si="17"/>
        <v/>
      </c>
      <c r="AO26" s="92" t="str">
        <f t="shared" si="18"/>
        <v/>
      </c>
      <c r="AP26" s="92" t="str">
        <f t="shared" si="19"/>
        <v/>
      </c>
      <c r="AQ26" s="92">
        <f t="shared" si="20"/>
        <v>5</v>
      </c>
      <c r="AR26" s="92">
        <f t="shared" si="21"/>
        <v>3</v>
      </c>
      <c r="AS26" s="92">
        <f t="shared" si="22"/>
        <v>3</v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10"/>
      <c r="C27" s="82" t="s">
        <v>37</v>
      </c>
      <c r="D27" s="83" t="s">
        <v>100</v>
      </c>
      <c r="E27" s="84">
        <v>2732</v>
      </c>
      <c r="F27" s="85"/>
      <c r="G27" s="85">
        <v>5</v>
      </c>
      <c r="H27" s="85">
        <v>5</v>
      </c>
      <c r="I27" s="85">
        <v>5</v>
      </c>
      <c r="J27" s="85">
        <v>5</v>
      </c>
      <c r="K27" s="85">
        <v>4</v>
      </c>
      <c r="L27" s="85">
        <v>4</v>
      </c>
      <c r="M27" s="85"/>
      <c r="N27" s="85"/>
      <c r="O27" s="85"/>
      <c r="P27" s="85">
        <v>5</v>
      </c>
      <c r="Q27" s="85">
        <v>4</v>
      </c>
      <c r="R27" s="102">
        <v>4</v>
      </c>
      <c r="S27" s="85"/>
      <c r="T27" s="85"/>
      <c r="U27" s="86"/>
      <c r="V27" s="103">
        <f t="shared" si="0"/>
        <v>4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4</v>
      </c>
      <c r="AB27" s="104">
        <f t="shared" si="6"/>
        <v>5</v>
      </c>
      <c r="AC27" s="104">
        <f t="shared" si="7"/>
        <v>9</v>
      </c>
      <c r="AD27" s="105">
        <f t="shared" si="8"/>
        <v>4.5555555555555554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5</v>
      </c>
      <c r="AJ27" s="92">
        <f t="shared" si="13"/>
        <v>5</v>
      </c>
      <c r="AK27" s="92">
        <f t="shared" si="14"/>
        <v>5</v>
      </c>
      <c r="AL27" s="92">
        <f t="shared" si="15"/>
        <v>4</v>
      </c>
      <c r="AM27" s="92">
        <f t="shared" si="16"/>
        <v>4</v>
      </c>
      <c r="AN27" s="92" t="str">
        <f t="shared" si="17"/>
        <v/>
      </c>
      <c r="AO27" s="92" t="str">
        <f t="shared" si="18"/>
        <v/>
      </c>
      <c r="AP27" s="92" t="str">
        <f t="shared" si="19"/>
        <v/>
      </c>
      <c r="AQ27" s="92">
        <f t="shared" si="20"/>
        <v>5</v>
      </c>
      <c r="AR27" s="92">
        <f t="shared" si="21"/>
        <v>4</v>
      </c>
      <c r="AS27" s="92">
        <f t="shared" si="22"/>
        <v>4</v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10"/>
      <c r="C28" s="82" t="s">
        <v>37</v>
      </c>
      <c r="D28" s="83" t="s">
        <v>101</v>
      </c>
      <c r="E28" s="84">
        <v>2732</v>
      </c>
      <c r="F28" s="85"/>
      <c r="G28" s="85">
        <v>4</v>
      </c>
      <c r="H28" s="85">
        <v>5</v>
      </c>
      <c r="I28" s="85">
        <v>4</v>
      </c>
      <c r="J28" s="85">
        <v>5</v>
      </c>
      <c r="K28" s="85">
        <v>4</v>
      </c>
      <c r="L28" s="85">
        <v>5</v>
      </c>
      <c r="M28" s="85"/>
      <c r="N28" s="85"/>
      <c r="O28" s="85"/>
      <c r="P28" s="85">
        <v>5</v>
      </c>
      <c r="Q28" s="85">
        <v>3</v>
      </c>
      <c r="R28" s="102">
        <v>4</v>
      </c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1</v>
      </c>
      <c r="AA28" s="104">
        <f t="shared" si="5"/>
        <v>4</v>
      </c>
      <c r="AB28" s="104">
        <f t="shared" si="6"/>
        <v>4</v>
      </c>
      <c r="AC28" s="104">
        <f t="shared" si="7"/>
        <v>9</v>
      </c>
      <c r="AD28" s="105">
        <f t="shared" si="8"/>
        <v>4.333333333333333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5</v>
      </c>
      <c r="AJ28" s="92">
        <f t="shared" si="13"/>
        <v>4</v>
      </c>
      <c r="AK28" s="92">
        <f t="shared" si="14"/>
        <v>5</v>
      </c>
      <c r="AL28" s="92">
        <f t="shared" si="15"/>
        <v>4</v>
      </c>
      <c r="AM28" s="92">
        <f t="shared" si="16"/>
        <v>5</v>
      </c>
      <c r="AN28" s="92" t="str">
        <f t="shared" si="17"/>
        <v/>
      </c>
      <c r="AO28" s="92" t="str">
        <f t="shared" si="18"/>
        <v/>
      </c>
      <c r="AP28" s="92" t="str">
        <f t="shared" si="19"/>
        <v/>
      </c>
      <c r="AQ28" s="92">
        <f t="shared" si="20"/>
        <v>5</v>
      </c>
      <c r="AR28" s="92">
        <f t="shared" si="21"/>
        <v>3</v>
      </c>
      <c r="AS28" s="92">
        <f t="shared" si="22"/>
        <v>4</v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0">
        <v>24</v>
      </c>
      <c r="B29" s="110"/>
      <c r="C29" s="82" t="s">
        <v>37</v>
      </c>
      <c r="D29" s="83" t="s">
        <v>102</v>
      </c>
      <c r="E29" s="84">
        <v>2732</v>
      </c>
      <c r="F29" s="85"/>
      <c r="G29" s="85">
        <v>4</v>
      </c>
      <c r="H29" s="85">
        <v>5</v>
      </c>
      <c r="I29" s="85">
        <v>5</v>
      </c>
      <c r="J29" s="85">
        <v>5</v>
      </c>
      <c r="K29" s="85">
        <v>4</v>
      </c>
      <c r="L29" s="85">
        <v>3</v>
      </c>
      <c r="M29" s="85"/>
      <c r="N29" s="85"/>
      <c r="O29" s="85"/>
      <c r="P29" s="85">
        <v>5</v>
      </c>
      <c r="Q29" s="85">
        <v>4</v>
      </c>
      <c r="R29" s="102">
        <v>3</v>
      </c>
      <c r="S29" s="85"/>
      <c r="T29" s="85"/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2</v>
      </c>
      <c r="AA29" s="104">
        <f t="shared" si="5"/>
        <v>3</v>
      </c>
      <c r="AB29" s="104">
        <f t="shared" si="6"/>
        <v>4</v>
      </c>
      <c r="AC29" s="104">
        <f t="shared" si="7"/>
        <v>9</v>
      </c>
      <c r="AD29" s="105">
        <f t="shared" si="8"/>
        <v>4.2222222222222223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4</v>
      </c>
      <c r="AI29" s="92">
        <f t="shared" si="12"/>
        <v>5</v>
      </c>
      <c r="AJ29" s="92">
        <f t="shared" si="13"/>
        <v>5</v>
      </c>
      <c r="AK29" s="92">
        <f t="shared" si="14"/>
        <v>5</v>
      </c>
      <c r="AL29" s="92">
        <f t="shared" si="15"/>
        <v>4</v>
      </c>
      <c r="AM29" s="92">
        <f t="shared" si="16"/>
        <v>3</v>
      </c>
      <c r="AN29" s="92" t="str">
        <f t="shared" si="17"/>
        <v/>
      </c>
      <c r="AO29" s="92" t="str">
        <f t="shared" si="18"/>
        <v/>
      </c>
      <c r="AP29" s="92" t="str">
        <f t="shared" si="19"/>
        <v/>
      </c>
      <c r="AQ29" s="92">
        <f t="shared" si="20"/>
        <v>5</v>
      </c>
      <c r="AR29" s="92">
        <f t="shared" si="21"/>
        <v>4</v>
      </c>
      <c r="AS29" s="92">
        <f t="shared" si="22"/>
        <v>3</v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0">
        <v>25</v>
      </c>
      <c r="B30" s="110"/>
      <c r="C30" s="82" t="s">
        <v>37</v>
      </c>
      <c r="D30" s="83" t="s">
        <v>103</v>
      </c>
      <c r="E30" s="84">
        <v>2732</v>
      </c>
      <c r="F30" s="85"/>
      <c r="G30" s="85">
        <v>4</v>
      </c>
      <c r="H30" s="85">
        <v>4</v>
      </c>
      <c r="I30" s="85">
        <v>5</v>
      </c>
      <c r="J30" s="85">
        <v>5</v>
      </c>
      <c r="K30" s="85">
        <v>4</v>
      </c>
      <c r="L30" s="85">
        <v>4</v>
      </c>
      <c r="M30" s="85"/>
      <c r="N30" s="85"/>
      <c r="O30" s="85"/>
      <c r="P30" s="85">
        <v>5</v>
      </c>
      <c r="Q30" s="85">
        <v>3</v>
      </c>
      <c r="R30" s="102">
        <v>3</v>
      </c>
      <c r="S30" s="85"/>
      <c r="T30" s="85"/>
      <c r="U30" s="86"/>
      <c r="V30" s="103">
        <f t="shared" si="0"/>
        <v>3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2</v>
      </c>
      <c r="AA30" s="104">
        <f t="shared" si="5"/>
        <v>4</v>
      </c>
      <c r="AB30" s="104">
        <f t="shared" si="6"/>
        <v>3</v>
      </c>
      <c r="AC30" s="104">
        <f t="shared" si="7"/>
        <v>9</v>
      </c>
      <c r="AD30" s="105">
        <f t="shared" si="8"/>
        <v>4.1111111111111107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4</v>
      </c>
      <c r="AI30" s="92">
        <f t="shared" si="12"/>
        <v>4</v>
      </c>
      <c r="AJ30" s="92">
        <f t="shared" si="13"/>
        <v>5</v>
      </c>
      <c r="AK30" s="92">
        <f t="shared" si="14"/>
        <v>5</v>
      </c>
      <c r="AL30" s="92">
        <f t="shared" si="15"/>
        <v>4</v>
      </c>
      <c r="AM30" s="92">
        <f t="shared" si="16"/>
        <v>4</v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>
        <f t="shared" si="20"/>
        <v>5</v>
      </c>
      <c r="AR30" s="92">
        <f t="shared" si="21"/>
        <v>3</v>
      </c>
      <c r="AS30" s="92">
        <f t="shared" si="22"/>
        <v>3</v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0"/>
      <c r="B31" s="110"/>
      <c r="C31" s="82"/>
      <c r="D31" s="83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0"/>
      <c r="B32" s="113"/>
      <c r="C32" s="82"/>
      <c r="D32" s="183"/>
      <c r="E32" s="84"/>
      <c r="F32" s="85"/>
      <c r="G32" s="85"/>
      <c r="H32" s="114"/>
      <c r="I32" s="85"/>
      <c r="J32" s="85"/>
      <c r="K32" s="85"/>
      <c r="L32" s="85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0"/>
      <c r="B33" s="113"/>
      <c r="C33" s="82"/>
      <c r="D33" s="183"/>
      <c r="E33" s="84"/>
      <c r="F33" s="85"/>
      <c r="G33" s="85"/>
      <c r="H33" s="114"/>
      <c r="I33" s="85"/>
      <c r="J33" s="85"/>
      <c r="K33" s="85"/>
      <c r="L33" s="85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0"/>
      <c r="B34" s="116"/>
      <c r="C34" s="82"/>
      <c r="D34" s="183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0"/>
      <c r="B35" s="117"/>
      <c r="C35" s="118"/>
      <c r="D35" s="119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COUNTIF(E6:E36,"2732")</f>
        <v>25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4.12</v>
      </c>
      <c r="H38" s="128">
        <v>4.6399999999999997</v>
      </c>
      <c r="I38" s="128">
        <v>4.32</v>
      </c>
      <c r="J38" s="128">
        <v>4.88</v>
      </c>
      <c r="K38" s="128">
        <v>3.92</v>
      </c>
      <c r="L38" s="128">
        <v>3.72</v>
      </c>
      <c r="M38" s="128" t="str">
        <v xml:space="preserve"> </v>
      </c>
      <c r="N38" s="128" t="str">
        <v xml:space="preserve"> </v>
      </c>
      <c r="O38" s="129" t="str">
        <v xml:space="preserve"> </v>
      </c>
      <c r="P38" s="130">
        <v>4.68</v>
      </c>
      <c r="Q38" s="130">
        <v>3.4</v>
      </c>
      <c r="R38" s="130">
        <v>3.4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1</v>
      </c>
      <c r="Z38" s="104">
        <f>SUM(Z6:Z37)</f>
        <v>53</v>
      </c>
      <c r="AA38" s="104">
        <f>SUM(AA6:AA37)</f>
        <v>89</v>
      </c>
      <c r="AB38" s="104">
        <f>SUM(AB6:AB37)</f>
        <v>82</v>
      </c>
      <c r="AC38" s="104">
        <f t="shared" si="7"/>
        <v>225</v>
      </c>
      <c r="AD38" s="105">
        <f t="shared" si="8"/>
        <v>4.12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4.12</v>
      </c>
      <c r="AI38" s="132">
        <f t="shared" si="28"/>
        <v>4.6399999999999997</v>
      </c>
      <c r="AJ38" s="132">
        <f t="shared" si="28"/>
        <v>4.32</v>
      </c>
      <c r="AK38" s="132">
        <f t="shared" si="28"/>
        <v>4.88</v>
      </c>
      <c r="AL38" s="132">
        <f t="shared" si="28"/>
        <v>3.92</v>
      </c>
      <c r="AM38" s="132">
        <f t="shared" si="28"/>
        <v>3.72</v>
      </c>
      <c r="AN38" s="132" t="str">
        <f t="shared" si="28"/>
        <v xml:space="preserve"> </v>
      </c>
      <c r="AO38" s="132" t="str">
        <f t="shared" si="28"/>
        <v xml:space="preserve"> </v>
      </c>
      <c r="AP38" s="132" t="str">
        <f t="shared" si="28"/>
        <v xml:space="preserve"> </v>
      </c>
      <c r="AQ38" s="132">
        <f t="shared" si="28"/>
        <v>4.68</v>
      </c>
      <c r="AR38" s="132">
        <f t="shared" si="28"/>
        <v>3.4</v>
      </c>
      <c r="AS38" s="132">
        <f t="shared" si="28"/>
        <v>3.4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6</v>
      </c>
      <c r="H39" s="137">
        <v>16</v>
      </c>
      <c r="I39" s="137">
        <v>10</v>
      </c>
      <c r="J39" s="137">
        <v>22</v>
      </c>
      <c r="K39" s="137">
        <v>2</v>
      </c>
      <c r="L39" s="137">
        <v>4</v>
      </c>
      <c r="M39" s="137" t="str">
        <v>0</v>
      </c>
      <c r="N39" s="137" t="str">
        <v>0</v>
      </c>
      <c r="O39" s="138" t="str">
        <v>0</v>
      </c>
      <c r="P39" s="138">
        <v>20</v>
      </c>
      <c r="Q39" s="138" t="str">
        <v>0</v>
      </c>
      <c r="R39" s="138">
        <v>2</v>
      </c>
      <c r="S39" s="137" t="str">
        <v>0</v>
      </c>
      <c r="T39" s="137" t="str">
        <v>0</v>
      </c>
      <c r="U39" s="137" t="str">
        <v xml:space="preserve"> </v>
      </c>
      <c r="V39" s="139" t="str">
        <f>IF(COUNTIF(V6:V37,5)=0,"0",COUNTIF(V6:V37,5))</f>
        <v>0</v>
      </c>
      <c r="W39" s="140"/>
      <c r="X39" s="10">
        <f>SUM(X38:AB38)</f>
        <v>225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6</v>
      </c>
      <c r="AI39" s="144">
        <f t="shared" si="29"/>
        <v>16</v>
      </c>
      <c r="AJ39" s="144">
        <f t="shared" si="29"/>
        <v>10</v>
      </c>
      <c r="AK39" s="144">
        <f t="shared" si="29"/>
        <v>22</v>
      </c>
      <c r="AL39" s="144">
        <f t="shared" si="29"/>
        <v>2</v>
      </c>
      <c r="AM39" s="144">
        <f t="shared" si="29"/>
        <v>4</v>
      </c>
      <c r="AN39" s="144" t="str">
        <f t="shared" si="29"/>
        <v>0</v>
      </c>
      <c r="AO39" s="144" t="str">
        <f t="shared" si="29"/>
        <v>0</v>
      </c>
      <c r="AP39" s="144" t="str">
        <f t="shared" si="29"/>
        <v>0</v>
      </c>
      <c r="AQ39" s="144">
        <f t="shared" si="29"/>
        <v>20</v>
      </c>
      <c r="AR39" s="144" t="str">
        <f t="shared" si="29"/>
        <v>0</v>
      </c>
      <c r="AS39" s="144">
        <f t="shared" si="29"/>
        <v>2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16</v>
      </c>
      <c r="H40" s="153">
        <v>9</v>
      </c>
      <c r="I40" s="153">
        <v>13</v>
      </c>
      <c r="J40" s="153">
        <v>3</v>
      </c>
      <c r="K40" s="153">
        <v>19</v>
      </c>
      <c r="L40" s="153">
        <v>10</v>
      </c>
      <c r="M40" s="153" t="str">
        <v>0</v>
      </c>
      <c r="N40" s="153" t="str">
        <v>0</v>
      </c>
      <c r="O40" s="154" t="str">
        <v>0</v>
      </c>
      <c r="P40" s="154">
        <v>2</v>
      </c>
      <c r="Q40" s="154">
        <v>11</v>
      </c>
      <c r="R40" s="154">
        <v>6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6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4</v>
      </c>
      <c r="AA40" s="156">
        <f>IF(COUNTIF(AA6:AA37,4)=0," ",COUNTIF(AA6:AA37,4))</f>
        <v>10</v>
      </c>
      <c r="AB40" s="156">
        <f>IF(COUNTIF(AB6:AB37,4)=0," ",COUNTIF(AB6:AB37,4))</f>
        <v>4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16</v>
      </c>
      <c r="AI40" s="156">
        <f t="shared" si="30"/>
        <v>9</v>
      </c>
      <c r="AJ40" s="156">
        <f t="shared" si="30"/>
        <v>13</v>
      </c>
      <c r="AK40" s="156">
        <f t="shared" si="30"/>
        <v>3</v>
      </c>
      <c r="AL40" s="156">
        <f t="shared" si="30"/>
        <v>19</v>
      </c>
      <c r="AM40" s="156">
        <f t="shared" si="30"/>
        <v>10</v>
      </c>
      <c r="AN40" s="156" t="str">
        <f t="shared" si="30"/>
        <v>0</v>
      </c>
      <c r="AO40" s="156" t="str">
        <f t="shared" si="30"/>
        <v>0</v>
      </c>
      <c r="AP40" s="156" t="str">
        <f t="shared" si="30"/>
        <v>0</v>
      </c>
      <c r="AQ40" s="156">
        <f t="shared" si="30"/>
        <v>2</v>
      </c>
      <c r="AR40" s="156">
        <f t="shared" si="30"/>
        <v>11</v>
      </c>
      <c r="AS40" s="156">
        <f t="shared" si="30"/>
        <v>6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3</v>
      </c>
      <c r="H41" s="167" t="str">
        <v>0</v>
      </c>
      <c r="I41" s="167">
        <v>2</v>
      </c>
      <c r="J41" s="167" t="str">
        <v>0</v>
      </c>
      <c r="K41" s="167">
        <v>4</v>
      </c>
      <c r="L41" s="167">
        <v>11</v>
      </c>
      <c r="M41" s="167" t="str">
        <v>0</v>
      </c>
      <c r="N41" s="167" t="str">
        <v>0</v>
      </c>
      <c r="O41" s="168" t="str">
        <v>0</v>
      </c>
      <c r="P41" s="168">
        <v>3</v>
      </c>
      <c r="Q41" s="168">
        <v>13</v>
      </c>
      <c r="R41" s="168">
        <v>17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18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5</v>
      </c>
      <c r="AA41" s="170">
        <f>IF(COUNTIF(AA6:AA37,3)=0," ",COUNTIF(AA6:AA37,3))</f>
        <v>4</v>
      </c>
      <c r="AB41" s="170">
        <f>IF(COUNTIF(AB6:AB37,3)=0," ",COUNTIF(AB6:AB37,3))</f>
        <v>10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3</v>
      </c>
      <c r="AI41" s="170" t="str">
        <f t="shared" si="31"/>
        <v>0</v>
      </c>
      <c r="AJ41" s="170">
        <f t="shared" si="31"/>
        <v>2</v>
      </c>
      <c r="AK41" s="170" t="str">
        <f t="shared" si="31"/>
        <v>0</v>
      </c>
      <c r="AL41" s="170">
        <f t="shared" si="31"/>
        <v>4</v>
      </c>
      <c r="AM41" s="170">
        <f t="shared" si="31"/>
        <v>11</v>
      </c>
      <c r="AN41" s="170" t="str">
        <f t="shared" si="31"/>
        <v>0</v>
      </c>
      <c r="AO41" s="170" t="str">
        <f t="shared" si="31"/>
        <v>0</v>
      </c>
      <c r="AP41" s="170" t="str">
        <f t="shared" si="31"/>
        <v>0</v>
      </c>
      <c r="AQ41" s="170">
        <f t="shared" si="31"/>
        <v>3</v>
      </c>
      <c r="AR41" s="170">
        <f t="shared" si="31"/>
        <v>13</v>
      </c>
      <c r="AS41" s="170">
        <f t="shared" si="31"/>
        <v>17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1</v>
      </c>
      <c r="R42" s="115">
        <v>0</v>
      </c>
      <c r="S42" s="86">
        <v>0</v>
      </c>
      <c r="T42" s="86">
        <v>0</v>
      </c>
      <c r="U42" s="86">
        <v>0</v>
      </c>
      <c r="V42" s="87">
        <f>IF(COUNTIF(V6:V37,2)=0,"0",COUNTIF(V6:V37,2))</f>
        <v>1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7</v>
      </c>
      <c r="AA42" s="87">
        <f>IF(COUNTIF(AA6:AA37,2)=0," ",COUNTIF(AA6:AA37,2))</f>
        <v>2</v>
      </c>
      <c r="AB42" s="87">
        <f>IF(COUNTIF(AB6:AB37,2)=0," ",COUNTIF(AB6:AB37,2))</f>
        <v>3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1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O2"/>
    <mergeCell ref="P2:U2"/>
    <mergeCell ref="A3:C4"/>
    <mergeCell ref="AD3:AD5"/>
    <mergeCell ref="AG3:AW3"/>
  </mergeCells>
  <conditionalFormatting sqref="C5 Y5 AI5 AG5 O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804" priority="5" operator="equal">
      <formula>4</formula>
    </cfRule>
    <cfRule type="cellIs" dxfId="15803" priority="6" operator="equal">
      <formula>3</formula>
    </cfRule>
  </conditionalFormatting>
  <conditionalFormatting sqref="Z5:AC5 W40:AF43 AE6:AE39 W39 R6:V45 F35:Q45 AG43:CB43 W44:AW45 AG6:AW42 G34:Q34 F6:Q6 K8 F31:Q31 G7:K7 F7:F34 G9:K30 L7:Q30">
    <cfRule type="cellIs" dxfId="15802" priority="7" operator="equal">
      <formula>5</formula>
    </cfRule>
    <cfRule type="cellIs" dxfId="15801" priority="8" operator="equal">
      <formula>4</formula>
    </cfRule>
    <cfRule type="cellIs" dxfId="15800" priority="9" operator="equal">
      <formula>3</formula>
    </cfRule>
  </conditionalFormatting>
  <conditionalFormatting sqref="AF6:AF37">
    <cfRule type="expression" dxfId="15799" priority="10">
      <formula>VALUE(RIGHT(AF6))&gt;AE6</formula>
    </cfRule>
    <cfRule type="expression" dxfId="15798" priority="11">
      <formula>EXACT(RIGHT(AF6,3),"зач")</formula>
    </cfRule>
  </conditionalFormatting>
  <conditionalFormatting sqref="AE3:AJ4 O3:O4 M3:N3 U3:AC4">
    <cfRule type="expression" dxfId="15797" priority="12">
      <formula>$D$1&lt;M3</formula>
    </cfRule>
    <cfRule type="expression" dxfId="15796" priority="13">
      <formula>$D$1&gt;M3</formula>
    </cfRule>
  </conditionalFormatting>
  <conditionalFormatting sqref="N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N4">
    <cfRule type="expression" dxfId="15795" priority="17">
      <formula>$D$1&lt;N4</formula>
    </cfRule>
    <cfRule type="expression" dxfId="15794" priority="18">
      <formula>$D$1&gt;N4</formula>
    </cfRule>
  </conditionalFormatting>
  <conditionalFormatting sqref="M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M4">
    <cfRule type="expression" priority="22">
      <formula>$D$1&lt;M4</formula>
    </cfRule>
    <cfRule type="expression" priority="23">
      <formula>$D$1&gt;M4</formula>
    </cfRule>
  </conditionalFormatting>
  <conditionalFormatting sqref="P5">
    <cfRule type="cellIs" priority="24" operator="equal">
      <formula>5</formula>
    </cfRule>
    <cfRule type="cellIs" dxfId="15793" priority="25" operator="equal">
      <formula>4</formula>
    </cfRule>
    <cfRule type="cellIs" dxfId="15792" priority="26" operator="equal">
      <formula>3</formula>
    </cfRule>
  </conditionalFormatting>
  <conditionalFormatting sqref="P3:P4">
    <cfRule type="expression" dxfId="15791" priority="27">
      <formula>$D$1&lt;P3</formula>
    </cfRule>
    <cfRule type="expression" dxfId="15790" priority="28">
      <formula>$D$1&gt;P3</formula>
    </cfRule>
  </conditionalFormatting>
  <conditionalFormatting sqref="Q3">
    <cfRule type="expression" dxfId="15789" priority="29">
      <formula>$D$1&lt;Q3</formula>
    </cfRule>
    <cfRule type="expression" dxfId="15788" priority="30">
      <formula>$D$1&gt;Q3</formula>
    </cfRule>
  </conditionalFormatting>
  <conditionalFormatting sqref="R3">
    <cfRule type="expression" priority="31">
      <formula>$D$1&lt;R3</formula>
    </cfRule>
    <cfRule type="expression" priority="32">
      <formula>$D$1&gt;R3</formula>
    </cfRule>
  </conditionalFormatting>
  <conditionalFormatting sqref="S3">
    <cfRule type="expression" priority="33">
      <formula>$D$1&lt;S3</formula>
    </cfRule>
    <cfRule type="expression" dxfId="15787" priority="34">
      <formula>$D$1&gt;S3</formula>
    </cfRule>
  </conditionalFormatting>
  <conditionalFormatting sqref="S5">
    <cfRule type="cellIs" dxfId="15786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S4">
    <cfRule type="expression" priority="38">
      <formula>$D$1&lt;S4</formula>
    </cfRule>
    <cfRule type="expression" dxfId="15785" priority="39">
      <formula>$D$1&gt;S4</formula>
    </cfRule>
  </conditionalFormatting>
  <conditionalFormatting sqref="T3">
    <cfRule type="expression" dxfId="15784" priority="40">
      <formula>$D$1&lt;T3</formula>
    </cfRule>
    <cfRule type="expression" priority="41">
      <formula>$D$1&gt;T3</formula>
    </cfRule>
  </conditionalFormatting>
  <conditionalFormatting sqref="T4">
    <cfRule type="expression" priority="42">
      <formula>$D$1&lt;T4</formula>
    </cfRule>
    <cfRule type="expression" priority="43">
      <formula>$D$1&gt;T4</formula>
    </cfRule>
  </conditionalFormatting>
  <conditionalFormatting sqref="T5">
    <cfRule type="cellIs" dxfId="15783" priority="44" operator="equal">
      <formula>5</formula>
    </cfRule>
    <cfRule type="cellIs" dxfId="15782" priority="45" operator="equal">
      <formula>4</formula>
    </cfRule>
    <cfRule type="cellIs" dxfId="15781" priority="46" operator="equal">
      <formula>3</formula>
    </cfRule>
  </conditionalFormatting>
  <conditionalFormatting sqref="T4">
    <cfRule type="expression" dxfId="15780" priority="47">
      <formula>$D$1&lt;T4</formula>
    </cfRule>
    <cfRule type="expression" dxfId="15779" priority="48">
      <formula>$D$1&gt;T4</formula>
    </cfRule>
  </conditionalFormatting>
  <conditionalFormatting sqref="T5">
    <cfRule type="cellIs" dxfId="15778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T5">
    <cfRule type="cellIs" priority="52" operator="equal">
      <formula>5</formula>
    </cfRule>
    <cfRule type="cellIs" dxfId="15777" priority="53" operator="equal">
      <formula>4</formula>
    </cfRule>
    <cfRule type="cellIs" dxfId="15776" priority="54" operator="equal">
      <formula>3</formula>
    </cfRule>
  </conditionalFormatting>
  <conditionalFormatting sqref="T4">
    <cfRule type="expression" dxfId="15775" priority="55">
      <formula>$D$1&lt;T4</formula>
    </cfRule>
    <cfRule type="expression" dxfId="15774" priority="56">
      <formula>$D$1&gt;T4</formula>
    </cfRule>
  </conditionalFormatting>
  <conditionalFormatting sqref="G3:I3">
    <cfRule type="expression" priority="57">
      <formula>$D$1&lt;G3</formula>
    </cfRule>
    <cfRule type="expression" priority="58">
      <formula>$D$1&gt;G3</formula>
    </cfRule>
  </conditionalFormatting>
  <conditionalFormatting sqref="I3">
    <cfRule type="expression" priority="59">
      <formula>$D$1&lt;I3</formula>
    </cfRule>
    <cfRule type="expression" dxfId="15773" priority="60">
      <formula>$D$1&gt;I3</formula>
    </cfRule>
  </conditionalFormatting>
  <conditionalFormatting sqref="I3">
    <cfRule type="expression" dxfId="15772" priority="61">
      <formula>$D$1&lt;I3</formula>
    </cfRule>
    <cfRule type="expression" priority="62">
      <formula>$D$1&gt;I3</formula>
    </cfRule>
  </conditionalFormatting>
  <conditionalFormatting sqref="I3">
    <cfRule type="expression" priority="63">
      <formula>$D$1&lt;I3</formula>
    </cfRule>
    <cfRule type="expression" priority="64">
      <formula>$D$1&gt;I3</formula>
    </cfRule>
  </conditionalFormatting>
  <conditionalFormatting sqref="G3">
    <cfRule type="expression" priority="65">
      <formula>$D$1&lt;G3</formula>
    </cfRule>
    <cfRule type="expression" priority="66">
      <formula>$D$1&gt;G3</formula>
    </cfRule>
  </conditionalFormatting>
  <conditionalFormatting sqref="J3:K3">
    <cfRule type="expression" priority="67">
      <formula>$D$1&lt;J3</formula>
    </cfRule>
    <cfRule type="expression" dxfId="15771" priority="68">
      <formula>$D$1&gt;J3</formula>
    </cfRule>
  </conditionalFormatting>
  <conditionalFormatting sqref="J3">
    <cfRule type="expression" dxfId="15770" priority="69">
      <formula>$D$1&lt;J3</formula>
    </cfRule>
    <cfRule type="expression" dxfId="15769" priority="70">
      <formula>$D$1&gt;J3</formula>
    </cfRule>
  </conditionalFormatting>
  <conditionalFormatting sqref="F3">
    <cfRule type="expression" dxfId="15768" priority="71">
      <formula>$D$1&lt;F3</formula>
    </cfRule>
    <cfRule type="expression" dxfId="15767" priority="72">
      <formula>$D$1&gt;F3</formula>
    </cfRule>
  </conditionalFormatting>
  <conditionalFormatting sqref="J32:J33">
    <cfRule type="cellIs" dxfId="15766" priority="73" operator="equal">
      <formula>5</formula>
    </cfRule>
    <cfRule type="cellIs" dxfId="15765" priority="74" operator="equal">
      <formula>4</formula>
    </cfRule>
    <cfRule type="cellIs" dxfId="15764" priority="75" operator="equal">
      <formula>3</formula>
    </cfRule>
  </conditionalFormatting>
  <conditionalFormatting sqref="G32:G33">
    <cfRule type="cellIs" dxfId="15763" priority="76" operator="equal">
      <formula>5</formula>
    </cfRule>
    <cfRule type="cellIs" dxfId="15762" priority="77" operator="equal">
      <formula>4</formula>
    </cfRule>
    <cfRule type="cellIs" dxfId="15761" priority="78" operator="equal">
      <formula>3</formula>
    </cfRule>
  </conditionalFormatting>
  <conditionalFormatting sqref="I32:I33">
    <cfRule type="cellIs" dxfId="15760" priority="79" operator="equal">
      <formula>5</formula>
    </cfRule>
    <cfRule type="cellIs" dxfId="15759" priority="80" operator="equal">
      <formula>4</formula>
    </cfRule>
    <cfRule type="cellIs" dxfId="15758" priority="81" operator="equal">
      <formula>3</formula>
    </cfRule>
  </conditionalFormatting>
  <conditionalFormatting sqref="K32:K33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L32:L33">
    <cfRule type="cellIs" dxfId="15757" priority="85" operator="equal">
      <formula>5</formula>
    </cfRule>
    <cfRule type="cellIs" dxfId="15756" priority="86" operator="equal">
      <formula>4</formula>
    </cfRule>
    <cfRule type="cellIs" dxfId="15755" priority="87" operator="equal">
      <formula>3</formula>
    </cfRule>
  </conditionalFormatting>
  <conditionalFormatting sqref="G5">
    <cfRule type="cellIs" dxfId="15754" priority="88" operator="equal">
      <formula>5</formula>
    </cfRule>
    <cfRule type="cellIs" dxfId="15753" priority="89" operator="equal">
      <formula>4</formula>
    </cfRule>
    <cfRule type="cellIs" dxfId="15752" priority="90" operator="equal">
      <formula>3</formula>
    </cfRule>
  </conditionalFormatting>
  <conditionalFormatting sqref="G4 I4">
    <cfRule type="expression" dxfId="15751" priority="91">
      <formula>$D$1&lt;G4</formula>
    </cfRule>
    <cfRule type="expression" dxfId="15750" priority="92">
      <formula>$D$1&gt;G4</formula>
    </cfRule>
  </conditionalFormatting>
  <conditionalFormatting sqref="I4">
    <cfRule type="expression" dxfId="15749" priority="93">
      <formula>$D$1&lt;I4</formula>
    </cfRule>
    <cfRule type="expression" dxfId="15748" priority="94">
      <formula>$D$1&gt;I4</formula>
    </cfRule>
  </conditionalFormatting>
  <conditionalFormatting sqref="I4">
    <cfRule type="expression" dxfId="15747" priority="95">
      <formula>$D$1&lt;I4</formula>
    </cfRule>
    <cfRule type="expression" dxfId="15746" priority="96">
      <formula>$D$1&gt;I4</formula>
    </cfRule>
  </conditionalFormatting>
  <conditionalFormatting sqref="I4">
    <cfRule type="expression" priority="97">
      <formula>$D$1&lt;I4</formula>
    </cfRule>
    <cfRule type="expression" priority="98">
      <formula>$D$1&gt;I4</formula>
    </cfRule>
  </conditionalFormatting>
  <conditionalFormatting sqref="I4">
    <cfRule type="expression" priority="99">
      <formula>$D$1&lt;I4</formula>
    </cfRule>
    <cfRule type="expression" dxfId="15745" priority="100">
      <formula>$D$1&gt;I4</formula>
    </cfRule>
  </conditionalFormatting>
  <conditionalFormatting sqref="I4">
    <cfRule type="expression" dxfId="15744" priority="101">
      <formula>$D$1&lt;I4</formula>
    </cfRule>
    <cfRule type="expression" dxfId="15743" priority="102">
      <formula>$D$1&gt;I4</formula>
    </cfRule>
  </conditionalFormatting>
  <conditionalFormatting sqref="I4">
    <cfRule type="expression" dxfId="15742" priority="103">
      <formula>$D$1&lt;I4</formula>
    </cfRule>
    <cfRule type="expression" priority="104">
      <formula>$D$1&gt;I4</formula>
    </cfRule>
  </conditionalFormatting>
  <conditionalFormatting sqref="G4">
    <cfRule type="expression" priority="105">
      <formula>$D$1&lt;G4</formula>
    </cfRule>
    <cfRule type="expression" priority="106">
      <formula>$D$1&gt;G4</formula>
    </cfRule>
  </conditionalFormatting>
  <conditionalFormatting sqref="J4:K4">
    <cfRule type="expression" dxfId="15741" priority="107">
      <formula>$D$1&lt;J4</formula>
    </cfRule>
    <cfRule type="expression" dxfId="15740" priority="108">
      <formula>$D$1&gt;J4</formula>
    </cfRule>
  </conditionalFormatting>
  <conditionalFormatting sqref="J4">
    <cfRule type="expression" dxfId="15739" priority="109">
      <formula>$D$1&lt;J4</formula>
    </cfRule>
    <cfRule type="expression" dxfId="15738" priority="110">
      <formula>$D$1&gt;J4</formula>
    </cfRule>
  </conditionalFormatting>
  <conditionalFormatting sqref="J5">
    <cfRule type="cellIs" dxfId="15737" priority="111" operator="equal">
      <formula>5</formula>
    </cfRule>
    <cfRule type="cellIs" dxfId="15736" priority="112" operator="equal">
      <formula>4</formula>
    </cfRule>
    <cfRule type="cellIs" dxfId="15735" priority="113" operator="equal">
      <formula>3</formula>
    </cfRule>
  </conditionalFormatting>
  <conditionalFormatting sqref="J4">
    <cfRule type="expression" dxfId="15734" priority="114">
      <formula>$D$1&lt;J4</formula>
    </cfRule>
    <cfRule type="expression" dxfId="15733" priority="115">
      <formula>$D$1&gt;J4</formula>
    </cfRule>
  </conditionalFormatting>
  <conditionalFormatting sqref="J4">
    <cfRule type="expression" dxfId="15732" priority="116">
      <formula>$D$1&lt;J4</formula>
    </cfRule>
    <cfRule type="expression" dxfId="15731" priority="117">
      <formula>$D$1&gt;J4</formula>
    </cfRule>
  </conditionalFormatting>
  <conditionalFormatting sqref="K4">
    <cfRule type="expression" dxfId="15730" priority="118">
      <formula>$D$1&lt;K4</formula>
    </cfRule>
    <cfRule type="expression" dxfId="15729" priority="119">
      <formula>$D$1&gt;K4</formula>
    </cfRule>
  </conditionalFormatting>
  <conditionalFormatting sqref="K4">
    <cfRule type="expression" dxfId="15728" priority="120">
      <formula>$D$1&lt;K4</formula>
    </cfRule>
    <cfRule type="expression" dxfId="15727" priority="121">
      <formula>$D$1&gt;K4</formula>
    </cfRule>
  </conditionalFormatting>
  <conditionalFormatting sqref="J4">
    <cfRule type="expression" dxfId="15726" priority="122">
      <formula>$D$1&lt;J4</formula>
    </cfRule>
    <cfRule type="expression" dxfId="15725" priority="123">
      <formula>$D$1&gt;J4</formula>
    </cfRule>
  </conditionalFormatting>
  <conditionalFormatting sqref="J4">
    <cfRule type="expression" dxfId="15724" priority="124">
      <formula>$D$1&lt;J4</formula>
    </cfRule>
    <cfRule type="expression" dxfId="15723" priority="125">
      <formula>$D$1&gt;J4</formula>
    </cfRule>
  </conditionalFormatting>
  <conditionalFormatting sqref="J5">
    <cfRule type="cellIs" dxfId="15722" priority="126" operator="equal">
      <formula>5</formula>
    </cfRule>
    <cfRule type="cellIs" dxfId="15721" priority="127" operator="equal">
      <formula>4</formula>
    </cfRule>
    <cfRule type="cellIs" dxfId="15720" priority="128" operator="equal">
      <formula>3</formula>
    </cfRule>
  </conditionalFormatting>
  <conditionalFormatting sqref="J4">
    <cfRule type="expression" dxfId="15719" priority="129">
      <formula>$D$1&lt;J4</formula>
    </cfRule>
    <cfRule type="expression" priority="130">
      <formula>$D$1&gt;J4</formula>
    </cfRule>
  </conditionalFormatting>
  <conditionalFormatting sqref="J4">
    <cfRule type="expression" priority="131">
      <formula>$D$1&lt;J4</formula>
    </cfRule>
    <cfRule type="expression" priority="132">
      <formula>$D$1&gt;J4</formula>
    </cfRule>
  </conditionalFormatting>
  <conditionalFormatting sqref="F5">
    <cfRule type="cellIs" priority="133" operator="equal">
      <formula>5</formula>
    </cfRule>
    <cfRule type="cellIs" priority="134" operator="equal">
      <formula>4</formula>
    </cfRule>
    <cfRule type="cellIs" priority="135" operator="equal">
      <formula>3</formula>
    </cfRule>
  </conditionalFormatting>
  <conditionalFormatting sqref="F4">
    <cfRule type="expression" dxfId="15718" priority="136">
      <formula>$D$1&lt;F4</formula>
    </cfRule>
    <cfRule type="expression" dxfId="15717" priority="137">
      <formula>$D$1&gt;F4</formula>
    </cfRule>
  </conditionalFormatting>
  <conditionalFormatting sqref="G8:J8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H4">
    <cfRule type="expression" dxfId="15716" priority="141">
      <formula>$D$1&lt;H4</formula>
    </cfRule>
    <cfRule type="expression" dxfId="15715" priority="142">
      <formula>$D$1&gt;H4</formula>
    </cfRule>
  </conditionalFormatting>
  <conditionalFormatting sqref="H4">
    <cfRule type="expression" dxfId="15714" priority="143">
      <formula>$D$1&lt;H4</formula>
    </cfRule>
    <cfRule type="expression" dxfId="15713" priority="144">
      <formula>$D$1&gt;H4</formula>
    </cfRule>
  </conditionalFormatting>
  <conditionalFormatting sqref="H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H4">
    <cfRule type="expression" dxfId="15712" priority="148">
      <formula>$D$1&lt;H4</formula>
    </cfRule>
    <cfRule type="expression" dxfId="15711" priority="149">
      <formula>$D$1&gt;H4</formula>
    </cfRule>
  </conditionalFormatting>
  <conditionalFormatting sqref="H4">
    <cfRule type="expression" priority="150">
      <formula>$D$1&lt;H4</formula>
    </cfRule>
    <cfRule type="expression" priority="151">
      <formula>$D$1&gt;H4</formula>
    </cfRule>
  </conditionalFormatting>
  <conditionalFormatting sqref="H4">
    <cfRule type="expression" priority="152">
      <formula>$D$1&lt;H4</formula>
    </cfRule>
    <cfRule type="expression" dxfId="15710" priority="153">
      <formula>$D$1&gt;H4</formula>
    </cfRule>
  </conditionalFormatting>
  <conditionalFormatting sqref="H4">
    <cfRule type="expression" dxfId="15709" priority="154">
      <formula>$D$1&lt;H4</formula>
    </cfRule>
    <cfRule type="expression" dxfId="15708" priority="155">
      <formula>$D$1&gt;H4</formula>
    </cfRule>
  </conditionalFormatting>
  <conditionalFormatting sqref="H5">
    <cfRule type="cellIs" dxfId="15707" priority="156" operator="equal">
      <formula>5</formula>
    </cfRule>
    <cfRule type="cellIs" dxfId="15706" priority="157" operator="equal">
      <formula>4</formula>
    </cfRule>
    <cfRule type="cellIs" dxfId="15705" priority="158" operator="equal">
      <formula>3</formula>
    </cfRule>
  </conditionalFormatting>
  <conditionalFormatting sqref="H4">
    <cfRule type="expression" priority="159">
      <formula>$D$1&lt;H4</formula>
    </cfRule>
    <cfRule type="expression" priority="160">
      <formula>$D$1&gt;H4</formula>
    </cfRule>
  </conditionalFormatting>
  <conditionalFormatting sqref="H4">
    <cfRule type="expression" priority="161">
      <formula>$D$1&lt;H4</formula>
    </cfRule>
    <cfRule type="expression" dxfId="15704" priority="162">
      <formula>$D$1&gt;H4</formula>
    </cfRule>
  </conditionalFormatting>
  <conditionalFormatting sqref="I5">
    <cfRule type="cellIs" dxfId="15703" priority="163" operator="equal">
      <formula>5</formula>
    </cfRule>
    <cfRule type="cellIs" dxfId="15702" priority="164" operator="equal">
      <formula>4</formula>
    </cfRule>
    <cfRule type="cellIs" dxfId="15701" priority="165" operator="equal">
      <formula>3</formula>
    </cfRule>
  </conditionalFormatting>
  <conditionalFormatting sqref="K5">
    <cfRule type="cellIs" dxfId="15700" priority="166" operator="equal">
      <formula>5</formula>
    </cfRule>
    <cfRule type="cellIs" dxfId="15699" priority="167" operator="equal">
      <formula>4</formula>
    </cfRule>
    <cfRule type="cellIs" dxfId="15698" priority="168" operator="equal">
      <formula>3</formula>
    </cfRule>
  </conditionalFormatting>
  <conditionalFormatting sqref="K5">
    <cfRule type="cellIs" dxfId="15697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K5">
    <cfRule type="cellIs" priority="172" operator="equal">
      <formula>5</formula>
    </cfRule>
    <cfRule type="cellIs" dxfId="15696" priority="173" operator="equal">
      <formula>4</formula>
    </cfRule>
    <cfRule type="cellIs" dxfId="15695" priority="174" operator="equal">
      <formula>3</formula>
    </cfRule>
  </conditionalFormatting>
  <conditionalFormatting sqref="K5">
    <cfRule type="cellIs" dxfId="15694" priority="175" operator="equal">
      <formula>5</formula>
    </cfRule>
    <cfRule type="cellIs" dxfId="15693" priority="176" operator="equal">
      <formula>4</formula>
    </cfRule>
    <cfRule type="cellIs" priority="177" operator="equal">
      <formula>3</formula>
    </cfRule>
  </conditionalFormatting>
  <conditionalFormatting sqref="K5">
    <cfRule type="cellIs" priority="178" operator="equal">
      <formula>5</formula>
    </cfRule>
    <cfRule type="cellIs" priority="179" operator="equal">
      <formula>4</formula>
    </cfRule>
    <cfRule type="cellIs" dxfId="15692" priority="180" operator="equal">
      <formula>3</formula>
    </cfRule>
  </conditionalFormatting>
  <conditionalFormatting sqref="Q5">
    <cfRule type="cellIs" dxfId="15691" priority="181" operator="equal">
      <formula>5</formula>
    </cfRule>
    <cfRule type="cellIs" dxfId="15690" priority="182" operator="equal">
      <formula>4</formula>
    </cfRule>
    <cfRule type="cellIs" dxfId="15689" priority="183" operator="equal">
      <formula>3</formula>
    </cfRule>
  </conditionalFormatting>
  <conditionalFormatting sqref="Q4">
    <cfRule type="expression" priority="184">
      <formula>$D$1&lt;Q4</formula>
    </cfRule>
    <cfRule type="expression" priority="185">
      <formula>$D$1&gt;Q4</formula>
    </cfRule>
  </conditionalFormatting>
  <conditionalFormatting sqref="R4">
    <cfRule type="expression" priority="186">
      <formula>$D$1&lt;R4</formula>
    </cfRule>
    <cfRule type="expression" dxfId="15688" priority="187">
      <formula>$D$1&gt;R4</formula>
    </cfRule>
  </conditionalFormatting>
  <conditionalFormatting sqref="R4">
    <cfRule type="expression" dxfId="15687" priority="188">
      <formula>$D$1&lt;R4</formula>
    </cfRule>
    <cfRule type="expression" dxfId="15686" priority="189">
      <formula>$D$1&gt;R4</formula>
    </cfRule>
  </conditionalFormatting>
  <conditionalFormatting sqref="R5">
    <cfRule type="cellIs" dxfId="15685" priority="190" operator="equal">
      <formula>5</formula>
    </cfRule>
    <cfRule type="cellIs" priority="191" operator="equal">
      <formula>4</formula>
    </cfRule>
    <cfRule type="cellIs" priority="192" operator="equal">
      <formula>3</formula>
    </cfRule>
  </conditionalFormatting>
  <conditionalFormatting sqref="R4">
    <cfRule type="expression" priority="193">
      <formula>$D$1&lt;R4</formula>
    </cfRule>
    <cfRule type="expression" priority="194">
      <formula>$D$1&gt;R4</formula>
    </cfRule>
  </conditionalFormatting>
  <conditionalFormatting sqref="R4">
    <cfRule type="expression" priority="195">
      <formula>$D$1&lt;R4</formula>
    </cfRule>
    <cfRule type="expression" priority="196">
      <formula>$D$1&gt;R4</formula>
    </cfRule>
  </conditionalFormatting>
  <conditionalFormatting sqref="R4">
    <cfRule type="expression" dxfId="15684" priority="197">
      <formula>$D$1&lt;R4</formula>
    </cfRule>
    <cfRule type="expression" dxfId="15683" priority="198">
      <formula>$D$1&gt;R4</formula>
    </cfRule>
  </conditionalFormatting>
  <conditionalFormatting sqref="R4">
    <cfRule type="expression" dxfId="15682" priority="199">
      <formula>$D$1&lt;R4</formula>
    </cfRule>
    <cfRule type="expression" dxfId="15681" priority="200">
      <formula>$D$1&gt;R4</formula>
    </cfRule>
  </conditionalFormatting>
  <conditionalFormatting sqref="R5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conditionalFormatting sqref="R4">
    <cfRule type="expression" dxfId="15680" priority="204">
      <formula>$D$1&lt;R4</formula>
    </cfRule>
    <cfRule type="expression" dxfId="15679" priority="205">
      <formula>$D$1&gt;R4</formula>
    </cfRule>
  </conditionalFormatting>
  <conditionalFormatting sqref="R4">
    <cfRule type="expression" dxfId="15678" priority="206">
      <formula>$D$1&lt;R4</formula>
    </cfRule>
    <cfRule type="expression" dxfId="15677" priority="207">
      <formula>$D$1&gt;R4</formula>
    </cfRule>
  </conditionalFormatting>
  <conditionalFormatting sqref="L3">
    <cfRule type="expression" dxfId="15676" priority="208">
      <formula>$D$1&lt;L3</formula>
    </cfRule>
    <cfRule type="expression" dxfId="15675" priority="209">
      <formula>$D$1&gt;L3</formula>
    </cfRule>
  </conditionalFormatting>
  <conditionalFormatting sqref="L4">
    <cfRule type="expression" dxfId="15674" priority="210">
      <formula>$D$1&lt;L4</formula>
    </cfRule>
    <cfRule type="expression" dxfId="15673" priority="211">
      <formula>$D$1&gt;L4</formula>
    </cfRule>
  </conditionalFormatting>
  <conditionalFormatting sqref="L4">
    <cfRule type="expression" priority="212">
      <formula>$D$1&lt;L4</formula>
    </cfRule>
    <cfRule type="expression" priority="213">
      <formula>$D$1&gt;L4</formula>
    </cfRule>
  </conditionalFormatting>
  <conditionalFormatting sqref="L5">
    <cfRule type="cellIs" priority="214" operator="equal">
      <formula>5</formula>
    </cfRule>
    <cfRule type="cellIs" dxfId="15672" priority="215" operator="equal">
      <formula>4</formula>
    </cfRule>
    <cfRule type="cellIs" dxfId="15671" priority="216" operator="equal">
      <formula>3</formula>
    </cfRule>
  </conditionalFormatting>
  <conditionalFormatting sqref="L4">
    <cfRule type="expression" dxfId="15670" priority="217">
      <formula>$D$1&lt;L4</formula>
    </cfRule>
    <cfRule type="expression" dxfId="15669" priority="218">
      <formula>$D$1&gt;L4</formula>
    </cfRule>
  </conditionalFormatting>
  <conditionalFormatting sqref="L4">
    <cfRule type="expression" priority="219">
      <formula>$D$1&lt;L4</formula>
    </cfRule>
    <cfRule type="expression" priority="220">
      <formula>$D$1&gt;L4</formula>
    </cfRule>
  </conditionalFormatting>
  <conditionalFormatting sqref="L4">
    <cfRule type="expression" priority="221">
      <formula>$D$1&lt;L4</formula>
    </cfRule>
    <cfRule type="expression" dxfId="15668" priority="222">
      <formula>$D$1&gt;L4</formula>
    </cfRule>
  </conditionalFormatting>
  <conditionalFormatting sqref="L4">
    <cfRule type="expression" dxfId="15667" priority="223">
      <formula>$D$1&lt;L4</formula>
    </cfRule>
    <cfRule type="expression" dxfId="15666" priority="224">
      <formula>$D$1&gt;L4</formula>
    </cfRule>
  </conditionalFormatting>
  <conditionalFormatting sqref="L5">
    <cfRule type="cellIs" dxfId="15665" priority="225" operator="equal">
      <formula>5</formula>
    </cfRule>
    <cfRule type="cellIs" dxfId="15664" priority="226" operator="equal">
      <formula>4</formula>
    </cfRule>
    <cfRule type="cellIs" dxfId="15663" priority="227" operator="equal">
      <formula>3</formula>
    </cfRule>
  </conditionalFormatting>
  <conditionalFormatting sqref="L4">
    <cfRule type="expression" dxfId="15662" priority="228">
      <formula>$D$1&lt;L4</formula>
    </cfRule>
    <cfRule type="expression" dxfId="15661" priority="229">
      <formula>$D$1&gt;L4</formula>
    </cfRule>
  </conditionalFormatting>
  <conditionalFormatting sqref="L4">
    <cfRule type="expression" dxfId="15660" priority="230">
      <formula>$D$1&lt;L4</formula>
    </cfRule>
    <cfRule type="expression" priority="231">
      <formula>$D$1&gt;L4</formula>
    </cfRule>
  </conditionalFormatting>
  <pageMargins left="0.7" right="0.7" top="0.75" bottom="0.75" header="0.51180555555555496" footer="0.51180555555555496"/>
  <pageSetup paperSize="9" scale="61" firstPageNumber="0" orientation="portrait" horizontalDpi="300" verticalDpi="3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AMK54"/>
  <sheetViews>
    <sheetView view="pageBreakPreview" zoomScale="65" zoomScaleNormal="100" zoomScalePageLayoutView="65" workbookViewId="0">
      <selection activeCell="D13" sqref="D13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44140625" style="15" customWidth="1"/>
    <col min="4" max="4" width="35.88671875" style="15" customWidth="1"/>
    <col min="5" max="5" width="6.88671875" style="15" hidden="1" customWidth="1"/>
    <col min="6" max="6" width="8.109375" hidden="1" customWidth="1"/>
    <col min="7" max="11" width="8.109375" customWidth="1"/>
    <col min="12" max="12" width="8" customWidth="1"/>
    <col min="13" max="14" width="7.88671875" customWidth="1"/>
    <col min="15" max="16" width="6.6640625" customWidth="1"/>
    <col min="17" max="20" width="6.6640625" hidden="1" customWidth="1"/>
    <col min="21" max="21" width="6.2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 t="s">
        <v>2</v>
      </c>
      <c r="O2" s="14"/>
      <c r="P2" s="14"/>
      <c r="Q2" s="36"/>
      <c r="R2" s="37"/>
      <c r="S2" s="38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2733</v>
      </c>
      <c r="B3" s="13"/>
      <c r="C3" s="13"/>
      <c r="D3" s="39" t="s">
        <v>3</v>
      </c>
      <c r="E3" s="40"/>
      <c r="F3" s="41"/>
      <c r="G3" s="41">
        <v>43258</v>
      </c>
      <c r="H3" s="41">
        <v>43259</v>
      </c>
      <c r="I3" s="42"/>
      <c r="J3" s="41">
        <v>43265</v>
      </c>
      <c r="K3" s="41">
        <v>43269</v>
      </c>
      <c r="L3" s="41">
        <v>43266</v>
      </c>
      <c r="M3" s="52"/>
      <c r="N3" s="41">
        <v>43270</v>
      </c>
      <c r="O3" s="41">
        <v>43274</v>
      </c>
      <c r="P3" s="41">
        <v>43279</v>
      </c>
      <c r="Q3" s="41"/>
      <c r="R3" s="185"/>
      <c r="S3" s="44"/>
      <c r="T3" s="185"/>
      <c r="U3" s="18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" customHeight="1" x14ac:dyDescent="0.25">
      <c r="A4" s="13"/>
      <c r="B4" s="13"/>
      <c r="C4" s="13"/>
      <c r="D4" s="51" t="s">
        <v>5</v>
      </c>
      <c r="E4" s="40"/>
      <c r="F4" s="52"/>
      <c r="G4" s="52" t="s">
        <v>7</v>
      </c>
      <c r="H4" s="52" t="s">
        <v>8</v>
      </c>
      <c r="I4" s="52" t="s">
        <v>9</v>
      </c>
      <c r="J4" s="52" t="s">
        <v>6</v>
      </c>
      <c r="K4" s="52" t="s">
        <v>10</v>
      </c>
      <c r="L4" s="52" t="s">
        <v>11</v>
      </c>
      <c r="M4" s="52" t="s">
        <v>12</v>
      </c>
      <c r="N4" s="52" t="s">
        <v>14</v>
      </c>
      <c r="O4" s="52" t="s">
        <v>11</v>
      </c>
      <c r="P4" s="52" t="s">
        <v>13</v>
      </c>
      <c r="Q4" s="52"/>
      <c r="R4" s="52"/>
      <c r="S4" s="54"/>
      <c r="T4" s="52"/>
      <c r="U4" s="54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0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21</v>
      </c>
      <c r="H5" s="63" t="s">
        <v>22</v>
      </c>
      <c r="I5" s="65" t="s">
        <v>23</v>
      </c>
      <c r="J5" s="64" t="s">
        <v>20</v>
      </c>
      <c r="K5" s="64" t="s">
        <v>24</v>
      </c>
      <c r="L5" s="64" t="s">
        <v>25</v>
      </c>
      <c r="M5" s="65" t="s">
        <v>26</v>
      </c>
      <c r="N5" s="64" t="s">
        <v>28</v>
      </c>
      <c r="O5" s="66" t="s">
        <v>25</v>
      </c>
      <c r="P5" s="64" t="s">
        <v>27</v>
      </c>
      <c r="Q5" s="64"/>
      <c r="R5" s="187"/>
      <c r="S5" s="67"/>
      <c r="T5" s="63"/>
      <c r="U5" s="67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80">
        <v>1</v>
      </c>
      <c r="B6" s="81" t="s">
        <v>36</v>
      </c>
      <c r="C6" s="82" t="s">
        <v>37</v>
      </c>
      <c r="D6" s="83" t="s">
        <v>104</v>
      </c>
      <c r="E6" s="84">
        <v>2733</v>
      </c>
      <c r="F6" s="85"/>
      <c r="G6" s="85">
        <v>5</v>
      </c>
      <c r="H6" s="85">
        <v>5</v>
      </c>
      <c r="I6" s="85">
        <v>4</v>
      </c>
      <c r="J6" s="85">
        <v>5</v>
      </c>
      <c r="K6" s="85">
        <v>5</v>
      </c>
      <c r="L6" s="85">
        <v>5</v>
      </c>
      <c r="M6" s="85"/>
      <c r="N6" s="85">
        <v>5</v>
      </c>
      <c r="O6" s="85">
        <v>5</v>
      </c>
      <c r="P6" s="85">
        <v>3</v>
      </c>
      <c r="Q6" s="85"/>
      <c r="R6" s="85"/>
      <c r="S6" s="86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1</v>
      </c>
      <c r="AA6" s="88">
        <f t="shared" ref="AA6:AA37" si="5">COUNTIF(AG6:AV6,AA$5)</f>
        <v>1</v>
      </c>
      <c r="AB6" s="88">
        <f t="shared" ref="AB6:AB37" si="6">COUNTIF(AG6:AV6,AB$5)</f>
        <v>7</v>
      </c>
      <c r="AC6" s="88">
        <f t="shared" ref="AC6:AC38" si="7">SUM(X6:AB6)</f>
        <v>9</v>
      </c>
      <c r="AD6" s="89">
        <f t="shared" ref="AD6:AD38" si="8">IF(ISERROR(((X6+Y6)*2+Z6*3+AA6*4+AB6*5)/SUM(X6,Y6:AB6)),"",((X6+Y6)*2+Z6*3+AA6*4+AB6*5)/SUM(X6,Y6:AB6))</f>
        <v>4.666666666666667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5</v>
      </c>
      <c r="AI6" s="92">
        <f t="shared" ref="AI6:AI37" si="12">IF(ISERROR(VALUE(LEFT(H6))),LEFT(H6),VALUE(LEFT(H6)))</f>
        <v>5</v>
      </c>
      <c r="AJ6" s="92">
        <f t="shared" ref="AJ6:AJ37" si="13">IF(ISERROR(VALUE(LEFT(I6))),LEFT(I6),VALUE(LEFT(I6)))</f>
        <v>4</v>
      </c>
      <c r="AK6" s="92">
        <f t="shared" ref="AK6:AK37" si="14">IF(ISERROR(VALUE(LEFT(J6))),LEFT(J6),VALUE(LEFT(J6)))</f>
        <v>5</v>
      </c>
      <c r="AL6" s="92">
        <f t="shared" ref="AL6:AL37" si="15">IF(ISERROR(VALUE(LEFT(K6))),LEFT(K6),VALUE(LEFT(K6)))</f>
        <v>5</v>
      </c>
      <c r="AM6" s="92">
        <f t="shared" ref="AM6:AM37" si="16">IF(ISERROR(VALUE(LEFT(L6))),LEFT(L6),VALUE(LEFT(L6)))</f>
        <v>5</v>
      </c>
      <c r="AN6" s="92" t="str">
        <f t="shared" ref="AN6:AN37" si="17">IF(ISERROR(VALUE(LEFT(M6))),LEFT(M6),VALUE(LEFT(M6)))</f>
        <v/>
      </c>
      <c r="AO6" s="92">
        <f t="shared" ref="AO6:AO37" si="18">IF(ISERROR(VALUE(LEFT(N6))),LEFT(N6),VALUE(LEFT(N6)))</f>
        <v>5</v>
      </c>
      <c r="AP6" s="92">
        <f t="shared" ref="AP6:AP37" si="19">IF(ISERROR(VALUE(LEFT(O6))),LEFT(O6),VALUE(LEFT(O6)))</f>
        <v>5</v>
      </c>
      <c r="AQ6" s="92">
        <f t="shared" ref="AQ6:AQ37" si="20">IF(ISERROR(VALUE(LEFT(P6))),LEFT(P6),VALUE(LEFT(P6)))</f>
        <v>3</v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80">
        <v>2</v>
      </c>
      <c r="B7" s="81" t="s">
        <v>36</v>
      </c>
      <c r="C7" s="82" t="s">
        <v>37</v>
      </c>
      <c r="D7" s="83" t="s">
        <v>105</v>
      </c>
      <c r="E7" s="84">
        <v>2733</v>
      </c>
      <c r="F7" s="85"/>
      <c r="G7" s="85">
        <v>4</v>
      </c>
      <c r="H7" s="85">
        <v>4</v>
      </c>
      <c r="I7" s="85">
        <v>4</v>
      </c>
      <c r="J7" s="85">
        <v>5</v>
      </c>
      <c r="K7" s="85">
        <v>5</v>
      </c>
      <c r="L7" s="85">
        <v>3</v>
      </c>
      <c r="M7" s="85"/>
      <c r="N7" s="85">
        <v>5</v>
      </c>
      <c r="O7" s="85">
        <v>4</v>
      </c>
      <c r="P7" s="85">
        <v>4</v>
      </c>
      <c r="Q7" s="85"/>
      <c r="R7" s="85"/>
      <c r="S7" s="86"/>
      <c r="T7" s="85"/>
      <c r="U7" s="86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1</v>
      </c>
      <c r="AA7" s="88">
        <f t="shared" si="5"/>
        <v>5</v>
      </c>
      <c r="AB7" s="88">
        <f t="shared" si="6"/>
        <v>3</v>
      </c>
      <c r="AC7" s="88">
        <f t="shared" si="7"/>
        <v>9</v>
      </c>
      <c r="AD7" s="89">
        <f t="shared" si="8"/>
        <v>4.2222222222222223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4</v>
      </c>
      <c r="AJ7" s="92">
        <f t="shared" si="13"/>
        <v>4</v>
      </c>
      <c r="AK7" s="92">
        <f t="shared" si="14"/>
        <v>5</v>
      </c>
      <c r="AL7" s="92">
        <f t="shared" si="15"/>
        <v>5</v>
      </c>
      <c r="AM7" s="92">
        <f t="shared" si="16"/>
        <v>3</v>
      </c>
      <c r="AN7" s="92" t="str">
        <f t="shared" si="17"/>
        <v/>
      </c>
      <c r="AO7" s="92">
        <f t="shared" si="18"/>
        <v>5</v>
      </c>
      <c r="AP7" s="92">
        <f t="shared" si="19"/>
        <v>4</v>
      </c>
      <c r="AQ7" s="92">
        <f t="shared" si="20"/>
        <v>4</v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82" t="s">
        <v>37</v>
      </c>
      <c r="D8" s="83" t="s">
        <v>106</v>
      </c>
      <c r="E8" s="84">
        <v>2733</v>
      </c>
      <c r="F8" s="85"/>
      <c r="G8" s="85">
        <v>4</v>
      </c>
      <c r="H8" s="85">
        <v>4</v>
      </c>
      <c r="I8" s="85">
        <v>3</v>
      </c>
      <c r="J8" s="85">
        <v>4</v>
      </c>
      <c r="K8" s="85">
        <v>4</v>
      </c>
      <c r="L8" s="85">
        <v>3</v>
      </c>
      <c r="M8" s="85"/>
      <c r="N8" s="85">
        <v>3</v>
      </c>
      <c r="O8" s="85">
        <v>3</v>
      </c>
      <c r="P8" s="85">
        <v>3</v>
      </c>
      <c r="Q8" s="85"/>
      <c r="R8" s="85"/>
      <c r="S8" s="86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5</v>
      </c>
      <c r="AA8" s="88">
        <f t="shared" si="5"/>
        <v>4</v>
      </c>
      <c r="AB8" s="88">
        <f t="shared" si="6"/>
        <v>0</v>
      </c>
      <c r="AC8" s="88">
        <f t="shared" si="7"/>
        <v>9</v>
      </c>
      <c r="AD8" s="89">
        <f t="shared" si="8"/>
        <v>3.4444444444444446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4</v>
      </c>
      <c r="AJ8" s="92">
        <f t="shared" si="13"/>
        <v>3</v>
      </c>
      <c r="AK8" s="92">
        <f t="shared" si="14"/>
        <v>4</v>
      </c>
      <c r="AL8" s="92">
        <f t="shared" si="15"/>
        <v>4</v>
      </c>
      <c r="AM8" s="92">
        <f t="shared" si="16"/>
        <v>3</v>
      </c>
      <c r="AN8" s="92" t="str">
        <f t="shared" si="17"/>
        <v/>
      </c>
      <c r="AO8" s="92">
        <f t="shared" si="18"/>
        <v>3</v>
      </c>
      <c r="AP8" s="92">
        <f t="shared" si="19"/>
        <v>3</v>
      </c>
      <c r="AQ8" s="92">
        <f t="shared" si="20"/>
        <v>3</v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82" t="s">
        <v>37</v>
      </c>
      <c r="D9" s="83" t="s">
        <v>107</v>
      </c>
      <c r="E9" s="84">
        <v>2733</v>
      </c>
      <c r="F9" s="85"/>
      <c r="G9" s="85">
        <v>4</v>
      </c>
      <c r="H9" s="85">
        <v>3</v>
      </c>
      <c r="I9" s="85">
        <v>4</v>
      </c>
      <c r="J9" s="85">
        <v>5</v>
      </c>
      <c r="K9" s="85">
        <v>5</v>
      </c>
      <c r="L9" s="85">
        <v>3</v>
      </c>
      <c r="M9" s="85"/>
      <c r="N9" s="85">
        <v>5</v>
      </c>
      <c r="O9" s="85">
        <v>3</v>
      </c>
      <c r="P9" s="85">
        <v>3</v>
      </c>
      <c r="Q9" s="85"/>
      <c r="R9" s="85"/>
      <c r="S9" s="86"/>
      <c r="T9" s="85"/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4</v>
      </c>
      <c r="AA9" s="88">
        <f t="shared" si="5"/>
        <v>2</v>
      </c>
      <c r="AB9" s="88">
        <f t="shared" si="6"/>
        <v>3</v>
      </c>
      <c r="AC9" s="88">
        <f t="shared" si="7"/>
        <v>9</v>
      </c>
      <c r="AD9" s="89">
        <f t="shared" si="8"/>
        <v>3.8888888888888888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4</v>
      </c>
      <c r="AI9" s="92">
        <f t="shared" si="12"/>
        <v>3</v>
      </c>
      <c r="AJ9" s="92">
        <f t="shared" si="13"/>
        <v>4</v>
      </c>
      <c r="AK9" s="92">
        <f t="shared" si="14"/>
        <v>5</v>
      </c>
      <c r="AL9" s="92">
        <f t="shared" si="15"/>
        <v>5</v>
      </c>
      <c r="AM9" s="92">
        <f t="shared" si="16"/>
        <v>3</v>
      </c>
      <c r="AN9" s="92" t="str">
        <f t="shared" si="17"/>
        <v/>
      </c>
      <c r="AO9" s="92">
        <f t="shared" si="18"/>
        <v>5</v>
      </c>
      <c r="AP9" s="92">
        <f t="shared" si="19"/>
        <v>3</v>
      </c>
      <c r="AQ9" s="92">
        <f t="shared" si="20"/>
        <v>3</v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82" t="s">
        <v>37</v>
      </c>
      <c r="D10" s="83" t="s">
        <v>108</v>
      </c>
      <c r="E10" s="84">
        <v>2733</v>
      </c>
      <c r="F10" s="85"/>
      <c r="G10" s="85">
        <v>3</v>
      </c>
      <c r="H10" s="85">
        <v>4</v>
      </c>
      <c r="I10" s="85">
        <v>3</v>
      </c>
      <c r="J10" s="85">
        <v>4</v>
      </c>
      <c r="K10" s="85">
        <v>4</v>
      </c>
      <c r="L10" s="85">
        <v>3</v>
      </c>
      <c r="M10" s="85"/>
      <c r="N10" s="85">
        <v>5</v>
      </c>
      <c r="O10" s="85">
        <v>3</v>
      </c>
      <c r="P10" s="85">
        <v>3</v>
      </c>
      <c r="Q10" s="85"/>
      <c r="R10" s="85"/>
      <c r="S10" s="86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5</v>
      </c>
      <c r="AA10" s="88">
        <f t="shared" si="5"/>
        <v>3</v>
      </c>
      <c r="AB10" s="88">
        <f t="shared" si="6"/>
        <v>1</v>
      </c>
      <c r="AC10" s="88">
        <f t="shared" si="7"/>
        <v>9</v>
      </c>
      <c r="AD10" s="89">
        <f t="shared" si="8"/>
        <v>3.5555555555555554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3</v>
      </c>
      <c r="AI10" s="92">
        <f t="shared" si="12"/>
        <v>4</v>
      </c>
      <c r="AJ10" s="92">
        <f t="shared" si="13"/>
        <v>3</v>
      </c>
      <c r="AK10" s="92">
        <f t="shared" si="14"/>
        <v>4</v>
      </c>
      <c r="AL10" s="92">
        <f t="shared" si="15"/>
        <v>4</v>
      </c>
      <c r="AM10" s="92">
        <f t="shared" si="16"/>
        <v>3</v>
      </c>
      <c r="AN10" s="92" t="str">
        <f t="shared" si="17"/>
        <v/>
      </c>
      <c r="AO10" s="92">
        <f t="shared" si="18"/>
        <v>5</v>
      </c>
      <c r="AP10" s="92">
        <f t="shared" si="19"/>
        <v>3</v>
      </c>
      <c r="AQ10" s="92">
        <f t="shared" si="20"/>
        <v>3</v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82" t="s">
        <v>37</v>
      </c>
      <c r="D11" s="83" t="s">
        <v>109</v>
      </c>
      <c r="E11" s="84">
        <v>2733</v>
      </c>
      <c r="F11" s="85"/>
      <c r="G11" s="85">
        <v>4</v>
      </c>
      <c r="H11" s="85">
        <v>3</v>
      </c>
      <c r="I11" s="85">
        <v>3</v>
      </c>
      <c r="J11" s="85">
        <v>5</v>
      </c>
      <c r="K11" s="85">
        <v>5</v>
      </c>
      <c r="L11" s="85">
        <v>3</v>
      </c>
      <c r="M11" s="85"/>
      <c r="N11" s="85">
        <v>5</v>
      </c>
      <c r="O11" s="85">
        <v>3</v>
      </c>
      <c r="P11" s="85">
        <v>3</v>
      </c>
      <c r="Q11" s="85"/>
      <c r="R11" s="85"/>
      <c r="S11" s="85"/>
      <c r="T11" s="85"/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5</v>
      </c>
      <c r="AA11" s="98">
        <f t="shared" si="5"/>
        <v>1</v>
      </c>
      <c r="AB11" s="98">
        <f t="shared" si="6"/>
        <v>3</v>
      </c>
      <c r="AC11" s="88">
        <f t="shared" si="7"/>
        <v>9</v>
      </c>
      <c r="AD11" s="89">
        <f t="shared" si="8"/>
        <v>3.7777777777777777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3</v>
      </c>
      <c r="AJ11" s="92">
        <f t="shared" si="13"/>
        <v>3</v>
      </c>
      <c r="AK11" s="92">
        <f t="shared" si="14"/>
        <v>5</v>
      </c>
      <c r="AL11" s="92">
        <f t="shared" si="15"/>
        <v>5</v>
      </c>
      <c r="AM11" s="92">
        <f t="shared" si="16"/>
        <v>3</v>
      </c>
      <c r="AN11" s="92" t="str">
        <f t="shared" si="17"/>
        <v/>
      </c>
      <c r="AO11" s="92">
        <f t="shared" si="18"/>
        <v>5</v>
      </c>
      <c r="AP11" s="92">
        <f t="shared" si="19"/>
        <v>3</v>
      </c>
      <c r="AQ11" s="92">
        <f t="shared" si="20"/>
        <v>3</v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82" t="s">
        <v>37</v>
      </c>
      <c r="D12" s="83" t="s">
        <v>110</v>
      </c>
      <c r="E12" s="84">
        <v>2733</v>
      </c>
      <c r="F12" s="85"/>
      <c r="G12" s="85">
        <v>5</v>
      </c>
      <c r="H12" s="85">
        <v>5</v>
      </c>
      <c r="I12" s="85">
        <v>5</v>
      </c>
      <c r="J12" s="85">
        <v>5</v>
      </c>
      <c r="K12" s="85">
        <v>5</v>
      </c>
      <c r="L12" s="85">
        <v>5</v>
      </c>
      <c r="M12" s="85"/>
      <c r="N12" s="85">
        <v>5</v>
      </c>
      <c r="O12" s="85">
        <v>5</v>
      </c>
      <c r="P12" s="85">
        <v>4</v>
      </c>
      <c r="Q12" s="85"/>
      <c r="R12" s="85"/>
      <c r="S12" s="86"/>
      <c r="T12" s="85"/>
      <c r="U12" s="86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1</v>
      </c>
      <c r="AB12" s="88">
        <f t="shared" si="6"/>
        <v>8</v>
      </c>
      <c r="AC12" s="88">
        <f t="shared" si="7"/>
        <v>9</v>
      </c>
      <c r="AD12" s="89">
        <f t="shared" si="8"/>
        <v>4.8888888888888893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5</v>
      </c>
      <c r="AJ12" s="92">
        <f t="shared" si="13"/>
        <v>5</v>
      </c>
      <c r="AK12" s="92">
        <f t="shared" si="14"/>
        <v>5</v>
      </c>
      <c r="AL12" s="92">
        <f t="shared" si="15"/>
        <v>5</v>
      </c>
      <c r="AM12" s="92">
        <f t="shared" si="16"/>
        <v>5</v>
      </c>
      <c r="AN12" s="92" t="str">
        <f t="shared" si="17"/>
        <v/>
      </c>
      <c r="AO12" s="92">
        <f t="shared" si="18"/>
        <v>5</v>
      </c>
      <c r="AP12" s="92">
        <f t="shared" si="19"/>
        <v>5</v>
      </c>
      <c r="AQ12" s="92">
        <f t="shared" si="20"/>
        <v>4</v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82" t="s">
        <v>37</v>
      </c>
      <c r="D13" s="83" t="s">
        <v>111</v>
      </c>
      <c r="E13" s="84">
        <v>2733</v>
      </c>
      <c r="F13" s="85"/>
      <c r="G13" s="85">
        <v>4</v>
      </c>
      <c r="H13" s="85">
        <v>4</v>
      </c>
      <c r="I13" s="85">
        <v>3</v>
      </c>
      <c r="J13" s="85">
        <v>4</v>
      </c>
      <c r="K13" s="85">
        <v>4</v>
      </c>
      <c r="L13" s="85">
        <v>3</v>
      </c>
      <c r="M13" s="85"/>
      <c r="N13" s="85">
        <v>3</v>
      </c>
      <c r="O13" s="85">
        <v>3</v>
      </c>
      <c r="P13" s="85">
        <v>3</v>
      </c>
      <c r="Q13" s="85"/>
      <c r="R13" s="85"/>
      <c r="S13" s="86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5</v>
      </c>
      <c r="AA13" s="88">
        <f t="shared" si="5"/>
        <v>4</v>
      </c>
      <c r="AB13" s="88">
        <f t="shared" si="6"/>
        <v>0</v>
      </c>
      <c r="AC13" s="88">
        <f t="shared" si="7"/>
        <v>9</v>
      </c>
      <c r="AD13" s="89">
        <f t="shared" si="8"/>
        <v>3.4444444444444446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4</v>
      </c>
      <c r="AI13" s="92">
        <f t="shared" si="12"/>
        <v>4</v>
      </c>
      <c r="AJ13" s="92">
        <f t="shared" si="13"/>
        <v>3</v>
      </c>
      <c r="AK13" s="92">
        <f t="shared" si="14"/>
        <v>4</v>
      </c>
      <c r="AL13" s="92">
        <f t="shared" si="15"/>
        <v>4</v>
      </c>
      <c r="AM13" s="92">
        <f t="shared" si="16"/>
        <v>3</v>
      </c>
      <c r="AN13" s="92" t="str">
        <f t="shared" si="17"/>
        <v/>
      </c>
      <c r="AO13" s="92">
        <f t="shared" si="18"/>
        <v>3</v>
      </c>
      <c r="AP13" s="92">
        <f t="shared" si="19"/>
        <v>3</v>
      </c>
      <c r="AQ13" s="92">
        <f t="shared" si="20"/>
        <v>3</v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81"/>
      <c r="C14" s="82" t="s">
        <v>37</v>
      </c>
      <c r="D14" s="83" t="s">
        <v>112</v>
      </c>
      <c r="E14" s="84">
        <v>2733</v>
      </c>
      <c r="F14" s="85"/>
      <c r="G14" s="85">
        <v>4</v>
      </c>
      <c r="H14" s="85">
        <v>4</v>
      </c>
      <c r="I14" s="85">
        <v>4</v>
      </c>
      <c r="J14" s="85">
        <v>4</v>
      </c>
      <c r="K14" s="85">
        <v>5</v>
      </c>
      <c r="L14" s="85">
        <v>5</v>
      </c>
      <c r="M14" s="85"/>
      <c r="N14" s="85">
        <v>5</v>
      </c>
      <c r="O14" s="85">
        <v>4</v>
      </c>
      <c r="P14" s="85">
        <v>4</v>
      </c>
      <c r="Q14" s="85"/>
      <c r="R14" s="85"/>
      <c r="S14" s="86"/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6</v>
      </c>
      <c r="AB14" s="104">
        <f t="shared" si="6"/>
        <v>3</v>
      </c>
      <c r="AC14" s="104">
        <f t="shared" si="7"/>
        <v>9</v>
      </c>
      <c r="AD14" s="105">
        <f t="shared" si="8"/>
        <v>4.333333333333333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4</v>
      </c>
      <c r="AI14" s="92">
        <f t="shared" si="12"/>
        <v>4</v>
      </c>
      <c r="AJ14" s="92">
        <f t="shared" si="13"/>
        <v>4</v>
      </c>
      <c r="AK14" s="92">
        <f t="shared" si="14"/>
        <v>4</v>
      </c>
      <c r="AL14" s="92">
        <f t="shared" si="15"/>
        <v>5</v>
      </c>
      <c r="AM14" s="92">
        <f t="shared" si="16"/>
        <v>5</v>
      </c>
      <c r="AN14" s="92" t="str">
        <f t="shared" si="17"/>
        <v/>
      </c>
      <c r="AO14" s="92">
        <f t="shared" si="18"/>
        <v>5</v>
      </c>
      <c r="AP14" s="92">
        <f t="shared" si="19"/>
        <v>4</v>
      </c>
      <c r="AQ14" s="92">
        <f t="shared" si="20"/>
        <v>4</v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81"/>
      <c r="C15" s="82" t="s">
        <v>37</v>
      </c>
      <c r="D15" s="83" t="s">
        <v>113</v>
      </c>
      <c r="E15" s="84">
        <v>2733</v>
      </c>
      <c r="F15" s="85"/>
      <c r="G15" s="85">
        <v>4</v>
      </c>
      <c r="H15" s="85">
        <v>4</v>
      </c>
      <c r="I15" s="85">
        <v>4</v>
      </c>
      <c r="J15" s="85">
        <v>4</v>
      </c>
      <c r="K15" s="85">
        <v>5</v>
      </c>
      <c r="L15" s="85">
        <v>4</v>
      </c>
      <c r="M15" s="85"/>
      <c r="N15" s="85">
        <v>5</v>
      </c>
      <c r="O15" s="85">
        <v>4</v>
      </c>
      <c r="P15" s="85">
        <v>3</v>
      </c>
      <c r="Q15" s="85"/>
      <c r="R15" s="85"/>
      <c r="S15" s="86"/>
      <c r="T15" s="85"/>
      <c r="U15" s="86"/>
      <c r="V15" s="103">
        <f t="shared" si="0"/>
        <v>3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1</v>
      </c>
      <c r="AA15" s="104">
        <f t="shared" si="5"/>
        <v>6</v>
      </c>
      <c r="AB15" s="104">
        <f t="shared" si="6"/>
        <v>2</v>
      </c>
      <c r="AC15" s="104">
        <f t="shared" si="7"/>
        <v>9</v>
      </c>
      <c r="AD15" s="105">
        <f t="shared" si="8"/>
        <v>4.1111111111111107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4</v>
      </c>
      <c r="AI15" s="92">
        <f t="shared" si="12"/>
        <v>4</v>
      </c>
      <c r="AJ15" s="92">
        <f t="shared" si="13"/>
        <v>4</v>
      </c>
      <c r="AK15" s="92">
        <f t="shared" si="14"/>
        <v>4</v>
      </c>
      <c r="AL15" s="92">
        <f t="shared" si="15"/>
        <v>5</v>
      </c>
      <c r="AM15" s="92">
        <f t="shared" si="16"/>
        <v>4</v>
      </c>
      <c r="AN15" s="92" t="str">
        <f t="shared" si="17"/>
        <v/>
      </c>
      <c r="AO15" s="92">
        <f t="shared" si="18"/>
        <v>5</v>
      </c>
      <c r="AP15" s="92">
        <f t="shared" si="19"/>
        <v>4</v>
      </c>
      <c r="AQ15" s="92">
        <f t="shared" si="20"/>
        <v>3</v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81"/>
      <c r="C16" s="82" t="s">
        <v>37</v>
      </c>
      <c r="D16" s="83" t="s">
        <v>114</v>
      </c>
      <c r="E16" s="84">
        <v>2733</v>
      </c>
      <c r="F16" s="85"/>
      <c r="G16" s="85">
        <v>4</v>
      </c>
      <c r="H16" s="85">
        <v>4</v>
      </c>
      <c r="I16" s="85">
        <v>3</v>
      </c>
      <c r="J16" s="85">
        <v>4</v>
      </c>
      <c r="K16" s="85">
        <v>4</v>
      </c>
      <c r="L16" s="85">
        <v>3</v>
      </c>
      <c r="M16" s="85"/>
      <c r="N16" s="85">
        <v>3</v>
      </c>
      <c r="O16" s="85">
        <v>3</v>
      </c>
      <c r="P16" s="85" t="s">
        <v>92</v>
      </c>
      <c r="Q16" s="85"/>
      <c r="R16" s="85"/>
      <c r="S16" s="86"/>
      <c r="T16" s="85"/>
      <c r="U16" s="86"/>
      <c r="V16" s="103">
        <f t="shared" si="0"/>
        <v>2</v>
      </c>
      <c r="W16" s="104">
        <f t="shared" si="1"/>
        <v>0</v>
      </c>
      <c r="X16" s="104">
        <f t="shared" si="2"/>
        <v>0</v>
      </c>
      <c r="Y16" s="104">
        <f t="shared" si="3"/>
        <v>1</v>
      </c>
      <c r="Z16" s="104">
        <f t="shared" si="4"/>
        <v>4</v>
      </c>
      <c r="AA16" s="104">
        <f t="shared" si="5"/>
        <v>4</v>
      </c>
      <c r="AB16" s="104">
        <f t="shared" si="6"/>
        <v>0</v>
      </c>
      <c r="AC16" s="104">
        <f t="shared" si="7"/>
        <v>9</v>
      </c>
      <c r="AD16" s="105">
        <f t="shared" si="8"/>
        <v>3.3333333333333335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4</v>
      </c>
      <c r="AI16" s="92">
        <f t="shared" si="12"/>
        <v>4</v>
      </c>
      <c r="AJ16" s="92">
        <f t="shared" si="13"/>
        <v>3</v>
      </c>
      <c r="AK16" s="92">
        <f t="shared" si="14"/>
        <v>4</v>
      </c>
      <c r="AL16" s="92">
        <f t="shared" si="15"/>
        <v>4</v>
      </c>
      <c r="AM16" s="92">
        <f t="shared" si="16"/>
        <v>3</v>
      </c>
      <c r="AN16" s="92" t="str">
        <f t="shared" si="17"/>
        <v/>
      </c>
      <c r="AO16" s="92">
        <f t="shared" si="18"/>
        <v>3</v>
      </c>
      <c r="AP16" s="92">
        <f t="shared" si="19"/>
        <v>3</v>
      </c>
      <c r="AQ16" s="92">
        <f t="shared" si="20"/>
        <v>2</v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109"/>
      <c r="C17" s="82" t="s">
        <v>37</v>
      </c>
      <c r="D17" s="83" t="s">
        <v>115</v>
      </c>
      <c r="E17" s="84">
        <v>2733</v>
      </c>
      <c r="F17" s="85"/>
      <c r="G17" s="85">
        <v>4</v>
      </c>
      <c r="H17" s="85">
        <v>4</v>
      </c>
      <c r="I17" s="85">
        <v>3</v>
      </c>
      <c r="J17" s="85">
        <v>3</v>
      </c>
      <c r="K17" s="85">
        <v>5</v>
      </c>
      <c r="L17" s="85">
        <v>4</v>
      </c>
      <c r="M17" s="85"/>
      <c r="N17" s="85">
        <v>4</v>
      </c>
      <c r="O17" s="85">
        <v>4</v>
      </c>
      <c r="P17" s="85">
        <v>3</v>
      </c>
      <c r="Q17" s="85"/>
      <c r="R17" s="85"/>
      <c r="S17" s="86"/>
      <c r="T17" s="85"/>
      <c r="U17" s="86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3</v>
      </c>
      <c r="AA17" s="104">
        <f t="shared" si="5"/>
        <v>5</v>
      </c>
      <c r="AB17" s="104">
        <f t="shared" si="6"/>
        <v>1</v>
      </c>
      <c r="AC17" s="104">
        <f t="shared" si="7"/>
        <v>9</v>
      </c>
      <c r="AD17" s="105">
        <f t="shared" si="8"/>
        <v>3.7777777777777777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4</v>
      </c>
      <c r="AI17" s="92">
        <f t="shared" si="12"/>
        <v>4</v>
      </c>
      <c r="AJ17" s="92">
        <f t="shared" si="13"/>
        <v>3</v>
      </c>
      <c r="AK17" s="92">
        <f t="shared" si="14"/>
        <v>3</v>
      </c>
      <c r="AL17" s="92">
        <f t="shared" si="15"/>
        <v>5</v>
      </c>
      <c r="AM17" s="92">
        <f t="shared" si="16"/>
        <v>4</v>
      </c>
      <c r="AN17" s="92" t="str">
        <f t="shared" si="17"/>
        <v/>
      </c>
      <c r="AO17" s="92">
        <f t="shared" si="18"/>
        <v>4</v>
      </c>
      <c r="AP17" s="92">
        <f t="shared" si="19"/>
        <v>4</v>
      </c>
      <c r="AQ17" s="92">
        <f t="shared" si="20"/>
        <v>3</v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10"/>
      <c r="C18" s="82" t="s">
        <v>37</v>
      </c>
      <c r="D18" s="83" t="s">
        <v>116</v>
      </c>
      <c r="E18" s="84">
        <v>2733</v>
      </c>
      <c r="F18" s="85"/>
      <c r="G18" s="85">
        <v>4</v>
      </c>
      <c r="H18" s="85">
        <v>5</v>
      </c>
      <c r="I18" s="85">
        <v>3</v>
      </c>
      <c r="J18" s="85">
        <v>3</v>
      </c>
      <c r="K18" s="85">
        <v>5</v>
      </c>
      <c r="L18" s="85">
        <v>3</v>
      </c>
      <c r="M18" s="85"/>
      <c r="N18" s="85">
        <v>3</v>
      </c>
      <c r="O18" s="85">
        <v>3</v>
      </c>
      <c r="P18" s="85">
        <v>3</v>
      </c>
      <c r="Q18" s="85"/>
      <c r="R18" s="85"/>
      <c r="S18" s="86"/>
      <c r="T18" s="85"/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6</v>
      </c>
      <c r="AA18" s="104">
        <f t="shared" si="5"/>
        <v>1</v>
      </c>
      <c r="AB18" s="104">
        <f t="shared" si="6"/>
        <v>2</v>
      </c>
      <c r="AC18" s="104">
        <f t="shared" si="7"/>
        <v>9</v>
      </c>
      <c r="AD18" s="105">
        <f t="shared" si="8"/>
        <v>3.5555555555555554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4</v>
      </c>
      <c r="AI18" s="92">
        <f t="shared" si="12"/>
        <v>5</v>
      </c>
      <c r="AJ18" s="92">
        <f t="shared" si="13"/>
        <v>3</v>
      </c>
      <c r="AK18" s="92">
        <f t="shared" si="14"/>
        <v>3</v>
      </c>
      <c r="AL18" s="92">
        <f t="shared" si="15"/>
        <v>5</v>
      </c>
      <c r="AM18" s="92">
        <f t="shared" si="16"/>
        <v>3</v>
      </c>
      <c r="AN18" s="92" t="str">
        <f t="shared" si="17"/>
        <v/>
      </c>
      <c r="AO18" s="92">
        <f t="shared" si="18"/>
        <v>3</v>
      </c>
      <c r="AP18" s="92">
        <f t="shared" si="19"/>
        <v>3</v>
      </c>
      <c r="AQ18" s="92">
        <f t="shared" si="20"/>
        <v>3</v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10"/>
      <c r="C19" s="82" t="s">
        <v>37</v>
      </c>
      <c r="D19" s="83" t="s">
        <v>117</v>
      </c>
      <c r="E19" s="84">
        <v>2733</v>
      </c>
      <c r="F19" s="85"/>
      <c r="G19" s="85">
        <v>3</v>
      </c>
      <c r="H19" s="85">
        <v>3</v>
      </c>
      <c r="I19" s="85">
        <v>3</v>
      </c>
      <c r="J19" s="85">
        <v>3</v>
      </c>
      <c r="K19" s="85">
        <v>5</v>
      </c>
      <c r="L19" s="85">
        <v>3</v>
      </c>
      <c r="M19" s="85"/>
      <c r="N19" s="85">
        <v>5</v>
      </c>
      <c r="O19" s="85">
        <v>3</v>
      </c>
      <c r="P19" s="85">
        <v>3</v>
      </c>
      <c r="Q19" s="85"/>
      <c r="R19" s="85"/>
      <c r="S19" s="86"/>
      <c r="T19" s="85"/>
      <c r="U19" s="86"/>
      <c r="V19" s="103">
        <f t="shared" si="0"/>
        <v>3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7</v>
      </c>
      <c r="AA19" s="104">
        <f t="shared" si="5"/>
        <v>0</v>
      </c>
      <c r="AB19" s="104">
        <f t="shared" si="6"/>
        <v>2</v>
      </c>
      <c r="AC19" s="104">
        <f t="shared" si="7"/>
        <v>9</v>
      </c>
      <c r="AD19" s="105">
        <f t="shared" si="8"/>
        <v>3.4444444444444446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3</v>
      </c>
      <c r="AI19" s="92">
        <f t="shared" si="12"/>
        <v>3</v>
      </c>
      <c r="AJ19" s="92">
        <f t="shared" si="13"/>
        <v>3</v>
      </c>
      <c r="AK19" s="92">
        <f t="shared" si="14"/>
        <v>3</v>
      </c>
      <c r="AL19" s="92">
        <f t="shared" si="15"/>
        <v>5</v>
      </c>
      <c r="AM19" s="92">
        <f t="shared" si="16"/>
        <v>3</v>
      </c>
      <c r="AN19" s="92" t="str">
        <f t="shared" si="17"/>
        <v/>
      </c>
      <c r="AO19" s="92">
        <f t="shared" si="18"/>
        <v>5</v>
      </c>
      <c r="AP19" s="92">
        <f t="shared" si="19"/>
        <v>3</v>
      </c>
      <c r="AQ19" s="92">
        <f t="shared" si="20"/>
        <v>3</v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10"/>
      <c r="C20" s="82" t="s">
        <v>37</v>
      </c>
      <c r="D20" s="83" t="s">
        <v>118</v>
      </c>
      <c r="E20" s="84">
        <v>2733</v>
      </c>
      <c r="F20" s="85"/>
      <c r="G20" s="85">
        <v>4</v>
      </c>
      <c r="H20" s="85">
        <v>4</v>
      </c>
      <c r="I20" s="85">
        <v>3</v>
      </c>
      <c r="J20" s="85">
        <v>4</v>
      </c>
      <c r="K20" s="85">
        <v>5</v>
      </c>
      <c r="L20" s="85">
        <v>3</v>
      </c>
      <c r="M20" s="85"/>
      <c r="N20" s="85">
        <v>3</v>
      </c>
      <c r="O20" s="85">
        <v>3</v>
      </c>
      <c r="P20" s="85">
        <v>3</v>
      </c>
      <c r="Q20" s="85"/>
      <c r="R20" s="85"/>
      <c r="S20" s="86"/>
      <c r="T20" s="85"/>
      <c r="U20" s="86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5</v>
      </c>
      <c r="AA20" s="104">
        <f t="shared" si="5"/>
        <v>3</v>
      </c>
      <c r="AB20" s="104">
        <f t="shared" si="6"/>
        <v>1</v>
      </c>
      <c r="AC20" s="104">
        <f t="shared" si="7"/>
        <v>9</v>
      </c>
      <c r="AD20" s="105">
        <f t="shared" si="8"/>
        <v>3.5555555555555554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4</v>
      </c>
      <c r="AJ20" s="92">
        <f t="shared" si="13"/>
        <v>3</v>
      </c>
      <c r="AK20" s="92">
        <f t="shared" si="14"/>
        <v>4</v>
      </c>
      <c r="AL20" s="92">
        <f t="shared" si="15"/>
        <v>5</v>
      </c>
      <c r="AM20" s="92">
        <f t="shared" si="16"/>
        <v>3</v>
      </c>
      <c r="AN20" s="92" t="str">
        <f t="shared" si="17"/>
        <v/>
      </c>
      <c r="AO20" s="92">
        <f t="shared" si="18"/>
        <v>3</v>
      </c>
      <c r="AP20" s="92">
        <f t="shared" si="19"/>
        <v>3</v>
      </c>
      <c r="AQ20" s="92">
        <f t="shared" si="20"/>
        <v>3</v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10"/>
      <c r="C21" s="82" t="s">
        <v>37</v>
      </c>
      <c r="D21" s="83" t="s">
        <v>119</v>
      </c>
      <c r="E21" s="84">
        <v>2733</v>
      </c>
      <c r="F21" s="85"/>
      <c r="G21" s="85">
        <v>4</v>
      </c>
      <c r="H21" s="85">
        <v>4</v>
      </c>
      <c r="I21" s="85">
        <v>4</v>
      </c>
      <c r="J21" s="85">
        <v>5</v>
      </c>
      <c r="K21" s="85">
        <v>5</v>
      </c>
      <c r="L21" s="85">
        <v>4</v>
      </c>
      <c r="M21" s="85"/>
      <c r="N21" s="85">
        <v>4</v>
      </c>
      <c r="O21" s="85">
        <v>4</v>
      </c>
      <c r="P21" s="85">
        <v>3</v>
      </c>
      <c r="Q21" s="85"/>
      <c r="R21" s="85"/>
      <c r="S21" s="86"/>
      <c r="T21" s="85"/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1</v>
      </c>
      <c r="AA21" s="104">
        <f t="shared" si="5"/>
        <v>6</v>
      </c>
      <c r="AB21" s="104">
        <f t="shared" si="6"/>
        <v>2</v>
      </c>
      <c r="AC21" s="104">
        <f t="shared" si="7"/>
        <v>9</v>
      </c>
      <c r="AD21" s="105">
        <f t="shared" si="8"/>
        <v>4.1111111111111107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4</v>
      </c>
      <c r="AI21" s="92">
        <f t="shared" si="12"/>
        <v>4</v>
      </c>
      <c r="AJ21" s="92">
        <f t="shared" si="13"/>
        <v>4</v>
      </c>
      <c r="AK21" s="92">
        <f t="shared" si="14"/>
        <v>5</v>
      </c>
      <c r="AL21" s="92">
        <f t="shared" si="15"/>
        <v>5</v>
      </c>
      <c r="AM21" s="92">
        <f t="shared" si="16"/>
        <v>4</v>
      </c>
      <c r="AN21" s="92" t="str">
        <f t="shared" si="17"/>
        <v/>
      </c>
      <c r="AO21" s="92">
        <f t="shared" si="18"/>
        <v>4</v>
      </c>
      <c r="AP21" s="92">
        <f t="shared" si="19"/>
        <v>4</v>
      </c>
      <c r="AQ21" s="92">
        <f t="shared" si="20"/>
        <v>3</v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10"/>
      <c r="C22" s="82" t="s">
        <v>37</v>
      </c>
      <c r="D22" s="83" t="s">
        <v>120</v>
      </c>
      <c r="E22" s="84">
        <v>2733</v>
      </c>
      <c r="F22" s="85"/>
      <c r="G22" s="85">
        <v>4</v>
      </c>
      <c r="H22" s="85">
        <v>4</v>
      </c>
      <c r="I22" s="85">
        <v>3</v>
      </c>
      <c r="J22" s="85">
        <v>5</v>
      </c>
      <c r="K22" s="85">
        <v>5</v>
      </c>
      <c r="L22" s="85">
        <v>3</v>
      </c>
      <c r="M22" s="85"/>
      <c r="N22" s="85">
        <v>5</v>
      </c>
      <c r="O22" s="85">
        <v>3</v>
      </c>
      <c r="P22" s="85">
        <v>3</v>
      </c>
      <c r="Q22" s="85"/>
      <c r="R22" s="85"/>
      <c r="S22" s="86"/>
      <c r="T22" s="85"/>
      <c r="U22" s="86"/>
      <c r="V22" s="103">
        <f t="shared" si="0"/>
        <v>3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4</v>
      </c>
      <c r="AA22" s="104">
        <f t="shared" si="5"/>
        <v>2</v>
      </c>
      <c r="AB22" s="104">
        <f t="shared" si="6"/>
        <v>3</v>
      </c>
      <c r="AC22" s="104">
        <f t="shared" si="7"/>
        <v>9</v>
      </c>
      <c r="AD22" s="105">
        <f t="shared" si="8"/>
        <v>3.8888888888888888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4</v>
      </c>
      <c r="AI22" s="92">
        <f t="shared" si="12"/>
        <v>4</v>
      </c>
      <c r="AJ22" s="92">
        <f t="shared" si="13"/>
        <v>3</v>
      </c>
      <c r="AK22" s="92">
        <f t="shared" si="14"/>
        <v>5</v>
      </c>
      <c r="AL22" s="92">
        <f t="shared" si="15"/>
        <v>5</v>
      </c>
      <c r="AM22" s="92">
        <f t="shared" si="16"/>
        <v>3</v>
      </c>
      <c r="AN22" s="92" t="str">
        <f t="shared" si="17"/>
        <v/>
      </c>
      <c r="AO22" s="92">
        <f t="shared" si="18"/>
        <v>5</v>
      </c>
      <c r="AP22" s="92">
        <f t="shared" si="19"/>
        <v>3</v>
      </c>
      <c r="AQ22" s="92">
        <f t="shared" si="20"/>
        <v>3</v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10"/>
      <c r="C23" s="82" t="s">
        <v>37</v>
      </c>
      <c r="D23" s="83" t="s">
        <v>121</v>
      </c>
      <c r="E23" s="84">
        <v>2733</v>
      </c>
      <c r="F23" s="85"/>
      <c r="G23" s="85">
        <v>5</v>
      </c>
      <c r="H23" s="85">
        <v>5</v>
      </c>
      <c r="I23" s="85">
        <v>5</v>
      </c>
      <c r="J23" s="85">
        <v>4</v>
      </c>
      <c r="K23" s="85">
        <v>5</v>
      </c>
      <c r="L23" s="85">
        <v>4</v>
      </c>
      <c r="M23" s="85"/>
      <c r="N23" s="85">
        <v>5</v>
      </c>
      <c r="O23" s="85">
        <v>4</v>
      </c>
      <c r="P23" s="85">
        <v>4</v>
      </c>
      <c r="Q23" s="85"/>
      <c r="R23" s="102"/>
      <c r="S23" s="85"/>
      <c r="T23" s="85"/>
      <c r="U23" s="86"/>
      <c r="V23" s="103">
        <f t="shared" si="0"/>
        <v>4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4</v>
      </c>
      <c r="AB23" s="104">
        <f t="shared" si="6"/>
        <v>5</v>
      </c>
      <c r="AC23" s="104">
        <f t="shared" si="7"/>
        <v>9</v>
      </c>
      <c r="AD23" s="105">
        <f t="shared" si="8"/>
        <v>4.5555555555555554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5</v>
      </c>
      <c r="AJ23" s="92">
        <f t="shared" si="13"/>
        <v>5</v>
      </c>
      <c r="AK23" s="92">
        <f t="shared" si="14"/>
        <v>4</v>
      </c>
      <c r="AL23" s="92">
        <f t="shared" si="15"/>
        <v>5</v>
      </c>
      <c r="AM23" s="92">
        <f t="shared" si="16"/>
        <v>4</v>
      </c>
      <c r="AN23" s="92" t="str">
        <f t="shared" si="17"/>
        <v/>
      </c>
      <c r="AO23" s="92">
        <f t="shared" si="18"/>
        <v>5</v>
      </c>
      <c r="AP23" s="92">
        <f t="shared" si="19"/>
        <v>4</v>
      </c>
      <c r="AQ23" s="92">
        <f t="shared" si="20"/>
        <v>4</v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10"/>
      <c r="C24" s="82" t="s">
        <v>37</v>
      </c>
      <c r="D24" s="83" t="s">
        <v>122</v>
      </c>
      <c r="E24" s="84">
        <v>2733</v>
      </c>
      <c r="F24" s="85"/>
      <c r="G24" s="85">
        <v>5</v>
      </c>
      <c r="H24" s="85">
        <v>3</v>
      </c>
      <c r="I24" s="85">
        <v>3</v>
      </c>
      <c r="J24" s="85">
        <v>3</v>
      </c>
      <c r="K24" s="85">
        <v>5</v>
      </c>
      <c r="L24" s="85">
        <v>3</v>
      </c>
      <c r="M24" s="85"/>
      <c r="N24" s="85">
        <v>5</v>
      </c>
      <c r="O24" s="85">
        <v>3</v>
      </c>
      <c r="P24" s="85">
        <v>3</v>
      </c>
      <c r="Q24" s="85"/>
      <c r="R24" s="102"/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6</v>
      </c>
      <c r="AA24" s="104">
        <f t="shared" si="5"/>
        <v>0</v>
      </c>
      <c r="AB24" s="104">
        <f t="shared" si="6"/>
        <v>3</v>
      </c>
      <c r="AC24" s="104">
        <f t="shared" si="7"/>
        <v>9</v>
      </c>
      <c r="AD24" s="105">
        <f t="shared" si="8"/>
        <v>3.6666666666666665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3</v>
      </c>
      <c r="AJ24" s="92">
        <f t="shared" si="13"/>
        <v>3</v>
      </c>
      <c r="AK24" s="92">
        <f t="shared" si="14"/>
        <v>3</v>
      </c>
      <c r="AL24" s="92">
        <f t="shared" si="15"/>
        <v>5</v>
      </c>
      <c r="AM24" s="92">
        <f t="shared" si="16"/>
        <v>3</v>
      </c>
      <c r="AN24" s="92" t="str">
        <f t="shared" si="17"/>
        <v/>
      </c>
      <c r="AO24" s="92">
        <f t="shared" si="18"/>
        <v>5</v>
      </c>
      <c r="AP24" s="92">
        <f t="shared" si="19"/>
        <v>3</v>
      </c>
      <c r="AQ24" s="92">
        <f t="shared" si="20"/>
        <v>3</v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10"/>
      <c r="C25" s="82" t="s">
        <v>37</v>
      </c>
      <c r="D25" s="83" t="s">
        <v>123</v>
      </c>
      <c r="E25" s="84">
        <v>2733</v>
      </c>
      <c r="F25" s="85"/>
      <c r="G25" s="85">
        <v>4</v>
      </c>
      <c r="H25" s="85">
        <v>4</v>
      </c>
      <c r="I25" s="85">
        <v>3</v>
      </c>
      <c r="J25" s="85">
        <v>4</v>
      </c>
      <c r="K25" s="85">
        <v>5</v>
      </c>
      <c r="L25" s="85">
        <v>4</v>
      </c>
      <c r="M25" s="85"/>
      <c r="N25" s="85">
        <v>3</v>
      </c>
      <c r="O25" s="85">
        <v>4</v>
      </c>
      <c r="P25" s="85">
        <v>4</v>
      </c>
      <c r="Q25" s="85"/>
      <c r="R25" s="102"/>
      <c r="S25" s="85"/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2</v>
      </c>
      <c r="AA25" s="104">
        <f t="shared" si="5"/>
        <v>6</v>
      </c>
      <c r="AB25" s="104">
        <f t="shared" si="6"/>
        <v>1</v>
      </c>
      <c r="AC25" s="104">
        <f t="shared" si="7"/>
        <v>9</v>
      </c>
      <c r="AD25" s="105">
        <f t="shared" si="8"/>
        <v>3.8888888888888888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4</v>
      </c>
      <c r="AJ25" s="92">
        <f t="shared" si="13"/>
        <v>3</v>
      </c>
      <c r="AK25" s="92">
        <f t="shared" si="14"/>
        <v>4</v>
      </c>
      <c r="AL25" s="92">
        <f t="shared" si="15"/>
        <v>5</v>
      </c>
      <c r="AM25" s="92">
        <f t="shared" si="16"/>
        <v>4</v>
      </c>
      <c r="AN25" s="92" t="str">
        <f t="shared" si="17"/>
        <v/>
      </c>
      <c r="AO25" s="92">
        <f t="shared" si="18"/>
        <v>3</v>
      </c>
      <c r="AP25" s="92">
        <f t="shared" si="19"/>
        <v>4</v>
      </c>
      <c r="AQ25" s="92">
        <f t="shared" si="20"/>
        <v>4</v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10"/>
      <c r="C26" s="82" t="s">
        <v>37</v>
      </c>
      <c r="D26" s="83" t="s">
        <v>124</v>
      </c>
      <c r="E26" s="84">
        <v>2733</v>
      </c>
      <c r="F26" s="85"/>
      <c r="G26" s="85">
        <v>5</v>
      </c>
      <c r="H26" s="85">
        <v>4</v>
      </c>
      <c r="I26" s="85">
        <v>4</v>
      </c>
      <c r="J26" s="85">
        <v>5</v>
      </c>
      <c r="K26" s="85">
        <v>5</v>
      </c>
      <c r="L26" s="85">
        <v>5</v>
      </c>
      <c r="M26" s="85"/>
      <c r="N26" s="85">
        <v>5</v>
      </c>
      <c r="O26" s="85">
        <v>5</v>
      </c>
      <c r="P26" s="85">
        <v>5</v>
      </c>
      <c r="Q26" s="85"/>
      <c r="R26" s="102"/>
      <c r="S26" s="85"/>
      <c r="T26" s="85"/>
      <c r="U26" s="86"/>
      <c r="V26" s="103">
        <f t="shared" si="0"/>
        <v>4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2</v>
      </c>
      <c r="AB26" s="104">
        <f t="shared" si="6"/>
        <v>7</v>
      </c>
      <c r="AC26" s="104">
        <f t="shared" si="7"/>
        <v>9</v>
      </c>
      <c r="AD26" s="105">
        <f t="shared" si="8"/>
        <v>4.7777777777777777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4</v>
      </c>
      <c r="AJ26" s="92">
        <f t="shared" si="13"/>
        <v>4</v>
      </c>
      <c r="AK26" s="92">
        <f t="shared" si="14"/>
        <v>5</v>
      </c>
      <c r="AL26" s="92">
        <f t="shared" si="15"/>
        <v>5</v>
      </c>
      <c r="AM26" s="92">
        <f t="shared" si="16"/>
        <v>5</v>
      </c>
      <c r="AN26" s="92" t="str">
        <f t="shared" si="17"/>
        <v/>
      </c>
      <c r="AO26" s="92">
        <f t="shared" si="18"/>
        <v>5</v>
      </c>
      <c r="AP26" s="92">
        <f t="shared" si="19"/>
        <v>5</v>
      </c>
      <c r="AQ26" s="92">
        <f t="shared" si="20"/>
        <v>5</v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10"/>
      <c r="C27" s="82" t="s">
        <v>37</v>
      </c>
      <c r="D27" s="83" t="s">
        <v>125</v>
      </c>
      <c r="E27" s="84">
        <v>2733</v>
      </c>
      <c r="F27" s="85"/>
      <c r="G27" s="85">
        <v>4</v>
      </c>
      <c r="H27" s="85">
        <v>3</v>
      </c>
      <c r="I27" s="85">
        <v>3</v>
      </c>
      <c r="J27" s="85">
        <v>4</v>
      </c>
      <c r="K27" s="85">
        <v>4</v>
      </c>
      <c r="L27" s="85">
        <v>3</v>
      </c>
      <c r="M27" s="85"/>
      <c r="N27" s="85">
        <v>5</v>
      </c>
      <c r="O27" s="85">
        <v>3</v>
      </c>
      <c r="P27" s="85">
        <v>3</v>
      </c>
      <c r="Q27" s="85"/>
      <c r="R27" s="102"/>
      <c r="S27" s="85"/>
      <c r="T27" s="85"/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5</v>
      </c>
      <c r="AA27" s="104">
        <f t="shared" si="5"/>
        <v>3</v>
      </c>
      <c r="AB27" s="104">
        <f t="shared" si="6"/>
        <v>1</v>
      </c>
      <c r="AC27" s="104">
        <f t="shared" si="7"/>
        <v>9</v>
      </c>
      <c r="AD27" s="105">
        <f t="shared" si="8"/>
        <v>3.5555555555555554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4</v>
      </c>
      <c r="AI27" s="92">
        <f t="shared" si="12"/>
        <v>3</v>
      </c>
      <c r="AJ27" s="92">
        <f t="shared" si="13"/>
        <v>3</v>
      </c>
      <c r="AK27" s="92">
        <f t="shared" si="14"/>
        <v>4</v>
      </c>
      <c r="AL27" s="92">
        <f t="shared" si="15"/>
        <v>4</v>
      </c>
      <c r="AM27" s="92">
        <f t="shared" si="16"/>
        <v>3</v>
      </c>
      <c r="AN27" s="92" t="str">
        <f t="shared" si="17"/>
        <v/>
      </c>
      <c r="AO27" s="92">
        <f t="shared" si="18"/>
        <v>5</v>
      </c>
      <c r="AP27" s="92">
        <f t="shared" si="19"/>
        <v>3</v>
      </c>
      <c r="AQ27" s="92">
        <f t="shared" si="20"/>
        <v>3</v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10"/>
      <c r="C28" s="82" t="s">
        <v>37</v>
      </c>
      <c r="D28" s="83" t="s">
        <v>126</v>
      </c>
      <c r="E28" s="84">
        <v>2733</v>
      </c>
      <c r="F28" s="85"/>
      <c r="G28" s="85">
        <v>4</v>
      </c>
      <c r="H28" s="85">
        <v>3</v>
      </c>
      <c r="I28" s="85">
        <v>3</v>
      </c>
      <c r="J28" s="85">
        <v>3</v>
      </c>
      <c r="K28" s="85">
        <v>5</v>
      </c>
      <c r="L28" s="85">
        <v>3</v>
      </c>
      <c r="M28" s="85"/>
      <c r="N28" s="85">
        <v>3</v>
      </c>
      <c r="O28" s="85">
        <v>3</v>
      </c>
      <c r="P28" s="85">
        <v>3</v>
      </c>
      <c r="Q28" s="85"/>
      <c r="R28" s="102"/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7</v>
      </c>
      <c r="AA28" s="104">
        <f t="shared" si="5"/>
        <v>1</v>
      </c>
      <c r="AB28" s="104">
        <f t="shared" si="6"/>
        <v>1</v>
      </c>
      <c r="AC28" s="104">
        <f t="shared" si="7"/>
        <v>9</v>
      </c>
      <c r="AD28" s="105">
        <f t="shared" si="8"/>
        <v>3.3333333333333335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3</v>
      </c>
      <c r="AJ28" s="92">
        <f t="shared" si="13"/>
        <v>3</v>
      </c>
      <c r="AK28" s="92">
        <f t="shared" si="14"/>
        <v>3</v>
      </c>
      <c r="AL28" s="92">
        <f t="shared" si="15"/>
        <v>5</v>
      </c>
      <c r="AM28" s="92">
        <f t="shared" si="16"/>
        <v>3</v>
      </c>
      <c r="AN28" s="92" t="str">
        <f t="shared" si="17"/>
        <v/>
      </c>
      <c r="AO28" s="92">
        <f t="shared" si="18"/>
        <v>3</v>
      </c>
      <c r="AP28" s="92">
        <f t="shared" si="19"/>
        <v>3</v>
      </c>
      <c r="AQ28" s="92">
        <f t="shared" si="20"/>
        <v>3</v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0">
        <v>24</v>
      </c>
      <c r="B29" s="110"/>
      <c r="C29" s="82" t="s">
        <v>37</v>
      </c>
      <c r="D29" s="83" t="s">
        <v>127</v>
      </c>
      <c r="E29" s="84">
        <v>2733</v>
      </c>
      <c r="F29" s="85"/>
      <c r="G29" s="85">
        <v>4</v>
      </c>
      <c r="H29" s="85">
        <v>3</v>
      </c>
      <c r="I29" s="85">
        <v>4</v>
      </c>
      <c r="J29" s="85">
        <v>5</v>
      </c>
      <c r="K29" s="85">
        <v>5</v>
      </c>
      <c r="L29" s="85">
        <v>4</v>
      </c>
      <c r="M29" s="85"/>
      <c r="N29" s="85">
        <v>4</v>
      </c>
      <c r="O29" s="85">
        <v>3</v>
      </c>
      <c r="P29" s="85">
        <v>3</v>
      </c>
      <c r="Q29" s="85"/>
      <c r="R29" s="102"/>
      <c r="S29" s="85"/>
      <c r="T29" s="85"/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3</v>
      </c>
      <c r="AA29" s="104">
        <f t="shared" si="5"/>
        <v>4</v>
      </c>
      <c r="AB29" s="104">
        <f t="shared" si="6"/>
        <v>2</v>
      </c>
      <c r="AC29" s="104">
        <f t="shared" si="7"/>
        <v>9</v>
      </c>
      <c r="AD29" s="105">
        <f t="shared" si="8"/>
        <v>3.8888888888888888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4</v>
      </c>
      <c r="AI29" s="92">
        <f t="shared" si="12"/>
        <v>3</v>
      </c>
      <c r="AJ29" s="92">
        <f t="shared" si="13"/>
        <v>4</v>
      </c>
      <c r="AK29" s="92">
        <f t="shared" si="14"/>
        <v>5</v>
      </c>
      <c r="AL29" s="92">
        <f t="shared" si="15"/>
        <v>5</v>
      </c>
      <c r="AM29" s="92">
        <f t="shared" si="16"/>
        <v>4</v>
      </c>
      <c r="AN29" s="92" t="str">
        <f t="shared" si="17"/>
        <v/>
      </c>
      <c r="AO29" s="92">
        <f t="shared" si="18"/>
        <v>4</v>
      </c>
      <c r="AP29" s="92">
        <f t="shared" si="19"/>
        <v>3</v>
      </c>
      <c r="AQ29" s="92">
        <f t="shared" si="20"/>
        <v>3</v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0">
        <v>25</v>
      </c>
      <c r="B30" s="110"/>
      <c r="C30" s="82" t="s">
        <v>37</v>
      </c>
      <c r="D30" s="83" t="s">
        <v>128</v>
      </c>
      <c r="E30" s="84">
        <v>2733</v>
      </c>
      <c r="F30" s="85"/>
      <c r="G30" s="85">
        <v>5</v>
      </c>
      <c r="H30" s="85">
        <v>4</v>
      </c>
      <c r="I30" s="85">
        <v>4</v>
      </c>
      <c r="J30" s="85">
        <v>4</v>
      </c>
      <c r="K30" s="85">
        <v>5</v>
      </c>
      <c r="L30" s="85">
        <v>4</v>
      </c>
      <c r="M30" s="85"/>
      <c r="N30" s="85">
        <v>5</v>
      </c>
      <c r="O30" s="85">
        <v>4</v>
      </c>
      <c r="P30" s="85">
        <v>4</v>
      </c>
      <c r="Q30" s="85"/>
      <c r="R30" s="102"/>
      <c r="S30" s="85"/>
      <c r="T30" s="85"/>
      <c r="U30" s="86"/>
      <c r="V30" s="103">
        <f t="shared" si="0"/>
        <v>4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6</v>
      </c>
      <c r="AB30" s="104">
        <f t="shared" si="6"/>
        <v>3</v>
      </c>
      <c r="AC30" s="104">
        <f t="shared" si="7"/>
        <v>9</v>
      </c>
      <c r="AD30" s="105">
        <f t="shared" si="8"/>
        <v>4.333333333333333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5</v>
      </c>
      <c r="AI30" s="92">
        <f t="shared" si="12"/>
        <v>4</v>
      </c>
      <c r="AJ30" s="92">
        <f t="shared" si="13"/>
        <v>4</v>
      </c>
      <c r="AK30" s="92">
        <f t="shared" si="14"/>
        <v>4</v>
      </c>
      <c r="AL30" s="92">
        <f t="shared" si="15"/>
        <v>5</v>
      </c>
      <c r="AM30" s="92">
        <f t="shared" si="16"/>
        <v>4</v>
      </c>
      <c r="AN30" s="92" t="str">
        <f t="shared" si="17"/>
        <v/>
      </c>
      <c r="AO30" s="92">
        <f t="shared" si="18"/>
        <v>5</v>
      </c>
      <c r="AP30" s="92">
        <f t="shared" si="19"/>
        <v>4</v>
      </c>
      <c r="AQ30" s="92">
        <f t="shared" si="20"/>
        <v>4</v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0">
        <v>26</v>
      </c>
      <c r="B31" s="110"/>
      <c r="C31" s="82"/>
      <c r="D31" s="83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0">
        <v>27</v>
      </c>
      <c r="B32" s="113"/>
      <c r="C32" s="82"/>
      <c r="D32" s="183"/>
      <c r="E32" s="84"/>
      <c r="F32" s="85"/>
      <c r="G32" s="85"/>
      <c r="H32" s="114"/>
      <c r="I32" s="85"/>
      <c r="J32" s="85"/>
      <c r="K32" s="85"/>
      <c r="L32" s="85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0">
        <v>28</v>
      </c>
      <c r="B33" s="113"/>
      <c r="C33" s="82"/>
      <c r="D33" s="183"/>
      <c r="E33" s="84"/>
      <c r="F33" s="85"/>
      <c r="G33" s="85"/>
      <c r="H33" s="114"/>
      <c r="I33" s="85"/>
      <c r="J33" s="85"/>
      <c r="K33" s="85"/>
      <c r="L33" s="85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0">
        <v>29</v>
      </c>
      <c r="B34" s="116"/>
      <c r="C34" s="82"/>
      <c r="D34" s="188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0">
        <v>30</v>
      </c>
      <c r="B35" s="117"/>
      <c r="C35" s="118"/>
      <c r="D35" s="119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COUNTIF(E6:E36,"2733")</f>
        <v>25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4.16</v>
      </c>
      <c r="H38" s="128">
        <v>3.88</v>
      </c>
      <c r="I38" s="128">
        <v>3.52</v>
      </c>
      <c r="J38" s="128">
        <v>4.16</v>
      </c>
      <c r="K38" s="128">
        <v>4.8</v>
      </c>
      <c r="L38" s="128">
        <v>3.6</v>
      </c>
      <c r="M38" s="128" t="str">
        <v xml:space="preserve"> </v>
      </c>
      <c r="N38" s="128">
        <v>4.32</v>
      </c>
      <c r="O38" s="129">
        <v>3.56</v>
      </c>
      <c r="P38" s="130">
        <v>3.28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1</v>
      </c>
      <c r="Z38" s="104">
        <f>SUM(Z6:Z37)</f>
        <v>80</v>
      </c>
      <c r="AA38" s="104">
        <f>SUM(AA6:AA37)</f>
        <v>80</v>
      </c>
      <c r="AB38" s="104">
        <f>SUM(AB6:AB37)</f>
        <v>64</v>
      </c>
      <c r="AC38" s="104">
        <f t="shared" si="7"/>
        <v>225</v>
      </c>
      <c r="AD38" s="105">
        <f t="shared" si="8"/>
        <v>3.92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4.16</v>
      </c>
      <c r="AI38" s="132">
        <f t="shared" si="28"/>
        <v>3.88</v>
      </c>
      <c r="AJ38" s="132">
        <f t="shared" si="28"/>
        <v>3.52</v>
      </c>
      <c r="AK38" s="132">
        <f t="shared" si="28"/>
        <v>4.16</v>
      </c>
      <c r="AL38" s="132">
        <f t="shared" si="28"/>
        <v>4.8</v>
      </c>
      <c r="AM38" s="132">
        <f t="shared" si="28"/>
        <v>3.6</v>
      </c>
      <c r="AN38" s="132" t="str">
        <f t="shared" si="28"/>
        <v xml:space="preserve"> </v>
      </c>
      <c r="AO38" s="132">
        <f t="shared" si="28"/>
        <v>4.32</v>
      </c>
      <c r="AP38" s="132">
        <f t="shared" si="28"/>
        <v>3.56</v>
      </c>
      <c r="AQ38" s="132">
        <f t="shared" si="28"/>
        <v>3.28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6</v>
      </c>
      <c r="H39" s="137">
        <v>4</v>
      </c>
      <c r="I39" s="137">
        <v>2</v>
      </c>
      <c r="J39" s="137">
        <v>9</v>
      </c>
      <c r="K39" s="137">
        <v>20</v>
      </c>
      <c r="L39" s="137">
        <v>4</v>
      </c>
      <c r="M39" s="137" t="str">
        <v>0</v>
      </c>
      <c r="N39" s="137">
        <v>15</v>
      </c>
      <c r="O39" s="138">
        <v>3</v>
      </c>
      <c r="P39" s="138">
        <v>1</v>
      </c>
      <c r="Q39" s="138" t="str">
        <v>0</v>
      </c>
      <c r="R39" s="138" t="str">
        <v>0</v>
      </c>
      <c r="S39" s="137" t="str">
        <v>0</v>
      </c>
      <c r="T39" s="137" t="str">
        <v>0</v>
      </c>
      <c r="U39" s="137" t="str">
        <v xml:space="preserve"> </v>
      </c>
      <c r="V39" s="139" t="str">
        <f>IF(COUNTIF(V6:V37,5)=0,"0",COUNTIF(V6:V37,5))</f>
        <v>0</v>
      </c>
      <c r="W39" s="140"/>
      <c r="X39" s="10">
        <f>SUM(X38:AB38)</f>
        <v>225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6</v>
      </c>
      <c r="AI39" s="144">
        <f t="shared" si="29"/>
        <v>4</v>
      </c>
      <c r="AJ39" s="144">
        <f t="shared" si="29"/>
        <v>2</v>
      </c>
      <c r="AK39" s="144">
        <f t="shared" si="29"/>
        <v>9</v>
      </c>
      <c r="AL39" s="144">
        <f t="shared" si="29"/>
        <v>20</v>
      </c>
      <c r="AM39" s="144">
        <f t="shared" si="29"/>
        <v>4</v>
      </c>
      <c r="AN39" s="144" t="str">
        <f t="shared" si="29"/>
        <v>0</v>
      </c>
      <c r="AO39" s="144">
        <f t="shared" si="29"/>
        <v>15</v>
      </c>
      <c r="AP39" s="144">
        <f t="shared" si="29"/>
        <v>3</v>
      </c>
      <c r="AQ39" s="144">
        <f t="shared" si="29"/>
        <v>1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17</v>
      </c>
      <c r="H40" s="153">
        <v>14</v>
      </c>
      <c r="I40" s="153">
        <v>9</v>
      </c>
      <c r="J40" s="153">
        <v>11</v>
      </c>
      <c r="K40" s="153">
        <v>5</v>
      </c>
      <c r="L40" s="153">
        <v>7</v>
      </c>
      <c r="M40" s="153" t="str">
        <v>0</v>
      </c>
      <c r="N40" s="153">
        <v>3</v>
      </c>
      <c r="O40" s="154">
        <v>8</v>
      </c>
      <c r="P40" s="154">
        <v>6</v>
      </c>
      <c r="Q40" s="154" t="str">
        <v>0</v>
      </c>
      <c r="R40" s="154" t="str">
        <v>0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5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3</v>
      </c>
      <c r="AA40" s="156">
        <f>IF(COUNTIF(AA6:AA37,4)=0," ",COUNTIF(AA6:AA37,4))</f>
        <v>5</v>
      </c>
      <c r="AB40" s="156" t="str">
        <f>IF(COUNTIF(AB6:AB37,4)=0," ",COUNTIF(AB6:AB37,4))</f>
        <v xml:space="preserve"> 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17</v>
      </c>
      <c r="AI40" s="156">
        <f t="shared" si="30"/>
        <v>14</v>
      </c>
      <c r="AJ40" s="156">
        <f t="shared" si="30"/>
        <v>9</v>
      </c>
      <c r="AK40" s="156">
        <f t="shared" si="30"/>
        <v>11</v>
      </c>
      <c r="AL40" s="156">
        <f t="shared" si="30"/>
        <v>5</v>
      </c>
      <c r="AM40" s="156">
        <f t="shared" si="30"/>
        <v>7</v>
      </c>
      <c r="AN40" s="156" t="str">
        <f t="shared" si="30"/>
        <v>0</v>
      </c>
      <c r="AO40" s="156">
        <f t="shared" si="30"/>
        <v>3</v>
      </c>
      <c r="AP40" s="156">
        <f t="shared" si="30"/>
        <v>8</v>
      </c>
      <c r="AQ40" s="156">
        <f t="shared" si="30"/>
        <v>6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2</v>
      </c>
      <c r="H41" s="167">
        <v>7</v>
      </c>
      <c r="I41" s="167">
        <v>14</v>
      </c>
      <c r="J41" s="167">
        <v>5</v>
      </c>
      <c r="K41" s="167" t="str">
        <v>0</v>
      </c>
      <c r="L41" s="167">
        <v>14</v>
      </c>
      <c r="M41" s="167" t="str">
        <v>0</v>
      </c>
      <c r="N41" s="167">
        <v>7</v>
      </c>
      <c r="O41" s="168">
        <v>14</v>
      </c>
      <c r="P41" s="168">
        <v>17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19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2</v>
      </c>
      <c r="AA41" s="170">
        <f>IF(COUNTIF(AA6:AA37,3)=0," ",COUNTIF(AA6:AA37,3))</f>
        <v>3</v>
      </c>
      <c r="AB41" s="170">
        <f>IF(COUNTIF(AB6:AB37,3)=0," ",COUNTIF(AB6:AB37,3))</f>
        <v>7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2</v>
      </c>
      <c r="AI41" s="170">
        <f t="shared" si="31"/>
        <v>7</v>
      </c>
      <c r="AJ41" s="170">
        <f t="shared" si="31"/>
        <v>14</v>
      </c>
      <c r="AK41" s="170">
        <f t="shared" si="31"/>
        <v>5</v>
      </c>
      <c r="AL41" s="170" t="str">
        <f t="shared" si="31"/>
        <v>0</v>
      </c>
      <c r="AM41" s="170">
        <f t="shared" si="31"/>
        <v>14</v>
      </c>
      <c r="AN41" s="170" t="str">
        <f t="shared" si="31"/>
        <v>0</v>
      </c>
      <c r="AO41" s="170">
        <f t="shared" si="31"/>
        <v>7</v>
      </c>
      <c r="AP41" s="170">
        <f t="shared" si="31"/>
        <v>14</v>
      </c>
      <c r="AQ41" s="170">
        <f t="shared" si="31"/>
        <v>17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1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>
        <f>IF(COUNTIF(V6:V37,2)=0,"0",COUNTIF(V6:V37,2))</f>
        <v>1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1</v>
      </c>
      <c r="AA42" s="87">
        <f>IF(COUNTIF(AA6:AA37,2)=0," ",COUNTIF(AA6:AA37,2))</f>
        <v>3</v>
      </c>
      <c r="AB42" s="87">
        <f>IF(COUNTIF(AB6:AB37,2)=0," ",COUNTIF(AB6:AB37,2))</f>
        <v>5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1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M2"/>
    <mergeCell ref="N2:P2"/>
    <mergeCell ref="A3:C4"/>
    <mergeCell ref="AD3:AD5"/>
    <mergeCell ref="AG3:AW3"/>
  </mergeCells>
  <conditionalFormatting sqref="C5 Y5 AI5 AG5 P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659" priority="5" operator="equal">
      <formula>4</formula>
    </cfRule>
    <cfRule type="cellIs" dxfId="15658" priority="6" operator="equal">
      <formula>3</formula>
    </cfRule>
  </conditionalFormatting>
  <conditionalFormatting sqref="Z5:AC5 W40:AF43 AE6:AE39 W39 R6:V45 F35:Q45 AG43:CB43 W44:AW45 AG6:AW42 F6:Q6 O6:S22 G34:Q34 G7:Q31 F10:J30 F7:F34 N6:P30">
    <cfRule type="cellIs" dxfId="15657" priority="7" operator="equal">
      <formula>5</formula>
    </cfRule>
    <cfRule type="cellIs" dxfId="15656" priority="8" operator="equal">
      <formula>4</formula>
    </cfRule>
    <cfRule type="cellIs" dxfId="15655" priority="9" operator="equal">
      <formula>3</formula>
    </cfRule>
  </conditionalFormatting>
  <conditionalFormatting sqref="AF6:AF37">
    <cfRule type="expression" dxfId="15654" priority="10">
      <formula>VALUE(RIGHT(AF6))&gt;AE6</formula>
    </cfRule>
    <cfRule type="expression" dxfId="15653" priority="11">
      <formula>EXACT(RIGHT(AF6,3),"зач")</formula>
    </cfRule>
  </conditionalFormatting>
  <conditionalFormatting sqref="AE3:AJ4 U3:AC4 P4 N3:P3">
    <cfRule type="expression" dxfId="15652" priority="12">
      <formula>$D$1&lt;N3</formula>
    </cfRule>
    <cfRule type="expression" dxfId="15651" priority="13">
      <formula>$D$1&gt;N3</formula>
    </cfRule>
  </conditionalFormatting>
  <conditionalFormatting sqref="N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Q5">
    <cfRule type="cellIs" dxfId="15650" priority="17" operator="equal">
      <formula>5</formula>
    </cfRule>
    <cfRule type="cellIs" dxfId="15649" priority="18" operator="equal">
      <formula>4</formula>
    </cfRule>
    <cfRule type="cellIs" priority="19" operator="equal">
      <formula>3</formula>
    </cfRule>
  </conditionalFormatting>
  <conditionalFormatting sqref="N4">
    <cfRule type="expression" priority="20">
      <formula>$D$1&lt;N4</formula>
    </cfRule>
    <cfRule type="expression" priority="21">
      <formula>$D$1&gt;N4</formula>
    </cfRule>
  </conditionalFormatting>
  <conditionalFormatting sqref="Q3">
    <cfRule type="expression" priority="22">
      <formula>$D$1&lt;Q3</formula>
    </cfRule>
    <cfRule type="expression" priority="23">
      <formula>$D$1&gt;Q3</formula>
    </cfRule>
  </conditionalFormatting>
  <conditionalFormatting sqref="Q4">
    <cfRule type="expression" priority="24">
      <formula>$D$1&lt;Q4</formula>
    </cfRule>
    <cfRule type="expression" dxfId="15648" priority="25">
      <formula>$D$1&gt;Q4</formula>
    </cfRule>
  </conditionalFormatting>
  <conditionalFormatting sqref="R5">
    <cfRule type="cellIs" dxfId="15647" priority="26" operator="equal">
      <formula>5</formula>
    </cfRule>
    <cfRule type="cellIs" dxfId="15646" priority="27" operator="equal">
      <formula>4</formula>
    </cfRule>
    <cfRule type="cellIs" dxfId="15645" priority="28" operator="equal">
      <formula>3</formula>
    </cfRule>
  </conditionalFormatting>
  <conditionalFormatting sqref="R3:R4 S3">
    <cfRule type="expression" dxfId="15644" priority="29">
      <formula>$D$1&lt;R3</formula>
    </cfRule>
    <cfRule type="expression" dxfId="15643" priority="30">
      <formula>$D$1&gt;R3</formula>
    </cfRule>
  </conditionalFormatting>
  <conditionalFormatting sqref="S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S4">
    <cfRule type="expression" dxfId="15642" priority="34">
      <formula>$D$1&lt;S4</formula>
    </cfRule>
    <cfRule type="expression" dxfId="15641" priority="35">
      <formula>$D$1&gt;S4</formula>
    </cfRule>
  </conditionalFormatting>
  <conditionalFormatting sqref="T3">
    <cfRule type="expression" priority="36">
      <formula>$D$1&lt;T3</formula>
    </cfRule>
    <cfRule type="expression" priority="37">
      <formula>$D$1&gt;T3</formula>
    </cfRule>
  </conditionalFormatting>
  <conditionalFormatting sqref="R5">
    <cfRule type="cellIs" priority="38" operator="equal">
      <formula>5</formula>
    </cfRule>
    <cfRule type="cellIs" dxfId="15640" priority="39" operator="equal">
      <formula>4</formula>
    </cfRule>
    <cfRule type="cellIs" dxfId="15639" priority="40" operator="equal">
      <formula>3</formula>
    </cfRule>
  </conditionalFormatting>
  <conditionalFormatting sqref="S3:S4">
    <cfRule type="expression" priority="41">
      <formula>$D$1&lt;S3</formula>
    </cfRule>
    <cfRule type="expression" priority="42">
      <formula>$D$1&gt;S3</formula>
    </cfRule>
  </conditionalFormatting>
  <conditionalFormatting sqref="O3">
    <cfRule type="expression" priority="43">
      <formula>$D$1&lt;O3</formula>
    </cfRule>
    <cfRule type="expression" dxfId="15638" priority="44">
      <formula>$D$1&gt;O3</formula>
    </cfRule>
  </conditionalFormatting>
  <conditionalFormatting sqref="P5">
    <cfRule type="cellIs" dxfId="15637" priority="45" operator="equal">
      <formula>5</formula>
    </cfRule>
    <cfRule type="cellIs" dxfId="15636" priority="46" operator="equal">
      <formula>4</formula>
    </cfRule>
    <cfRule type="cellIs" dxfId="15635" priority="47" operator="equal">
      <formula>3</formula>
    </cfRule>
  </conditionalFormatting>
  <conditionalFormatting sqref="P3:P4 Q3">
    <cfRule type="expression" dxfId="15634" priority="48">
      <formula>$D$1&lt;P3</formula>
    </cfRule>
    <cfRule type="expression" dxfId="15633" priority="49">
      <formula>$D$1&gt;P3</formula>
    </cfRule>
  </conditionalFormatting>
  <conditionalFormatting sqref="Q5">
    <cfRule type="cellIs" priority="50" operator="equal">
      <formula>5</formula>
    </cfRule>
    <cfRule type="cellIs" priority="51" operator="equal">
      <formula>4</formula>
    </cfRule>
    <cfRule type="cellIs" priority="52" operator="equal">
      <formula>3</formula>
    </cfRule>
  </conditionalFormatting>
  <conditionalFormatting sqref="Q4">
    <cfRule type="expression" dxfId="15632" priority="53">
      <formula>$D$1&lt;Q4</formula>
    </cfRule>
    <cfRule type="expression" dxfId="15631" priority="54">
      <formula>$D$1&gt;Q4</formula>
    </cfRule>
  </conditionalFormatting>
  <conditionalFormatting sqref="R3">
    <cfRule type="expression" dxfId="15630" priority="55">
      <formula>$D$1&lt;R3</formula>
    </cfRule>
    <cfRule type="expression" dxfId="15629" priority="56">
      <formula>$D$1&gt;R3</formula>
    </cfRule>
  </conditionalFormatting>
  <conditionalFormatting sqref="R4">
    <cfRule type="expression" priority="57">
      <formula>$D$1&lt;R4</formula>
    </cfRule>
    <cfRule type="expression" priority="58">
      <formula>$D$1&gt;R4</formula>
    </cfRule>
  </conditionalFormatting>
  <conditionalFormatting sqref="T5">
    <cfRule type="cellIs" priority="59" operator="equal">
      <formula>5</formula>
    </cfRule>
    <cfRule type="cellIs" dxfId="15628" priority="60" operator="equal">
      <formula>4</formula>
    </cfRule>
    <cfRule type="cellIs" dxfId="15627" priority="61" operator="equal">
      <formula>3</formula>
    </cfRule>
  </conditionalFormatting>
  <conditionalFormatting sqref="T4">
    <cfRule type="expression" priority="62">
      <formula>$D$1&lt;T4</formula>
    </cfRule>
    <cfRule type="expression" priority="63">
      <formula>$D$1&gt;T4</formula>
    </cfRule>
  </conditionalFormatting>
  <conditionalFormatting sqref="J32:J33">
    <cfRule type="cellIs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I32:I33">
    <cfRule type="cellIs" priority="67" operator="equal">
      <formula>5</formula>
    </cfRule>
    <cfRule type="cellIs" dxfId="15626" priority="68" operator="equal">
      <formula>4</formula>
    </cfRule>
    <cfRule type="cellIs" dxfId="15625" priority="69" operator="equal">
      <formula>3</formula>
    </cfRule>
  </conditionalFormatting>
  <conditionalFormatting sqref="G32:G33">
    <cfRule type="cellIs" dxfId="15624" priority="70" operator="equal">
      <formula>5</formula>
    </cfRule>
    <cfRule type="cellIs" dxfId="15623" priority="71" operator="equal">
      <formula>4</formula>
    </cfRule>
    <cfRule type="cellIs" dxfId="15622" priority="72" operator="equal">
      <formula>3</formula>
    </cfRule>
  </conditionalFormatting>
  <conditionalFormatting sqref="K32:K33">
    <cfRule type="cellIs" dxfId="15621" priority="73" operator="equal">
      <formula>5</formula>
    </cfRule>
    <cfRule type="cellIs" dxfId="15620" priority="74" operator="equal">
      <formula>4</formula>
    </cfRule>
    <cfRule type="cellIs" dxfId="15619" priority="75" operator="equal">
      <formula>3</formula>
    </cfRule>
  </conditionalFormatting>
  <conditionalFormatting sqref="L32:L33">
    <cfRule type="cellIs" dxfId="15618" priority="76" operator="equal">
      <formula>5</formula>
    </cfRule>
    <cfRule type="cellIs" dxfId="15617" priority="77" operator="equal">
      <formula>4</formula>
    </cfRule>
    <cfRule type="cellIs" dxfId="15616" priority="78" operator="equal">
      <formula>3</formula>
    </cfRule>
  </conditionalFormatting>
  <conditionalFormatting sqref="H3:I3">
    <cfRule type="expression" dxfId="15615" priority="79">
      <formula>$D$1&lt;H3</formula>
    </cfRule>
    <cfRule type="expression" dxfId="15614" priority="80">
      <formula>$D$1&gt;H3</formula>
    </cfRule>
  </conditionalFormatting>
  <conditionalFormatting sqref="I3">
    <cfRule type="expression" dxfId="15613" priority="81">
      <formula>$D$1&lt;I3</formula>
    </cfRule>
    <cfRule type="expression" priority="82">
      <formula>$D$1&gt;I3</formula>
    </cfRule>
  </conditionalFormatting>
  <conditionalFormatting sqref="I3">
    <cfRule type="expression" priority="83">
      <formula>$D$1&lt;I3</formula>
    </cfRule>
    <cfRule type="expression" priority="84">
      <formula>$D$1&gt;I3</formula>
    </cfRule>
  </conditionalFormatting>
  <conditionalFormatting sqref="I3">
    <cfRule type="expression" dxfId="15612" priority="85">
      <formula>$D$1&lt;I3</formula>
    </cfRule>
    <cfRule type="expression" dxfId="15611" priority="86">
      <formula>$D$1&gt;I3</formula>
    </cfRule>
  </conditionalFormatting>
  <conditionalFormatting sqref="J3:K3">
    <cfRule type="expression" dxfId="15610" priority="87">
      <formula>$D$1&lt;J3</formula>
    </cfRule>
    <cfRule type="expression" dxfId="15609" priority="88">
      <formula>$D$1&gt;J3</formula>
    </cfRule>
  </conditionalFormatting>
  <conditionalFormatting sqref="J3">
    <cfRule type="expression" dxfId="15608" priority="89">
      <formula>$D$1&lt;J3</formula>
    </cfRule>
    <cfRule type="expression" dxfId="15607" priority="90">
      <formula>$D$1&gt;J3</formula>
    </cfRule>
  </conditionalFormatting>
  <conditionalFormatting sqref="F3">
    <cfRule type="expression" dxfId="15606" priority="91">
      <formula>$D$1&lt;F3</formula>
    </cfRule>
    <cfRule type="expression" dxfId="15605" priority="92">
      <formula>$D$1&gt;F3</formula>
    </cfRule>
  </conditionalFormatting>
  <conditionalFormatting sqref="I4">
    <cfRule type="expression" dxfId="15604" priority="93">
      <formula>$D$1&lt;I4</formula>
    </cfRule>
    <cfRule type="expression" dxfId="15603" priority="94">
      <formula>$D$1&gt;I4</formula>
    </cfRule>
  </conditionalFormatting>
  <conditionalFormatting sqref="I4">
    <cfRule type="expression" dxfId="15602" priority="95">
      <formula>$D$1&lt;I4</formula>
    </cfRule>
    <cfRule type="expression" dxfId="15601" priority="96">
      <formula>$D$1&gt;I4</formula>
    </cfRule>
  </conditionalFormatting>
  <conditionalFormatting sqref="I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I5">
    <cfRule type="cellIs" dxfId="15600" priority="100" operator="equal">
      <formula>5</formula>
    </cfRule>
    <cfRule type="cellIs" dxfId="15599" priority="101" operator="equal">
      <formula>4</formula>
    </cfRule>
    <cfRule type="cellIs" dxfId="15598" priority="102" operator="equal">
      <formula>3</formula>
    </cfRule>
  </conditionalFormatting>
  <conditionalFormatting sqref="I4">
    <cfRule type="expression" dxfId="15597" priority="103">
      <formula>$D$1&lt;I4</formula>
    </cfRule>
    <cfRule type="expression" priority="104">
      <formula>$D$1&gt;I4</formula>
    </cfRule>
  </conditionalFormatting>
  <conditionalFormatting sqref="I5">
    <cfRule type="cellIs" priority="105" operator="equal">
      <formula>5</formula>
    </cfRule>
    <cfRule type="cellIs" priority="106" operator="equal">
      <formula>4</formula>
    </cfRule>
    <cfRule type="cellIs" dxfId="15596" priority="107" operator="equal">
      <formula>3</formula>
    </cfRule>
  </conditionalFormatting>
  <conditionalFormatting sqref="I4">
    <cfRule type="expression" dxfId="15595" priority="108">
      <formula>$D$1&lt;I4</formula>
    </cfRule>
    <cfRule type="expression" dxfId="15594" priority="109">
      <formula>$D$1&gt;I4</formula>
    </cfRule>
  </conditionalFormatting>
  <conditionalFormatting sqref="I4">
    <cfRule type="expression" dxfId="15593" priority="110">
      <formula>$D$1&lt;I4</formula>
    </cfRule>
    <cfRule type="expression" dxfId="15592" priority="111">
      <formula>$D$1&gt;I4</formula>
    </cfRule>
  </conditionalFormatting>
  <conditionalFormatting sqref="I5">
    <cfRule type="cellIs" dxfId="15591" priority="112" operator="equal">
      <formula>5</formula>
    </cfRule>
    <cfRule type="cellIs" dxfId="15590" priority="113" operator="equal">
      <formula>4</formula>
    </cfRule>
    <cfRule type="cellIs" dxfId="15589" priority="114" operator="equal">
      <formula>3</formula>
    </cfRule>
  </conditionalFormatting>
  <conditionalFormatting sqref="I4">
    <cfRule type="expression" dxfId="15588" priority="115">
      <formula>$D$1&lt;I4</formula>
    </cfRule>
    <cfRule type="expression" dxfId="15587" priority="116">
      <formula>$D$1&gt;I4</formula>
    </cfRule>
  </conditionalFormatting>
  <conditionalFormatting sqref="I5">
    <cfRule type="cellIs" dxfId="15586" priority="117" operator="equal">
      <formula>5</formula>
    </cfRule>
    <cfRule type="cellIs" dxfId="15585" priority="118" operator="equal">
      <formula>4</formula>
    </cfRule>
    <cfRule type="cellIs" dxfId="15584" priority="119" operator="equal">
      <formula>3</formula>
    </cfRule>
  </conditionalFormatting>
  <conditionalFormatting sqref="I4">
    <cfRule type="expression" dxfId="15583" priority="120">
      <formula>$D$1&lt;I4</formula>
    </cfRule>
    <cfRule type="expression" dxfId="15582" priority="121">
      <formula>$D$1&gt;I4</formula>
    </cfRule>
  </conditionalFormatting>
  <conditionalFormatting sqref="J4:K4">
    <cfRule type="expression" dxfId="15581" priority="122">
      <formula>$D$1&lt;J4</formula>
    </cfRule>
    <cfRule type="expression" dxfId="15580" priority="123">
      <formula>$D$1&gt;J4</formula>
    </cfRule>
  </conditionalFormatting>
  <conditionalFormatting sqref="J4">
    <cfRule type="expression" dxfId="15579" priority="124">
      <formula>$D$1&lt;J4</formula>
    </cfRule>
    <cfRule type="expression" dxfId="15578" priority="125">
      <formula>$D$1&gt;J4</formula>
    </cfRule>
  </conditionalFormatting>
  <conditionalFormatting sqref="J5">
    <cfRule type="cellIs" dxfId="15577" priority="126" operator="equal">
      <formula>5</formula>
    </cfRule>
    <cfRule type="cellIs" dxfId="15576" priority="127" operator="equal">
      <formula>4</formula>
    </cfRule>
    <cfRule type="cellIs" dxfId="15575" priority="128" operator="equal">
      <formula>3</formula>
    </cfRule>
  </conditionalFormatting>
  <conditionalFormatting sqref="J4">
    <cfRule type="expression" dxfId="15574" priority="129">
      <formula>$D$1&lt;J4</formula>
    </cfRule>
    <cfRule type="expression" priority="130">
      <formula>$D$1&gt;J4</formula>
    </cfRule>
  </conditionalFormatting>
  <conditionalFormatting sqref="J4">
    <cfRule type="expression" priority="131">
      <formula>$D$1&lt;J4</formula>
    </cfRule>
    <cfRule type="expression" priority="132">
      <formula>$D$1&gt;J4</formula>
    </cfRule>
  </conditionalFormatting>
  <conditionalFormatting sqref="K4">
    <cfRule type="expression" priority="133">
      <formula>$D$1&lt;K4</formula>
    </cfRule>
    <cfRule type="expression" priority="134">
      <formula>$D$1&gt;K4</formula>
    </cfRule>
  </conditionalFormatting>
  <conditionalFormatting sqref="K4">
    <cfRule type="expression" priority="135">
      <formula>$D$1&lt;K4</formula>
    </cfRule>
    <cfRule type="expression" dxfId="15573" priority="136">
      <formula>$D$1&gt;K4</formula>
    </cfRule>
  </conditionalFormatting>
  <conditionalFormatting sqref="J4">
    <cfRule type="expression" dxfId="15572" priority="137">
      <formula>$D$1&lt;J4</formula>
    </cfRule>
    <cfRule type="expression" priority="138">
      <formula>$D$1&gt;J4</formula>
    </cfRule>
  </conditionalFormatting>
  <conditionalFormatting sqref="J4">
    <cfRule type="expression" priority="139">
      <formula>$D$1&lt;J4</formula>
    </cfRule>
    <cfRule type="expression" priority="140">
      <formula>$D$1&gt;J4</formula>
    </cfRule>
  </conditionalFormatting>
  <conditionalFormatting sqref="J5">
    <cfRule type="cellIs" dxfId="15571" priority="141" operator="equal">
      <formula>5</formula>
    </cfRule>
    <cfRule type="cellIs" dxfId="15570" priority="142" operator="equal">
      <formula>4</formula>
    </cfRule>
    <cfRule type="cellIs" dxfId="15569" priority="143" operator="equal">
      <formula>3</formula>
    </cfRule>
  </conditionalFormatting>
  <conditionalFormatting sqref="J4">
    <cfRule type="expression" dxfId="15568" priority="144">
      <formula>$D$1&lt;J4</formula>
    </cfRule>
    <cfRule type="expression" priority="145">
      <formula>$D$1&gt;J4</formula>
    </cfRule>
  </conditionalFormatting>
  <conditionalFormatting sqref="J4">
    <cfRule type="expression" priority="146">
      <formula>$D$1&lt;J4</formula>
    </cfRule>
    <cfRule type="expression" priority="147">
      <formula>$D$1&gt;J4</formula>
    </cfRule>
  </conditionalFormatting>
  <conditionalFormatting sqref="F5">
    <cfRule type="cellIs" dxfId="15567" priority="148" operator="equal">
      <formula>5</formula>
    </cfRule>
    <cfRule type="cellIs" dxfId="15566" priority="149" operator="equal">
      <formula>4</formula>
    </cfRule>
    <cfRule type="cellIs" priority="150" operator="equal">
      <formula>3</formula>
    </cfRule>
  </conditionalFormatting>
  <conditionalFormatting sqref="F4">
    <cfRule type="expression" priority="151">
      <formula>$D$1&lt;F4</formula>
    </cfRule>
    <cfRule type="expression" priority="152">
      <formula>$D$1&gt;F4</formula>
    </cfRule>
  </conditionalFormatting>
  <conditionalFormatting sqref="G3">
    <cfRule type="expression" dxfId="15565" priority="153">
      <formula>$D$1&lt;G3</formula>
    </cfRule>
    <cfRule type="expression" dxfId="15564" priority="154">
      <formula>$D$1&gt;G3</formula>
    </cfRule>
  </conditionalFormatting>
  <conditionalFormatting sqref="G3">
    <cfRule type="expression" dxfId="15563" priority="155">
      <formula>$D$1&lt;G3</formula>
    </cfRule>
    <cfRule type="expression" dxfId="15562" priority="156">
      <formula>$D$1&gt;G3</formula>
    </cfRule>
  </conditionalFormatting>
  <conditionalFormatting sqref="G5">
    <cfRule type="cellIs" dxfId="15561" priority="157" operator="equal">
      <formula>5</formula>
    </cfRule>
    <cfRule type="cellIs" dxfId="15560" priority="158" operator="equal">
      <formula>4</formula>
    </cfRule>
    <cfRule type="cellIs" priority="159" operator="equal">
      <formula>3</formula>
    </cfRule>
  </conditionalFormatting>
  <conditionalFormatting sqref="G4">
    <cfRule type="expression" priority="160">
      <formula>$D$1&lt;G4</formula>
    </cfRule>
    <cfRule type="expression" priority="161">
      <formula>$D$1&gt;G4</formula>
    </cfRule>
  </conditionalFormatting>
  <conditionalFormatting sqref="G4">
    <cfRule type="expression" dxfId="15559" priority="162">
      <formula>$D$1&lt;G4</formula>
    </cfRule>
    <cfRule type="expression" dxfId="15558" priority="163">
      <formula>$D$1&gt;G4</formula>
    </cfRule>
  </conditionalFormatting>
  <conditionalFormatting sqref="H5">
    <cfRule type="cellIs" dxfId="15557" priority="164" operator="equal">
      <formula>5</formula>
    </cfRule>
    <cfRule type="cellIs" dxfId="15556" priority="165" operator="equal">
      <formula>4</formula>
    </cfRule>
    <cfRule type="cellIs" dxfId="15555" priority="166" operator="equal">
      <formula>3</formula>
    </cfRule>
  </conditionalFormatting>
  <conditionalFormatting sqref="H4">
    <cfRule type="expression" dxfId="15554" priority="167">
      <formula>$D$1&lt;H4</formula>
    </cfRule>
    <cfRule type="expression" dxfId="15553" priority="168">
      <formula>$D$1&gt;H4</formula>
    </cfRule>
  </conditionalFormatting>
  <conditionalFormatting sqref="H4">
    <cfRule type="expression" dxfId="15552" priority="169">
      <formula>$D$1&lt;H4</formula>
    </cfRule>
    <cfRule type="expression" priority="170">
      <formula>$D$1&gt;H4</formula>
    </cfRule>
  </conditionalFormatting>
  <conditionalFormatting sqref="K5">
    <cfRule type="cellIs" priority="171" operator="equal">
      <formula>5</formula>
    </cfRule>
    <cfRule type="cellIs" priority="172" operator="equal">
      <formula>4</formula>
    </cfRule>
    <cfRule type="cellIs" dxfId="15551" priority="173" operator="equal">
      <formula>3</formula>
    </cfRule>
  </conditionalFormatting>
  <conditionalFormatting sqref="K5">
    <cfRule type="cellIs" dxfId="15550" priority="174" operator="equal">
      <formula>5</formula>
    </cfRule>
    <cfRule type="cellIs" dxfId="15549" priority="175" operator="equal">
      <formula>4</formula>
    </cfRule>
    <cfRule type="cellIs" dxfId="15548" priority="176" operator="equal">
      <formula>3</formula>
    </cfRule>
  </conditionalFormatting>
  <conditionalFormatting sqref="O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O4">
    <cfRule type="expression" dxfId="15547" priority="180">
      <formula>$D$1&lt;O4</formula>
    </cfRule>
    <cfRule type="expression" dxfId="15546" priority="181">
      <formula>$D$1&gt;O4</formula>
    </cfRule>
  </conditionalFormatting>
  <conditionalFormatting sqref="O5">
    <cfRule type="cellIs" dxfId="15545" priority="182" operator="equal">
      <formula>5</formula>
    </cfRule>
    <cfRule type="cellIs" dxfId="15544" priority="183" operator="equal">
      <formula>4</formula>
    </cfRule>
    <cfRule type="cellIs" priority="184" operator="equal">
      <formula>3</formula>
    </cfRule>
  </conditionalFormatting>
  <conditionalFormatting sqref="N5">
    <cfRule type="cellIs" priority="185" operator="equal">
      <formula>5</formula>
    </cfRule>
    <cfRule type="cellIs" priority="186" operator="equal">
      <formula>4</formula>
    </cfRule>
    <cfRule type="cellIs" dxfId="15543" priority="187" operator="equal">
      <formula>3</formula>
    </cfRule>
  </conditionalFormatting>
  <conditionalFormatting sqref="N4">
    <cfRule type="expression" dxfId="15542" priority="188">
      <formula>$D$1&lt;N4</formula>
    </cfRule>
    <cfRule type="expression" dxfId="15541" priority="189">
      <formula>$D$1&gt;N4</formula>
    </cfRule>
  </conditionalFormatting>
  <conditionalFormatting sqref="O4">
    <cfRule type="expression" dxfId="15540" priority="190">
      <formula>$D$1&lt;O4</formula>
    </cfRule>
    <cfRule type="expression" priority="191">
      <formula>$D$1&gt;O4</formula>
    </cfRule>
  </conditionalFormatting>
  <conditionalFormatting sqref="P3">
    <cfRule type="expression" priority="192">
      <formula>$D$1&lt;P3</formula>
    </cfRule>
    <cfRule type="expression" priority="193">
      <formula>$D$1&gt;P3</formula>
    </cfRule>
  </conditionalFormatting>
  <conditionalFormatting sqref="P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P4">
    <cfRule type="expression" dxfId="15539" priority="197">
      <formula>$D$1&lt;P4</formula>
    </cfRule>
    <cfRule type="expression" dxfId="15538" priority="198">
      <formula>$D$1&gt;P4</formula>
    </cfRule>
  </conditionalFormatting>
  <conditionalFormatting sqref="M5">
    <cfRule type="cellIs" dxfId="15537" priority="199" operator="equal">
      <formula>5</formula>
    </cfRule>
    <cfRule type="cellIs" dxfId="15536" priority="200" operator="equal">
      <formula>4</formula>
    </cfRule>
    <cfRule type="cellIs" priority="201" operator="equal">
      <formula>3</formula>
    </cfRule>
  </conditionalFormatting>
  <conditionalFormatting sqref="M3">
    <cfRule type="expression" priority="202">
      <formula>$D$1&lt;M3</formula>
    </cfRule>
    <cfRule type="expression" priority="203">
      <formula>$D$1&gt;M3</formula>
    </cfRule>
  </conditionalFormatting>
  <conditionalFormatting sqref="L3">
    <cfRule type="expression" dxfId="15535" priority="204">
      <formula>$D$1&lt;L3</formula>
    </cfRule>
    <cfRule type="expression" dxfId="15534" priority="205">
      <formula>$D$1&gt;L3</formula>
    </cfRule>
  </conditionalFormatting>
  <conditionalFormatting sqref="L3">
    <cfRule type="expression" dxfId="15533" priority="206">
      <formula>$D$1&lt;L3</formula>
    </cfRule>
    <cfRule type="expression" dxfId="15532" priority="207">
      <formula>$D$1&gt;L3</formula>
    </cfRule>
  </conditionalFormatting>
  <conditionalFormatting sqref="L5">
    <cfRule type="cellIs" dxfId="15531" priority="208" operator="equal">
      <formula>5</formula>
    </cfRule>
    <cfRule type="cellIs" dxfId="15530" priority="209" operator="equal">
      <formula>4</formula>
    </cfRule>
    <cfRule type="cellIs" dxfId="15529" priority="210" operator="equal">
      <formula>3</formula>
    </cfRule>
  </conditionalFormatting>
  <conditionalFormatting sqref="L3">
    <cfRule type="expression" dxfId="15528" priority="211">
      <formula>$D$1&lt;L3</formula>
    </cfRule>
    <cfRule type="expression" priority="212">
      <formula>$D$1&gt;L3</formula>
    </cfRule>
  </conditionalFormatting>
  <conditionalFormatting sqref="L3">
    <cfRule type="expression" priority="213">
      <formula>$D$1&lt;L3</formula>
    </cfRule>
    <cfRule type="expression" priority="214">
      <formula>$D$1&gt;L3</formula>
    </cfRule>
  </conditionalFormatting>
  <conditionalFormatting sqref="L3">
    <cfRule type="expression" dxfId="15527" priority="215">
      <formula>$D$1&lt;L3</formula>
    </cfRule>
    <cfRule type="expression" dxfId="15526" priority="216">
      <formula>$D$1&gt;L3</formula>
    </cfRule>
  </conditionalFormatting>
  <conditionalFormatting sqref="L3">
    <cfRule type="expression" dxfId="15525" priority="217">
      <formula>$D$1&lt;L3</formula>
    </cfRule>
    <cfRule type="expression" dxfId="15524" priority="218">
      <formula>$D$1&gt;L3</formula>
    </cfRule>
  </conditionalFormatting>
  <conditionalFormatting sqref="L5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L3">
    <cfRule type="expression" dxfId="15523" priority="222">
      <formula>$D$1&lt;L3</formula>
    </cfRule>
    <cfRule type="expression" dxfId="15522" priority="223">
      <formula>$D$1&gt;L3</formula>
    </cfRule>
  </conditionalFormatting>
  <conditionalFormatting sqref="L3">
    <cfRule type="expression" dxfId="15521" priority="224">
      <formula>$D$1&lt;L3</formula>
    </cfRule>
    <cfRule type="expression" dxfId="15520" priority="225">
      <formula>$D$1&gt;L3</formula>
    </cfRule>
  </conditionalFormatting>
  <conditionalFormatting sqref="M4">
    <cfRule type="expression" dxfId="15519" priority="226">
      <formula>$D$1&lt;M4</formula>
    </cfRule>
    <cfRule type="expression" dxfId="15518" priority="227">
      <formula>$D$1&gt;M4</formula>
    </cfRule>
  </conditionalFormatting>
  <conditionalFormatting sqref="L4">
    <cfRule type="expression" dxfId="15517" priority="228">
      <formula>$D$1&lt;L4</formula>
    </cfRule>
    <cfRule type="expression" dxfId="15516" priority="229">
      <formula>$D$1&gt;L4</formula>
    </cfRule>
  </conditionalFormatting>
  <conditionalFormatting sqref="L4">
    <cfRule type="expression" dxfId="15515" priority="230">
      <formula>$D$1&lt;L4</formula>
    </cfRule>
    <cfRule type="expression" priority="231">
      <formula>$D$1&gt;L4</formula>
    </cfRule>
  </conditionalFormatting>
  <conditionalFormatting sqref="L4">
    <cfRule type="expression" priority="232">
      <formula>$D$1&lt;L4</formula>
    </cfRule>
    <cfRule type="expression" priority="233">
      <formula>$D$1&gt;L4</formula>
    </cfRule>
  </conditionalFormatting>
  <conditionalFormatting sqref="L4">
    <cfRule type="expression" priority="234">
      <formula>$D$1&lt;L4</formula>
    </cfRule>
    <cfRule type="expression" dxfId="15514" priority="235">
      <formula>$D$1&gt;L4</formula>
    </cfRule>
  </conditionalFormatting>
  <conditionalFormatting sqref="L4">
    <cfRule type="expression" dxfId="15513" priority="236">
      <formula>$D$1&lt;L4</formula>
    </cfRule>
    <cfRule type="expression" dxfId="15512" priority="237">
      <formula>$D$1&gt;L4</formula>
    </cfRule>
  </conditionalFormatting>
  <conditionalFormatting sqref="L4">
    <cfRule type="expression" dxfId="15511" priority="238">
      <formula>$D$1&lt;L4</formula>
    </cfRule>
    <cfRule type="expression" dxfId="15510" priority="239">
      <formula>$D$1&gt;L4</formula>
    </cfRule>
  </conditionalFormatting>
  <conditionalFormatting sqref="L4">
    <cfRule type="expression" dxfId="15509" priority="240">
      <formula>$D$1&lt;L4</formula>
    </cfRule>
    <cfRule type="expression" dxfId="15508" priority="241">
      <formula>$D$1&gt;L4</formula>
    </cfRule>
  </conditionalFormatting>
  <conditionalFormatting sqref="L4">
    <cfRule type="expression" dxfId="15507" priority="242">
      <formula>$D$1&lt;L4</formula>
    </cfRule>
    <cfRule type="expression" dxfId="15506" priority="243">
      <formula>$D$1&gt;L4</formula>
    </cfRule>
  </conditionalFormatting>
  <pageMargins left="0.7" right="0.7" top="0.75" bottom="0.75" header="0.51180555555555496" footer="0.51180555555555496"/>
  <pageSetup paperSize="9" scale="60" firstPageNumber="0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AMK54"/>
  <sheetViews>
    <sheetView view="pageBreakPreview" topLeftCell="A4" zoomScale="65" zoomScaleNormal="100" zoomScalePageLayoutView="65" workbookViewId="0">
      <selection activeCell="G10" sqref="G10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3.44140625" style="15" customWidth="1"/>
    <col min="4" max="4" width="37" style="15" customWidth="1"/>
    <col min="5" max="5" width="6.88671875" style="15" customWidth="1"/>
    <col min="6" max="6" width="7.6640625" hidden="1" customWidth="1"/>
    <col min="7" max="11" width="7.6640625" customWidth="1"/>
    <col min="12" max="16" width="6.88671875" customWidth="1"/>
    <col min="17" max="20" width="6.4414062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1" width="3.44140625" style="16" hidden="1" customWidth="1"/>
    <col min="82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9" t="s">
        <v>1</v>
      </c>
      <c r="H2" s="9"/>
      <c r="I2" s="9"/>
      <c r="J2" s="9"/>
      <c r="K2" s="9"/>
      <c r="L2" s="9"/>
      <c r="M2" s="9"/>
      <c r="N2" s="14" t="s">
        <v>2</v>
      </c>
      <c r="O2" s="14"/>
      <c r="P2" s="14"/>
      <c r="Q2" s="14" t="s">
        <v>2</v>
      </c>
      <c r="R2" s="14"/>
      <c r="S2" s="14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2734</v>
      </c>
      <c r="B3" s="13"/>
      <c r="C3" s="13"/>
      <c r="D3" s="39" t="s">
        <v>3</v>
      </c>
      <c r="E3" s="40"/>
      <c r="F3" s="41"/>
      <c r="G3" s="41">
        <v>43266</v>
      </c>
      <c r="H3" s="41">
        <v>43274</v>
      </c>
      <c r="I3" s="42">
        <v>43276</v>
      </c>
      <c r="J3" s="41">
        <v>43271</v>
      </c>
      <c r="K3" s="41">
        <v>43279</v>
      </c>
      <c r="L3" s="42">
        <v>43286</v>
      </c>
      <c r="M3" s="189">
        <v>43301</v>
      </c>
      <c r="N3" s="41">
        <v>43308</v>
      </c>
      <c r="O3" s="185">
        <v>43304</v>
      </c>
      <c r="P3" s="41">
        <v>43285</v>
      </c>
      <c r="Q3" s="114"/>
      <c r="R3" s="185"/>
      <c r="S3" s="185"/>
      <c r="T3" s="190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46.5" customHeight="1" x14ac:dyDescent="0.25">
      <c r="A4" s="13"/>
      <c r="B4" s="13"/>
      <c r="C4" s="13"/>
      <c r="D4" s="51" t="s">
        <v>5</v>
      </c>
      <c r="E4" s="40"/>
      <c r="F4" s="52"/>
      <c r="G4" s="52" t="s">
        <v>7</v>
      </c>
      <c r="H4" s="52" t="s">
        <v>8</v>
      </c>
      <c r="I4" s="52" t="s">
        <v>10</v>
      </c>
      <c r="J4" s="52" t="s">
        <v>11</v>
      </c>
      <c r="K4" s="53" t="s">
        <v>129</v>
      </c>
      <c r="L4" s="52" t="s">
        <v>9</v>
      </c>
      <c r="M4" s="52" t="s">
        <v>12</v>
      </c>
      <c r="N4" s="52" t="s">
        <v>11</v>
      </c>
      <c r="O4" s="52" t="s">
        <v>14</v>
      </c>
      <c r="P4" s="52" t="s">
        <v>13</v>
      </c>
      <c r="Q4" s="52"/>
      <c r="R4" s="52"/>
      <c r="S4" s="55"/>
      <c r="T4" s="54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21</v>
      </c>
      <c r="H5" s="63" t="s">
        <v>22</v>
      </c>
      <c r="I5" s="65" t="s">
        <v>130</v>
      </c>
      <c r="J5" s="64" t="s">
        <v>25</v>
      </c>
      <c r="K5" s="65" t="s">
        <v>20</v>
      </c>
      <c r="L5" s="65" t="s">
        <v>23</v>
      </c>
      <c r="M5" s="65" t="s">
        <v>26</v>
      </c>
      <c r="N5" s="66" t="s">
        <v>25</v>
      </c>
      <c r="O5" s="64" t="s">
        <v>28</v>
      </c>
      <c r="P5" s="63" t="s">
        <v>27</v>
      </c>
      <c r="Q5" s="64"/>
      <c r="R5" s="64"/>
      <c r="S5" s="66"/>
      <c r="T5" s="67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80">
        <v>1</v>
      </c>
      <c r="B6" s="81" t="s">
        <v>36</v>
      </c>
      <c r="C6" s="82" t="s">
        <v>37</v>
      </c>
      <c r="D6" s="191" t="s">
        <v>131</v>
      </c>
      <c r="E6" s="84">
        <v>2734</v>
      </c>
      <c r="F6" s="85"/>
      <c r="G6" s="85">
        <v>5</v>
      </c>
      <c r="H6" s="85">
        <v>5</v>
      </c>
      <c r="I6" s="85">
        <v>5</v>
      </c>
      <c r="J6" s="85">
        <v>4</v>
      </c>
      <c r="K6" s="85">
        <v>5</v>
      </c>
      <c r="L6" s="85">
        <v>5</v>
      </c>
      <c r="M6" s="85">
        <v>5</v>
      </c>
      <c r="N6" s="85">
        <v>3</v>
      </c>
      <c r="O6" s="85">
        <v>5</v>
      </c>
      <c r="P6" s="85">
        <v>3</v>
      </c>
      <c r="Q6" s="85"/>
      <c r="R6" s="85"/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2</v>
      </c>
      <c r="AA6" s="88">
        <f t="shared" ref="AA6:AA37" si="5">COUNTIF(AG6:AV6,AA$5)</f>
        <v>1</v>
      </c>
      <c r="AB6" s="88">
        <f t="shared" ref="AB6:AB37" si="6">COUNTIF(AG6:AV6,AB$5)</f>
        <v>7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4.5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5</v>
      </c>
      <c r="AI6" s="92">
        <f t="shared" ref="AI6:AI37" si="12">IF(ISERROR(VALUE(LEFT(H6))),LEFT(H6),VALUE(LEFT(H6)))</f>
        <v>5</v>
      </c>
      <c r="AJ6" s="92">
        <f t="shared" ref="AJ6:AJ37" si="13">IF(ISERROR(VALUE(LEFT(I6))),LEFT(I6),VALUE(LEFT(I6)))</f>
        <v>5</v>
      </c>
      <c r="AK6" s="92">
        <f t="shared" ref="AK6:AK37" si="14">IF(ISERROR(VALUE(LEFT(J6))),LEFT(J6),VALUE(LEFT(J6)))</f>
        <v>4</v>
      </c>
      <c r="AL6" s="92">
        <f t="shared" ref="AL6:AL37" si="15">IF(ISERROR(VALUE(LEFT(K6))),LEFT(K6),VALUE(LEFT(K6)))</f>
        <v>5</v>
      </c>
      <c r="AM6" s="92">
        <f t="shared" ref="AM6:AM37" si="16">IF(ISERROR(VALUE(LEFT(L6))),LEFT(L6),VALUE(LEFT(L6)))</f>
        <v>5</v>
      </c>
      <c r="AN6" s="92">
        <f t="shared" ref="AN6:AN37" si="17">IF(ISERROR(VALUE(LEFT(M6))),LEFT(M6),VALUE(LEFT(M6)))</f>
        <v>5</v>
      </c>
      <c r="AO6" s="92">
        <f t="shared" ref="AO6:AO37" si="18">IF(ISERROR(VALUE(LEFT(N6))),LEFT(N6),VALUE(LEFT(N6)))</f>
        <v>3</v>
      </c>
      <c r="AP6" s="92">
        <f t="shared" ref="AP6:AP37" si="19">IF(ISERROR(VALUE(LEFT(O6))),LEFT(O6),VALUE(LEFT(O6)))</f>
        <v>5</v>
      </c>
      <c r="AQ6" s="92">
        <f t="shared" ref="AQ6:AQ37" si="20">IF(ISERROR(VALUE(LEFT(P6))),LEFT(P6),VALUE(LEFT(P6)))</f>
        <v>3</v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80">
        <v>2</v>
      </c>
      <c r="B7" s="81" t="s">
        <v>36</v>
      </c>
      <c r="C7" s="82" t="s">
        <v>37</v>
      </c>
      <c r="D7" s="191" t="s">
        <v>132</v>
      </c>
      <c r="E7" s="84">
        <v>2734</v>
      </c>
      <c r="F7" s="85"/>
      <c r="G7" s="85">
        <v>4</v>
      </c>
      <c r="H7" s="85">
        <v>3</v>
      </c>
      <c r="I7" s="85">
        <v>5</v>
      </c>
      <c r="J7" s="85">
        <v>3</v>
      </c>
      <c r="K7" s="85">
        <v>4</v>
      </c>
      <c r="L7" s="85">
        <v>3</v>
      </c>
      <c r="M7" s="85">
        <v>5</v>
      </c>
      <c r="N7" s="85">
        <v>4</v>
      </c>
      <c r="O7" s="85">
        <v>5</v>
      </c>
      <c r="P7" s="85">
        <v>4</v>
      </c>
      <c r="Q7" s="85"/>
      <c r="R7" s="85"/>
      <c r="S7" s="85"/>
      <c r="T7" s="85"/>
      <c r="U7" s="86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3</v>
      </c>
      <c r="AA7" s="88">
        <f t="shared" si="5"/>
        <v>4</v>
      </c>
      <c r="AB7" s="88">
        <f t="shared" si="6"/>
        <v>3</v>
      </c>
      <c r="AC7" s="88">
        <f t="shared" si="7"/>
        <v>10</v>
      </c>
      <c r="AD7" s="89">
        <f t="shared" si="8"/>
        <v>4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3</v>
      </c>
      <c r="AJ7" s="92">
        <f t="shared" si="13"/>
        <v>5</v>
      </c>
      <c r="AK7" s="92">
        <f t="shared" si="14"/>
        <v>3</v>
      </c>
      <c r="AL7" s="92">
        <f t="shared" si="15"/>
        <v>4</v>
      </c>
      <c r="AM7" s="92">
        <f t="shared" si="16"/>
        <v>3</v>
      </c>
      <c r="AN7" s="92">
        <f t="shared" si="17"/>
        <v>5</v>
      </c>
      <c r="AO7" s="92">
        <f t="shared" si="18"/>
        <v>4</v>
      </c>
      <c r="AP7" s="92">
        <f t="shared" si="19"/>
        <v>5</v>
      </c>
      <c r="AQ7" s="92">
        <f t="shared" si="20"/>
        <v>4</v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82" t="s">
        <v>37</v>
      </c>
      <c r="D8" s="191" t="s">
        <v>133</v>
      </c>
      <c r="E8" s="84">
        <v>2734</v>
      </c>
      <c r="F8" s="85"/>
      <c r="G8" s="85">
        <v>4</v>
      </c>
      <c r="H8" s="85">
        <v>4</v>
      </c>
      <c r="I8" s="85">
        <v>5</v>
      </c>
      <c r="J8" s="85">
        <v>3</v>
      </c>
      <c r="K8" s="85">
        <v>4</v>
      </c>
      <c r="L8" s="85">
        <v>4</v>
      </c>
      <c r="M8" s="85">
        <v>5</v>
      </c>
      <c r="N8" s="85">
        <v>4</v>
      </c>
      <c r="O8" s="85">
        <v>5</v>
      </c>
      <c r="P8" s="85">
        <v>3</v>
      </c>
      <c r="Q8" s="85"/>
      <c r="R8" s="85"/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2</v>
      </c>
      <c r="AA8" s="88">
        <f t="shared" si="5"/>
        <v>5</v>
      </c>
      <c r="AB8" s="88">
        <f t="shared" si="6"/>
        <v>3</v>
      </c>
      <c r="AC8" s="88">
        <f t="shared" si="7"/>
        <v>10</v>
      </c>
      <c r="AD8" s="89">
        <f t="shared" si="8"/>
        <v>4.0999999999999996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4</v>
      </c>
      <c r="AJ8" s="92">
        <f t="shared" si="13"/>
        <v>5</v>
      </c>
      <c r="AK8" s="92">
        <f t="shared" si="14"/>
        <v>3</v>
      </c>
      <c r="AL8" s="92">
        <f t="shared" si="15"/>
        <v>4</v>
      </c>
      <c r="AM8" s="92">
        <f t="shared" si="16"/>
        <v>4</v>
      </c>
      <c r="AN8" s="92">
        <f t="shared" si="17"/>
        <v>5</v>
      </c>
      <c r="AO8" s="92">
        <f t="shared" si="18"/>
        <v>4</v>
      </c>
      <c r="AP8" s="92">
        <f t="shared" si="19"/>
        <v>5</v>
      </c>
      <c r="AQ8" s="92">
        <f t="shared" si="20"/>
        <v>3</v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82" t="s">
        <v>37</v>
      </c>
      <c r="D9" s="191" t="s">
        <v>134</v>
      </c>
      <c r="E9" s="84">
        <v>2734</v>
      </c>
      <c r="F9" s="85"/>
      <c r="G9" s="85">
        <v>4</v>
      </c>
      <c r="H9" s="85">
        <v>3</v>
      </c>
      <c r="I9" s="85">
        <v>5</v>
      </c>
      <c r="J9" s="85">
        <v>4</v>
      </c>
      <c r="K9" s="85">
        <v>5</v>
      </c>
      <c r="L9" s="85">
        <v>4</v>
      </c>
      <c r="M9" s="85">
        <v>4</v>
      </c>
      <c r="N9" s="85">
        <v>4</v>
      </c>
      <c r="O9" s="85">
        <v>5</v>
      </c>
      <c r="P9" s="85">
        <v>3</v>
      </c>
      <c r="Q9" s="85"/>
      <c r="R9" s="85"/>
      <c r="S9" s="85"/>
      <c r="T9" s="85"/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2</v>
      </c>
      <c r="AA9" s="88">
        <f t="shared" si="5"/>
        <v>5</v>
      </c>
      <c r="AB9" s="88">
        <f t="shared" si="6"/>
        <v>3</v>
      </c>
      <c r="AC9" s="88">
        <f t="shared" si="7"/>
        <v>10</v>
      </c>
      <c r="AD9" s="89">
        <f t="shared" si="8"/>
        <v>4.0999999999999996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4</v>
      </c>
      <c r="AI9" s="92">
        <f t="shared" si="12"/>
        <v>3</v>
      </c>
      <c r="AJ9" s="92">
        <f t="shared" si="13"/>
        <v>5</v>
      </c>
      <c r="AK9" s="92">
        <f t="shared" si="14"/>
        <v>4</v>
      </c>
      <c r="AL9" s="92">
        <f t="shared" si="15"/>
        <v>5</v>
      </c>
      <c r="AM9" s="92">
        <f t="shared" si="16"/>
        <v>4</v>
      </c>
      <c r="AN9" s="92">
        <f t="shared" si="17"/>
        <v>4</v>
      </c>
      <c r="AO9" s="92">
        <f t="shared" si="18"/>
        <v>4</v>
      </c>
      <c r="AP9" s="92">
        <f t="shared" si="19"/>
        <v>5</v>
      </c>
      <c r="AQ9" s="92">
        <f t="shared" si="20"/>
        <v>3</v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82" t="s">
        <v>37</v>
      </c>
      <c r="D10" s="191" t="s">
        <v>135</v>
      </c>
      <c r="E10" s="84">
        <v>2734</v>
      </c>
      <c r="F10" s="85"/>
      <c r="G10" s="85" t="s">
        <v>40</v>
      </c>
      <c r="H10" s="85">
        <v>4</v>
      </c>
      <c r="I10" s="85">
        <v>5</v>
      </c>
      <c r="J10" s="85">
        <v>3</v>
      </c>
      <c r="K10" s="85">
        <v>4</v>
      </c>
      <c r="L10" s="85">
        <v>3</v>
      </c>
      <c r="M10" s="85">
        <v>5</v>
      </c>
      <c r="N10" s="85">
        <v>3</v>
      </c>
      <c r="O10" s="85">
        <v>5</v>
      </c>
      <c r="P10" s="85">
        <v>3</v>
      </c>
      <c r="Q10" s="85"/>
      <c r="R10" s="85"/>
      <c r="S10" s="85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4</v>
      </c>
      <c r="AA10" s="88">
        <f t="shared" si="5"/>
        <v>2</v>
      </c>
      <c r="AB10" s="88">
        <f t="shared" si="6"/>
        <v>3</v>
      </c>
      <c r="AC10" s="88">
        <f t="shared" si="7"/>
        <v>9</v>
      </c>
      <c r="AD10" s="89">
        <f t="shared" si="8"/>
        <v>3.8888888888888888</v>
      </c>
      <c r="AE10" s="90">
        <f t="shared" si="9"/>
        <v>0</v>
      </c>
      <c r="AF10" s="91"/>
      <c r="AG10" s="92" t="str">
        <f t="shared" si="10"/>
        <v/>
      </c>
      <c r="AH10" s="92" t="str">
        <f t="shared" si="11"/>
        <v>а</v>
      </c>
      <c r="AI10" s="92">
        <f t="shared" si="12"/>
        <v>4</v>
      </c>
      <c r="AJ10" s="92">
        <f t="shared" si="13"/>
        <v>5</v>
      </c>
      <c r="AK10" s="92">
        <f t="shared" si="14"/>
        <v>3</v>
      </c>
      <c r="AL10" s="92">
        <f t="shared" si="15"/>
        <v>4</v>
      </c>
      <c r="AM10" s="92">
        <f t="shared" si="16"/>
        <v>3</v>
      </c>
      <c r="AN10" s="92">
        <f t="shared" si="17"/>
        <v>5</v>
      </c>
      <c r="AO10" s="92">
        <f t="shared" si="18"/>
        <v>3</v>
      </c>
      <c r="AP10" s="92">
        <f t="shared" si="19"/>
        <v>5</v>
      </c>
      <c r="AQ10" s="92">
        <f t="shared" si="20"/>
        <v>3</v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82" t="s">
        <v>37</v>
      </c>
      <c r="D11" s="191" t="s">
        <v>136</v>
      </c>
      <c r="E11" s="84">
        <v>2734</v>
      </c>
      <c r="F11" s="85"/>
      <c r="G11" s="85">
        <v>4</v>
      </c>
      <c r="H11" s="85">
        <v>5</v>
      </c>
      <c r="I11" s="85">
        <v>5</v>
      </c>
      <c r="J11" s="85">
        <v>5</v>
      </c>
      <c r="K11" s="85">
        <v>5</v>
      </c>
      <c r="L11" s="85">
        <v>4</v>
      </c>
      <c r="M11" s="85">
        <v>5</v>
      </c>
      <c r="N11" s="85">
        <v>5</v>
      </c>
      <c r="O11" s="85">
        <v>5</v>
      </c>
      <c r="P11" s="85">
        <v>3</v>
      </c>
      <c r="Q11" s="85"/>
      <c r="R11" s="85"/>
      <c r="S11" s="85"/>
      <c r="T11" s="85"/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2</v>
      </c>
      <c r="AB11" s="98">
        <f t="shared" si="6"/>
        <v>7</v>
      </c>
      <c r="AC11" s="88">
        <f t="shared" si="7"/>
        <v>10</v>
      </c>
      <c r="AD11" s="89">
        <f t="shared" si="8"/>
        <v>4.5999999999999996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5</v>
      </c>
      <c r="AJ11" s="92">
        <f t="shared" si="13"/>
        <v>5</v>
      </c>
      <c r="AK11" s="92">
        <f t="shared" si="14"/>
        <v>5</v>
      </c>
      <c r="AL11" s="92">
        <f t="shared" si="15"/>
        <v>5</v>
      </c>
      <c r="AM11" s="92">
        <f t="shared" si="16"/>
        <v>4</v>
      </c>
      <c r="AN11" s="92">
        <f t="shared" si="17"/>
        <v>5</v>
      </c>
      <c r="AO11" s="92">
        <f t="shared" si="18"/>
        <v>5</v>
      </c>
      <c r="AP11" s="92">
        <f t="shared" si="19"/>
        <v>5</v>
      </c>
      <c r="AQ11" s="92">
        <f t="shared" si="20"/>
        <v>3</v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82" t="s">
        <v>37</v>
      </c>
      <c r="D12" s="191" t="s">
        <v>137</v>
      </c>
      <c r="E12" s="84">
        <v>2734</v>
      </c>
      <c r="F12" s="85"/>
      <c r="G12" s="85">
        <v>4</v>
      </c>
      <c r="H12" s="85">
        <v>5</v>
      </c>
      <c r="I12" s="85">
        <v>5</v>
      </c>
      <c r="J12" s="85">
        <v>4</v>
      </c>
      <c r="K12" s="85">
        <v>5</v>
      </c>
      <c r="L12" s="85">
        <v>4</v>
      </c>
      <c r="M12" s="85">
        <v>5</v>
      </c>
      <c r="N12" s="85">
        <v>4</v>
      </c>
      <c r="O12" s="85">
        <v>5</v>
      </c>
      <c r="P12" s="85">
        <v>4</v>
      </c>
      <c r="Q12" s="85"/>
      <c r="R12" s="85"/>
      <c r="S12" s="85"/>
      <c r="T12" s="85"/>
      <c r="U12" s="86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5</v>
      </c>
      <c r="AB12" s="88">
        <f t="shared" si="6"/>
        <v>5</v>
      </c>
      <c r="AC12" s="88">
        <f t="shared" si="7"/>
        <v>10</v>
      </c>
      <c r="AD12" s="89">
        <f t="shared" si="8"/>
        <v>4.5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5</v>
      </c>
      <c r="AJ12" s="92">
        <f t="shared" si="13"/>
        <v>5</v>
      </c>
      <c r="AK12" s="92">
        <f t="shared" si="14"/>
        <v>4</v>
      </c>
      <c r="AL12" s="92">
        <f t="shared" si="15"/>
        <v>5</v>
      </c>
      <c r="AM12" s="92">
        <f t="shared" si="16"/>
        <v>4</v>
      </c>
      <c r="AN12" s="92">
        <f t="shared" si="17"/>
        <v>5</v>
      </c>
      <c r="AO12" s="92">
        <f t="shared" si="18"/>
        <v>4</v>
      </c>
      <c r="AP12" s="92">
        <f t="shared" si="19"/>
        <v>5</v>
      </c>
      <c r="AQ12" s="92">
        <f t="shared" si="20"/>
        <v>4</v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82" t="s">
        <v>37</v>
      </c>
      <c r="D13" s="191" t="s">
        <v>138</v>
      </c>
      <c r="E13" s="84">
        <v>2734</v>
      </c>
      <c r="F13" s="85"/>
      <c r="G13" s="85">
        <v>4</v>
      </c>
      <c r="H13" s="85">
        <v>4</v>
      </c>
      <c r="I13" s="85">
        <v>4</v>
      </c>
      <c r="J13" s="85">
        <v>3</v>
      </c>
      <c r="K13" s="85">
        <v>4</v>
      </c>
      <c r="L13" s="85">
        <v>3</v>
      </c>
      <c r="M13" s="85">
        <v>4</v>
      </c>
      <c r="N13" s="85">
        <v>3</v>
      </c>
      <c r="O13" s="85">
        <v>5</v>
      </c>
      <c r="P13" s="85">
        <v>3</v>
      </c>
      <c r="Q13" s="85"/>
      <c r="R13" s="85"/>
      <c r="S13" s="85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4</v>
      </c>
      <c r="AA13" s="88">
        <f t="shared" si="5"/>
        <v>5</v>
      </c>
      <c r="AB13" s="88">
        <f t="shared" si="6"/>
        <v>1</v>
      </c>
      <c r="AC13" s="88">
        <f t="shared" si="7"/>
        <v>10</v>
      </c>
      <c r="AD13" s="89">
        <f t="shared" si="8"/>
        <v>3.7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4</v>
      </c>
      <c r="AI13" s="92">
        <f t="shared" si="12"/>
        <v>4</v>
      </c>
      <c r="AJ13" s="92">
        <f t="shared" si="13"/>
        <v>4</v>
      </c>
      <c r="AK13" s="92">
        <f t="shared" si="14"/>
        <v>3</v>
      </c>
      <c r="AL13" s="92">
        <f t="shared" si="15"/>
        <v>4</v>
      </c>
      <c r="AM13" s="92">
        <f t="shared" si="16"/>
        <v>3</v>
      </c>
      <c r="AN13" s="92">
        <f t="shared" si="17"/>
        <v>4</v>
      </c>
      <c r="AO13" s="92">
        <f t="shared" si="18"/>
        <v>3</v>
      </c>
      <c r="AP13" s="92">
        <f t="shared" si="19"/>
        <v>5</v>
      </c>
      <c r="AQ13" s="92">
        <f t="shared" si="20"/>
        <v>3</v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81"/>
      <c r="C14" s="82" t="s">
        <v>37</v>
      </c>
      <c r="D14" s="191" t="s">
        <v>139</v>
      </c>
      <c r="E14" s="84">
        <v>2734</v>
      </c>
      <c r="F14" s="85"/>
      <c r="G14" s="85">
        <v>5</v>
      </c>
      <c r="H14" s="85">
        <v>5</v>
      </c>
      <c r="I14" s="85">
        <v>5</v>
      </c>
      <c r="J14" s="85">
        <v>5</v>
      </c>
      <c r="K14" s="85">
        <v>5</v>
      </c>
      <c r="L14" s="85">
        <v>5</v>
      </c>
      <c r="M14" s="85">
        <v>5</v>
      </c>
      <c r="N14" s="85">
        <v>4</v>
      </c>
      <c r="O14" s="85">
        <v>5</v>
      </c>
      <c r="P14" s="85">
        <v>3</v>
      </c>
      <c r="Q14" s="85"/>
      <c r="R14" s="102"/>
      <c r="S14" s="85"/>
      <c r="T14" s="85"/>
      <c r="U14" s="86"/>
      <c r="V14" s="103">
        <f t="shared" si="0"/>
        <v>3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1</v>
      </c>
      <c r="AA14" s="104">
        <f t="shared" si="5"/>
        <v>1</v>
      </c>
      <c r="AB14" s="104">
        <f t="shared" si="6"/>
        <v>8</v>
      </c>
      <c r="AC14" s="104">
        <f t="shared" si="7"/>
        <v>10</v>
      </c>
      <c r="AD14" s="105">
        <f t="shared" si="8"/>
        <v>4.7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5</v>
      </c>
      <c r="AJ14" s="92">
        <f t="shared" si="13"/>
        <v>5</v>
      </c>
      <c r="AK14" s="92">
        <f t="shared" si="14"/>
        <v>5</v>
      </c>
      <c r="AL14" s="92">
        <f t="shared" si="15"/>
        <v>5</v>
      </c>
      <c r="AM14" s="92">
        <f t="shared" si="16"/>
        <v>5</v>
      </c>
      <c r="AN14" s="92">
        <f t="shared" si="17"/>
        <v>5</v>
      </c>
      <c r="AO14" s="92">
        <f t="shared" si="18"/>
        <v>4</v>
      </c>
      <c r="AP14" s="92">
        <f t="shared" si="19"/>
        <v>5</v>
      </c>
      <c r="AQ14" s="92">
        <f t="shared" si="20"/>
        <v>3</v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81"/>
      <c r="C15" s="82" t="s">
        <v>37</v>
      </c>
      <c r="D15" s="191" t="s">
        <v>140</v>
      </c>
      <c r="E15" s="84">
        <v>2734</v>
      </c>
      <c r="F15" s="85"/>
      <c r="G15" s="85">
        <v>5</v>
      </c>
      <c r="H15" s="85">
        <v>4</v>
      </c>
      <c r="I15" s="85">
        <v>4</v>
      </c>
      <c r="J15" s="85">
        <v>3</v>
      </c>
      <c r="K15" s="85">
        <v>5</v>
      </c>
      <c r="L15" s="85">
        <v>4</v>
      </c>
      <c r="M15" s="85">
        <v>4</v>
      </c>
      <c r="N15" s="85">
        <v>3</v>
      </c>
      <c r="O15" s="85">
        <v>5</v>
      </c>
      <c r="P15" s="85">
        <v>3</v>
      </c>
      <c r="Q15" s="85"/>
      <c r="R15" s="102"/>
      <c r="S15" s="85"/>
      <c r="T15" s="85"/>
      <c r="U15" s="86"/>
      <c r="V15" s="103">
        <f t="shared" si="0"/>
        <v>3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3</v>
      </c>
      <c r="AA15" s="104">
        <f t="shared" si="5"/>
        <v>4</v>
      </c>
      <c r="AB15" s="104">
        <f t="shared" si="6"/>
        <v>3</v>
      </c>
      <c r="AC15" s="104">
        <f t="shared" si="7"/>
        <v>10</v>
      </c>
      <c r="AD15" s="105">
        <f t="shared" si="8"/>
        <v>4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4</v>
      </c>
      <c r="AJ15" s="92">
        <f t="shared" si="13"/>
        <v>4</v>
      </c>
      <c r="AK15" s="92">
        <f t="shared" si="14"/>
        <v>3</v>
      </c>
      <c r="AL15" s="92">
        <f t="shared" si="15"/>
        <v>5</v>
      </c>
      <c r="AM15" s="92">
        <f t="shared" si="16"/>
        <v>4</v>
      </c>
      <c r="AN15" s="92">
        <f t="shared" si="17"/>
        <v>4</v>
      </c>
      <c r="AO15" s="92">
        <f t="shared" si="18"/>
        <v>3</v>
      </c>
      <c r="AP15" s="92">
        <f t="shared" si="19"/>
        <v>5</v>
      </c>
      <c r="AQ15" s="92">
        <f t="shared" si="20"/>
        <v>3</v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81"/>
      <c r="C16" s="82" t="s">
        <v>37</v>
      </c>
      <c r="D16" s="191" t="s">
        <v>141</v>
      </c>
      <c r="E16" s="84">
        <v>2734</v>
      </c>
      <c r="F16" s="85"/>
      <c r="G16" s="85">
        <v>4</v>
      </c>
      <c r="H16" s="85">
        <v>3</v>
      </c>
      <c r="I16" s="85">
        <v>5</v>
      </c>
      <c r="J16" s="85">
        <v>3</v>
      </c>
      <c r="K16" s="85">
        <v>4</v>
      </c>
      <c r="L16" s="85">
        <v>3</v>
      </c>
      <c r="M16" s="85">
        <v>4</v>
      </c>
      <c r="N16" s="85">
        <v>3</v>
      </c>
      <c r="O16" s="85">
        <v>5</v>
      </c>
      <c r="P16" s="85">
        <v>3</v>
      </c>
      <c r="Q16" s="85"/>
      <c r="R16" s="102"/>
      <c r="S16" s="85"/>
      <c r="T16" s="85"/>
      <c r="U16" s="86"/>
      <c r="V16" s="103">
        <f t="shared" si="0"/>
        <v>3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5</v>
      </c>
      <c r="AA16" s="104">
        <f t="shared" si="5"/>
        <v>3</v>
      </c>
      <c r="AB16" s="104">
        <f t="shared" si="6"/>
        <v>2</v>
      </c>
      <c r="AC16" s="104">
        <f t="shared" si="7"/>
        <v>10</v>
      </c>
      <c r="AD16" s="105">
        <f t="shared" si="8"/>
        <v>3.7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4</v>
      </c>
      <c r="AI16" s="92">
        <f t="shared" si="12"/>
        <v>3</v>
      </c>
      <c r="AJ16" s="92">
        <f t="shared" si="13"/>
        <v>5</v>
      </c>
      <c r="AK16" s="92">
        <f t="shared" si="14"/>
        <v>3</v>
      </c>
      <c r="AL16" s="92">
        <f t="shared" si="15"/>
        <v>4</v>
      </c>
      <c r="AM16" s="92">
        <f t="shared" si="16"/>
        <v>3</v>
      </c>
      <c r="AN16" s="92">
        <f t="shared" si="17"/>
        <v>4</v>
      </c>
      <c r="AO16" s="92">
        <f t="shared" si="18"/>
        <v>3</v>
      </c>
      <c r="AP16" s="92">
        <f t="shared" si="19"/>
        <v>5</v>
      </c>
      <c r="AQ16" s="92">
        <f t="shared" si="20"/>
        <v>3</v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109"/>
      <c r="C17" s="82" t="s">
        <v>37</v>
      </c>
      <c r="D17" s="191" t="s">
        <v>142</v>
      </c>
      <c r="E17" s="84">
        <v>2734</v>
      </c>
      <c r="F17" s="85"/>
      <c r="G17" s="85">
        <v>4</v>
      </c>
      <c r="H17" s="85">
        <v>3</v>
      </c>
      <c r="I17" s="85">
        <v>4</v>
      </c>
      <c r="J17" s="85">
        <v>3</v>
      </c>
      <c r="K17" s="85">
        <v>4</v>
      </c>
      <c r="L17" s="85">
        <v>3</v>
      </c>
      <c r="M17" s="85">
        <v>5</v>
      </c>
      <c r="N17" s="85">
        <v>3</v>
      </c>
      <c r="O17" s="85">
        <v>5</v>
      </c>
      <c r="P17" s="85">
        <v>3</v>
      </c>
      <c r="Q17" s="85"/>
      <c r="R17" s="102"/>
      <c r="S17" s="85"/>
      <c r="T17" s="85"/>
      <c r="U17" s="86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5</v>
      </c>
      <c r="AA17" s="104">
        <f t="shared" si="5"/>
        <v>3</v>
      </c>
      <c r="AB17" s="104">
        <f t="shared" si="6"/>
        <v>2</v>
      </c>
      <c r="AC17" s="104">
        <f t="shared" si="7"/>
        <v>10</v>
      </c>
      <c r="AD17" s="105">
        <f t="shared" si="8"/>
        <v>3.7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4</v>
      </c>
      <c r="AI17" s="92">
        <f t="shared" si="12"/>
        <v>3</v>
      </c>
      <c r="AJ17" s="92">
        <f t="shared" si="13"/>
        <v>4</v>
      </c>
      <c r="AK17" s="92">
        <f t="shared" si="14"/>
        <v>3</v>
      </c>
      <c r="AL17" s="92">
        <f t="shared" si="15"/>
        <v>4</v>
      </c>
      <c r="AM17" s="92">
        <f t="shared" si="16"/>
        <v>3</v>
      </c>
      <c r="AN17" s="92">
        <f t="shared" si="17"/>
        <v>5</v>
      </c>
      <c r="AO17" s="92">
        <f t="shared" si="18"/>
        <v>3</v>
      </c>
      <c r="AP17" s="92">
        <f t="shared" si="19"/>
        <v>5</v>
      </c>
      <c r="AQ17" s="92">
        <f t="shared" si="20"/>
        <v>3</v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10"/>
      <c r="C18" s="82" t="s">
        <v>37</v>
      </c>
      <c r="D18" s="191" t="s">
        <v>143</v>
      </c>
      <c r="E18" s="84">
        <v>2734</v>
      </c>
      <c r="F18" s="85"/>
      <c r="G18" s="85">
        <v>5</v>
      </c>
      <c r="H18" s="85">
        <v>4</v>
      </c>
      <c r="I18" s="85">
        <v>5</v>
      </c>
      <c r="J18" s="85">
        <v>3</v>
      </c>
      <c r="K18" s="85">
        <v>5</v>
      </c>
      <c r="L18" s="85">
        <v>4</v>
      </c>
      <c r="M18" s="85">
        <v>4</v>
      </c>
      <c r="N18" s="85">
        <v>3</v>
      </c>
      <c r="O18" s="85">
        <v>5</v>
      </c>
      <c r="P18" s="85">
        <v>3</v>
      </c>
      <c r="Q18" s="85"/>
      <c r="R18" s="102"/>
      <c r="S18" s="85"/>
      <c r="T18" s="85"/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3</v>
      </c>
      <c r="AA18" s="104">
        <f t="shared" si="5"/>
        <v>3</v>
      </c>
      <c r="AB18" s="104">
        <f t="shared" si="6"/>
        <v>4</v>
      </c>
      <c r="AC18" s="104">
        <f t="shared" si="7"/>
        <v>10</v>
      </c>
      <c r="AD18" s="105">
        <f t="shared" si="8"/>
        <v>4.0999999999999996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4</v>
      </c>
      <c r="AJ18" s="92">
        <f t="shared" si="13"/>
        <v>5</v>
      </c>
      <c r="AK18" s="92">
        <f t="shared" si="14"/>
        <v>3</v>
      </c>
      <c r="AL18" s="92">
        <f t="shared" si="15"/>
        <v>5</v>
      </c>
      <c r="AM18" s="92">
        <f t="shared" si="16"/>
        <v>4</v>
      </c>
      <c r="AN18" s="92">
        <f t="shared" si="17"/>
        <v>4</v>
      </c>
      <c r="AO18" s="92">
        <f t="shared" si="18"/>
        <v>3</v>
      </c>
      <c r="AP18" s="92">
        <f t="shared" si="19"/>
        <v>5</v>
      </c>
      <c r="AQ18" s="92">
        <f t="shared" si="20"/>
        <v>3</v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10"/>
      <c r="C19" s="82" t="s">
        <v>37</v>
      </c>
      <c r="D19" s="191" t="s">
        <v>144</v>
      </c>
      <c r="E19" s="84">
        <v>2734</v>
      </c>
      <c r="F19" s="85"/>
      <c r="G19" s="85">
        <v>4</v>
      </c>
      <c r="H19" s="85">
        <v>4</v>
      </c>
      <c r="I19" s="85">
        <v>5</v>
      </c>
      <c r="J19" s="85">
        <v>3</v>
      </c>
      <c r="K19" s="85">
        <v>4</v>
      </c>
      <c r="L19" s="85">
        <v>3</v>
      </c>
      <c r="M19" s="85">
        <v>4</v>
      </c>
      <c r="N19" s="85">
        <v>3</v>
      </c>
      <c r="O19" s="85">
        <v>5</v>
      </c>
      <c r="P19" s="85">
        <v>3</v>
      </c>
      <c r="Q19" s="85"/>
      <c r="R19" s="85"/>
      <c r="S19" s="85"/>
      <c r="T19" s="85"/>
      <c r="U19" s="86"/>
      <c r="V19" s="103">
        <f t="shared" si="0"/>
        <v>3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4</v>
      </c>
      <c r="AA19" s="104">
        <f t="shared" si="5"/>
        <v>4</v>
      </c>
      <c r="AB19" s="104">
        <f t="shared" si="6"/>
        <v>2</v>
      </c>
      <c r="AC19" s="104">
        <f t="shared" si="7"/>
        <v>10</v>
      </c>
      <c r="AD19" s="105">
        <f t="shared" si="8"/>
        <v>3.8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4</v>
      </c>
      <c r="AI19" s="92">
        <f t="shared" si="12"/>
        <v>4</v>
      </c>
      <c r="AJ19" s="92">
        <f t="shared" si="13"/>
        <v>5</v>
      </c>
      <c r="AK19" s="92">
        <f t="shared" si="14"/>
        <v>3</v>
      </c>
      <c r="AL19" s="92">
        <f t="shared" si="15"/>
        <v>4</v>
      </c>
      <c r="AM19" s="92">
        <f t="shared" si="16"/>
        <v>3</v>
      </c>
      <c r="AN19" s="92">
        <f t="shared" si="17"/>
        <v>4</v>
      </c>
      <c r="AO19" s="92">
        <f t="shared" si="18"/>
        <v>3</v>
      </c>
      <c r="AP19" s="92">
        <f t="shared" si="19"/>
        <v>5</v>
      </c>
      <c r="AQ19" s="92">
        <f t="shared" si="20"/>
        <v>3</v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10"/>
      <c r="C20" s="82" t="s">
        <v>37</v>
      </c>
      <c r="D20" s="191" t="s">
        <v>145</v>
      </c>
      <c r="E20" s="84">
        <v>2734</v>
      </c>
      <c r="F20" s="85"/>
      <c r="G20" s="85">
        <v>4</v>
      </c>
      <c r="H20" s="85">
        <v>5</v>
      </c>
      <c r="I20" s="85">
        <v>5</v>
      </c>
      <c r="J20" s="85">
        <v>5</v>
      </c>
      <c r="K20" s="85">
        <v>5</v>
      </c>
      <c r="L20" s="85">
        <v>5</v>
      </c>
      <c r="M20" s="85">
        <v>5</v>
      </c>
      <c r="N20" s="85">
        <v>5</v>
      </c>
      <c r="O20" s="85">
        <v>5</v>
      </c>
      <c r="P20" s="85">
        <v>4</v>
      </c>
      <c r="Q20" s="85"/>
      <c r="R20" s="102"/>
      <c r="S20" s="85"/>
      <c r="T20" s="85"/>
      <c r="U20" s="86"/>
      <c r="V20" s="103">
        <f t="shared" si="0"/>
        <v>4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2</v>
      </c>
      <c r="AB20" s="104">
        <f t="shared" si="6"/>
        <v>8</v>
      </c>
      <c r="AC20" s="104">
        <f t="shared" si="7"/>
        <v>10</v>
      </c>
      <c r="AD20" s="105">
        <f t="shared" si="8"/>
        <v>4.8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5</v>
      </c>
      <c r="AJ20" s="92">
        <f t="shared" si="13"/>
        <v>5</v>
      </c>
      <c r="AK20" s="92">
        <f t="shared" si="14"/>
        <v>5</v>
      </c>
      <c r="AL20" s="92">
        <f t="shared" si="15"/>
        <v>5</v>
      </c>
      <c r="AM20" s="92">
        <f t="shared" si="16"/>
        <v>5</v>
      </c>
      <c r="AN20" s="92">
        <f t="shared" si="17"/>
        <v>5</v>
      </c>
      <c r="AO20" s="92">
        <f t="shared" si="18"/>
        <v>5</v>
      </c>
      <c r="AP20" s="92">
        <f t="shared" si="19"/>
        <v>5</v>
      </c>
      <c r="AQ20" s="92">
        <f t="shared" si="20"/>
        <v>4</v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10"/>
      <c r="C21" s="82" t="s">
        <v>37</v>
      </c>
      <c r="D21" s="191" t="s">
        <v>146</v>
      </c>
      <c r="E21" s="84">
        <v>2734</v>
      </c>
      <c r="F21" s="85"/>
      <c r="G21" s="85">
        <v>5</v>
      </c>
      <c r="H21" s="85">
        <v>5</v>
      </c>
      <c r="I21" s="85">
        <v>5</v>
      </c>
      <c r="J21" s="85">
        <v>5</v>
      </c>
      <c r="K21" s="85">
        <v>5</v>
      </c>
      <c r="L21" s="85">
        <v>4</v>
      </c>
      <c r="M21" s="85">
        <v>5</v>
      </c>
      <c r="N21" s="85">
        <v>3</v>
      </c>
      <c r="O21" s="85">
        <v>4</v>
      </c>
      <c r="P21" s="85">
        <v>3</v>
      </c>
      <c r="Q21" s="85"/>
      <c r="R21" s="102"/>
      <c r="S21" s="85"/>
      <c r="T21" s="85"/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2</v>
      </c>
      <c r="AA21" s="104">
        <f t="shared" si="5"/>
        <v>2</v>
      </c>
      <c r="AB21" s="104">
        <f t="shared" si="6"/>
        <v>6</v>
      </c>
      <c r="AC21" s="104">
        <f t="shared" si="7"/>
        <v>10</v>
      </c>
      <c r="AD21" s="105">
        <f t="shared" si="8"/>
        <v>4.4000000000000004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>
        <f t="shared" si="13"/>
        <v>5</v>
      </c>
      <c r="AK21" s="92">
        <f t="shared" si="14"/>
        <v>5</v>
      </c>
      <c r="AL21" s="92">
        <f t="shared" si="15"/>
        <v>5</v>
      </c>
      <c r="AM21" s="92">
        <f t="shared" si="16"/>
        <v>4</v>
      </c>
      <c r="AN21" s="92">
        <f t="shared" si="17"/>
        <v>5</v>
      </c>
      <c r="AO21" s="92">
        <f t="shared" si="18"/>
        <v>3</v>
      </c>
      <c r="AP21" s="92">
        <f t="shared" si="19"/>
        <v>4</v>
      </c>
      <c r="AQ21" s="92">
        <f t="shared" si="20"/>
        <v>3</v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10"/>
      <c r="C22" s="82" t="s">
        <v>37</v>
      </c>
      <c r="D22" s="191" t="s">
        <v>147</v>
      </c>
      <c r="E22" s="84">
        <v>2734</v>
      </c>
      <c r="F22" s="85"/>
      <c r="G22" s="85">
        <v>4</v>
      </c>
      <c r="H22" s="85">
        <v>4</v>
      </c>
      <c r="I22" s="85">
        <v>5</v>
      </c>
      <c r="J22" s="85">
        <v>4</v>
      </c>
      <c r="K22" s="85">
        <v>5</v>
      </c>
      <c r="L22" s="85">
        <v>4</v>
      </c>
      <c r="M22" s="85">
        <v>4</v>
      </c>
      <c r="N22" s="85">
        <v>3</v>
      </c>
      <c r="O22" s="85">
        <v>5</v>
      </c>
      <c r="P22" s="85">
        <v>3</v>
      </c>
      <c r="Q22" s="85"/>
      <c r="R22" s="102"/>
      <c r="S22" s="85"/>
      <c r="T22" s="85"/>
      <c r="U22" s="86"/>
      <c r="V22" s="103">
        <f t="shared" si="0"/>
        <v>3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2</v>
      </c>
      <c r="AA22" s="104">
        <f t="shared" si="5"/>
        <v>5</v>
      </c>
      <c r="AB22" s="104">
        <f t="shared" si="6"/>
        <v>3</v>
      </c>
      <c r="AC22" s="104">
        <f t="shared" si="7"/>
        <v>10</v>
      </c>
      <c r="AD22" s="105">
        <f t="shared" si="8"/>
        <v>4.0999999999999996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4</v>
      </c>
      <c r="AI22" s="92">
        <f t="shared" si="12"/>
        <v>4</v>
      </c>
      <c r="AJ22" s="92">
        <f t="shared" si="13"/>
        <v>5</v>
      </c>
      <c r="AK22" s="92">
        <f t="shared" si="14"/>
        <v>4</v>
      </c>
      <c r="AL22" s="92">
        <f t="shared" si="15"/>
        <v>5</v>
      </c>
      <c r="AM22" s="92">
        <f t="shared" si="16"/>
        <v>4</v>
      </c>
      <c r="AN22" s="92">
        <f t="shared" si="17"/>
        <v>4</v>
      </c>
      <c r="AO22" s="92">
        <f t="shared" si="18"/>
        <v>3</v>
      </c>
      <c r="AP22" s="92">
        <f t="shared" si="19"/>
        <v>5</v>
      </c>
      <c r="AQ22" s="92">
        <f t="shared" si="20"/>
        <v>3</v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10"/>
      <c r="C23" s="82" t="s">
        <v>37</v>
      </c>
      <c r="D23" s="191" t="s">
        <v>148</v>
      </c>
      <c r="E23" s="84">
        <v>2734</v>
      </c>
      <c r="F23" s="85"/>
      <c r="G23" s="85">
        <v>4</v>
      </c>
      <c r="H23" s="85">
        <v>3</v>
      </c>
      <c r="I23" s="85">
        <v>4</v>
      </c>
      <c r="J23" s="85">
        <v>3</v>
      </c>
      <c r="K23" s="85">
        <v>4</v>
      </c>
      <c r="L23" s="85">
        <v>3</v>
      </c>
      <c r="M23" s="85">
        <v>5</v>
      </c>
      <c r="N23" s="85">
        <v>3</v>
      </c>
      <c r="O23" s="85">
        <v>5</v>
      </c>
      <c r="P23" s="85">
        <v>3</v>
      </c>
      <c r="Q23" s="85"/>
      <c r="R23" s="102"/>
      <c r="S23" s="85"/>
      <c r="T23" s="85"/>
      <c r="U23" s="86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5</v>
      </c>
      <c r="AA23" s="104">
        <f t="shared" si="5"/>
        <v>3</v>
      </c>
      <c r="AB23" s="104">
        <f t="shared" si="6"/>
        <v>2</v>
      </c>
      <c r="AC23" s="104">
        <f t="shared" si="7"/>
        <v>10</v>
      </c>
      <c r="AD23" s="105">
        <f t="shared" si="8"/>
        <v>3.7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4</v>
      </c>
      <c r="AI23" s="92">
        <f t="shared" si="12"/>
        <v>3</v>
      </c>
      <c r="AJ23" s="92">
        <f t="shared" si="13"/>
        <v>4</v>
      </c>
      <c r="AK23" s="92">
        <f t="shared" si="14"/>
        <v>3</v>
      </c>
      <c r="AL23" s="92">
        <f t="shared" si="15"/>
        <v>4</v>
      </c>
      <c r="AM23" s="92">
        <f t="shared" si="16"/>
        <v>3</v>
      </c>
      <c r="AN23" s="92">
        <f t="shared" si="17"/>
        <v>5</v>
      </c>
      <c r="AO23" s="92">
        <f t="shared" si="18"/>
        <v>3</v>
      </c>
      <c r="AP23" s="92">
        <f t="shared" si="19"/>
        <v>5</v>
      </c>
      <c r="AQ23" s="92">
        <f t="shared" si="20"/>
        <v>3</v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10"/>
      <c r="C24" s="82" t="s">
        <v>37</v>
      </c>
      <c r="D24" s="191" t="s">
        <v>149</v>
      </c>
      <c r="E24" s="84">
        <v>2734</v>
      </c>
      <c r="F24" s="85"/>
      <c r="G24" s="85">
        <v>4</v>
      </c>
      <c r="H24" s="85">
        <v>4</v>
      </c>
      <c r="I24" s="85">
        <v>5</v>
      </c>
      <c r="J24" s="85">
        <v>4</v>
      </c>
      <c r="K24" s="85">
        <v>4</v>
      </c>
      <c r="L24" s="85">
        <v>3</v>
      </c>
      <c r="M24" s="85">
        <v>5</v>
      </c>
      <c r="N24" s="85">
        <v>4</v>
      </c>
      <c r="O24" s="85">
        <v>5</v>
      </c>
      <c r="P24" s="85">
        <v>3</v>
      </c>
      <c r="Q24" s="85"/>
      <c r="R24" s="102"/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2</v>
      </c>
      <c r="AA24" s="104">
        <f t="shared" si="5"/>
        <v>5</v>
      </c>
      <c r="AB24" s="104">
        <f t="shared" si="6"/>
        <v>3</v>
      </c>
      <c r="AC24" s="104">
        <f t="shared" si="7"/>
        <v>10</v>
      </c>
      <c r="AD24" s="105">
        <f t="shared" si="8"/>
        <v>4.0999999999999996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4</v>
      </c>
      <c r="AI24" s="92">
        <f t="shared" si="12"/>
        <v>4</v>
      </c>
      <c r="AJ24" s="92">
        <f t="shared" si="13"/>
        <v>5</v>
      </c>
      <c r="AK24" s="92">
        <f t="shared" si="14"/>
        <v>4</v>
      </c>
      <c r="AL24" s="92">
        <f t="shared" si="15"/>
        <v>4</v>
      </c>
      <c r="AM24" s="92">
        <f t="shared" si="16"/>
        <v>3</v>
      </c>
      <c r="AN24" s="92">
        <f t="shared" si="17"/>
        <v>5</v>
      </c>
      <c r="AO24" s="92">
        <f t="shared" si="18"/>
        <v>4</v>
      </c>
      <c r="AP24" s="92">
        <f t="shared" si="19"/>
        <v>5</v>
      </c>
      <c r="AQ24" s="92">
        <f t="shared" si="20"/>
        <v>3</v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10"/>
      <c r="C25" s="82" t="s">
        <v>37</v>
      </c>
      <c r="D25" s="191" t="s">
        <v>150</v>
      </c>
      <c r="E25" s="84">
        <v>2734</v>
      </c>
      <c r="F25" s="85"/>
      <c r="G25" s="85">
        <v>4</v>
      </c>
      <c r="H25" s="85">
        <v>4</v>
      </c>
      <c r="I25" s="85">
        <v>5</v>
      </c>
      <c r="J25" s="85">
        <v>3</v>
      </c>
      <c r="K25" s="85">
        <v>4</v>
      </c>
      <c r="L25" s="85">
        <v>3</v>
      </c>
      <c r="M25" s="85">
        <v>4</v>
      </c>
      <c r="N25" s="85">
        <v>4</v>
      </c>
      <c r="O25" s="85">
        <v>3</v>
      </c>
      <c r="P25" s="85">
        <v>3</v>
      </c>
      <c r="Q25" s="85"/>
      <c r="R25" s="102"/>
      <c r="S25" s="85"/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4</v>
      </c>
      <c r="AA25" s="104">
        <f t="shared" si="5"/>
        <v>5</v>
      </c>
      <c r="AB25" s="104">
        <f t="shared" si="6"/>
        <v>1</v>
      </c>
      <c r="AC25" s="104">
        <f t="shared" si="7"/>
        <v>10</v>
      </c>
      <c r="AD25" s="105">
        <f t="shared" si="8"/>
        <v>3.7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4</v>
      </c>
      <c r="AJ25" s="92">
        <f t="shared" si="13"/>
        <v>5</v>
      </c>
      <c r="AK25" s="92">
        <f t="shared" si="14"/>
        <v>3</v>
      </c>
      <c r="AL25" s="92">
        <f t="shared" si="15"/>
        <v>4</v>
      </c>
      <c r="AM25" s="92">
        <f t="shared" si="16"/>
        <v>3</v>
      </c>
      <c r="AN25" s="92">
        <f t="shared" si="17"/>
        <v>4</v>
      </c>
      <c r="AO25" s="92">
        <f t="shared" si="18"/>
        <v>4</v>
      </c>
      <c r="AP25" s="92">
        <f t="shared" si="19"/>
        <v>3</v>
      </c>
      <c r="AQ25" s="92">
        <f t="shared" si="20"/>
        <v>3</v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10"/>
      <c r="C26" s="82" t="s">
        <v>37</v>
      </c>
      <c r="D26" s="191" t="s">
        <v>151</v>
      </c>
      <c r="E26" s="84">
        <v>2734</v>
      </c>
      <c r="F26" s="85"/>
      <c r="G26" s="85">
        <v>4</v>
      </c>
      <c r="H26" s="85">
        <v>4</v>
      </c>
      <c r="I26" s="85">
        <v>4</v>
      </c>
      <c r="J26" s="85">
        <v>3</v>
      </c>
      <c r="K26" s="85">
        <v>5</v>
      </c>
      <c r="L26" s="85">
        <v>4</v>
      </c>
      <c r="M26" s="85">
        <v>4</v>
      </c>
      <c r="N26" s="85">
        <v>3</v>
      </c>
      <c r="O26" s="85">
        <v>5</v>
      </c>
      <c r="P26" s="85">
        <v>3</v>
      </c>
      <c r="Q26" s="85"/>
      <c r="R26" s="102"/>
      <c r="S26" s="85"/>
      <c r="T26" s="85"/>
      <c r="U26" s="86"/>
      <c r="V26" s="103">
        <f t="shared" si="0"/>
        <v>3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3</v>
      </c>
      <c r="AA26" s="104">
        <f t="shared" si="5"/>
        <v>5</v>
      </c>
      <c r="AB26" s="104">
        <f t="shared" si="6"/>
        <v>2</v>
      </c>
      <c r="AC26" s="104">
        <f t="shared" si="7"/>
        <v>10</v>
      </c>
      <c r="AD26" s="105">
        <f t="shared" si="8"/>
        <v>3.9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4</v>
      </c>
      <c r="AI26" s="92">
        <f t="shared" si="12"/>
        <v>4</v>
      </c>
      <c r="AJ26" s="92">
        <f t="shared" si="13"/>
        <v>4</v>
      </c>
      <c r="AK26" s="92">
        <f t="shared" si="14"/>
        <v>3</v>
      </c>
      <c r="AL26" s="92">
        <f t="shared" si="15"/>
        <v>5</v>
      </c>
      <c r="AM26" s="92">
        <f t="shared" si="16"/>
        <v>4</v>
      </c>
      <c r="AN26" s="92">
        <f t="shared" si="17"/>
        <v>4</v>
      </c>
      <c r="AO26" s="92">
        <f t="shared" si="18"/>
        <v>3</v>
      </c>
      <c r="AP26" s="92">
        <f t="shared" si="19"/>
        <v>5</v>
      </c>
      <c r="AQ26" s="92">
        <f t="shared" si="20"/>
        <v>3</v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10"/>
      <c r="C27" s="82" t="s">
        <v>37</v>
      </c>
      <c r="D27" s="191" t="s">
        <v>152</v>
      </c>
      <c r="E27" s="84">
        <v>2734</v>
      </c>
      <c r="F27" s="85"/>
      <c r="G27" s="85">
        <v>3</v>
      </c>
      <c r="H27" s="85">
        <v>3</v>
      </c>
      <c r="I27" s="85">
        <v>5</v>
      </c>
      <c r="J27" s="85">
        <v>3</v>
      </c>
      <c r="K27" s="85">
        <v>5</v>
      </c>
      <c r="L27" s="85">
        <v>3</v>
      </c>
      <c r="M27" s="85">
        <v>4</v>
      </c>
      <c r="N27" s="85">
        <v>3</v>
      </c>
      <c r="O27" s="85">
        <v>5</v>
      </c>
      <c r="P27" s="85">
        <v>3</v>
      </c>
      <c r="Q27" s="85"/>
      <c r="R27" s="102"/>
      <c r="S27" s="85"/>
      <c r="T27" s="85"/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6</v>
      </c>
      <c r="AA27" s="104">
        <f t="shared" si="5"/>
        <v>1</v>
      </c>
      <c r="AB27" s="104">
        <f t="shared" si="6"/>
        <v>3</v>
      </c>
      <c r="AC27" s="104">
        <f t="shared" si="7"/>
        <v>10</v>
      </c>
      <c r="AD27" s="105">
        <f t="shared" si="8"/>
        <v>3.7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3</v>
      </c>
      <c r="AI27" s="92">
        <f t="shared" si="12"/>
        <v>3</v>
      </c>
      <c r="AJ27" s="92">
        <f t="shared" si="13"/>
        <v>5</v>
      </c>
      <c r="AK27" s="92">
        <f t="shared" si="14"/>
        <v>3</v>
      </c>
      <c r="AL27" s="92">
        <f t="shared" si="15"/>
        <v>5</v>
      </c>
      <c r="AM27" s="92">
        <f t="shared" si="16"/>
        <v>3</v>
      </c>
      <c r="AN27" s="92">
        <f t="shared" si="17"/>
        <v>4</v>
      </c>
      <c r="AO27" s="92">
        <f t="shared" si="18"/>
        <v>3</v>
      </c>
      <c r="AP27" s="92">
        <f t="shared" si="19"/>
        <v>5</v>
      </c>
      <c r="AQ27" s="92">
        <f t="shared" si="20"/>
        <v>3</v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10"/>
      <c r="C28" s="82" t="s">
        <v>37</v>
      </c>
      <c r="D28" s="191" t="s">
        <v>153</v>
      </c>
      <c r="E28" s="84">
        <v>2734</v>
      </c>
      <c r="F28" s="85"/>
      <c r="G28" s="85">
        <v>3</v>
      </c>
      <c r="H28" s="85">
        <v>4</v>
      </c>
      <c r="I28" s="85">
        <v>5</v>
      </c>
      <c r="J28" s="85">
        <v>3</v>
      </c>
      <c r="K28" s="85">
        <v>5</v>
      </c>
      <c r="L28" s="85">
        <v>4</v>
      </c>
      <c r="M28" s="85">
        <v>4</v>
      </c>
      <c r="N28" s="85">
        <v>3</v>
      </c>
      <c r="O28" s="85">
        <v>5</v>
      </c>
      <c r="P28" s="85">
        <v>3</v>
      </c>
      <c r="Q28" s="85"/>
      <c r="R28" s="102"/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4</v>
      </c>
      <c r="AA28" s="104">
        <f t="shared" si="5"/>
        <v>3</v>
      </c>
      <c r="AB28" s="104">
        <f t="shared" si="6"/>
        <v>3</v>
      </c>
      <c r="AC28" s="104">
        <f t="shared" si="7"/>
        <v>10</v>
      </c>
      <c r="AD28" s="105">
        <f t="shared" si="8"/>
        <v>3.9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3</v>
      </c>
      <c r="AI28" s="92">
        <f t="shared" si="12"/>
        <v>4</v>
      </c>
      <c r="AJ28" s="92">
        <f t="shared" si="13"/>
        <v>5</v>
      </c>
      <c r="AK28" s="92">
        <f t="shared" si="14"/>
        <v>3</v>
      </c>
      <c r="AL28" s="92">
        <f t="shared" si="15"/>
        <v>5</v>
      </c>
      <c r="AM28" s="92">
        <f t="shared" si="16"/>
        <v>4</v>
      </c>
      <c r="AN28" s="92">
        <f t="shared" si="17"/>
        <v>4</v>
      </c>
      <c r="AO28" s="92">
        <f t="shared" si="18"/>
        <v>3</v>
      </c>
      <c r="AP28" s="92">
        <f t="shared" si="19"/>
        <v>5</v>
      </c>
      <c r="AQ28" s="92">
        <f t="shared" si="20"/>
        <v>3</v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hidden="1" customHeight="1" x14ac:dyDescent="0.25">
      <c r="A29" s="80">
        <v>24</v>
      </c>
      <c r="B29" s="110"/>
      <c r="C29" s="82"/>
      <c r="D29" s="191"/>
      <c r="E29" s="84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102"/>
      <c r="S29" s="85"/>
      <c r="T29" s="85"/>
      <c r="U29" s="86"/>
      <c r="V29" s="103">
        <f t="shared" si="0"/>
        <v>0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0</v>
      </c>
      <c r="AC29" s="104">
        <f t="shared" si="7"/>
        <v>0</v>
      </c>
      <c r="AD29" s="105" t="str">
        <f t="shared" si="8"/>
        <v/>
      </c>
      <c r="AE29" s="106">
        <f t="shared" si="9"/>
        <v>0</v>
      </c>
      <c r="AF29" s="31"/>
      <c r="AG29" s="92" t="str">
        <f t="shared" si="10"/>
        <v/>
      </c>
      <c r="AH29" s="92" t="str">
        <f t="shared" si="11"/>
        <v/>
      </c>
      <c r="AI29" s="92" t="str">
        <f t="shared" si="12"/>
        <v/>
      </c>
      <c r="AJ29" s="92" t="str">
        <f t="shared" si="13"/>
        <v/>
      </c>
      <c r="AK29" s="92" t="str">
        <f t="shared" si="14"/>
        <v/>
      </c>
      <c r="AL29" s="92" t="str">
        <f t="shared" si="15"/>
        <v/>
      </c>
      <c r="AM29" s="92" t="str">
        <f t="shared" si="16"/>
        <v/>
      </c>
      <c r="AN29" s="92" t="str">
        <f t="shared" si="17"/>
        <v/>
      </c>
      <c r="AO29" s="92" t="str">
        <f t="shared" si="18"/>
        <v/>
      </c>
      <c r="AP29" s="92" t="str">
        <f t="shared" si="19"/>
        <v/>
      </c>
      <c r="AQ29" s="92" t="str">
        <f t="shared" si="20"/>
        <v/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hidden="1" customHeight="1" x14ac:dyDescent="0.25">
      <c r="A30" s="80">
        <v>25</v>
      </c>
      <c r="B30" s="110"/>
      <c r="C30" s="82"/>
      <c r="D30" s="191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92" t="str">
        <f t="shared" si="10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hidden="1" customHeight="1" x14ac:dyDescent="0.25">
      <c r="A31" s="80">
        <v>26</v>
      </c>
      <c r="B31" s="110"/>
      <c r="C31" s="82"/>
      <c r="D31" s="188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0">
        <v>27</v>
      </c>
      <c r="B32" s="113"/>
      <c r="C32" s="82"/>
      <c r="D32" s="183"/>
      <c r="E32" s="84"/>
      <c r="F32" s="85"/>
      <c r="G32" s="85"/>
      <c r="H32" s="114"/>
      <c r="I32" s="85"/>
      <c r="J32" s="85"/>
      <c r="K32" s="85"/>
      <c r="L32" s="85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0">
        <v>28</v>
      </c>
      <c r="B33" s="113"/>
      <c r="C33" s="82"/>
      <c r="D33" s="183"/>
      <c r="E33" s="84"/>
      <c r="F33" s="85"/>
      <c r="G33" s="85"/>
      <c r="H33" s="114"/>
      <c r="I33" s="85"/>
      <c r="J33" s="85"/>
      <c r="K33" s="85"/>
      <c r="L33" s="85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0">
        <v>29</v>
      </c>
      <c r="B34" s="117"/>
      <c r="C34" s="118"/>
      <c r="D34" s="119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0">
        <v>30</v>
      </c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COUNTIF(E6:E36,"2734")</f>
        <v>23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4.1363636363636367</v>
      </c>
      <c r="H38" s="128">
        <v>4</v>
      </c>
      <c r="I38" s="128">
        <v>4.7826086956521738</v>
      </c>
      <c r="J38" s="128">
        <v>3.5652173913043477</v>
      </c>
      <c r="K38" s="128">
        <v>4.5652173913043477</v>
      </c>
      <c r="L38" s="128">
        <v>3.6956521739130435</v>
      </c>
      <c r="M38" s="128">
        <v>4.5217391304347823</v>
      </c>
      <c r="N38" s="128">
        <v>3.4782608695652173</v>
      </c>
      <c r="O38" s="129">
        <v>4.8695652173913047</v>
      </c>
      <c r="P38" s="130">
        <v>3.1304347826086958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67</v>
      </c>
      <c r="AA38" s="104">
        <f>SUM(AA6:AA37)</f>
        <v>78</v>
      </c>
      <c r="AB38" s="104">
        <f>SUM(AB6:AB37)</f>
        <v>84</v>
      </c>
      <c r="AC38" s="104">
        <f t="shared" si="7"/>
        <v>229</v>
      </c>
      <c r="AD38" s="105">
        <f t="shared" si="8"/>
        <v>4.0742358078602621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4.1363636363636367</v>
      </c>
      <c r="AI38" s="132">
        <f t="shared" si="28"/>
        <v>4</v>
      </c>
      <c r="AJ38" s="132">
        <f t="shared" si="28"/>
        <v>4.7826086956521738</v>
      </c>
      <c r="AK38" s="132">
        <f t="shared" si="28"/>
        <v>3.5652173913043477</v>
      </c>
      <c r="AL38" s="132">
        <f t="shared" si="28"/>
        <v>4.5652173913043477</v>
      </c>
      <c r="AM38" s="132">
        <f t="shared" si="28"/>
        <v>3.6956521739130435</v>
      </c>
      <c r="AN38" s="132">
        <f t="shared" si="28"/>
        <v>4.5217391304347823</v>
      </c>
      <c r="AO38" s="132">
        <f t="shared" si="28"/>
        <v>3.4782608695652173</v>
      </c>
      <c r="AP38" s="132">
        <f t="shared" si="28"/>
        <v>4.8695652173913047</v>
      </c>
      <c r="AQ38" s="132">
        <f t="shared" si="28"/>
        <v>3.1304347826086958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5</v>
      </c>
      <c r="H39" s="137">
        <v>6</v>
      </c>
      <c r="I39" s="137">
        <v>18</v>
      </c>
      <c r="J39" s="137">
        <v>4</v>
      </c>
      <c r="K39" s="137">
        <v>13</v>
      </c>
      <c r="L39" s="137">
        <v>3</v>
      </c>
      <c r="M39" s="137">
        <v>12</v>
      </c>
      <c r="N39" s="137">
        <v>2</v>
      </c>
      <c r="O39" s="138">
        <v>21</v>
      </c>
      <c r="P39" s="138" t="str">
        <v>0</v>
      </c>
      <c r="Q39" s="138" t="str">
        <v>0</v>
      </c>
      <c r="R39" s="138" t="str">
        <v>0</v>
      </c>
      <c r="S39" s="137" t="str">
        <v>0</v>
      </c>
      <c r="T39" s="137" t="str">
        <v>0</v>
      </c>
      <c r="U39" s="137" t="str">
        <v xml:space="preserve"> </v>
      </c>
      <c r="V39" s="139" t="str">
        <f>IF(COUNTIF(V6:V37,5)=0,"0",COUNTIF(V6:V37,5))</f>
        <v>0</v>
      </c>
      <c r="W39" s="140"/>
      <c r="X39" s="10">
        <f>SUM(X38:AB38)</f>
        <v>229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5</v>
      </c>
      <c r="AI39" s="144">
        <f t="shared" si="29"/>
        <v>6</v>
      </c>
      <c r="AJ39" s="144">
        <f t="shared" si="29"/>
        <v>18</v>
      </c>
      <c r="AK39" s="144">
        <f t="shared" si="29"/>
        <v>4</v>
      </c>
      <c r="AL39" s="144">
        <f t="shared" si="29"/>
        <v>13</v>
      </c>
      <c r="AM39" s="144">
        <f t="shared" si="29"/>
        <v>3</v>
      </c>
      <c r="AN39" s="144">
        <f t="shared" si="29"/>
        <v>12</v>
      </c>
      <c r="AO39" s="144">
        <f t="shared" si="29"/>
        <v>2</v>
      </c>
      <c r="AP39" s="144">
        <f t="shared" si="29"/>
        <v>21</v>
      </c>
      <c r="AQ39" s="144" t="str">
        <f t="shared" si="29"/>
        <v>0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15</v>
      </c>
      <c r="H40" s="153">
        <v>11</v>
      </c>
      <c r="I40" s="153">
        <v>5</v>
      </c>
      <c r="J40" s="153">
        <v>5</v>
      </c>
      <c r="K40" s="153">
        <v>10</v>
      </c>
      <c r="L40" s="153">
        <v>10</v>
      </c>
      <c r="M40" s="153">
        <v>11</v>
      </c>
      <c r="N40" s="153">
        <v>7</v>
      </c>
      <c r="O40" s="154">
        <v>1</v>
      </c>
      <c r="P40" s="154">
        <v>3</v>
      </c>
      <c r="Q40" s="154" t="str">
        <v>0</v>
      </c>
      <c r="R40" s="154" t="str">
        <v>0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2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5</v>
      </c>
      <c r="AA40" s="156">
        <f>IF(COUNTIF(AA6:AA37,4)=0," ",COUNTIF(AA6:AA37,4))</f>
        <v>3</v>
      </c>
      <c r="AB40" s="156">
        <f>IF(COUNTIF(AB6:AB37,4)=0," ",COUNTIF(AB6:AB37,4))</f>
        <v>1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15</v>
      </c>
      <c r="AI40" s="156">
        <f t="shared" si="30"/>
        <v>11</v>
      </c>
      <c r="AJ40" s="156">
        <f t="shared" si="30"/>
        <v>5</v>
      </c>
      <c r="AK40" s="156">
        <f t="shared" si="30"/>
        <v>5</v>
      </c>
      <c r="AL40" s="156">
        <f t="shared" si="30"/>
        <v>10</v>
      </c>
      <c r="AM40" s="156">
        <f t="shared" si="30"/>
        <v>10</v>
      </c>
      <c r="AN40" s="156">
        <f t="shared" si="30"/>
        <v>11</v>
      </c>
      <c r="AO40" s="156">
        <f t="shared" si="30"/>
        <v>7</v>
      </c>
      <c r="AP40" s="156">
        <f t="shared" si="30"/>
        <v>1</v>
      </c>
      <c r="AQ40" s="156">
        <f t="shared" si="30"/>
        <v>3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2</v>
      </c>
      <c r="H41" s="167">
        <v>6</v>
      </c>
      <c r="I41" s="167" t="str">
        <v>0</v>
      </c>
      <c r="J41" s="167">
        <v>14</v>
      </c>
      <c r="K41" s="167" t="str">
        <v>0</v>
      </c>
      <c r="L41" s="167">
        <v>10</v>
      </c>
      <c r="M41" s="167" t="str">
        <v>0</v>
      </c>
      <c r="N41" s="167">
        <v>14</v>
      </c>
      <c r="O41" s="168">
        <v>1</v>
      </c>
      <c r="P41" s="168">
        <v>20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21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4</v>
      </c>
      <c r="AA41" s="170">
        <f>IF(COUNTIF(AA6:AA37,3)=0," ",COUNTIF(AA6:AA37,3))</f>
        <v>5</v>
      </c>
      <c r="AB41" s="170">
        <f>IF(COUNTIF(AB6:AB37,3)=0," ",COUNTIF(AB6:AB37,3))</f>
        <v>9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2</v>
      </c>
      <c r="AI41" s="170">
        <f t="shared" si="31"/>
        <v>6</v>
      </c>
      <c r="AJ41" s="170" t="str">
        <f t="shared" si="31"/>
        <v>0</v>
      </c>
      <c r="AK41" s="170">
        <f t="shared" si="31"/>
        <v>14</v>
      </c>
      <c r="AL41" s="170" t="str">
        <f t="shared" si="31"/>
        <v>0</v>
      </c>
      <c r="AM41" s="170">
        <f t="shared" si="31"/>
        <v>10</v>
      </c>
      <c r="AN41" s="170" t="str">
        <f t="shared" si="31"/>
        <v>0</v>
      </c>
      <c r="AO41" s="170">
        <f t="shared" si="31"/>
        <v>14</v>
      </c>
      <c r="AP41" s="170">
        <f t="shared" si="31"/>
        <v>1</v>
      </c>
      <c r="AQ41" s="170">
        <f t="shared" si="31"/>
        <v>20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6</v>
      </c>
      <c r="AA42" s="87">
        <f>IF(COUNTIF(AA6:AA37,2)=0," ",COUNTIF(AA6:AA37,2))</f>
        <v>4</v>
      </c>
      <c r="AB42" s="87">
        <f>IF(COUNTIF(AB6:AB37,2)=0," ",COUNTIF(AB6:AB37,2))</f>
        <v>5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1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2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1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9">
    <mergeCell ref="AG3:AW3"/>
    <mergeCell ref="AX3:BM3"/>
    <mergeCell ref="BP3:CE3"/>
    <mergeCell ref="X39:AB39"/>
    <mergeCell ref="G2:M2"/>
    <mergeCell ref="N2:P2"/>
    <mergeCell ref="Q2:S2"/>
    <mergeCell ref="A3:C4"/>
    <mergeCell ref="AD3:AD5"/>
  </mergeCells>
  <conditionalFormatting sqref="C5 Y5 AI5 AG5 O5:P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505" priority="5" operator="equal">
      <formula>4</formula>
    </cfRule>
    <cfRule type="cellIs" dxfId="15504" priority="6" operator="equal">
      <formula>3</formula>
    </cfRule>
  </conditionalFormatting>
  <conditionalFormatting sqref="Z5:AC5 W40:AF43 AE6:AE39 W39 R6:V45 F34:Q45 AG43:CB43 W44:AW45 AG6:AW42 F6:K6 F7:F33 G31:Q31 G7:K30 M6:Q30">
    <cfRule type="cellIs" dxfId="15503" priority="7" operator="equal">
      <formula>5</formula>
    </cfRule>
    <cfRule type="cellIs" dxfId="15502" priority="8" operator="equal">
      <formula>4</formula>
    </cfRule>
    <cfRule type="cellIs" dxfId="15501" priority="9" operator="equal">
      <formula>3</formula>
    </cfRule>
  </conditionalFormatting>
  <conditionalFormatting sqref="AF6:AF37">
    <cfRule type="expression" dxfId="15500" priority="10">
      <formula>VALUE(RIGHT(AF6))&gt;AE6</formula>
    </cfRule>
    <cfRule type="expression" dxfId="15499" priority="11">
      <formula>EXACT(RIGHT(AF6,3),"зач")</formula>
    </cfRule>
  </conditionalFormatting>
  <conditionalFormatting sqref="AE3:AJ4 O4:P4 U4:AC4 R3:AC3 M3:O3">
    <cfRule type="expression" dxfId="15498" priority="12">
      <formula>$D$1&lt;M3</formula>
    </cfRule>
    <cfRule type="expression" dxfId="15497" priority="13">
      <formula>$D$1&gt;M3</formula>
    </cfRule>
  </conditionalFormatting>
  <conditionalFormatting sqref="N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N4">
    <cfRule type="expression" dxfId="15496" priority="17">
      <formula>$D$1&lt;N4</formula>
    </cfRule>
    <cfRule type="expression" dxfId="15495" priority="18">
      <formula>$D$1&gt;N4</formula>
    </cfRule>
  </conditionalFormatting>
  <conditionalFormatting sqref="M3">
    <cfRule type="expression" priority="19">
      <formula>$D$1&lt;M3</formula>
    </cfRule>
    <cfRule type="expression" priority="20">
      <formula>$D$1&gt;M3</formula>
    </cfRule>
  </conditionalFormatting>
  <conditionalFormatting sqref="Q5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S4">
    <cfRule type="expression" priority="24">
      <formula>$D$1&lt;S4</formula>
    </cfRule>
    <cfRule type="expression" dxfId="15494" priority="25">
      <formula>$D$1&gt;S4</formula>
    </cfRule>
  </conditionalFormatting>
  <conditionalFormatting sqref="R5">
    <cfRule type="cellIs" dxfId="15493" priority="26" operator="equal">
      <formula>5</formula>
    </cfRule>
    <cfRule type="cellIs" dxfId="15492" priority="27" operator="equal">
      <formula>4</formula>
    </cfRule>
    <cfRule type="cellIs" dxfId="15491" priority="28" operator="equal">
      <formula>3</formula>
    </cfRule>
  </conditionalFormatting>
  <conditionalFormatting sqref="R4">
    <cfRule type="expression" dxfId="15490" priority="29">
      <formula>$D$1&lt;R4</formula>
    </cfRule>
    <cfRule type="expression" dxfId="15489" priority="30">
      <formula>$D$1&gt;R4</formula>
    </cfRule>
  </conditionalFormatting>
  <conditionalFormatting sqref="R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R4">
    <cfRule type="expression" dxfId="15488" priority="34">
      <formula>$D$1&lt;R4</formula>
    </cfRule>
    <cfRule type="expression" dxfId="15487" priority="35">
      <formula>$D$1&gt;R4</formula>
    </cfRule>
  </conditionalFormatting>
  <conditionalFormatting sqref="S5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S4">
    <cfRule type="expression" dxfId="15486" priority="39">
      <formula>$D$1&lt;S4</formula>
    </cfRule>
    <cfRule type="expression" dxfId="15485" priority="40">
      <formula>$D$1&gt;S4</formula>
    </cfRule>
  </conditionalFormatting>
  <conditionalFormatting sqref="S5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S5">
    <cfRule type="cellIs" dxfId="15484" priority="44" operator="equal">
      <formula>5</formula>
    </cfRule>
    <cfRule type="cellIs" dxfId="15483" priority="45" operator="equal">
      <formula>4</formula>
    </cfRule>
    <cfRule type="cellIs" dxfId="15482" priority="46" operator="equal">
      <formula>3</formula>
    </cfRule>
  </conditionalFormatting>
  <conditionalFormatting sqref="S4">
    <cfRule type="expression" dxfId="15481" priority="47">
      <formula>$D$1&lt;S4</formula>
    </cfRule>
    <cfRule type="expression" dxfId="15480" priority="48">
      <formula>$D$1&gt;S4</formula>
    </cfRule>
  </conditionalFormatting>
  <conditionalFormatting sqref="T5">
    <cfRule type="cellIs" dxfId="15479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T4">
    <cfRule type="expression" priority="52">
      <formula>$D$1&lt;T4</formula>
    </cfRule>
    <cfRule type="expression" dxfId="15478" priority="53">
      <formula>$D$1&gt;T4</formula>
    </cfRule>
  </conditionalFormatting>
  <conditionalFormatting sqref="T4">
    <cfRule type="expression" dxfId="15477" priority="54">
      <formula>$D$1&lt;T4</formula>
    </cfRule>
    <cfRule type="expression" dxfId="15476" priority="55">
      <formula>$D$1&gt;T4</formula>
    </cfRule>
  </conditionalFormatting>
  <conditionalFormatting sqref="J32">
    <cfRule type="cellIs" dxfId="15475" priority="56" operator="equal">
      <formula>5</formula>
    </cfRule>
    <cfRule type="cellIs" priority="57" operator="equal">
      <formula>4</formula>
    </cfRule>
    <cfRule type="cellIs" priority="58" operator="equal">
      <formula>3</formula>
    </cfRule>
  </conditionalFormatting>
  <conditionalFormatting sqref="J33">
    <cfRule type="cellIs" priority="59" operator="equal">
      <formula>5</formula>
    </cfRule>
    <cfRule type="cellIs" dxfId="15474" priority="60" operator="equal">
      <formula>4</formula>
    </cfRule>
    <cfRule type="cellIs" dxfId="15473" priority="61" operator="equal">
      <formula>3</formula>
    </cfRule>
  </conditionalFormatting>
  <conditionalFormatting sqref="I32:I33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G32:G33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L32:L33">
    <cfRule type="cellIs" dxfId="15472" priority="68" operator="equal">
      <formula>5</formula>
    </cfRule>
    <cfRule type="cellIs" dxfId="15471" priority="69" operator="equal">
      <formula>4</formula>
    </cfRule>
    <cfRule type="cellIs" dxfId="15470" priority="70" operator="equal">
      <formula>3</formula>
    </cfRule>
  </conditionalFormatting>
  <conditionalFormatting sqref="K32:K33">
    <cfRule type="cellIs" dxfId="15469" priority="71" operator="equal">
      <formula>5</formula>
    </cfRule>
    <cfRule type="cellIs" dxfId="15468" priority="72" operator="equal">
      <formula>4</formula>
    </cfRule>
    <cfRule type="cellIs" dxfId="15467" priority="73" operator="equal">
      <formula>3</formula>
    </cfRule>
  </conditionalFormatting>
  <conditionalFormatting sqref="G3:I3">
    <cfRule type="expression" dxfId="15466" priority="74">
      <formula>$D$1&lt;G3</formula>
    </cfRule>
    <cfRule type="expression" dxfId="15465" priority="75">
      <formula>$D$1&gt;G3</formula>
    </cfRule>
  </conditionalFormatting>
  <conditionalFormatting sqref="I3">
    <cfRule type="expression" dxfId="15464" priority="76">
      <formula>$D$1&lt;I3</formula>
    </cfRule>
    <cfRule type="expression" dxfId="15463" priority="77">
      <formula>$D$1&gt;I3</formula>
    </cfRule>
  </conditionalFormatting>
  <conditionalFormatting sqref="I3">
    <cfRule type="expression" dxfId="15462" priority="78">
      <formula>$D$1&lt;I3</formula>
    </cfRule>
    <cfRule type="expression" dxfId="15461" priority="79">
      <formula>$D$1&gt;I3</formula>
    </cfRule>
  </conditionalFormatting>
  <conditionalFormatting sqref="I3">
    <cfRule type="expression" dxfId="15460" priority="80">
      <formula>$D$1&lt;I3</formula>
    </cfRule>
    <cfRule type="expression" dxfId="15459" priority="81">
      <formula>$D$1&gt;I3</formula>
    </cfRule>
  </conditionalFormatting>
  <conditionalFormatting sqref="G3">
    <cfRule type="expression" priority="82">
      <formula>$D$1&lt;G3</formula>
    </cfRule>
    <cfRule type="expression" priority="83">
      <formula>$D$1&gt;G3</formula>
    </cfRule>
  </conditionalFormatting>
  <conditionalFormatting sqref="J3:K3">
    <cfRule type="expression" priority="84">
      <formula>$D$1&lt;J3</formula>
    </cfRule>
    <cfRule type="expression" dxfId="15458" priority="85">
      <formula>$D$1&gt;J3</formula>
    </cfRule>
  </conditionalFormatting>
  <conditionalFormatting sqref="J3">
    <cfRule type="expression" dxfId="15457" priority="86">
      <formula>$D$1&lt;J3</formula>
    </cfRule>
    <cfRule type="expression" dxfId="15456" priority="87">
      <formula>$D$1&gt;J3</formula>
    </cfRule>
  </conditionalFormatting>
  <conditionalFormatting sqref="F3">
    <cfRule type="expression" dxfId="15455" priority="88">
      <formula>$D$1&lt;F3</formula>
    </cfRule>
    <cfRule type="expression" dxfId="15454" priority="89">
      <formula>$D$1&gt;F3</formula>
    </cfRule>
  </conditionalFormatting>
  <conditionalFormatting sqref="I4">
    <cfRule type="expression" dxfId="15453" priority="90">
      <formula>$D$1&lt;I4</formula>
    </cfRule>
    <cfRule type="expression" dxfId="15452" priority="91">
      <formula>$D$1&gt;I4</formula>
    </cfRule>
  </conditionalFormatting>
  <conditionalFormatting sqref="I4">
    <cfRule type="expression" dxfId="15451" priority="92">
      <formula>$D$1&lt;I4</formula>
    </cfRule>
    <cfRule type="expression" dxfId="15450" priority="93">
      <formula>$D$1&gt;I4</formula>
    </cfRule>
  </conditionalFormatting>
  <conditionalFormatting sqref="I5">
    <cfRule type="cellIs" dxfId="15449" priority="94" operator="equal">
      <formula>5</formula>
    </cfRule>
    <cfRule type="cellIs" dxfId="15448" priority="95" operator="equal">
      <formula>4</formula>
    </cfRule>
    <cfRule type="cellIs" dxfId="15447" priority="96" operator="equal">
      <formula>3</formula>
    </cfRule>
  </conditionalFormatting>
  <conditionalFormatting sqref="I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I4">
    <cfRule type="expression" dxfId="15446" priority="100">
      <formula>$D$1&lt;I4</formula>
    </cfRule>
    <cfRule type="expression" dxfId="15445" priority="101">
      <formula>$D$1&gt;I4</formula>
    </cfRule>
  </conditionalFormatting>
  <conditionalFormatting sqref="I5">
    <cfRule type="cellIs" dxfId="15444" priority="102" operator="equal">
      <formula>5</formula>
    </cfRule>
    <cfRule type="cellIs" dxfId="15443" priority="103" operator="equal">
      <formula>4</formula>
    </cfRule>
    <cfRule type="cellIs" priority="104" operator="equal">
      <formula>3</formula>
    </cfRule>
  </conditionalFormatting>
  <conditionalFormatting sqref="I4">
    <cfRule type="expression" priority="105">
      <formula>$D$1&lt;I4</formula>
    </cfRule>
    <cfRule type="expression" priority="106">
      <formula>$D$1&gt;I4</formula>
    </cfRule>
  </conditionalFormatting>
  <conditionalFormatting sqref="I4">
    <cfRule type="expression" dxfId="15442" priority="107">
      <formula>$D$1&lt;I4</formula>
    </cfRule>
    <cfRule type="expression" dxfId="15441" priority="108">
      <formula>$D$1&gt;I4</formula>
    </cfRule>
  </conditionalFormatting>
  <conditionalFormatting sqref="I5">
    <cfRule type="cellIs" dxfId="15440" priority="109" operator="equal">
      <formula>5</formula>
    </cfRule>
    <cfRule type="cellIs" dxfId="15439" priority="110" operator="equal">
      <formula>4</formula>
    </cfRule>
    <cfRule type="cellIs" dxfId="15438" priority="111" operator="equal">
      <formula>3</formula>
    </cfRule>
  </conditionalFormatting>
  <conditionalFormatting sqref="I4">
    <cfRule type="expression" dxfId="15437" priority="112">
      <formula>$D$1&lt;I4</formula>
    </cfRule>
    <cfRule type="expression" dxfId="15436" priority="113">
      <formula>$D$1&gt;I4</formula>
    </cfRule>
  </conditionalFormatting>
  <conditionalFormatting sqref="I5">
    <cfRule type="cellIs" dxfId="15435" priority="114" operator="equal">
      <formula>5</formula>
    </cfRule>
    <cfRule type="cellIs" dxfId="15434" priority="115" operator="equal">
      <formula>4</formula>
    </cfRule>
    <cfRule type="cellIs" dxfId="15433" priority="116" operator="equal">
      <formula>3</formula>
    </cfRule>
  </conditionalFormatting>
  <conditionalFormatting sqref="I4">
    <cfRule type="expression" dxfId="15432" priority="117">
      <formula>$D$1&lt;I4</formula>
    </cfRule>
    <cfRule type="expression" dxfId="15431" priority="118">
      <formula>$D$1&gt;I4</formula>
    </cfRule>
  </conditionalFormatting>
  <conditionalFormatting sqref="J4">
    <cfRule type="expression" dxfId="15430" priority="119">
      <formula>$D$1&lt;J4</formula>
    </cfRule>
    <cfRule type="expression" dxfId="15429" priority="120">
      <formula>$D$1&gt;J4</formula>
    </cfRule>
  </conditionalFormatting>
  <conditionalFormatting sqref="J4">
    <cfRule type="expression" dxfId="15428" priority="121">
      <formula>$D$1&lt;J4</formula>
    </cfRule>
    <cfRule type="expression" dxfId="15427" priority="122">
      <formula>$D$1&gt;J4</formula>
    </cfRule>
  </conditionalFormatting>
  <conditionalFormatting sqref="J5">
    <cfRule type="cellIs" dxfId="15426" priority="123" operator="equal">
      <formula>5</formula>
    </cfRule>
    <cfRule type="cellIs" dxfId="15425" priority="124" operator="equal">
      <formula>4</formula>
    </cfRule>
    <cfRule type="cellIs" dxfId="15424" priority="125" operator="equal">
      <formula>3</formula>
    </cfRule>
  </conditionalFormatting>
  <conditionalFormatting sqref="J4">
    <cfRule type="expression" dxfId="15423" priority="126">
      <formula>$D$1&lt;J4</formula>
    </cfRule>
    <cfRule type="expression" dxfId="15422" priority="127">
      <formula>$D$1&gt;J4</formula>
    </cfRule>
  </conditionalFormatting>
  <conditionalFormatting sqref="J4">
    <cfRule type="expression" dxfId="15421" priority="128">
      <formula>$D$1&lt;J4</formula>
    </cfRule>
    <cfRule type="expression" dxfId="15420" priority="129">
      <formula>$D$1&gt;J4</formula>
    </cfRule>
  </conditionalFormatting>
  <conditionalFormatting sqref="J4">
    <cfRule type="expression" priority="130">
      <formula>$D$1&lt;J4</formula>
    </cfRule>
    <cfRule type="expression" priority="131">
      <formula>$D$1&gt;J4</formula>
    </cfRule>
  </conditionalFormatting>
  <conditionalFormatting sqref="J4">
    <cfRule type="expression" priority="132">
      <formula>$D$1&lt;J4</formula>
    </cfRule>
    <cfRule type="expression" priority="133">
      <formula>$D$1&gt;J4</formula>
    </cfRule>
  </conditionalFormatting>
  <conditionalFormatting sqref="J5">
    <cfRule type="cellIs" priority="134" operator="equal">
      <formula>5</formula>
    </cfRule>
    <cfRule type="cellIs" priority="135" operator="equal">
      <formula>4</formula>
    </cfRule>
    <cfRule type="cellIs" dxfId="15419" priority="136" operator="equal">
      <formula>3</formula>
    </cfRule>
  </conditionalFormatting>
  <conditionalFormatting sqref="J4">
    <cfRule type="expression" dxfId="15418" priority="137">
      <formula>$D$1&lt;J4</formula>
    </cfRule>
    <cfRule type="expression" priority="138">
      <formula>$D$1&gt;J4</formula>
    </cfRule>
  </conditionalFormatting>
  <conditionalFormatting sqref="J4">
    <cfRule type="expression" priority="139">
      <formula>$D$1&lt;J4</formula>
    </cfRule>
    <cfRule type="expression" priority="140">
      <formula>$D$1&gt;J4</formula>
    </cfRule>
  </conditionalFormatting>
  <conditionalFormatting sqref="F5">
    <cfRule type="cellIs" dxfId="15417" priority="141" operator="equal">
      <formula>5</formula>
    </cfRule>
    <cfRule type="cellIs" dxfId="15416" priority="142" operator="equal">
      <formula>4</formula>
    </cfRule>
    <cfRule type="cellIs" dxfId="15415" priority="143" operator="equal">
      <formula>3</formula>
    </cfRule>
  </conditionalFormatting>
  <conditionalFormatting sqref="F4">
    <cfRule type="expression" dxfId="15414" priority="144">
      <formula>$D$1&lt;F4</formula>
    </cfRule>
    <cfRule type="expression" priority="145">
      <formula>$D$1&gt;F4</formula>
    </cfRule>
  </conditionalFormatting>
  <conditionalFormatting sqref="M4">
    <cfRule type="expression" priority="146">
      <formula>$D$1&lt;M4</formula>
    </cfRule>
    <cfRule type="expression" priority="147">
      <formula>$D$1&gt;M4</formula>
    </cfRule>
  </conditionalFormatting>
  <conditionalFormatting sqref="M4">
    <cfRule type="expression" dxfId="15413" priority="148">
      <formula>$D$1&lt;M4</formula>
    </cfRule>
    <cfRule type="expression" dxfId="15412" priority="149">
      <formula>$D$1&gt;M4</formula>
    </cfRule>
  </conditionalFormatting>
  <conditionalFormatting sqref="M5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M5">
    <cfRule type="cellIs" dxfId="15411" priority="153" operator="equal">
      <formula>5</formula>
    </cfRule>
    <cfRule type="cellIs" dxfId="15410" priority="154" operator="equal">
      <formula>4</formula>
    </cfRule>
    <cfRule type="cellIs" dxfId="15409" priority="155" operator="equal">
      <formula>3</formula>
    </cfRule>
  </conditionalFormatting>
  <conditionalFormatting sqref="M4">
    <cfRule type="expression" dxfId="15408" priority="156">
      <formula>$D$1&lt;M4</formula>
    </cfRule>
    <cfRule type="expression" dxfId="15407" priority="157">
      <formula>$D$1&gt;M4</formula>
    </cfRule>
  </conditionalFormatting>
  <conditionalFormatting sqref="M5">
    <cfRule type="cellIs" dxfId="15406" priority="158" operator="equal">
      <formula>5</formula>
    </cfRule>
    <cfRule type="cellIs" priority="159" operator="equal">
      <formula>4</formula>
    </cfRule>
    <cfRule type="cellIs" priority="160" operator="equal">
      <formula>3</formula>
    </cfRule>
  </conditionalFormatting>
  <conditionalFormatting sqref="M4">
    <cfRule type="expression" priority="161">
      <formula>$D$1&lt;M4</formula>
    </cfRule>
    <cfRule type="expression" dxfId="15405" priority="162">
      <formula>$D$1&gt;M4</formula>
    </cfRule>
  </conditionalFormatting>
  <conditionalFormatting sqref="M4">
    <cfRule type="expression" dxfId="15404" priority="163">
      <formula>$D$1&lt;M4</formula>
    </cfRule>
    <cfRule type="expression" dxfId="15403" priority="164">
      <formula>$D$1&gt;M4</formula>
    </cfRule>
  </conditionalFormatting>
  <conditionalFormatting sqref="M5">
    <cfRule type="cellIs" dxfId="15402" priority="165" operator="equal">
      <formula>5</formula>
    </cfRule>
    <cfRule type="cellIs" dxfId="15401" priority="166" operator="equal">
      <formula>4</formula>
    </cfRule>
    <cfRule type="cellIs" dxfId="15400" priority="167" operator="equal">
      <formula>3</formula>
    </cfRule>
  </conditionalFormatting>
  <conditionalFormatting sqref="M4">
    <cfRule type="expression" dxfId="15399" priority="168">
      <formula>$D$1&lt;M4</formula>
    </cfRule>
    <cfRule type="expression" dxfId="15398" priority="169">
      <formula>$D$1&gt;M4</formula>
    </cfRule>
  </conditionalFormatting>
  <conditionalFormatting sqref="M5">
    <cfRule type="cellIs" priority="170" operator="equal">
      <formula>5</formula>
    </cfRule>
    <cfRule type="cellIs" priority="171" operator="equal">
      <formula>4</formula>
    </cfRule>
    <cfRule type="cellIs" priority="172" operator="equal">
      <formula>3</formula>
    </cfRule>
  </conditionalFormatting>
  <conditionalFormatting sqref="M4">
    <cfRule type="expression" dxfId="15397" priority="173">
      <formula>$D$1&lt;M4</formula>
    </cfRule>
    <cfRule type="expression" dxfId="15396" priority="174">
      <formula>$D$1&gt;M4</formula>
    </cfRule>
  </conditionalFormatting>
  <conditionalFormatting sqref="L6:L30">
    <cfRule type="cellIs" dxfId="15395" priority="175" operator="equal">
      <formula>5</formula>
    </cfRule>
    <cfRule type="cellIs" dxfId="15394" priority="176" operator="equal">
      <formula>4</formula>
    </cfRule>
    <cfRule type="cellIs" priority="177" operator="equal">
      <formula>3</formula>
    </cfRule>
  </conditionalFormatting>
  <conditionalFormatting sqref="L3">
    <cfRule type="expression" priority="178">
      <formula>$D$1&lt;L3</formula>
    </cfRule>
    <cfRule type="expression" priority="179">
      <formula>$D$1&gt;L3</formula>
    </cfRule>
  </conditionalFormatting>
  <conditionalFormatting sqref="L4">
    <cfRule type="expression" dxfId="15393" priority="180">
      <formula>$D$1&lt;L4</formula>
    </cfRule>
    <cfRule type="expression" dxfId="15392" priority="181">
      <formula>$D$1&gt;L4</formula>
    </cfRule>
  </conditionalFormatting>
  <conditionalFormatting sqref="L4">
    <cfRule type="expression" dxfId="15391" priority="182">
      <formula>$D$1&lt;L4</formula>
    </cfRule>
    <cfRule type="expression" dxfId="15390" priority="183">
      <formula>$D$1&gt;L4</formula>
    </cfRule>
  </conditionalFormatting>
  <conditionalFormatting sqref="L4">
    <cfRule type="expression" priority="184">
      <formula>$D$1&lt;L4</formula>
    </cfRule>
    <cfRule type="expression" priority="185">
      <formula>$D$1&gt;L4</formula>
    </cfRule>
  </conditionalFormatting>
  <conditionalFormatting sqref="L4">
    <cfRule type="expression" priority="186">
      <formula>$D$1&lt;L4</formula>
    </cfRule>
    <cfRule type="expression" dxfId="15389" priority="187">
      <formula>$D$1&gt;L4</formula>
    </cfRule>
  </conditionalFormatting>
  <conditionalFormatting sqref="L4">
    <cfRule type="expression" dxfId="15388" priority="188">
      <formula>$D$1&lt;L4</formula>
    </cfRule>
    <cfRule type="expression" dxfId="15387" priority="189">
      <formula>$D$1&gt;L4</formula>
    </cfRule>
  </conditionalFormatting>
  <conditionalFormatting sqref="L4">
    <cfRule type="expression" dxfId="15386" priority="190">
      <formula>$D$1&lt;L4</formula>
    </cfRule>
    <cfRule type="expression" priority="191">
      <formula>$D$1&gt;L4</formula>
    </cfRule>
  </conditionalFormatting>
  <conditionalFormatting sqref="L4">
    <cfRule type="expression" priority="192">
      <formula>$D$1&lt;L4</formula>
    </cfRule>
    <cfRule type="expression" priority="193">
      <formula>$D$1&gt;L4</formula>
    </cfRule>
  </conditionalFormatting>
  <conditionalFormatting sqref="G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G4">
    <cfRule type="expression" dxfId="15385" priority="197">
      <formula>$D$1&lt;G4</formula>
    </cfRule>
    <cfRule type="expression" dxfId="15384" priority="198">
      <formula>$D$1&gt;G4</formula>
    </cfRule>
  </conditionalFormatting>
  <conditionalFormatting sqref="G4">
    <cfRule type="expression" dxfId="15383" priority="199">
      <formula>$D$1&lt;G4</formula>
    </cfRule>
    <cfRule type="expression" dxfId="15382" priority="200">
      <formula>$D$1&gt;G4</formula>
    </cfRule>
  </conditionalFormatting>
  <conditionalFormatting sqref="H5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conditionalFormatting sqref="H4">
    <cfRule type="expression" dxfId="15381" priority="204">
      <formula>$D$1&lt;H4</formula>
    </cfRule>
    <cfRule type="expression" dxfId="15380" priority="205">
      <formula>$D$1&gt;H4</formula>
    </cfRule>
  </conditionalFormatting>
  <conditionalFormatting sqref="H4">
    <cfRule type="expression" dxfId="15379" priority="206">
      <formula>$D$1&lt;H4</formula>
    </cfRule>
    <cfRule type="expression" dxfId="15378" priority="207">
      <formula>$D$1&gt;H4</formula>
    </cfRule>
  </conditionalFormatting>
  <conditionalFormatting sqref="P3">
    <cfRule type="expression" dxfId="15377" priority="208">
      <formula>$D$1&lt;P3</formula>
    </cfRule>
    <cfRule type="expression" dxfId="15376" priority="209">
      <formula>$D$1&gt;P3</formula>
    </cfRule>
  </conditionalFormatting>
  <conditionalFormatting sqref="Q4">
    <cfRule type="expression" dxfId="15375" priority="210">
      <formula>$D$1&lt;Q4</formula>
    </cfRule>
    <cfRule type="expression" dxfId="15374" priority="211">
      <formula>$D$1&gt;Q4</formula>
    </cfRule>
  </conditionalFormatting>
  <conditionalFormatting sqref="Q4">
    <cfRule type="expression" priority="212">
      <formula>$D$1&lt;Q4</formula>
    </cfRule>
    <cfRule type="expression" priority="213">
      <formula>$D$1&gt;Q4</formula>
    </cfRule>
  </conditionalFormatting>
  <conditionalFormatting sqref="Q4">
    <cfRule type="expression" priority="214">
      <formula>$D$1&lt;Q4</formula>
    </cfRule>
    <cfRule type="expression" dxfId="15373" priority="215">
      <formula>$D$1&gt;Q4</formula>
    </cfRule>
  </conditionalFormatting>
  <conditionalFormatting sqref="Q4">
    <cfRule type="expression" dxfId="15372" priority="216">
      <formula>$D$1&lt;Q4</formula>
    </cfRule>
    <cfRule type="expression" dxfId="15371" priority="217">
      <formula>$D$1&gt;Q4</formula>
    </cfRule>
  </conditionalFormatting>
  <conditionalFormatting sqref="Q4">
    <cfRule type="expression" dxfId="15370" priority="218">
      <formula>$D$1&lt;Q4</formula>
    </cfRule>
    <cfRule type="expression" priority="219">
      <formula>$D$1&gt;Q4</formula>
    </cfRule>
  </conditionalFormatting>
  <conditionalFormatting sqref="Q4">
    <cfRule type="expression" priority="220">
      <formula>$D$1&lt;Q4</formula>
    </cfRule>
    <cfRule type="expression" priority="221">
      <formula>$D$1&gt;Q4</formula>
    </cfRule>
  </conditionalFormatting>
  <conditionalFormatting sqref="Q4">
    <cfRule type="expression" dxfId="15369" priority="222">
      <formula>$D$1&lt;Q4</formula>
    </cfRule>
    <cfRule type="expression" dxfId="15368" priority="223">
      <formula>$D$1&gt;Q4</formula>
    </cfRule>
  </conditionalFormatting>
  <conditionalFormatting sqref="K5">
    <cfRule type="cellIs" dxfId="15367" priority="224" operator="equal">
      <formula>5</formula>
    </cfRule>
    <cfRule type="cellIs" dxfId="15366" priority="225" operator="equal">
      <formula>4</formula>
    </cfRule>
    <cfRule type="cellIs" dxfId="15365" priority="226" operator="equal">
      <formula>3</formula>
    </cfRule>
  </conditionalFormatting>
  <conditionalFormatting sqref="K4">
    <cfRule type="expression" dxfId="15364" priority="227">
      <formula>$D$1&lt;K4</formula>
    </cfRule>
    <cfRule type="expression" dxfId="15363" priority="228">
      <formula>$D$1&gt;K4</formula>
    </cfRule>
  </conditionalFormatting>
  <conditionalFormatting sqref="L5">
    <cfRule type="cellIs" dxfId="15362" priority="229" operator="equal">
      <formula>5</formula>
    </cfRule>
    <cfRule type="cellIs" dxfId="15361" priority="230" operator="equal">
      <formula>4</formula>
    </cfRule>
    <cfRule type="cellIs" priority="231" operator="equal">
      <formula>3</formula>
    </cfRule>
  </conditionalFormatting>
  <conditionalFormatting sqref="L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L5">
    <cfRule type="cellIs" dxfId="15360" priority="235" operator="equal">
      <formula>5</formula>
    </cfRule>
    <cfRule type="cellIs" dxfId="15359" priority="236" operator="equal">
      <formula>4</formula>
    </cfRule>
    <cfRule type="cellIs" dxfId="15358" priority="237" operator="equal">
      <formula>3</formula>
    </cfRule>
  </conditionalFormatting>
  <conditionalFormatting sqref="L5">
    <cfRule type="cellIs" dxfId="15357" priority="238" operator="equal">
      <formula>5</formula>
    </cfRule>
    <cfRule type="cellIs" dxfId="15356" priority="239" operator="equal">
      <formula>4</formula>
    </cfRule>
    <cfRule type="cellIs" dxfId="15355" priority="240" operator="equal">
      <formula>3</formula>
    </cfRule>
  </conditionalFormatting>
  <conditionalFormatting sqref="L5">
    <cfRule type="cellIs" dxfId="15354" priority="241" operator="equal">
      <formula>5</formula>
    </cfRule>
    <cfRule type="cellIs" dxfId="15353" priority="242" operator="equal">
      <formula>4</formula>
    </cfRule>
    <cfRule type="cellIs" dxfId="15352" priority="243" operator="equal">
      <formula>3</formula>
    </cfRule>
  </conditionalFormatting>
  <pageMargins left="0.7" right="0.7" top="0.75" bottom="0.75" header="0.51180555555555496" footer="0.51180555555555496"/>
  <pageSetup paperSize="9" scale="60" firstPageNumber="0" orientation="portrait" horizontalDpi="300" verticalDpi="30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K54"/>
  <sheetViews>
    <sheetView view="pageBreakPreview" topLeftCell="A4" zoomScale="65" zoomScaleNormal="90" zoomScalePageLayoutView="65" workbookViewId="0">
      <selection activeCell="DF22" sqref="DF22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3.44140625" style="15" customWidth="1"/>
    <col min="4" max="4" width="46" style="15" customWidth="1"/>
    <col min="5" max="5" width="6.88671875" style="15" hidden="1" customWidth="1"/>
    <col min="6" max="6" width="8" hidden="1" customWidth="1"/>
    <col min="7" max="11" width="8" customWidth="1"/>
    <col min="12" max="12" width="7.109375" customWidth="1"/>
    <col min="13" max="13" width="7.44140625" customWidth="1"/>
    <col min="14" max="14" width="7.109375" customWidth="1"/>
    <col min="15" max="16" width="6.44140625" customWidth="1"/>
    <col min="17" max="20" width="6.44140625" hidden="1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hidden="1" customWidth="1"/>
    <col min="103" max="107" width="8" style="15" hidden="1" customWidth="1"/>
    <col min="108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 t="s">
        <v>2</v>
      </c>
      <c r="O2" s="14"/>
      <c r="P2" s="14"/>
      <c r="Q2" s="36"/>
      <c r="R2" s="36"/>
      <c r="S2" s="36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2735</v>
      </c>
      <c r="B3" s="13"/>
      <c r="C3" s="13"/>
      <c r="D3" s="39" t="s">
        <v>3</v>
      </c>
      <c r="E3" s="40"/>
      <c r="F3" s="41"/>
      <c r="G3" s="41">
        <v>43271</v>
      </c>
      <c r="H3" s="41">
        <v>43269</v>
      </c>
      <c r="I3" s="42">
        <v>43276</v>
      </c>
      <c r="J3" s="41">
        <v>43278</v>
      </c>
      <c r="K3" s="41">
        <v>43279</v>
      </c>
      <c r="L3" s="41">
        <v>43287</v>
      </c>
      <c r="M3" s="42">
        <v>43297</v>
      </c>
      <c r="N3" s="189">
        <v>43286</v>
      </c>
      <c r="O3" s="41">
        <v>43309</v>
      </c>
      <c r="P3" s="185">
        <v>43312</v>
      </c>
      <c r="Q3" s="185"/>
      <c r="R3" s="185"/>
      <c r="S3" s="185"/>
      <c r="T3" s="190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46.5" customHeight="1" x14ac:dyDescent="0.25">
      <c r="A4" s="13"/>
      <c r="B4" s="13"/>
      <c r="C4" s="13"/>
      <c r="D4" s="51" t="s">
        <v>5</v>
      </c>
      <c r="E4" s="40"/>
      <c r="F4" s="52"/>
      <c r="G4" s="52" t="s">
        <v>10</v>
      </c>
      <c r="H4" s="52" t="s">
        <v>11</v>
      </c>
      <c r="I4" s="52" t="s">
        <v>8</v>
      </c>
      <c r="J4" s="52" t="s">
        <v>7</v>
      </c>
      <c r="K4" s="53" t="s">
        <v>129</v>
      </c>
      <c r="L4" s="52" t="s">
        <v>9</v>
      </c>
      <c r="M4" s="52" t="s">
        <v>12</v>
      </c>
      <c r="N4" s="52" t="s">
        <v>13</v>
      </c>
      <c r="O4" s="52" t="s">
        <v>11</v>
      </c>
      <c r="P4" s="52" t="s">
        <v>14</v>
      </c>
      <c r="Q4" s="52"/>
      <c r="R4" s="52"/>
      <c r="S4" s="55"/>
      <c r="T4" s="54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4" t="s">
        <v>24</v>
      </c>
      <c r="H5" s="63" t="s">
        <v>25</v>
      </c>
      <c r="I5" s="63" t="s">
        <v>22</v>
      </c>
      <c r="J5" s="63" t="s">
        <v>21</v>
      </c>
      <c r="K5" s="65" t="s">
        <v>20</v>
      </c>
      <c r="L5" s="65" t="s">
        <v>23</v>
      </c>
      <c r="M5" s="65" t="s">
        <v>154</v>
      </c>
      <c r="N5" s="192" t="s">
        <v>27</v>
      </c>
      <c r="O5" s="66" t="s">
        <v>25</v>
      </c>
      <c r="P5" s="64" t="s">
        <v>28</v>
      </c>
      <c r="Q5" s="64"/>
      <c r="R5" s="64"/>
      <c r="S5" s="66"/>
      <c r="T5" s="67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80">
        <v>1</v>
      </c>
      <c r="B6" s="81" t="s">
        <v>36</v>
      </c>
      <c r="C6" s="82" t="s">
        <v>37</v>
      </c>
      <c r="D6" s="83" t="s">
        <v>155</v>
      </c>
      <c r="E6" s="84">
        <v>2735</v>
      </c>
      <c r="F6" s="85"/>
      <c r="G6" s="85">
        <v>4</v>
      </c>
      <c r="H6" s="85">
        <v>3</v>
      </c>
      <c r="I6" s="85">
        <v>3</v>
      </c>
      <c r="J6" s="85">
        <v>4</v>
      </c>
      <c r="K6" s="85">
        <v>4</v>
      </c>
      <c r="L6" s="85">
        <v>3</v>
      </c>
      <c r="M6" s="85">
        <v>5</v>
      </c>
      <c r="N6" s="85">
        <v>4</v>
      </c>
      <c r="O6" s="85">
        <v>3</v>
      </c>
      <c r="P6" s="85">
        <v>5</v>
      </c>
      <c r="Q6" s="85"/>
      <c r="R6" s="85"/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4</v>
      </c>
      <c r="AA6" s="88">
        <f t="shared" ref="AA6:AA37" si="5">COUNTIF(AG6:AV6,AA$5)</f>
        <v>4</v>
      </c>
      <c r="AB6" s="88">
        <f t="shared" ref="AB6:AB37" si="6">COUNTIF(AG6:AV6,AB$5)</f>
        <v>2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3.8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4</v>
      </c>
      <c r="AI6" s="92">
        <f t="shared" ref="AI6:AI37" si="12">IF(ISERROR(VALUE(LEFT(H6))),LEFT(H6),VALUE(LEFT(H6)))</f>
        <v>3</v>
      </c>
      <c r="AJ6" s="92">
        <f t="shared" ref="AJ6:AJ37" si="13">IF(ISERROR(VALUE(LEFT(I6))),LEFT(I6),VALUE(LEFT(I6)))</f>
        <v>3</v>
      </c>
      <c r="AK6" s="92">
        <f t="shared" ref="AK6:AK37" si="14">IF(ISERROR(VALUE(LEFT(J6))),LEFT(J6),VALUE(LEFT(J6)))</f>
        <v>4</v>
      </c>
      <c r="AL6" s="92">
        <f t="shared" ref="AL6:AL37" si="15">IF(ISERROR(VALUE(LEFT(K6))),LEFT(K6),VALUE(LEFT(K6)))</f>
        <v>4</v>
      </c>
      <c r="AM6" s="92">
        <f t="shared" ref="AM6:AM37" si="16">IF(ISERROR(VALUE(LEFT(L6))),LEFT(L6),VALUE(LEFT(L6)))</f>
        <v>3</v>
      </c>
      <c r="AN6" s="92">
        <f t="shared" ref="AN6:AN37" si="17">IF(ISERROR(VALUE(LEFT(M6))),LEFT(M6),VALUE(LEFT(M6)))</f>
        <v>5</v>
      </c>
      <c r="AO6" s="92">
        <f t="shared" ref="AO6:AO37" si="18">IF(ISERROR(VALUE(LEFT(N6))),LEFT(N6),VALUE(LEFT(N6)))</f>
        <v>4</v>
      </c>
      <c r="AP6" s="92">
        <f t="shared" ref="AP6:AP37" si="19">IF(ISERROR(VALUE(LEFT(O6))),LEFT(O6),VALUE(LEFT(O6)))</f>
        <v>3</v>
      </c>
      <c r="AQ6" s="92">
        <f t="shared" ref="AQ6:AQ37" si="20">IF(ISERROR(VALUE(LEFT(P6))),LEFT(P6),VALUE(LEFT(P6)))</f>
        <v>5</v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80">
        <v>2</v>
      </c>
      <c r="B7" s="81" t="s">
        <v>36</v>
      </c>
      <c r="C7" s="82" t="s">
        <v>37</v>
      </c>
      <c r="D7" s="83" t="s">
        <v>156</v>
      </c>
      <c r="E7" s="84">
        <v>2735</v>
      </c>
      <c r="F7" s="85"/>
      <c r="G7" s="85">
        <v>5</v>
      </c>
      <c r="H7" s="85">
        <v>4</v>
      </c>
      <c r="I7" s="85">
        <v>5</v>
      </c>
      <c r="J7" s="85">
        <v>4</v>
      </c>
      <c r="K7" s="85">
        <v>5</v>
      </c>
      <c r="L7" s="85">
        <v>5</v>
      </c>
      <c r="M7" s="85">
        <v>5</v>
      </c>
      <c r="N7" s="85">
        <v>3</v>
      </c>
      <c r="O7" s="85">
        <v>4</v>
      </c>
      <c r="P7" s="85">
        <v>5</v>
      </c>
      <c r="Q7" s="85"/>
      <c r="R7" s="85"/>
      <c r="S7" s="85"/>
      <c r="T7" s="85"/>
      <c r="U7" s="86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1</v>
      </c>
      <c r="AA7" s="88">
        <f t="shared" si="5"/>
        <v>3</v>
      </c>
      <c r="AB7" s="88">
        <f t="shared" si="6"/>
        <v>6</v>
      </c>
      <c r="AC7" s="88">
        <f t="shared" si="7"/>
        <v>10</v>
      </c>
      <c r="AD7" s="89">
        <f t="shared" si="8"/>
        <v>4.5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5</v>
      </c>
      <c r="AI7" s="92">
        <f t="shared" si="12"/>
        <v>4</v>
      </c>
      <c r="AJ7" s="92">
        <f t="shared" si="13"/>
        <v>5</v>
      </c>
      <c r="AK7" s="92">
        <f t="shared" si="14"/>
        <v>4</v>
      </c>
      <c r="AL7" s="92">
        <f t="shared" si="15"/>
        <v>5</v>
      </c>
      <c r="AM7" s="92">
        <f t="shared" si="16"/>
        <v>5</v>
      </c>
      <c r="AN7" s="92">
        <f t="shared" si="17"/>
        <v>5</v>
      </c>
      <c r="AO7" s="92">
        <f t="shared" si="18"/>
        <v>3</v>
      </c>
      <c r="AP7" s="92">
        <f t="shared" si="19"/>
        <v>4</v>
      </c>
      <c r="AQ7" s="92">
        <f t="shared" si="20"/>
        <v>5</v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82" t="s">
        <v>37</v>
      </c>
      <c r="D8" s="83" t="s">
        <v>157</v>
      </c>
      <c r="E8" s="84">
        <v>2735</v>
      </c>
      <c r="F8" s="85"/>
      <c r="G8" s="85">
        <v>5</v>
      </c>
      <c r="H8" s="85">
        <v>5</v>
      </c>
      <c r="I8" s="85">
        <v>4</v>
      </c>
      <c r="J8" s="85">
        <v>4</v>
      </c>
      <c r="K8" s="85">
        <v>4</v>
      </c>
      <c r="L8" s="85">
        <v>3</v>
      </c>
      <c r="M8" s="85">
        <v>5</v>
      </c>
      <c r="N8" s="85">
        <v>3</v>
      </c>
      <c r="O8" s="85">
        <v>5</v>
      </c>
      <c r="P8" s="85">
        <v>5</v>
      </c>
      <c r="Q8" s="85"/>
      <c r="R8" s="85"/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2</v>
      </c>
      <c r="AA8" s="88">
        <f t="shared" si="5"/>
        <v>3</v>
      </c>
      <c r="AB8" s="88">
        <f t="shared" si="6"/>
        <v>5</v>
      </c>
      <c r="AC8" s="88">
        <f t="shared" si="7"/>
        <v>10</v>
      </c>
      <c r="AD8" s="89">
        <f t="shared" si="8"/>
        <v>4.3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5</v>
      </c>
      <c r="AI8" s="92">
        <f t="shared" si="12"/>
        <v>5</v>
      </c>
      <c r="AJ8" s="92">
        <f t="shared" si="13"/>
        <v>4</v>
      </c>
      <c r="AK8" s="92">
        <f t="shared" si="14"/>
        <v>4</v>
      </c>
      <c r="AL8" s="92">
        <f t="shared" si="15"/>
        <v>4</v>
      </c>
      <c r="AM8" s="92">
        <f t="shared" si="16"/>
        <v>3</v>
      </c>
      <c r="AN8" s="92">
        <f t="shared" si="17"/>
        <v>5</v>
      </c>
      <c r="AO8" s="92">
        <f t="shared" si="18"/>
        <v>3</v>
      </c>
      <c r="AP8" s="92">
        <f t="shared" si="19"/>
        <v>5</v>
      </c>
      <c r="AQ8" s="92">
        <f t="shared" si="20"/>
        <v>5</v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82" t="s">
        <v>37</v>
      </c>
      <c r="D9" s="83" t="s">
        <v>158</v>
      </c>
      <c r="E9" s="84">
        <v>2735</v>
      </c>
      <c r="F9" s="85"/>
      <c r="G9" s="85">
        <v>5</v>
      </c>
      <c r="H9" s="85">
        <v>4</v>
      </c>
      <c r="I9" s="85">
        <v>5</v>
      </c>
      <c r="J9" s="85">
        <v>4</v>
      </c>
      <c r="K9" s="85">
        <v>5</v>
      </c>
      <c r="L9" s="85">
        <v>5</v>
      </c>
      <c r="M9" s="85">
        <v>5</v>
      </c>
      <c r="N9" s="85">
        <v>4</v>
      </c>
      <c r="O9" s="85">
        <v>4</v>
      </c>
      <c r="P9" s="85">
        <v>4</v>
      </c>
      <c r="Q9" s="85"/>
      <c r="R9" s="85"/>
      <c r="S9" s="85"/>
      <c r="T9" s="85"/>
      <c r="U9" s="86"/>
      <c r="V9" s="87">
        <f t="shared" si="0"/>
        <v>4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5</v>
      </c>
      <c r="AB9" s="88">
        <f t="shared" si="6"/>
        <v>5</v>
      </c>
      <c r="AC9" s="88">
        <f t="shared" si="7"/>
        <v>10</v>
      </c>
      <c r="AD9" s="89">
        <f t="shared" si="8"/>
        <v>4.5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4</v>
      </c>
      <c r="AJ9" s="92">
        <f t="shared" si="13"/>
        <v>5</v>
      </c>
      <c r="AK9" s="92">
        <f t="shared" si="14"/>
        <v>4</v>
      </c>
      <c r="AL9" s="92">
        <f t="shared" si="15"/>
        <v>5</v>
      </c>
      <c r="AM9" s="92">
        <f t="shared" si="16"/>
        <v>5</v>
      </c>
      <c r="AN9" s="92">
        <f t="shared" si="17"/>
        <v>5</v>
      </c>
      <c r="AO9" s="92">
        <f t="shared" si="18"/>
        <v>4</v>
      </c>
      <c r="AP9" s="92">
        <f t="shared" si="19"/>
        <v>4</v>
      </c>
      <c r="AQ9" s="92">
        <f t="shared" si="20"/>
        <v>4</v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82" t="s">
        <v>37</v>
      </c>
      <c r="D10" s="83" t="s">
        <v>159</v>
      </c>
      <c r="E10" s="84">
        <v>2735</v>
      </c>
      <c r="F10" s="85"/>
      <c r="G10" s="85">
        <v>5</v>
      </c>
      <c r="H10" s="85">
        <v>4</v>
      </c>
      <c r="I10" s="85">
        <v>5</v>
      </c>
      <c r="J10" s="85">
        <v>5</v>
      </c>
      <c r="K10" s="85">
        <v>4</v>
      </c>
      <c r="L10" s="85">
        <v>5</v>
      </c>
      <c r="M10" s="85">
        <v>5</v>
      </c>
      <c r="N10" s="85">
        <v>4</v>
      </c>
      <c r="O10" s="85">
        <v>5</v>
      </c>
      <c r="P10" s="85">
        <v>3</v>
      </c>
      <c r="Q10" s="85"/>
      <c r="R10" s="85"/>
      <c r="S10" s="85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1</v>
      </c>
      <c r="AA10" s="88">
        <f t="shared" si="5"/>
        <v>3</v>
      </c>
      <c r="AB10" s="88">
        <f t="shared" si="6"/>
        <v>6</v>
      </c>
      <c r="AC10" s="88">
        <f t="shared" si="7"/>
        <v>10</v>
      </c>
      <c r="AD10" s="89">
        <f t="shared" si="8"/>
        <v>4.5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5</v>
      </c>
      <c r="AI10" s="92">
        <f t="shared" si="12"/>
        <v>4</v>
      </c>
      <c r="AJ10" s="92">
        <f t="shared" si="13"/>
        <v>5</v>
      </c>
      <c r="AK10" s="92">
        <f t="shared" si="14"/>
        <v>5</v>
      </c>
      <c r="AL10" s="92">
        <f t="shared" si="15"/>
        <v>4</v>
      </c>
      <c r="AM10" s="92">
        <f t="shared" si="16"/>
        <v>5</v>
      </c>
      <c r="AN10" s="92">
        <f t="shared" si="17"/>
        <v>5</v>
      </c>
      <c r="AO10" s="92">
        <f t="shared" si="18"/>
        <v>4</v>
      </c>
      <c r="AP10" s="92">
        <f t="shared" si="19"/>
        <v>5</v>
      </c>
      <c r="AQ10" s="92">
        <f t="shared" si="20"/>
        <v>3</v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82" t="s">
        <v>37</v>
      </c>
      <c r="D11" s="83" t="s">
        <v>160</v>
      </c>
      <c r="E11" s="84">
        <v>2735</v>
      </c>
      <c r="F11" s="85"/>
      <c r="G11" s="85">
        <v>4</v>
      </c>
      <c r="H11" s="85">
        <v>4</v>
      </c>
      <c r="I11" s="85">
        <v>4</v>
      </c>
      <c r="J11" s="85">
        <v>5</v>
      </c>
      <c r="K11" s="85">
        <v>5</v>
      </c>
      <c r="L11" s="85">
        <v>5</v>
      </c>
      <c r="M11" s="85">
        <v>4</v>
      </c>
      <c r="N11" s="85">
        <v>4</v>
      </c>
      <c r="O11" s="85">
        <v>3</v>
      </c>
      <c r="P11" s="85">
        <v>4</v>
      </c>
      <c r="Q11" s="85"/>
      <c r="R11" s="85"/>
      <c r="S11" s="85"/>
      <c r="T11" s="85"/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6</v>
      </c>
      <c r="AB11" s="98">
        <f t="shared" si="6"/>
        <v>3</v>
      </c>
      <c r="AC11" s="88">
        <f t="shared" si="7"/>
        <v>10</v>
      </c>
      <c r="AD11" s="89">
        <f t="shared" si="8"/>
        <v>4.2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4</v>
      </c>
      <c r="AJ11" s="92">
        <f t="shared" si="13"/>
        <v>4</v>
      </c>
      <c r="AK11" s="92">
        <f t="shared" si="14"/>
        <v>5</v>
      </c>
      <c r="AL11" s="92">
        <f t="shared" si="15"/>
        <v>5</v>
      </c>
      <c r="AM11" s="92">
        <f t="shared" si="16"/>
        <v>5</v>
      </c>
      <c r="AN11" s="92">
        <f t="shared" si="17"/>
        <v>4</v>
      </c>
      <c r="AO11" s="92">
        <f t="shared" si="18"/>
        <v>4</v>
      </c>
      <c r="AP11" s="92">
        <f t="shared" si="19"/>
        <v>3</v>
      </c>
      <c r="AQ11" s="92">
        <f t="shared" si="20"/>
        <v>4</v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82" t="s">
        <v>37</v>
      </c>
      <c r="D12" s="83" t="s">
        <v>161</v>
      </c>
      <c r="E12" s="84">
        <v>2735</v>
      </c>
      <c r="F12" s="85"/>
      <c r="G12" s="85">
        <v>5</v>
      </c>
      <c r="H12" s="85">
        <v>4</v>
      </c>
      <c r="I12" s="85">
        <v>5</v>
      </c>
      <c r="J12" s="85">
        <v>4</v>
      </c>
      <c r="K12" s="85">
        <v>5</v>
      </c>
      <c r="L12" s="85">
        <v>3</v>
      </c>
      <c r="M12" s="85">
        <v>4</v>
      </c>
      <c r="N12" s="85">
        <v>3</v>
      </c>
      <c r="O12" s="85">
        <v>4</v>
      </c>
      <c r="P12" s="85">
        <v>4</v>
      </c>
      <c r="Q12" s="85"/>
      <c r="R12" s="85"/>
      <c r="S12" s="85"/>
      <c r="T12" s="85"/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2</v>
      </c>
      <c r="AA12" s="88">
        <f t="shared" si="5"/>
        <v>5</v>
      </c>
      <c r="AB12" s="88">
        <f t="shared" si="6"/>
        <v>3</v>
      </c>
      <c r="AC12" s="88">
        <f t="shared" si="7"/>
        <v>10</v>
      </c>
      <c r="AD12" s="89">
        <f t="shared" si="8"/>
        <v>4.0999999999999996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4</v>
      </c>
      <c r="AJ12" s="92">
        <f t="shared" si="13"/>
        <v>5</v>
      </c>
      <c r="AK12" s="92">
        <f t="shared" si="14"/>
        <v>4</v>
      </c>
      <c r="AL12" s="92">
        <f t="shared" si="15"/>
        <v>5</v>
      </c>
      <c r="AM12" s="92">
        <f t="shared" si="16"/>
        <v>3</v>
      </c>
      <c r="AN12" s="92">
        <f t="shared" si="17"/>
        <v>4</v>
      </c>
      <c r="AO12" s="92">
        <f t="shared" si="18"/>
        <v>3</v>
      </c>
      <c r="AP12" s="92">
        <f t="shared" si="19"/>
        <v>4</v>
      </c>
      <c r="AQ12" s="92">
        <f t="shared" si="20"/>
        <v>4</v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82" t="s">
        <v>37</v>
      </c>
      <c r="D13" s="83" t="s">
        <v>162</v>
      </c>
      <c r="E13" s="84">
        <v>2735</v>
      </c>
      <c r="F13" s="85"/>
      <c r="G13" s="85">
        <v>5</v>
      </c>
      <c r="H13" s="85">
        <v>3</v>
      </c>
      <c r="I13" s="85">
        <v>5</v>
      </c>
      <c r="J13" s="85">
        <v>4</v>
      </c>
      <c r="K13" s="85">
        <v>3</v>
      </c>
      <c r="L13" s="85">
        <v>5</v>
      </c>
      <c r="M13" s="85">
        <v>5</v>
      </c>
      <c r="N13" s="85">
        <v>3</v>
      </c>
      <c r="O13" s="85">
        <v>3</v>
      </c>
      <c r="P13" s="85">
        <v>5</v>
      </c>
      <c r="Q13" s="85"/>
      <c r="R13" s="85"/>
      <c r="S13" s="85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4</v>
      </c>
      <c r="AA13" s="88">
        <f t="shared" si="5"/>
        <v>1</v>
      </c>
      <c r="AB13" s="88">
        <f t="shared" si="6"/>
        <v>5</v>
      </c>
      <c r="AC13" s="88">
        <f t="shared" si="7"/>
        <v>10</v>
      </c>
      <c r="AD13" s="89">
        <f t="shared" si="8"/>
        <v>4.0999999999999996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3</v>
      </c>
      <c r="AJ13" s="92">
        <f t="shared" si="13"/>
        <v>5</v>
      </c>
      <c r="AK13" s="92">
        <f t="shared" si="14"/>
        <v>4</v>
      </c>
      <c r="AL13" s="92">
        <f t="shared" si="15"/>
        <v>3</v>
      </c>
      <c r="AM13" s="92">
        <f t="shared" si="16"/>
        <v>5</v>
      </c>
      <c r="AN13" s="92">
        <f t="shared" si="17"/>
        <v>5</v>
      </c>
      <c r="AO13" s="92">
        <f t="shared" si="18"/>
        <v>3</v>
      </c>
      <c r="AP13" s="92">
        <f t="shared" si="19"/>
        <v>3</v>
      </c>
      <c r="AQ13" s="92">
        <f t="shared" si="20"/>
        <v>5</v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81"/>
      <c r="C14" s="82" t="s">
        <v>37</v>
      </c>
      <c r="D14" s="83" t="s">
        <v>163</v>
      </c>
      <c r="E14" s="84">
        <v>2735</v>
      </c>
      <c r="F14" s="85"/>
      <c r="G14" s="85">
        <v>5</v>
      </c>
      <c r="H14" s="85">
        <v>4</v>
      </c>
      <c r="I14" s="85">
        <v>4</v>
      </c>
      <c r="J14" s="85">
        <v>5</v>
      </c>
      <c r="K14" s="85">
        <v>5</v>
      </c>
      <c r="L14" s="85">
        <v>5</v>
      </c>
      <c r="M14" s="85">
        <v>5</v>
      </c>
      <c r="N14" s="85">
        <v>4</v>
      </c>
      <c r="O14" s="85">
        <v>5</v>
      </c>
      <c r="P14" s="85">
        <v>4</v>
      </c>
      <c r="Q14" s="85"/>
      <c r="R14" s="102"/>
      <c r="S14" s="85"/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4</v>
      </c>
      <c r="AB14" s="104">
        <f t="shared" si="6"/>
        <v>6</v>
      </c>
      <c r="AC14" s="104">
        <f t="shared" si="7"/>
        <v>10</v>
      </c>
      <c r="AD14" s="105">
        <f t="shared" si="8"/>
        <v>4.5999999999999996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4</v>
      </c>
      <c r="AJ14" s="92">
        <f t="shared" si="13"/>
        <v>4</v>
      </c>
      <c r="AK14" s="92">
        <f t="shared" si="14"/>
        <v>5</v>
      </c>
      <c r="AL14" s="92">
        <f t="shared" si="15"/>
        <v>5</v>
      </c>
      <c r="AM14" s="92">
        <f t="shared" si="16"/>
        <v>5</v>
      </c>
      <c r="AN14" s="92">
        <f t="shared" si="17"/>
        <v>5</v>
      </c>
      <c r="AO14" s="92">
        <f t="shared" si="18"/>
        <v>4</v>
      </c>
      <c r="AP14" s="92">
        <f t="shared" si="19"/>
        <v>5</v>
      </c>
      <c r="AQ14" s="92">
        <f t="shared" si="20"/>
        <v>4</v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81"/>
      <c r="C15" s="82" t="s">
        <v>37</v>
      </c>
      <c r="D15" s="83" t="s">
        <v>164</v>
      </c>
      <c r="E15" s="84">
        <v>2735</v>
      </c>
      <c r="F15" s="85"/>
      <c r="G15" s="85">
        <v>5</v>
      </c>
      <c r="H15" s="85">
        <v>5</v>
      </c>
      <c r="I15" s="85">
        <v>5</v>
      </c>
      <c r="J15" s="85">
        <v>5</v>
      </c>
      <c r="K15" s="85">
        <v>5</v>
      </c>
      <c r="L15" s="85">
        <v>4</v>
      </c>
      <c r="M15" s="85">
        <v>5</v>
      </c>
      <c r="N15" s="85">
        <v>5</v>
      </c>
      <c r="O15" s="85">
        <v>5</v>
      </c>
      <c r="P15" s="85">
        <v>5</v>
      </c>
      <c r="Q15" s="85"/>
      <c r="R15" s="102"/>
      <c r="S15" s="85"/>
      <c r="T15" s="85"/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1</v>
      </c>
      <c r="AB15" s="104">
        <f t="shared" si="6"/>
        <v>9</v>
      </c>
      <c r="AC15" s="104">
        <f t="shared" si="7"/>
        <v>10</v>
      </c>
      <c r="AD15" s="105">
        <f t="shared" si="8"/>
        <v>4.9000000000000004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5</v>
      </c>
      <c r="AJ15" s="92">
        <f t="shared" si="13"/>
        <v>5</v>
      </c>
      <c r="AK15" s="92">
        <f t="shared" si="14"/>
        <v>5</v>
      </c>
      <c r="AL15" s="92">
        <f t="shared" si="15"/>
        <v>5</v>
      </c>
      <c r="AM15" s="92">
        <f t="shared" si="16"/>
        <v>4</v>
      </c>
      <c r="AN15" s="92">
        <f t="shared" si="17"/>
        <v>5</v>
      </c>
      <c r="AO15" s="92">
        <f t="shared" si="18"/>
        <v>5</v>
      </c>
      <c r="AP15" s="92">
        <f t="shared" si="19"/>
        <v>5</v>
      </c>
      <c r="AQ15" s="92">
        <f t="shared" si="20"/>
        <v>5</v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81"/>
      <c r="C16" s="82" t="s">
        <v>37</v>
      </c>
      <c r="D16" s="83" t="s">
        <v>165</v>
      </c>
      <c r="E16" s="84">
        <v>2735</v>
      </c>
      <c r="F16" s="85"/>
      <c r="G16" s="85">
        <v>5</v>
      </c>
      <c r="H16" s="85">
        <v>4</v>
      </c>
      <c r="I16" s="85">
        <v>5</v>
      </c>
      <c r="J16" s="85">
        <v>5</v>
      </c>
      <c r="K16" s="85">
        <v>5</v>
      </c>
      <c r="L16" s="85">
        <v>5</v>
      </c>
      <c r="M16" s="85">
        <v>5</v>
      </c>
      <c r="N16" s="85">
        <v>4</v>
      </c>
      <c r="O16" s="85">
        <v>4</v>
      </c>
      <c r="P16" s="85" t="s">
        <v>166</v>
      </c>
      <c r="Q16" s="85"/>
      <c r="R16" s="102"/>
      <c r="S16" s="85"/>
      <c r="T16" s="85"/>
      <c r="U16" s="86"/>
      <c r="V16" s="103">
        <f t="shared" si="0"/>
        <v>2</v>
      </c>
      <c r="W16" s="104">
        <f t="shared" si="1"/>
        <v>0</v>
      </c>
      <c r="X16" s="104">
        <f t="shared" si="2"/>
        <v>0</v>
      </c>
      <c r="Y16" s="104">
        <f t="shared" si="3"/>
        <v>1</v>
      </c>
      <c r="Z16" s="104">
        <f t="shared" si="4"/>
        <v>0</v>
      </c>
      <c r="AA16" s="104">
        <f t="shared" si="5"/>
        <v>3</v>
      </c>
      <c r="AB16" s="104">
        <f t="shared" si="6"/>
        <v>6</v>
      </c>
      <c r="AC16" s="104">
        <f t="shared" si="7"/>
        <v>10</v>
      </c>
      <c r="AD16" s="105">
        <f t="shared" si="8"/>
        <v>4.4000000000000004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4</v>
      </c>
      <c r="AJ16" s="92">
        <f t="shared" si="13"/>
        <v>5</v>
      </c>
      <c r="AK16" s="92">
        <f t="shared" si="14"/>
        <v>5</v>
      </c>
      <c r="AL16" s="92">
        <f t="shared" si="15"/>
        <v>5</v>
      </c>
      <c r="AM16" s="92">
        <f t="shared" si="16"/>
        <v>5</v>
      </c>
      <c r="AN16" s="92">
        <f t="shared" si="17"/>
        <v>5</v>
      </c>
      <c r="AO16" s="92">
        <f t="shared" si="18"/>
        <v>4</v>
      </c>
      <c r="AP16" s="92">
        <f t="shared" si="19"/>
        <v>4</v>
      </c>
      <c r="AQ16" s="92">
        <f t="shared" si="20"/>
        <v>2</v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109"/>
      <c r="C17" s="82" t="s">
        <v>37</v>
      </c>
      <c r="D17" s="83" t="s">
        <v>167</v>
      </c>
      <c r="E17" s="84">
        <v>2735</v>
      </c>
      <c r="F17" s="85"/>
      <c r="G17" s="85">
        <v>5</v>
      </c>
      <c r="H17" s="85">
        <v>5</v>
      </c>
      <c r="I17" s="85">
        <v>5</v>
      </c>
      <c r="J17" s="85">
        <v>5</v>
      </c>
      <c r="K17" s="85">
        <v>5</v>
      </c>
      <c r="L17" s="85">
        <v>5</v>
      </c>
      <c r="M17" s="85">
        <v>5</v>
      </c>
      <c r="N17" s="85">
        <v>5</v>
      </c>
      <c r="O17" s="85">
        <v>5</v>
      </c>
      <c r="P17" s="85">
        <v>5</v>
      </c>
      <c r="Q17" s="85"/>
      <c r="R17" s="102"/>
      <c r="S17" s="85"/>
      <c r="T17" s="85"/>
      <c r="U17" s="86"/>
      <c r="V17" s="103">
        <f t="shared" si="0"/>
        <v>5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0</v>
      </c>
      <c r="AB17" s="104">
        <f t="shared" si="6"/>
        <v>10</v>
      </c>
      <c r="AC17" s="104">
        <f t="shared" si="7"/>
        <v>10</v>
      </c>
      <c r="AD17" s="105">
        <f t="shared" si="8"/>
        <v>5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5</v>
      </c>
      <c r="AI17" s="92">
        <f t="shared" si="12"/>
        <v>5</v>
      </c>
      <c r="AJ17" s="92">
        <f t="shared" si="13"/>
        <v>5</v>
      </c>
      <c r="AK17" s="92">
        <f t="shared" si="14"/>
        <v>5</v>
      </c>
      <c r="AL17" s="92">
        <f t="shared" si="15"/>
        <v>5</v>
      </c>
      <c r="AM17" s="92">
        <f t="shared" si="16"/>
        <v>5</v>
      </c>
      <c r="AN17" s="92">
        <f t="shared" si="17"/>
        <v>5</v>
      </c>
      <c r="AO17" s="92">
        <f t="shared" si="18"/>
        <v>5</v>
      </c>
      <c r="AP17" s="92">
        <f t="shared" si="19"/>
        <v>5</v>
      </c>
      <c r="AQ17" s="92">
        <f t="shared" si="20"/>
        <v>5</v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10"/>
      <c r="C18" s="82" t="s">
        <v>37</v>
      </c>
      <c r="D18" s="83" t="s">
        <v>168</v>
      </c>
      <c r="E18" s="84">
        <v>2735</v>
      </c>
      <c r="F18" s="85"/>
      <c r="G18" s="85">
        <v>5</v>
      </c>
      <c r="H18" s="85">
        <v>5</v>
      </c>
      <c r="I18" s="85">
        <v>4</v>
      </c>
      <c r="J18" s="85">
        <v>5</v>
      </c>
      <c r="K18" s="85">
        <v>5</v>
      </c>
      <c r="L18" s="85">
        <v>4</v>
      </c>
      <c r="M18" s="85">
        <v>5</v>
      </c>
      <c r="N18" s="85">
        <v>4</v>
      </c>
      <c r="O18" s="85">
        <v>5</v>
      </c>
      <c r="P18" s="85">
        <v>4</v>
      </c>
      <c r="Q18" s="85"/>
      <c r="R18" s="102"/>
      <c r="S18" s="85"/>
      <c r="T18" s="85"/>
      <c r="U18" s="86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4</v>
      </c>
      <c r="AB18" s="104">
        <f t="shared" si="6"/>
        <v>6</v>
      </c>
      <c r="AC18" s="104">
        <f t="shared" si="7"/>
        <v>10</v>
      </c>
      <c r="AD18" s="105">
        <f t="shared" si="8"/>
        <v>4.5999999999999996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5</v>
      </c>
      <c r="AJ18" s="92">
        <f t="shared" si="13"/>
        <v>4</v>
      </c>
      <c r="AK18" s="92">
        <f t="shared" si="14"/>
        <v>5</v>
      </c>
      <c r="AL18" s="92">
        <f t="shared" si="15"/>
        <v>5</v>
      </c>
      <c r="AM18" s="92">
        <f t="shared" si="16"/>
        <v>4</v>
      </c>
      <c r="AN18" s="92">
        <f t="shared" si="17"/>
        <v>5</v>
      </c>
      <c r="AO18" s="92">
        <f t="shared" si="18"/>
        <v>4</v>
      </c>
      <c r="AP18" s="92">
        <f t="shared" si="19"/>
        <v>5</v>
      </c>
      <c r="AQ18" s="92">
        <f t="shared" si="20"/>
        <v>4</v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10"/>
      <c r="C19" s="82" t="s">
        <v>37</v>
      </c>
      <c r="D19" s="83" t="s">
        <v>169</v>
      </c>
      <c r="E19" s="84">
        <v>2735</v>
      </c>
      <c r="F19" s="85"/>
      <c r="G19" s="85">
        <v>4</v>
      </c>
      <c r="H19" s="85">
        <v>3</v>
      </c>
      <c r="I19" s="85">
        <v>5</v>
      </c>
      <c r="J19" s="85">
        <v>4</v>
      </c>
      <c r="K19" s="85">
        <v>4</v>
      </c>
      <c r="L19" s="85">
        <v>3</v>
      </c>
      <c r="M19" s="85">
        <v>4</v>
      </c>
      <c r="N19" s="85">
        <v>3</v>
      </c>
      <c r="O19" s="85">
        <v>3</v>
      </c>
      <c r="P19" s="85">
        <v>5</v>
      </c>
      <c r="Q19" s="85"/>
      <c r="R19" s="85"/>
      <c r="S19" s="85"/>
      <c r="T19" s="85"/>
      <c r="U19" s="86"/>
      <c r="V19" s="103">
        <f t="shared" si="0"/>
        <v>3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4</v>
      </c>
      <c r="AA19" s="104">
        <f t="shared" si="5"/>
        <v>4</v>
      </c>
      <c r="AB19" s="104">
        <f t="shared" si="6"/>
        <v>2</v>
      </c>
      <c r="AC19" s="104">
        <f t="shared" si="7"/>
        <v>10</v>
      </c>
      <c r="AD19" s="105">
        <f t="shared" si="8"/>
        <v>3.8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4</v>
      </c>
      <c r="AI19" s="92">
        <f t="shared" si="12"/>
        <v>3</v>
      </c>
      <c r="AJ19" s="92">
        <f t="shared" si="13"/>
        <v>5</v>
      </c>
      <c r="AK19" s="92">
        <f t="shared" si="14"/>
        <v>4</v>
      </c>
      <c r="AL19" s="92">
        <f t="shared" si="15"/>
        <v>4</v>
      </c>
      <c r="AM19" s="92">
        <f t="shared" si="16"/>
        <v>3</v>
      </c>
      <c r="AN19" s="92">
        <f t="shared" si="17"/>
        <v>4</v>
      </c>
      <c r="AO19" s="92">
        <f t="shared" si="18"/>
        <v>3</v>
      </c>
      <c r="AP19" s="92">
        <f t="shared" si="19"/>
        <v>3</v>
      </c>
      <c r="AQ19" s="92">
        <f t="shared" si="20"/>
        <v>5</v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10"/>
      <c r="C20" s="82" t="s">
        <v>37</v>
      </c>
      <c r="D20" s="83" t="s">
        <v>170</v>
      </c>
      <c r="E20" s="84">
        <v>2735</v>
      </c>
      <c r="F20" s="85"/>
      <c r="G20" s="85">
        <v>4</v>
      </c>
      <c r="H20" s="85">
        <v>3</v>
      </c>
      <c r="I20" s="85">
        <v>3</v>
      </c>
      <c r="J20" s="85">
        <v>4</v>
      </c>
      <c r="K20" s="85">
        <v>4</v>
      </c>
      <c r="L20" s="85">
        <v>3</v>
      </c>
      <c r="M20" s="85">
        <v>5</v>
      </c>
      <c r="N20" s="85">
        <v>3</v>
      </c>
      <c r="O20" s="85">
        <v>3</v>
      </c>
      <c r="P20" s="85">
        <v>5</v>
      </c>
      <c r="Q20" s="85"/>
      <c r="R20" s="102"/>
      <c r="S20" s="85"/>
      <c r="T20" s="85"/>
      <c r="U20" s="86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5</v>
      </c>
      <c r="AA20" s="104">
        <f t="shared" si="5"/>
        <v>3</v>
      </c>
      <c r="AB20" s="104">
        <f t="shared" si="6"/>
        <v>2</v>
      </c>
      <c r="AC20" s="104">
        <f t="shared" si="7"/>
        <v>10</v>
      </c>
      <c r="AD20" s="105">
        <f t="shared" si="8"/>
        <v>3.7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3</v>
      </c>
      <c r="AJ20" s="92">
        <f t="shared" si="13"/>
        <v>3</v>
      </c>
      <c r="AK20" s="92">
        <f t="shared" si="14"/>
        <v>4</v>
      </c>
      <c r="AL20" s="92">
        <f t="shared" si="15"/>
        <v>4</v>
      </c>
      <c r="AM20" s="92">
        <f t="shared" si="16"/>
        <v>3</v>
      </c>
      <c r="AN20" s="92">
        <f t="shared" si="17"/>
        <v>5</v>
      </c>
      <c r="AO20" s="92">
        <f t="shared" si="18"/>
        <v>3</v>
      </c>
      <c r="AP20" s="92">
        <f t="shared" si="19"/>
        <v>3</v>
      </c>
      <c r="AQ20" s="92">
        <f t="shared" si="20"/>
        <v>5</v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10"/>
      <c r="C21" s="82" t="s">
        <v>37</v>
      </c>
      <c r="D21" s="83" t="s">
        <v>171</v>
      </c>
      <c r="E21" s="84">
        <v>2735</v>
      </c>
      <c r="F21" s="85"/>
      <c r="G21" s="85">
        <v>5</v>
      </c>
      <c r="H21" s="85">
        <v>3</v>
      </c>
      <c r="I21" s="85">
        <v>3</v>
      </c>
      <c r="J21" s="85">
        <v>4</v>
      </c>
      <c r="K21" s="85">
        <v>5</v>
      </c>
      <c r="L21" s="85">
        <v>3</v>
      </c>
      <c r="M21" s="85">
        <v>4</v>
      </c>
      <c r="N21" s="85">
        <v>3</v>
      </c>
      <c r="O21" s="85">
        <v>3</v>
      </c>
      <c r="P21" s="85">
        <v>5</v>
      </c>
      <c r="Q21" s="85"/>
      <c r="R21" s="102"/>
      <c r="S21" s="85"/>
      <c r="T21" s="85"/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5</v>
      </c>
      <c r="AA21" s="104">
        <f t="shared" si="5"/>
        <v>2</v>
      </c>
      <c r="AB21" s="104">
        <f t="shared" si="6"/>
        <v>3</v>
      </c>
      <c r="AC21" s="104">
        <f t="shared" si="7"/>
        <v>10</v>
      </c>
      <c r="AD21" s="105">
        <f t="shared" si="8"/>
        <v>3.8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3</v>
      </c>
      <c r="AJ21" s="92">
        <f t="shared" si="13"/>
        <v>3</v>
      </c>
      <c r="AK21" s="92">
        <f t="shared" si="14"/>
        <v>4</v>
      </c>
      <c r="AL21" s="92">
        <f t="shared" si="15"/>
        <v>5</v>
      </c>
      <c r="AM21" s="92">
        <f t="shared" si="16"/>
        <v>3</v>
      </c>
      <c r="AN21" s="92">
        <f t="shared" si="17"/>
        <v>4</v>
      </c>
      <c r="AO21" s="92">
        <f t="shared" si="18"/>
        <v>3</v>
      </c>
      <c r="AP21" s="92">
        <f t="shared" si="19"/>
        <v>3</v>
      </c>
      <c r="AQ21" s="92">
        <f t="shared" si="20"/>
        <v>5</v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10"/>
      <c r="C22" s="82" t="s">
        <v>37</v>
      </c>
      <c r="D22" s="83" t="s">
        <v>172</v>
      </c>
      <c r="E22" s="84">
        <v>2735</v>
      </c>
      <c r="F22" s="85"/>
      <c r="G22" s="85">
        <v>5</v>
      </c>
      <c r="H22" s="85">
        <v>5</v>
      </c>
      <c r="I22" s="85">
        <v>4</v>
      </c>
      <c r="J22" s="85">
        <v>5</v>
      </c>
      <c r="K22" s="85">
        <v>5</v>
      </c>
      <c r="L22" s="85">
        <v>4</v>
      </c>
      <c r="M22" s="85">
        <v>5</v>
      </c>
      <c r="N22" s="85">
        <v>4</v>
      </c>
      <c r="O22" s="85">
        <v>4</v>
      </c>
      <c r="P22" s="85">
        <v>4</v>
      </c>
      <c r="Q22" s="85"/>
      <c r="R22" s="102"/>
      <c r="S22" s="85"/>
      <c r="T22" s="85"/>
      <c r="U22" s="86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5</v>
      </c>
      <c r="AB22" s="104">
        <f t="shared" si="6"/>
        <v>5</v>
      </c>
      <c r="AC22" s="104">
        <f t="shared" si="7"/>
        <v>10</v>
      </c>
      <c r="AD22" s="105">
        <f t="shared" si="8"/>
        <v>4.5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5</v>
      </c>
      <c r="AJ22" s="92">
        <f t="shared" si="13"/>
        <v>4</v>
      </c>
      <c r="AK22" s="92">
        <f t="shared" si="14"/>
        <v>5</v>
      </c>
      <c r="AL22" s="92">
        <f t="shared" si="15"/>
        <v>5</v>
      </c>
      <c r="AM22" s="92">
        <f t="shared" si="16"/>
        <v>4</v>
      </c>
      <c r="AN22" s="92">
        <f t="shared" si="17"/>
        <v>5</v>
      </c>
      <c r="AO22" s="92">
        <f t="shared" si="18"/>
        <v>4</v>
      </c>
      <c r="AP22" s="92">
        <f t="shared" si="19"/>
        <v>4</v>
      </c>
      <c r="AQ22" s="92">
        <f t="shared" si="20"/>
        <v>4</v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10"/>
      <c r="C23" s="82" t="s">
        <v>37</v>
      </c>
      <c r="D23" s="83" t="s">
        <v>173</v>
      </c>
      <c r="E23" s="84">
        <v>2735</v>
      </c>
      <c r="F23" s="85"/>
      <c r="G23" s="85">
        <v>5</v>
      </c>
      <c r="H23" s="85">
        <v>3</v>
      </c>
      <c r="I23" s="85">
        <v>5</v>
      </c>
      <c r="J23" s="85">
        <v>5</v>
      </c>
      <c r="K23" s="85">
        <v>5</v>
      </c>
      <c r="L23" s="85">
        <v>5</v>
      </c>
      <c r="M23" s="85">
        <v>5</v>
      </c>
      <c r="N23" s="85">
        <v>3</v>
      </c>
      <c r="O23" s="85">
        <v>3</v>
      </c>
      <c r="P23" s="85" t="s">
        <v>42</v>
      </c>
      <c r="Q23" s="85"/>
      <c r="R23" s="102"/>
      <c r="S23" s="85"/>
      <c r="T23" s="85"/>
      <c r="U23" s="86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3</v>
      </c>
      <c r="AA23" s="104">
        <f t="shared" si="5"/>
        <v>0</v>
      </c>
      <c r="AB23" s="104">
        <f t="shared" si="6"/>
        <v>6</v>
      </c>
      <c r="AC23" s="104">
        <f t="shared" si="7"/>
        <v>9</v>
      </c>
      <c r="AD23" s="105">
        <f t="shared" si="8"/>
        <v>4.333333333333333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3</v>
      </c>
      <c r="AJ23" s="92">
        <f t="shared" si="13"/>
        <v>5</v>
      </c>
      <c r="AK23" s="92">
        <f t="shared" si="14"/>
        <v>5</v>
      </c>
      <c r="AL23" s="92">
        <f t="shared" si="15"/>
        <v>5</v>
      </c>
      <c r="AM23" s="92">
        <f t="shared" si="16"/>
        <v>5</v>
      </c>
      <c r="AN23" s="92">
        <f t="shared" si="17"/>
        <v>5</v>
      </c>
      <c r="AO23" s="92">
        <f t="shared" si="18"/>
        <v>3</v>
      </c>
      <c r="AP23" s="92">
        <f t="shared" si="19"/>
        <v>3</v>
      </c>
      <c r="AQ23" s="92" t="str">
        <f t="shared" si="20"/>
        <v>а</v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10"/>
      <c r="C24" s="82" t="s">
        <v>37</v>
      </c>
      <c r="D24" s="83" t="s">
        <v>174</v>
      </c>
      <c r="E24" s="84">
        <v>2735</v>
      </c>
      <c r="F24" s="85"/>
      <c r="G24" s="85">
        <v>5</v>
      </c>
      <c r="H24" s="85">
        <v>5</v>
      </c>
      <c r="I24" s="85">
        <v>3</v>
      </c>
      <c r="J24" s="85">
        <v>5</v>
      </c>
      <c r="K24" s="85">
        <v>5</v>
      </c>
      <c r="L24" s="85">
        <v>3</v>
      </c>
      <c r="M24" s="85">
        <v>5</v>
      </c>
      <c r="N24" s="85">
        <v>4</v>
      </c>
      <c r="O24" s="85">
        <v>3</v>
      </c>
      <c r="P24" s="85">
        <v>5</v>
      </c>
      <c r="Q24" s="85"/>
      <c r="R24" s="102"/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3</v>
      </c>
      <c r="AA24" s="104">
        <f t="shared" si="5"/>
        <v>1</v>
      </c>
      <c r="AB24" s="104">
        <f t="shared" si="6"/>
        <v>6</v>
      </c>
      <c r="AC24" s="104">
        <f t="shared" si="7"/>
        <v>10</v>
      </c>
      <c r="AD24" s="105">
        <f t="shared" si="8"/>
        <v>4.3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5</v>
      </c>
      <c r="AJ24" s="92">
        <f t="shared" si="13"/>
        <v>3</v>
      </c>
      <c r="AK24" s="92">
        <f t="shared" si="14"/>
        <v>5</v>
      </c>
      <c r="AL24" s="92">
        <f t="shared" si="15"/>
        <v>5</v>
      </c>
      <c r="AM24" s="92">
        <f t="shared" si="16"/>
        <v>3</v>
      </c>
      <c r="AN24" s="92">
        <f t="shared" si="17"/>
        <v>5</v>
      </c>
      <c r="AO24" s="92">
        <f t="shared" si="18"/>
        <v>4</v>
      </c>
      <c r="AP24" s="92">
        <f t="shared" si="19"/>
        <v>3</v>
      </c>
      <c r="AQ24" s="92">
        <f t="shared" si="20"/>
        <v>5</v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10"/>
      <c r="C25" s="82" t="s">
        <v>37</v>
      </c>
      <c r="D25" s="83" t="s">
        <v>175</v>
      </c>
      <c r="E25" s="84">
        <v>2735</v>
      </c>
      <c r="F25" s="85"/>
      <c r="G25" s="85">
        <v>4</v>
      </c>
      <c r="H25" s="85">
        <v>5</v>
      </c>
      <c r="I25" s="85">
        <v>4</v>
      </c>
      <c r="J25" s="85">
        <v>4</v>
      </c>
      <c r="K25" s="85">
        <v>4</v>
      </c>
      <c r="L25" s="85">
        <v>3</v>
      </c>
      <c r="M25" s="85">
        <v>5</v>
      </c>
      <c r="N25" s="85">
        <v>3</v>
      </c>
      <c r="O25" s="85">
        <v>3</v>
      </c>
      <c r="P25" s="85">
        <v>5</v>
      </c>
      <c r="Q25" s="85"/>
      <c r="R25" s="102"/>
      <c r="S25" s="85"/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3</v>
      </c>
      <c r="AA25" s="104">
        <f t="shared" si="5"/>
        <v>4</v>
      </c>
      <c r="AB25" s="104">
        <f t="shared" si="6"/>
        <v>3</v>
      </c>
      <c r="AC25" s="104">
        <f t="shared" si="7"/>
        <v>10</v>
      </c>
      <c r="AD25" s="105">
        <f t="shared" si="8"/>
        <v>4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5</v>
      </c>
      <c r="AJ25" s="92">
        <f t="shared" si="13"/>
        <v>4</v>
      </c>
      <c r="AK25" s="92">
        <f t="shared" si="14"/>
        <v>4</v>
      </c>
      <c r="AL25" s="92">
        <f t="shared" si="15"/>
        <v>4</v>
      </c>
      <c r="AM25" s="92">
        <f t="shared" si="16"/>
        <v>3</v>
      </c>
      <c r="AN25" s="92">
        <f t="shared" si="17"/>
        <v>5</v>
      </c>
      <c r="AO25" s="92">
        <f t="shared" si="18"/>
        <v>3</v>
      </c>
      <c r="AP25" s="92">
        <f t="shared" si="19"/>
        <v>3</v>
      </c>
      <c r="AQ25" s="92">
        <f t="shared" si="20"/>
        <v>5</v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10"/>
      <c r="C26" s="82" t="s">
        <v>37</v>
      </c>
      <c r="D26" s="83" t="s">
        <v>176</v>
      </c>
      <c r="E26" s="84">
        <v>2735</v>
      </c>
      <c r="F26" s="85"/>
      <c r="G26" s="85">
        <v>5</v>
      </c>
      <c r="H26" s="85">
        <v>5</v>
      </c>
      <c r="I26" s="85">
        <v>5</v>
      </c>
      <c r="J26" s="85">
        <v>5</v>
      </c>
      <c r="K26" s="85">
        <v>5</v>
      </c>
      <c r="L26" s="85">
        <v>5</v>
      </c>
      <c r="M26" s="85">
        <v>5</v>
      </c>
      <c r="N26" s="85">
        <v>4</v>
      </c>
      <c r="O26" s="85">
        <v>5</v>
      </c>
      <c r="P26" s="85">
        <v>5</v>
      </c>
      <c r="Q26" s="85"/>
      <c r="R26" s="102"/>
      <c r="S26" s="85"/>
      <c r="T26" s="85"/>
      <c r="U26" s="86"/>
      <c r="V26" s="103">
        <f t="shared" si="0"/>
        <v>4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1</v>
      </c>
      <c r="AB26" s="104">
        <f t="shared" si="6"/>
        <v>9</v>
      </c>
      <c r="AC26" s="104">
        <f t="shared" si="7"/>
        <v>10</v>
      </c>
      <c r="AD26" s="105">
        <f t="shared" si="8"/>
        <v>4.9000000000000004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>
        <f t="shared" si="14"/>
        <v>5</v>
      </c>
      <c r="AL26" s="92">
        <f t="shared" si="15"/>
        <v>5</v>
      </c>
      <c r="AM26" s="92">
        <f t="shared" si="16"/>
        <v>5</v>
      </c>
      <c r="AN26" s="92">
        <f t="shared" si="17"/>
        <v>5</v>
      </c>
      <c r="AO26" s="92">
        <f t="shared" si="18"/>
        <v>4</v>
      </c>
      <c r="AP26" s="92">
        <f t="shared" si="19"/>
        <v>5</v>
      </c>
      <c r="AQ26" s="92">
        <f t="shared" si="20"/>
        <v>5</v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10"/>
      <c r="C27" s="82" t="s">
        <v>37</v>
      </c>
      <c r="D27" s="83" t="s">
        <v>177</v>
      </c>
      <c r="E27" s="84">
        <v>2735</v>
      </c>
      <c r="F27" s="85"/>
      <c r="G27" s="85">
        <v>4</v>
      </c>
      <c r="H27" s="85">
        <v>4</v>
      </c>
      <c r="I27" s="85">
        <v>5</v>
      </c>
      <c r="J27" s="85">
        <v>5</v>
      </c>
      <c r="K27" s="85">
        <v>5</v>
      </c>
      <c r="L27" s="85">
        <v>5</v>
      </c>
      <c r="M27" s="85">
        <v>5</v>
      </c>
      <c r="N27" s="85">
        <v>4</v>
      </c>
      <c r="O27" s="85">
        <v>4</v>
      </c>
      <c r="P27" s="85" t="s">
        <v>42</v>
      </c>
      <c r="Q27" s="85"/>
      <c r="R27" s="102"/>
      <c r="S27" s="85"/>
      <c r="T27" s="85"/>
      <c r="U27" s="86"/>
      <c r="V27" s="103">
        <f t="shared" si="0"/>
        <v>4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4</v>
      </c>
      <c r="AB27" s="104">
        <f t="shared" si="6"/>
        <v>5</v>
      </c>
      <c r="AC27" s="104">
        <f t="shared" si="7"/>
        <v>9</v>
      </c>
      <c r="AD27" s="105">
        <f t="shared" si="8"/>
        <v>4.5555555555555554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4</v>
      </c>
      <c r="AI27" s="92">
        <f t="shared" si="12"/>
        <v>4</v>
      </c>
      <c r="AJ27" s="92">
        <f t="shared" si="13"/>
        <v>5</v>
      </c>
      <c r="AK27" s="92">
        <f t="shared" si="14"/>
        <v>5</v>
      </c>
      <c r="AL27" s="92">
        <f t="shared" si="15"/>
        <v>5</v>
      </c>
      <c r="AM27" s="92">
        <f t="shared" si="16"/>
        <v>5</v>
      </c>
      <c r="AN27" s="92">
        <f t="shared" si="17"/>
        <v>5</v>
      </c>
      <c r="AO27" s="92">
        <f t="shared" si="18"/>
        <v>4</v>
      </c>
      <c r="AP27" s="92">
        <f t="shared" si="19"/>
        <v>4</v>
      </c>
      <c r="AQ27" s="92" t="str">
        <f t="shared" si="20"/>
        <v>а</v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10"/>
      <c r="C28" s="82" t="s">
        <v>37</v>
      </c>
      <c r="D28" s="83" t="s">
        <v>178</v>
      </c>
      <c r="E28" s="84">
        <v>2735</v>
      </c>
      <c r="F28" s="85"/>
      <c r="G28" s="85">
        <v>5</v>
      </c>
      <c r="H28" s="85">
        <v>3</v>
      </c>
      <c r="I28" s="85">
        <v>5</v>
      </c>
      <c r="J28" s="85">
        <v>4</v>
      </c>
      <c r="K28" s="85">
        <v>5</v>
      </c>
      <c r="L28" s="85">
        <v>5</v>
      </c>
      <c r="M28" s="85">
        <v>4</v>
      </c>
      <c r="N28" s="85">
        <v>3</v>
      </c>
      <c r="O28" s="85">
        <v>4</v>
      </c>
      <c r="P28" s="85" t="s">
        <v>166</v>
      </c>
      <c r="Q28" s="85"/>
      <c r="R28" s="102"/>
      <c r="S28" s="85"/>
      <c r="T28" s="85"/>
      <c r="U28" s="86"/>
      <c r="V28" s="103">
        <f t="shared" si="0"/>
        <v>2</v>
      </c>
      <c r="W28" s="104">
        <f t="shared" si="1"/>
        <v>0</v>
      </c>
      <c r="X28" s="104">
        <f t="shared" si="27"/>
        <v>0</v>
      </c>
      <c r="Y28" s="104">
        <f t="shared" si="3"/>
        <v>1</v>
      </c>
      <c r="Z28" s="104">
        <f t="shared" si="4"/>
        <v>2</v>
      </c>
      <c r="AA28" s="104">
        <f t="shared" si="5"/>
        <v>3</v>
      </c>
      <c r="AB28" s="104">
        <f t="shared" si="6"/>
        <v>4</v>
      </c>
      <c r="AC28" s="104">
        <f t="shared" si="7"/>
        <v>10</v>
      </c>
      <c r="AD28" s="105">
        <f t="shared" si="8"/>
        <v>4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5</v>
      </c>
      <c r="AI28" s="92">
        <f t="shared" si="12"/>
        <v>3</v>
      </c>
      <c r="AJ28" s="92">
        <f t="shared" si="13"/>
        <v>5</v>
      </c>
      <c r="AK28" s="92">
        <f t="shared" si="14"/>
        <v>4</v>
      </c>
      <c r="AL28" s="92">
        <f t="shared" si="15"/>
        <v>5</v>
      </c>
      <c r="AM28" s="92">
        <f t="shared" si="16"/>
        <v>5</v>
      </c>
      <c r="AN28" s="92">
        <f t="shared" si="17"/>
        <v>4</v>
      </c>
      <c r="AO28" s="92">
        <f t="shared" si="18"/>
        <v>3</v>
      </c>
      <c r="AP28" s="92">
        <f t="shared" si="19"/>
        <v>4</v>
      </c>
      <c r="AQ28" s="92">
        <f t="shared" si="20"/>
        <v>2</v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0">
        <v>24</v>
      </c>
      <c r="B29" s="110"/>
      <c r="C29" s="82" t="s">
        <v>37</v>
      </c>
      <c r="D29" s="83" t="s">
        <v>179</v>
      </c>
      <c r="E29" s="84">
        <v>2735</v>
      </c>
      <c r="F29" s="85"/>
      <c r="G29" s="85">
        <v>4</v>
      </c>
      <c r="H29" s="85">
        <v>3</v>
      </c>
      <c r="I29" s="85">
        <v>3</v>
      </c>
      <c r="J29" s="85">
        <v>4</v>
      </c>
      <c r="K29" s="85">
        <v>4</v>
      </c>
      <c r="L29" s="85">
        <v>3</v>
      </c>
      <c r="M29" s="85" t="s">
        <v>40</v>
      </c>
      <c r="N29" s="85">
        <v>3</v>
      </c>
      <c r="O29" s="85">
        <v>3</v>
      </c>
      <c r="P29" s="85">
        <v>5</v>
      </c>
      <c r="Q29" s="85"/>
      <c r="R29" s="102"/>
      <c r="S29" s="85"/>
      <c r="T29" s="85"/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5</v>
      </c>
      <c r="AA29" s="104">
        <f t="shared" si="5"/>
        <v>3</v>
      </c>
      <c r="AB29" s="104">
        <f t="shared" si="6"/>
        <v>1</v>
      </c>
      <c r="AC29" s="104">
        <f t="shared" si="7"/>
        <v>9</v>
      </c>
      <c r="AD29" s="105">
        <f t="shared" si="8"/>
        <v>3.5555555555555554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4</v>
      </c>
      <c r="AI29" s="92">
        <f t="shared" si="12"/>
        <v>3</v>
      </c>
      <c r="AJ29" s="92">
        <f t="shared" si="13"/>
        <v>3</v>
      </c>
      <c r="AK29" s="92">
        <f t="shared" si="14"/>
        <v>4</v>
      </c>
      <c r="AL29" s="92">
        <f t="shared" si="15"/>
        <v>4</v>
      </c>
      <c r="AM29" s="92">
        <f t="shared" si="16"/>
        <v>3</v>
      </c>
      <c r="AN29" s="92" t="str">
        <f t="shared" si="17"/>
        <v>а</v>
      </c>
      <c r="AO29" s="92">
        <f t="shared" si="18"/>
        <v>3</v>
      </c>
      <c r="AP29" s="92">
        <f t="shared" si="19"/>
        <v>3</v>
      </c>
      <c r="AQ29" s="92">
        <f t="shared" si="20"/>
        <v>5</v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0">
        <v>25</v>
      </c>
      <c r="B30" s="110"/>
      <c r="C30" s="82" t="s">
        <v>37</v>
      </c>
      <c r="D30" s="83" t="s">
        <v>180</v>
      </c>
      <c r="E30" s="84">
        <v>2735</v>
      </c>
      <c r="F30" s="85"/>
      <c r="G30" s="85">
        <v>4</v>
      </c>
      <c r="H30" s="85">
        <v>4</v>
      </c>
      <c r="I30" s="85">
        <v>4</v>
      </c>
      <c r="J30" s="85">
        <v>4</v>
      </c>
      <c r="K30" s="85">
        <v>5</v>
      </c>
      <c r="L30" s="85">
        <v>3</v>
      </c>
      <c r="M30" s="85">
        <v>4</v>
      </c>
      <c r="N30" s="85">
        <v>3</v>
      </c>
      <c r="O30" s="85">
        <v>4</v>
      </c>
      <c r="P30" s="85">
        <v>5</v>
      </c>
      <c r="Q30" s="85"/>
      <c r="R30" s="102"/>
      <c r="S30" s="85"/>
      <c r="T30" s="85"/>
      <c r="U30" s="86"/>
      <c r="V30" s="103">
        <f t="shared" si="0"/>
        <v>3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2</v>
      </c>
      <c r="AA30" s="104">
        <f t="shared" si="5"/>
        <v>6</v>
      </c>
      <c r="AB30" s="104">
        <f t="shared" si="6"/>
        <v>2</v>
      </c>
      <c r="AC30" s="104">
        <f t="shared" si="7"/>
        <v>10</v>
      </c>
      <c r="AD30" s="105">
        <f t="shared" si="8"/>
        <v>4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4</v>
      </c>
      <c r="AI30" s="92">
        <f t="shared" si="12"/>
        <v>4</v>
      </c>
      <c r="AJ30" s="92">
        <f t="shared" si="13"/>
        <v>4</v>
      </c>
      <c r="AK30" s="92">
        <f t="shared" si="14"/>
        <v>4</v>
      </c>
      <c r="AL30" s="92">
        <f t="shared" si="15"/>
        <v>5</v>
      </c>
      <c r="AM30" s="92">
        <f t="shared" si="16"/>
        <v>3</v>
      </c>
      <c r="AN30" s="92">
        <f t="shared" si="17"/>
        <v>4</v>
      </c>
      <c r="AO30" s="92">
        <f t="shared" si="18"/>
        <v>3</v>
      </c>
      <c r="AP30" s="92">
        <f t="shared" si="19"/>
        <v>4</v>
      </c>
      <c r="AQ30" s="92">
        <f t="shared" si="20"/>
        <v>5</v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9.5" customHeight="1" x14ac:dyDescent="0.25">
      <c r="A31" s="80">
        <v>26</v>
      </c>
      <c r="B31" s="110"/>
      <c r="C31" s="82" t="s">
        <v>37</v>
      </c>
      <c r="D31" s="83" t="s">
        <v>181</v>
      </c>
      <c r="E31" s="84">
        <v>2735</v>
      </c>
      <c r="F31" s="85"/>
      <c r="G31" s="85">
        <v>4</v>
      </c>
      <c r="H31" s="85">
        <v>4</v>
      </c>
      <c r="I31" s="85">
        <v>4</v>
      </c>
      <c r="J31" s="85">
        <v>4</v>
      </c>
      <c r="K31" s="85">
        <v>5</v>
      </c>
      <c r="L31" s="85">
        <v>3</v>
      </c>
      <c r="M31" s="85">
        <v>5</v>
      </c>
      <c r="N31" s="85">
        <v>3</v>
      </c>
      <c r="O31" s="85">
        <v>3</v>
      </c>
      <c r="P31" s="85">
        <v>4</v>
      </c>
      <c r="Q31" s="85"/>
      <c r="R31" s="102"/>
      <c r="S31" s="85"/>
      <c r="T31" s="85"/>
      <c r="U31" s="86"/>
      <c r="V31" s="103">
        <f t="shared" si="0"/>
        <v>3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3</v>
      </c>
      <c r="AA31" s="104">
        <f t="shared" si="5"/>
        <v>5</v>
      </c>
      <c r="AB31" s="104">
        <f t="shared" si="6"/>
        <v>2</v>
      </c>
      <c r="AC31" s="104">
        <f t="shared" si="7"/>
        <v>10</v>
      </c>
      <c r="AD31" s="105">
        <f t="shared" si="8"/>
        <v>3.9</v>
      </c>
      <c r="AE31" s="106">
        <f t="shared" si="9"/>
        <v>0</v>
      </c>
      <c r="AF31" s="31"/>
      <c r="AG31" s="92" t="str">
        <f t="shared" si="10"/>
        <v/>
      </c>
      <c r="AH31" s="92">
        <f t="shared" si="11"/>
        <v>4</v>
      </c>
      <c r="AI31" s="92">
        <f t="shared" si="12"/>
        <v>4</v>
      </c>
      <c r="AJ31" s="92">
        <f t="shared" si="13"/>
        <v>4</v>
      </c>
      <c r="AK31" s="92">
        <f t="shared" si="14"/>
        <v>4</v>
      </c>
      <c r="AL31" s="92">
        <f t="shared" si="15"/>
        <v>5</v>
      </c>
      <c r="AM31" s="92">
        <f t="shared" si="16"/>
        <v>3</v>
      </c>
      <c r="AN31" s="92">
        <f t="shared" si="17"/>
        <v>5</v>
      </c>
      <c r="AO31" s="92">
        <f t="shared" si="18"/>
        <v>3</v>
      </c>
      <c r="AP31" s="92">
        <f t="shared" si="19"/>
        <v>3</v>
      </c>
      <c r="AQ31" s="92">
        <f t="shared" si="20"/>
        <v>4</v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9.5" hidden="1" customHeight="1" x14ac:dyDescent="0.25">
      <c r="A32" s="80">
        <v>27</v>
      </c>
      <c r="B32" s="113"/>
      <c r="C32" s="82"/>
      <c r="D32" s="83"/>
      <c r="E32" s="84"/>
      <c r="F32" s="85"/>
      <c r="G32" s="85"/>
      <c r="H32" s="85"/>
      <c r="I32" s="85"/>
      <c r="J32" s="85"/>
      <c r="K32" s="85"/>
      <c r="L32" s="85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9.5" hidden="1" customHeight="1" x14ac:dyDescent="0.25">
      <c r="A33" s="80">
        <v>28</v>
      </c>
      <c r="B33" s="113"/>
      <c r="C33" s="82"/>
      <c r="D33" s="183"/>
      <c r="E33" s="84"/>
      <c r="F33" s="85"/>
      <c r="G33" s="85"/>
      <c r="H33" s="114"/>
      <c r="I33" s="85"/>
      <c r="J33" s="85"/>
      <c r="K33" s="85"/>
      <c r="L33" s="85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9.5" hidden="1" customHeight="1" x14ac:dyDescent="0.25">
      <c r="A34" s="80">
        <v>29</v>
      </c>
      <c r="B34" s="117"/>
      <c r="C34" s="118"/>
      <c r="D34" s="119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9.5" hidden="1" customHeight="1" x14ac:dyDescent="0.25">
      <c r="A35" s="80">
        <v>30</v>
      </c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9.5" hidden="1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COUNTIF(E6:E36,"2735")</f>
        <v>26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4.6538461538461542</v>
      </c>
      <c r="H38" s="128">
        <v>4</v>
      </c>
      <c r="I38" s="128">
        <v>4.3076923076923075</v>
      </c>
      <c r="J38" s="128">
        <v>4.4615384615384617</v>
      </c>
      <c r="K38" s="128">
        <v>4.6538461538461542</v>
      </c>
      <c r="L38" s="128">
        <v>4.0384615384615383</v>
      </c>
      <c r="M38" s="128">
        <v>4.76</v>
      </c>
      <c r="N38" s="128">
        <v>3.5769230769230771</v>
      </c>
      <c r="O38" s="129">
        <v>3.8461538461538463</v>
      </c>
      <c r="P38" s="130">
        <v>4.375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2</v>
      </c>
      <c r="Z38" s="104">
        <f>SUM(Z6:Z37)</f>
        <v>50</v>
      </c>
      <c r="AA38" s="104">
        <f>SUM(AA6:AA37)</f>
        <v>83</v>
      </c>
      <c r="AB38" s="104">
        <f>SUM(AB6:AB37)</f>
        <v>122</v>
      </c>
      <c r="AC38" s="104">
        <f t="shared" si="7"/>
        <v>257</v>
      </c>
      <c r="AD38" s="105">
        <f t="shared" si="8"/>
        <v>4.2645914396887159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4.6538461538461542</v>
      </c>
      <c r="AI38" s="132">
        <f t="shared" si="28"/>
        <v>4</v>
      </c>
      <c r="AJ38" s="132">
        <f t="shared" si="28"/>
        <v>4.3076923076923075</v>
      </c>
      <c r="AK38" s="132">
        <f t="shared" si="28"/>
        <v>4.4615384615384617</v>
      </c>
      <c r="AL38" s="132">
        <f t="shared" si="28"/>
        <v>4.6538461538461542</v>
      </c>
      <c r="AM38" s="132">
        <f t="shared" si="28"/>
        <v>4.0384615384615383</v>
      </c>
      <c r="AN38" s="132">
        <f t="shared" si="28"/>
        <v>4.76</v>
      </c>
      <c r="AO38" s="132">
        <f t="shared" si="28"/>
        <v>3.5769230769230771</v>
      </c>
      <c r="AP38" s="132">
        <f t="shared" si="28"/>
        <v>3.8461538461538463</v>
      </c>
      <c r="AQ38" s="132">
        <f t="shared" si="28"/>
        <v>4.375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17</v>
      </c>
      <c r="H39" s="137">
        <v>8</v>
      </c>
      <c r="I39" s="137">
        <v>13</v>
      </c>
      <c r="J39" s="137">
        <v>12</v>
      </c>
      <c r="K39" s="137">
        <v>18</v>
      </c>
      <c r="L39" s="137">
        <v>12</v>
      </c>
      <c r="M39" s="137">
        <v>19</v>
      </c>
      <c r="N39" s="137">
        <v>2</v>
      </c>
      <c r="O39" s="138">
        <v>7</v>
      </c>
      <c r="P39" s="138">
        <v>14</v>
      </c>
      <c r="Q39" s="138" t="str">
        <v>0</v>
      </c>
      <c r="R39" s="138" t="str">
        <v>0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1</v>
      </c>
      <c r="W39" s="140"/>
      <c r="X39" s="10">
        <f>SUM(X38:AB38)</f>
        <v>257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17</v>
      </c>
      <c r="AI39" s="144">
        <f t="shared" si="29"/>
        <v>8</v>
      </c>
      <c r="AJ39" s="144">
        <f t="shared" si="29"/>
        <v>13</v>
      </c>
      <c r="AK39" s="144">
        <f t="shared" si="29"/>
        <v>12</v>
      </c>
      <c r="AL39" s="144">
        <f t="shared" si="29"/>
        <v>18</v>
      </c>
      <c r="AM39" s="144">
        <f t="shared" si="29"/>
        <v>12</v>
      </c>
      <c r="AN39" s="144">
        <f t="shared" si="29"/>
        <v>19</v>
      </c>
      <c r="AO39" s="144">
        <f t="shared" si="29"/>
        <v>2</v>
      </c>
      <c r="AP39" s="144">
        <f t="shared" si="29"/>
        <v>7</v>
      </c>
      <c r="AQ39" s="144">
        <f t="shared" si="29"/>
        <v>14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9</v>
      </c>
      <c r="H40" s="153">
        <v>10</v>
      </c>
      <c r="I40" s="153">
        <v>8</v>
      </c>
      <c r="J40" s="153">
        <v>14</v>
      </c>
      <c r="K40" s="153">
        <v>7</v>
      </c>
      <c r="L40" s="153">
        <v>3</v>
      </c>
      <c r="M40" s="153">
        <v>6</v>
      </c>
      <c r="N40" s="153">
        <v>11</v>
      </c>
      <c r="O40" s="154">
        <v>8</v>
      </c>
      <c r="P40" s="154">
        <v>7</v>
      </c>
      <c r="Q40" s="154" t="str">
        <v>0</v>
      </c>
      <c r="R40" s="154" t="str">
        <v>0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7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3</v>
      </c>
      <c r="AA40" s="156">
        <f>IF(COUNTIF(AA6:AA37,4)=0," ",COUNTIF(AA6:AA37,4))</f>
        <v>6</v>
      </c>
      <c r="AB40" s="156">
        <f>IF(COUNTIF(AB6:AB37,4)=0," ",COUNTIF(AB6:AB37,4))</f>
        <v>1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9</v>
      </c>
      <c r="AI40" s="156">
        <f t="shared" si="30"/>
        <v>10</v>
      </c>
      <c r="AJ40" s="156">
        <f t="shared" si="30"/>
        <v>8</v>
      </c>
      <c r="AK40" s="156">
        <f t="shared" si="30"/>
        <v>14</v>
      </c>
      <c r="AL40" s="156">
        <f t="shared" si="30"/>
        <v>7</v>
      </c>
      <c r="AM40" s="156">
        <f t="shared" si="30"/>
        <v>3</v>
      </c>
      <c r="AN40" s="156">
        <f t="shared" si="30"/>
        <v>6</v>
      </c>
      <c r="AO40" s="156">
        <f t="shared" si="30"/>
        <v>11</v>
      </c>
      <c r="AP40" s="156">
        <f t="shared" si="30"/>
        <v>8</v>
      </c>
      <c r="AQ40" s="156">
        <f t="shared" si="30"/>
        <v>7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>
        <v>8</v>
      </c>
      <c r="I41" s="167">
        <v>5</v>
      </c>
      <c r="J41" s="167" t="str">
        <v>0</v>
      </c>
      <c r="K41" s="167">
        <v>1</v>
      </c>
      <c r="L41" s="167">
        <v>11</v>
      </c>
      <c r="M41" s="167" t="str">
        <v>0</v>
      </c>
      <c r="N41" s="167">
        <v>13</v>
      </c>
      <c r="O41" s="168">
        <v>11</v>
      </c>
      <c r="P41" s="168">
        <v>1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16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4</v>
      </c>
      <c r="AA41" s="170">
        <f>IF(COUNTIF(AA6:AA37,3)=0," ",COUNTIF(AA6:AA37,3))</f>
        <v>7</v>
      </c>
      <c r="AB41" s="170">
        <f>IF(COUNTIF(AB6:AB37,3)=0," ",COUNTIF(AB6:AB37,3))</f>
        <v>4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 t="str">
        <f t="shared" si="31"/>
        <v>0</v>
      </c>
      <c r="AI41" s="170">
        <f t="shared" si="31"/>
        <v>8</v>
      </c>
      <c r="AJ41" s="170">
        <f t="shared" si="31"/>
        <v>5</v>
      </c>
      <c r="AK41" s="170" t="str">
        <f t="shared" si="31"/>
        <v>0</v>
      </c>
      <c r="AL41" s="170">
        <f t="shared" si="31"/>
        <v>1</v>
      </c>
      <c r="AM41" s="170">
        <f t="shared" si="31"/>
        <v>11</v>
      </c>
      <c r="AN41" s="170" t="str">
        <f t="shared" si="31"/>
        <v>0</v>
      </c>
      <c r="AO41" s="170">
        <f t="shared" si="31"/>
        <v>13</v>
      </c>
      <c r="AP41" s="170">
        <f t="shared" si="31"/>
        <v>11</v>
      </c>
      <c r="AQ41" s="170">
        <f t="shared" si="31"/>
        <v>1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2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>
        <f>IF(COUNTIF(V6:V37,2)=0,"0",COUNTIF(V6:V37,2))</f>
        <v>2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4</v>
      </c>
      <c r="AA42" s="87">
        <f>IF(COUNTIF(AA6:AA37,2)=0," ",COUNTIF(AA6:AA37,2))</f>
        <v>1</v>
      </c>
      <c r="AB42" s="87">
        <f>IF(COUNTIF(AB6:AB37,2)=0," ",COUNTIF(AB6:AB37,2))</f>
        <v>5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2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1</v>
      </c>
      <c r="N43" s="86">
        <v>0</v>
      </c>
      <c r="O43" s="115">
        <v>0</v>
      </c>
      <c r="P43" s="115">
        <v>2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1</v>
      </c>
      <c r="AO43" s="179">
        <f t="shared" si="34"/>
        <v>0</v>
      </c>
      <c r="AP43" s="179">
        <f t="shared" si="34"/>
        <v>0</v>
      </c>
      <c r="AQ43" s="179">
        <f t="shared" si="34"/>
        <v>2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M2"/>
    <mergeCell ref="N2:P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351" priority="5" operator="equal">
      <formula>4</formula>
    </cfRule>
    <cfRule type="cellIs" dxfId="15350" priority="6" operator="equal">
      <formula>3</formula>
    </cfRule>
  </conditionalFormatting>
  <conditionalFormatting sqref="Z5:AC5 W40:AF43 AE6:AE39 W39 R6:V45 F34:Q45 AG43:CB43 W44:AW45 AG6:AW42 F6:Q6 G17:J32 G17:K31 K16 G7:K15 F7:F33 F19:J31 L7:Q31">
    <cfRule type="cellIs" dxfId="15349" priority="7" operator="equal">
      <formula>5</formula>
    </cfRule>
    <cfRule type="cellIs" dxfId="15348" priority="8" operator="equal">
      <formula>4</formula>
    </cfRule>
    <cfRule type="cellIs" dxfId="15347" priority="9" operator="equal">
      <formula>3</formula>
    </cfRule>
  </conditionalFormatting>
  <conditionalFormatting sqref="AF6:AF37">
    <cfRule type="expression" dxfId="15346" priority="10">
      <formula>VALUE(RIGHT(AF6))&gt;AE6</formula>
    </cfRule>
    <cfRule type="expression" dxfId="15345" priority="11">
      <formula>EXACT(RIGHT(AF6,3),"зач")</formula>
    </cfRule>
  </conditionalFormatting>
  <conditionalFormatting sqref="AE3:AJ4 U4:AC4 N3:AC3">
    <cfRule type="expression" dxfId="15344" priority="12">
      <formula>$D$1&lt;N3</formula>
    </cfRule>
    <cfRule type="expression" dxfId="15343" priority="13">
      <formula>$D$1&gt;N3</formula>
    </cfRule>
  </conditionalFormatting>
  <conditionalFormatting sqref="N4">
    <cfRule type="expression" priority="14">
      <formula>$D$1&lt;N4</formula>
    </cfRule>
    <cfRule type="expression" priority="15">
      <formula>$D$1&gt;N4</formula>
    </cfRule>
  </conditionalFormatting>
  <conditionalFormatting sqref="M5">
    <cfRule type="cellIs" priority="16" operator="equal">
      <formula>5</formula>
    </cfRule>
    <cfRule type="cellIs" dxfId="15342" priority="17" operator="equal">
      <formula>4</formula>
    </cfRule>
    <cfRule type="cellIs" dxfId="15341" priority="18" operator="equal">
      <formula>3</formula>
    </cfRule>
  </conditionalFormatting>
  <conditionalFormatting sqref="M3:M4">
    <cfRule type="expression" priority="19">
      <formula>$D$1&lt;M3</formula>
    </cfRule>
    <cfRule type="expression" priority="20">
      <formula>$D$1&gt;M3</formula>
    </cfRule>
  </conditionalFormatting>
  <conditionalFormatting sqref="Q5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Q4">
    <cfRule type="expression" priority="24">
      <formula>$D$1&lt;Q4</formula>
    </cfRule>
    <cfRule type="expression" dxfId="15340" priority="25">
      <formula>$D$1&gt;Q4</formula>
    </cfRule>
  </conditionalFormatting>
  <conditionalFormatting sqref="R5">
    <cfRule type="cellIs" dxfId="15339" priority="26" operator="equal">
      <formula>5</formula>
    </cfRule>
    <cfRule type="cellIs" dxfId="15338" priority="27" operator="equal">
      <formula>4</formula>
    </cfRule>
    <cfRule type="cellIs" dxfId="15337" priority="28" operator="equal">
      <formula>3</formula>
    </cfRule>
  </conditionalFormatting>
  <conditionalFormatting sqref="R4">
    <cfRule type="expression" dxfId="15336" priority="29">
      <formula>$D$1&lt;R4</formula>
    </cfRule>
    <cfRule type="expression" dxfId="15335" priority="30">
      <formula>$D$1&gt;R4</formula>
    </cfRule>
  </conditionalFormatting>
  <conditionalFormatting sqref="R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R4">
    <cfRule type="expression" dxfId="15334" priority="34">
      <formula>$D$1&lt;R4</formula>
    </cfRule>
    <cfRule type="expression" dxfId="15333" priority="35">
      <formula>$D$1&gt;R4</formula>
    </cfRule>
  </conditionalFormatting>
  <conditionalFormatting sqref="S4">
    <cfRule type="expression" priority="36">
      <formula>$D$1&lt;S4</formula>
    </cfRule>
    <cfRule type="expression" priority="37">
      <formula>$D$1&gt;S4</formula>
    </cfRule>
  </conditionalFormatting>
  <conditionalFormatting sqref="S5">
    <cfRule type="cellIs" priority="38" operator="equal">
      <formula>5</formula>
    </cfRule>
    <cfRule type="cellIs" dxfId="15332" priority="39" operator="equal">
      <formula>4</formula>
    </cfRule>
    <cfRule type="cellIs" dxfId="15331" priority="40" operator="equal">
      <formula>3</formula>
    </cfRule>
  </conditionalFormatting>
  <conditionalFormatting sqref="S4">
    <cfRule type="expression" priority="41">
      <formula>$D$1&lt;S4</formula>
    </cfRule>
    <cfRule type="expression" priority="42">
      <formula>$D$1&gt;S4</formula>
    </cfRule>
  </conditionalFormatting>
  <conditionalFormatting sqref="S5">
    <cfRule type="cellIs" priority="43" operator="equal">
      <formula>5</formula>
    </cfRule>
    <cfRule type="cellIs" dxfId="15330" priority="44" operator="equal">
      <formula>4</formula>
    </cfRule>
    <cfRule type="cellIs" dxfId="15329" priority="45" operator="equal">
      <formula>3</formula>
    </cfRule>
  </conditionalFormatting>
  <conditionalFormatting sqref="S5">
    <cfRule type="cellIs" dxfId="15328" priority="46" operator="equal">
      <formula>5</formula>
    </cfRule>
    <cfRule type="cellIs" dxfId="15327" priority="47" operator="equal">
      <formula>4</formula>
    </cfRule>
    <cfRule type="cellIs" dxfId="15326" priority="48" operator="equal">
      <formula>3</formula>
    </cfRule>
  </conditionalFormatting>
  <conditionalFormatting sqref="S4">
    <cfRule type="expression" dxfId="15325" priority="49">
      <formula>$D$1&lt;S4</formula>
    </cfRule>
    <cfRule type="expression" priority="50">
      <formula>$D$1&gt;S4</formula>
    </cfRule>
  </conditionalFormatting>
  <conditionalFormatting sqref="T5">
    <cfRule type="cellIs" priority="51" operator="equal">
      <formula>5</formula>
    </cfRule>
    <cfRule type="cellIs" priority="52" operator="equal">
      <formula>4</formula>
    </cfRule>
    <cfRule type="cellIs" dxfId="15324" priority="53" operator="equal">
      <formula>3</formula>
    </cfRule>
  </conditionalFormatting>
  <conditionalFormatting sqref="T4">
    <cfRule type="expression" dxfId="15323" priority="54">
      <formula>$D$1&lt;T4</formula>
    </cfRule>
    <cfRule type="expression" dxfId="15322" priority="55">
      <formula>$D$1&gt;T4</formula>
    </cfRule>
  </conditionalFormatting>
  <conditionalFormatting sqref="T4">
    <cfRule type="expression" dxfId="15321" priority="56">
      <formula>$D$1&lt;T4</formula>
    </cfRule>
    <cfRule type="expression" priority="57">
      <formula>$D$1&gt;T4</formula>
    </cfRule>
  </conditionalFormatting>
  <conditionalFormatting sqref="J32">
    <cfRule type="cellIs" priority="58" operator="equal">
      <formula>5</formula>
    </cfRule>
    <cfRule type="cellIs" priority="59" operator="equal">
      <formula>4</formula>
    </cfRule>
    <cfRule type="cellIs" dxfId="15320" priority="60" operator="equal">
      <formula>3</formula>
    </cfRule>
  </conditionalFormatting>
  <conditionalFormatting sqref="J33">
    <cfRule type="cellIs" dxfId="15319" priority="61" operator="equal">
      <formula>5</formula>
    </cfRule>
    <cfRule type="cellIs" priority="62" operator="equal">
      <formula>4</formula>
    </cfRule>
    <cfRule type="cellIs" priority="63" operator="equal">
      <formula>3</formula>
    </cfRule>
  </conditionalFormatting>
  <conditionalFormatting sqref="I32:I33">
    <cfRule type="cellIs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G32:G33">
    <cfRule type="cellIs" priority="67" operator="equal">
      <formula>5</formula>
    </cfRule>
    <cfRule type="cellIs" dxfId="15318" priority="68" operator="equal">
      <formula>4</formula>
    </cfRule>
    <cfRule type="cellIs" dxfId="15317" priority="69" operator="equal">
      <formula>3</formula>
    </cfRule>
  </conditionalFormatting>
  <conditionalFormatting sqref="L32:L33">
    <cfRule type="cellIs" dxfId="15316" priority="70" operator="equal">
      <formula>5</formula>
    </cfRule>
    <cfRule type="cellIs" dxfId="15315" priority="71" operator="equal">
      <formula>4</formula>
    </cfRule>
    <cfRule type="cellIs" dxfId="15314" priority="72" operator="equal">
      <formula>3</formula>
    </cfRule>
  </conditionalFormatting>
  <conditionalFormatting sqref="K32:K33">
    <cfRule type="cellIs" dxfId="15313" priority="73" operator="equal">
      <formula>5</formula>
    </cfRule>
    <cfRule type="cellIs" dxfId="15312" priority="74" operator="equal">
      <formula>4</formula>
    </cfRule>
    <cfRule type="cellIs" dxfId="15311" priority="75" operator="equal">
      <formula>3</formula>
    </cfRule>
  </conditionalFormatting>
  <conditionalFormatting sqref="H3:I3">
    <cfRule type="expression" dxfId="15310" priority="76">
      <formula>$D$1&lt;H3</formula>
    </cfRule>
    <cfRule type="expression" dxfId="15309" priority="77">
      <formula>$D$1&gt;H3</formula>
    </cfRule>
  </conditionalFormatting>
  <conditionalFormatting sqref="I3">
    <cfRule type="expression" dxfId="15308" priority="78">
      <formula>$D$1&lt;I3</formula>
    </cfRule>
    <cfRule type="expression" dxfId="15307" priority="79">
      <formula>$D$1&gt;I3</formula>
    </cfRule>
  </conditionalFormatting>
  <conditionalFormatting sqref="I3">
    <cfRule type="expression" dxfId="15306" priority="80">
      <formula>$D$1&lt;I3</formula>
    </cfRule>
    <cfRule type="expression" dxfId="15305" priority="81">
      <formula>$D$1&gt;I3</formula>
    </cfRule>
  </conditionalFormatting>
  <conditionalFormatting sqref="I3">
    <cfRule type="expression" priority="82">
      <formula>$D$1&lt;I3</formula>
    </cfRule>
    <cfRule type="expression" priority="83">
      <formula>$D$1&gt;I3</formula>
    </cfRule>
  </conditionalFormatting>
  <conditionalFormatting sqref="J3:L3">
    <cfRule type="expression" priority="84">
      <formula>$D$1&lt;J3</formula>
    </cfRule>
    <cfRule type="expression" dxfId="15304" priority="85">
      <formula>$D$1&gt;J3</formula>
    </cfRule>
  </conditionalFormatting>
  <conditionalFormatting sqref="J3">
    <cfRule type="expression" dxfId="15303" priority="86">
      <formula>$D$1&lt;J3</formula>
    </cfRule>
    <cfRule type="expression" dxfId="15302" priority="87">
      <formula>$D$1&gt;J3</formula>
    </cfRule>
  </conditionalFormatting>
  <conditionalFormatting sqref="F3">
    <cfRule type="expression" dxfId="15301" priority="88">
      <formula>$D$1&lt;F3</formula>
    </cfRule>
    <cfRule type="expression" dxfId="15300" priority="89">
      <formula>$D$1&gt;F3</formula>
    </cfRule>
  </conditionalFormatting>
  <conditionalFormatting sqref="H4">
    <cfRule type="expression" dxfId="15299" priority="90">
      <formula>$D$1&lt;H4</formula>
    </cfRule>
    <cfRule type="expression" dxfId="15298" priority="91">
      <formula>$D$1&gt;H4</formula>
    </cfRule>
  </conditionalFormatting>
  <conditionalFormatting sqref="H5">
    <cfRule type="cellIs" dxfId="15297" priority="92" operator="equal">
      <formula>5</formula>
    </cfRule>
    <cfRule type="cellIs" dxfId="15296" priority="93" operator="equal">
      <formula>4</formula>
    </cfRule>
    <cfRule type="cellIs" dxfId="15295" priority="94" operator="equal">
      <formula>3</formula>
    </cfRule>
  </conditionalFormatting>
  <conditionalFormatting sqref="H4">
    <cfRule type="expression" dxfId="15294" priority="95">
      <formula>$D$1&lt;H4</formula>
    </cfRule>
    <cfRule type="expression" dxfId="15293" priority="96">
      <formula>$D$1&gt;H4</formula>
    </cfRule>
  </conditionalFormatting>
  <conditionalFormatting sqref="H4">
    <cfRule type="expression" priority="97">
      <formula>$D$1&lt;H4</formula>
    </cfRule>
    <cfRule type="expression" priority="98">
      <formula>$D$1&gt;H4</formula>
    </cfRule>
  </conditionalFormatting>
  <conditionalFormatting sqref="H4">
    <cfRule type="expression" priority="99">
      <formula>$D$1&lt;H4</formula>
    </cfRule>
    <cfRule type="expression" dxfId="15292" priority="100">
      <formula>$D$1&gt;H4</formula>
    </cfRule>
  </conditionalFormatting>
  <conditionalFormatting sqref="H4">
    <cfRule type="expression" dxfId="15291" priority="101">
      <formula>$D$1&lt;H4</formula>
    </cfRule>
    <cfRule type="expression" dxfId="15290" priority="102">
      <formula>$D$1&gt;H4</formula>
    </cfRule>
  </conditionalFormatting>
  <conditionalFormatting sqref="H4">
    <cfRule type="expression" dxfId="15289" priority="103">
      <formula>$D$1&lt;H4</formula>
    </cfRule>
    <cfRule type="expression" priority="104">
      <formula>$D$1&gt;H4</formula>
    </cfRule>
  </conditionalFormatting>
  <conditionalFormatting sqref="F5">
    <cfRule type="cellIs" priority="105" operator="equal">
      <formula>5</formula>
    </cfRule>
    <cfRule type="cellIs" priority="106" operator="equal">
      <formula>4</formula>
    </cfRule>
    <cfRule type="cellIs" dxfId="15288" priority="107" operator="equal">
      <formula>3</formula>
    </cfRule>
  </conditionalFormatting>
  <conditionalFormatting sqref="F4">
    <cfRule type="expression" dxfId="15287" priority="108">
      <formula>$D$1&lt;F4</formula>
    </cfRule>
    <cfRule type="expression" dxfId="15286" priority="109">
      <formula>$D$1&gt;F4</formula>
    </cfRule>
  </conditionalFormatting>
  <conditionalFormatting sqref="G16:J16">
    <cfRule type="cellIs" dxfId="15285" priority="110" operator="equal">
      <formula>5</formula>
    </cfRule>
    <cfRule type="cellIs" dxfId="15284" priority="111" operator="equal">
      <formula>4</formula>
    </cfRule>
    <cfRule type="cellIs" dxfId="15283" priority="112" operator="equal">
      <formula>3</formula>
    </cfRule>
  </conditionalFormatting>
  <conditionalFormatting sqref="J31">
    <cfRule type="cellIs" dxfId="15282" priority="113" operator="equal">
      <formula>5</formula>
    </cfRule>
    <cfRule type="cellIs" dxfId="15281" priority="114" operator="equal">
      <formula>4</formula>
    </cfRule>
    <cfRule type="cellIs" dxfId="15280" priority="115" operator="equal">
      <formula>3</formula>
    </cfRule>
  </conditionalFormatting>
  <conditionalFormatting sqref="I31">
    <cfRule type="cellIs" dxfId="15279" priority="116" operator="equal">
      <formula>5</formula>
    </cfRule>
    <cfRule type="cellIs" dxfId="15278" priority="117" operator="equal">
      <formula>4</formula>
    </cfRule>
    <cfRule type="cellIs" dxfId="15277" priority="118" operator="equal">
      <formula>3</formula>
    </cfRule>
  </conditionalFormatting>
  <conditionalFormatting sqref="G31">
    <cfRule type="cellIs" dxfId="15276" priority="119" operator="equal">
      <formula>5</formula>
    </cfRule>
    <cfRule type="cellIs" dxfId="15275" priority="120" operator="equal">
      <formula>4</formula>
    </cfRule>
    <cfRule type="cellIs" dxfId="15274" priority="121" operator="equal">
      <formula>3</formula>
    </cfRule>
  </conditionalFormatting>
  <conditionalFormatting sqref="L4">
    <cfRule type="expression" dxfId="15273" priority="122">
      <formula>$D$1&lt;L4</formula>
    </cfRule>
    <cfRule type="expression" dxfId="15272" priority="123">
      <formula>$D$1&gt;L4</formula>
    </cfRule>
  </conditionalFormatting>
  <conditionalFormatting sqref="L4">
    <cfRule type="expression" dxfId="15271" priority="124">
      <formula>$D$1&lt;L4</formula>
    </cfRule>
    <cfRule type="expression" dxfId="15270" priority="125">
      <formula>$D$1&gt;L4</formula>
    </cfRule>
  </conditionalFormatting>
  <conditionalFormatting sqref="L4">
    <cfRule type="expression" dxfId="15269" priority="126">
      <formula>$D$1&lt;L4</formula>
    </cfRule>
    <cfRule type="expression" dxfId="15268" priority="127">
      <formula>$D$1&gt;L4</formula>
    </cfRule>
  </conditionalFormatting>
  <conditionalFormatting sqref="G5">
    <cfRule type="cellIs" dxfId="15267" priority="128" operator="equal">
      <formula>5</formula>
    </cfRule>
    <cfRule type="cellIs" dxfId="15266" priority="129" operator="equal">
      <formula>4</formula>
    </cfRule>
    <cfRule type="cellIs" priority="130" operator="equal">
      <formula>3</formula>
    </cfRule>
  </conditionalFormatting>
  <conditionalFormatting sqref="L4">
    <cfRule type="expression" priority="131">
      <formula>$D$1&lt;L4</formula>
    </cfRule>
    <cfRule type="expression" priority="132">
      <formula>$D$1&gt;L4</formula>
    </cfRule>
  </conditionalFormatting>
  <conditionalFormatting sqref="L4">
    <cfRule type="expression" priority="133">
      <formula>$D$1&lt;L4</formula>
    </cfRule>
    <cfRule type="expression" priority="134">
      <formula>$D$1&gt;L4</formula>
    </cfRule>
  </conditionalFormatting>
  <conditionalFormatting sqref="L4">
    <cfRule type="expression" priority="135">
      <formula>$D$1&lt;L4</formula>
    </cfRule>
    <cfRule type="expression" dxfId="15265" priority="136">
      <formula>$D$1&gt;L4</formula>
    </cfRule>
  </conditionalFormatting>
  <conditionalFormatting sqref="L4">
    <cfRule type="expression" dxfId="15264" priority="137">
      <formula>$D$1&lt;L4</formula>
    </cfRule>
    <cfRule type="expression" priority="138">
      <formula>$D$1&gt;L4</formula>
    </cfRule>
  </conditionalFormatting>
  <conditionalFormatting sqref="G3">
    <cfRule type="expression" priority="139">
      <formula>$D$1&lt;G3</formula>
    </cfRule>
    <cfRule type="expression" priority="140">
      <formula>$D$1&gt;G3</formula>
    </cfRule>
  </conditionalFormatting>
  <conditionalFormatting sqref="G4">
    <cfRule type="expression" dxfId="15263" priority="141">
      <formula>$D$1&lt;G4</formula>
    </cfRule>
    <cfRule type="expression" dxfId="15262" priority="142">
      <formula>$D$1&gt;G4</formula>
    </cfRule>
  </conditionalFormatting>
  <conditionalFormatting sqref="G4">
    <cfRule type="expression" dxfId="15261" priority="143">
      <formula>$D$1&lt;G4</formula>
    </cfRule>
    <cfRule type="expression" dxfId="15260" priority="144">
      <formula>$D$1&gt;G4</formula>
    </cfRule>
  </conditionalFormatting>
  <conditionalFormatting sqref="G4">
    <cfRule type="expression" priority="145">
      <formula>$D$1&lt;G4</formula>
    </cfRule>
    <cfRule type="expression" priority="146">
      <formula>$D$1&gt;G4</formula>
    </cfRule>
  </conditionalFormatting>
  <conditionalFormatting sqref="G5">
    <cfRule type="cellIs" priority="147" operator="equal">
      <formula>5</formula>
    </cfRule>
    <cfRule type="cellIs" dxfId="15259" priority="148" operator="equal">
      <formula>4</formula>
    </cfRule>
    <cfRule type="cellIs" dxfId="15258" priority="149" operator="equal">
      <formula>3</formula>
    </cfRule>
  </conditionalFormatting>
  <conditionalFormatting sqref="I5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I4">
    <cfRule type="expression" dxfId="15257" priority="153">
      <formula>$D$1&lt;I4</formula>
    </cfRule>
    <cfRule type="expression" dxfId="15256" priority="154">
      <formula>$D$1&gt;I4</formula>
    </cfRule>
  </conditionalFormatting>
  <conditionalFormatting sqref="I4">
    <cfRule type="expression" dxfId="15255" priority="155">
      <formula>$D$1&lt;I4</formula>
    </cfRule>
    <cfRule type="expression" dxfId="15254" priority="156">
      <formula>$D$1&gt;I4</formula>
    </cfRule>
  </conditionalFormatting>
  <conditionalFormatting sqref="J5">
    <cfRule type="cellIs" dxfId="15253" priority="157" operator="equal">
      <formula>5</formula>
    </cfRule>
    <cfRule type="cellIs" dxfId="15252" priority="158" operator="equal">
      <formula>4</formula>
    </cfRule>
    <cfRule type="cellIs" priority="159" operator="equal">
      <formula>3</formula>
    </cfRule>
  </conditionalFormatting>
  <conditionalFormatting sqref="J4">
    <cfRule type="expression" priority="160">
      <formula>$D$1&lt;J4</formula>
    </cfRule>
    <cfRule type="expression" priority="161">
      <formula>$D$1&gt;J4</formula>
    </cfRule>
  </conditionalFormatting>
  <conditionalFormatting sqref="J4">
    <cfRule type="expression" dxfId="15251" priority="162">
      <formula>$D$1&lt;J4</formula>
    </cfRule>
    <cfRule type="expression" dxfId="15250" priority="163">
      <formula>$D$1&gt;J4</formula>
    </cfRule>
  </conditionalFormatting>
  <conditionalFormatting sqref="K5">
    <cfRule type="cellIs" dxfId="15249" priority="164" operator="equal">
      <formula>5</formula>
    </cfRule>
    <cfRule type="cellIs" dxfId="15248" priority="165" operator="equal">
      <formula>4</formula>
    </cfRule>
    <cfRule type="cellIs" dxfId="15247" priority="166" operator="equal">
      <formula>3</formula>
    </cfRule>
  </conditionalFormatting>
  <conditionalFormatting sqref="K4">
    <cfRule type="expression" dxfId="15246" priority="167">
      <formula>$D$1&lt;K4</formula>
    </cfRule>
    <cfRule type="expression" dxfId="15245" priority="168">
      <formula>$D$1&gt;K4</formula>
    </cfRule>
  </conditionalFormatting>
  <conditionalFormatting sqref="L5">
    <cfRule type="cellIs" dxfId="15244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L5">
    <cfRule type="cellIs" priority="172" operator="equal">
      <formula>5</formula>
    </cfRule>
    <cfRule type="cellIs" dxfId="15243" priority="173" operator="equal">
      <formula>4</formula>
    </cfRule>
    <cfRule type="cellIs" dxfId="15242" priority="174" operator="equal">
      <formula>3</formula>
    </cfRule>
  </conditionalFormatting>
  <conditionalFormatting sqref="L5">
    <cfRule type="cellIs" dxfId="15241" priority="175" operator="equal">
      <formula>5</formula>
    </cfRule>
    <cfRule type="cellIs" dxfId="15240" priority="176" operator="equal">
      <formula>4</formula>
    </cfRule>
    <cfRule type="cellIs" priority="177" operator="equal">
      <formula>3</formula>
    </cfRule>
  </conditionalFormatting>
  <conditionalFormatting sqref="L5">
    <cfRule type="cellIs" priority="178" operator="equal">
      <formula>5</formula>
    </cfRule>
    <cfRule type="cellIs" priority="179" operator="equal">
      <formula>4</formula>
    </cfRule>
    <cfRule type="cellIs" dxfId="15239" priority="180" operator="equal">
      <formula>3</formula>
    </cfRule>
  </conditionalFormatting>
  <conditionalFormatting sqref="L5">
    <cfRule type="cellIs" dxfId="15238" priority="181" operator="equal">
      <formula>5</formula>
    </cfRule>
    <cfRule type="cellIs" dxfId="15237" priority="182" operator="equal">
      <formula>4</formula>
    </cfRule>
    <cfRule type="cellIs" dxfId="15236" priority="183" operator="equal">
      <formula>3</formula>
    </cfRule>
  </conditionalFormatting>
  <conditionalFormatting sqref="P5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P4">
    <cfRule type="expression" dxfId="15235" priority="187">
      <formula>$D$1&lt;P4</formula>
    </cfRule>
    <cfRule type="expression" dxfId="15234" priority="188">
      <formula>$D$1&gt;P4</formula>
    </cfRule>
  </conditionalFormatting>
  <conditionalFormatting sqref="O5">
    <cfRule type="cellIs" dxfId="15233" priority="189" operator="equal">
      <formula>5</formula>
    </cfRule>
    <cfRule type="cellIs" dxfId="15232" priority="190" operator="equal">
      <formula>4</formula>
    </cfRule>
    <cfRule type="cellIs" priority="191" operator="equal">
      <formula>3</formula>
    </cfRule>
  </conditionalFormatting>
  <conditionalFormatting sqref="O4">
    <cfRule type="expression" priority="192">
      <formula>$D$1&lt;O4</formula>
    </cfRule>
    <cfRule type="expression" priority="193">
      <formula>$D$1&gt;O4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AMK54"/>
  <sheetViews>
    <sheetView view="pageBreakPreview" zoomScale="65" zoomScaleNormal="85" zoomScalePageLayoutView="65" workbookViewId="0">
      <selection activeCell="CH12" sqref="CH12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6" style="15" customWidth="1"/>
    <col min="4" max="4" width="46.88671875" style="15" customWidth="1"/>
    <col min="5" max="5" width="7.44140625" style="15" hidden="1" customWidth="1"/>
    <col min="6" max="6" width="8.109375" hidden="1" customWidth="1"/>
    <col min="7" max="11" width="8.109375" customWidth="1"/>
    <col min="12" max="13" width="7.109375" customWidth="1"/>
    <col min="14" max="14" width="6.5546875" hidden="1" customWidth="1"/>
    <col min="15" max="15" width="6.21875" hidden="1" customWidth="1"/>
    <col min="16" max="16" width="6.44140625" hidden="1" customWidth="1"/>
    <col min="17" max="17" width="7.5546875" customWidth="1"/>
    <col min="18" max="18" width="7.33203125" customWidth="1"/>
    <col min="19" max="19" width="7.6640625" customWidth="1"/>
    <col min="20" max="21" width="6.88671875" hidden="1" customWidth="1"/>
    <col min="22" max="22" width="4.33203125" customWidth="1"/>
    <col min="23" max="24" width="4.44140625" hidden="1" customWidth="1"/>
    <col min="25" max="28" width="3.6640625" hidden="1" customWidth="1"/>
    <col min="29" max="29" width="4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0" width="3.44140625" style="16" hidden="1" customWidth="1"/>
    <col min="81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/>
      <c r="O2" s="14"/>
      <c r="P2" s="14"/>
      <c r="Q2" s="14" t="s">
        <v>2</v>
      </c>
      <c r="R2" s="14"/>
      <c r="S2" s="14"/>
      <c r="T2" s="14"/>
      <c r="U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2751</v>
      </c>
      <c r="B3" s="13"/>
      <c r="C3" s="13"/>
      <c r="D3" s="39" t="s">
        <v>3</v>
      </c>
      <c r="E3" s="40"/>
      <c r="F3" s="41"/>
      <c r="G3" s="41">
        <v>43266</v>
      </c>
      <c r="H3" s="41">
        <v>43272</v>
      </c>
      <c r="I3" s="42">
        <v>43269</v>
      </c>
      <c r="J3" s="41">
        <v>43277</v>
      </c>
      <c r="K3" s="41">
        <v>43304</v>
      </c>
      <c r="L3" s="41">
        <v>43292</v>
      </c>
      <c r="M3" s="41">
        <v>43297</v>
      </c>
      <c r="N3" s="41"/>
      <c r="O3" s="41"/>
      <c r="P3" s="185"/>
      <c r="Q3" s="41">
        <v>43288</v>
      </c>
      <c r="R3" s="41">
        <v>43301</v>
      </c>
      <c r="S3" s="41">
        <v>43307</v>
      </c>
      <c r="T3" s="193"/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" customHeight="1" x14ac:dyDescent="0.25">
      <c r="A4" s="13"/>
      <c r="B4" s="13"/>
      <c r="C4" s="13"/>
      <c r="D4" s="51" t="s">
        <v>5</v>
      </c>
      <c r="E4" s="40"/>
      <c r="F4" s="52"/>
      <c r="G4" s="52" t="s">
        <v>6</v>
      </c>
      <c r="H4" s="52" t="s">
        <v>7</v>
      </c>
      <c r="I4" s="52" t="s">
        <v>9</v>
      </c>
      <c r="J4" s="52" t="s">
        <v>10</v>
      </c>
      <c r="K4" s="52" t="s">
        <v>8</v>
      </c>
      <c r="L4" s="52" t="s">
        <v>11</v>
      </c>
      <c r="M4" s="52" t="s">
        <v>12</v>
      </c>
      <c r="N4" s="53"/>
      <c r="O4" s="53"/>
      <c r="P4" s="53"/>
      <c r="Q4" s="52" t="s">
        <v>13</v>
      </c>
      <c r="R4" s="53" t="s">
        <v>14</v>
      </c>
      <c r="S4" s="52" t="s">
        <v>11</v>
      </c>
      <c r="T4" s="53"/>
      <c r="U4" s="53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84.7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4" t="s">
        <v>20</v>
      </c>
      <c r="H5" s="63" t="s">
        <v>21</v>
      </c>
      <c r="I5" s="65" t="s">
        <v>23</v>
      </c>
      <c r="J5" s="64" t="s">
        <v>24</v>
      </c>
      <c r="K5" s="64" t="s">
        <v>22</v>
      </c>
      <c r="L5" s="65" t="s">
        <v>25</v>
      </c>
      <c r="M5" s="65" t="s">
        <v>154</v>
      </c>
      <c r="N5" s="194"/>
      <c r="O5" s="64"/>
      <c r="P5" s="192"/>
      <c r="Q5" s="65" t="s">
        <v>27</v>
      </c>
      <c r="R5" s="195" t="s">
        <v>182</v>
      </c>
      <c r="S5" s="63" t="s">
        <v>25</v>
      </c>
      <c r="T5" s="63"/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8" x14ac:dyDescent="0.25">
      <c r="A6" s="80">
        <v>1</v>
      </c>
      <c r="B6" s="81" t="s">
        <v>36</v>
      </c>
      <c r="C6" s="82" t="s">
        <v>37</v>
      </c>
      <c r="D6" s="196" t="s">
        <v>183</v>
      </c>
      <c r="E6" s="84">
        <v>2751</v>
      </c>
      <c r="F6" s="182"/>
      <c r="G6" s="85">
        <v>4</v>
      </c>
      <c r="H6" s="85">
        <v>5</v>
      </c>
      <c r="I6" s="85">
        <v>5</v>
      </c>
      <c r="J6" s="85">
        <v>4</v>
      </c>
      <c r="K6" s="85">
        <v>5</v>
      </c>
      <c r="L6" s="85">
        <v>4</v>
      </c>
      <c r="M6" s="85">
        <v>5</v>
      </c>
      <c r="N6" s="85"/>
      <c r="O6" s="85"/>
      <c r="P6" s="85"/>
      <c r="Q6" s="85">
        <v>3</v>
      </c>
      <c r="R6" s="85">
        <v>5</v>
      </c>
      <c r="S6" s="85">
        <v>4</v>
      </c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1</v>
      </c>
      <c r="AA6" s="88">
        <f t="shared" ref="AA6:AA37" si="5">COUNTIF(AG6:AV6,AA$5)</f>
        <v>4</v>
      </c>
      <c r="AB6" s="88">
        <f t="shared" ref="AB6:AB37" si="6">COUNTIF(AG6:AV6,AB$5)</f>
        <v>5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4.4000000000000004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4</v>
      </c>
      <c r="AI6" s="92">
        <f t="shared" ref="AI6:AI37" si="12">IF(ISERROR(VALUE(LEFT(H6))),LEFT(H6),VALUE(LEFT(H6)))</f>
        <v>5</v>
      </c>
      <c r="AJ6" s="92">
        <f t="shared" ref="AJ6:AJ37" si="13">IF(ISERROR(VALUE(LEFT(I6))),LEFT(I6),VALUE(LEFT(I6)))</f>
        <v>5</v>
      </c>
      <c r="AK6" s="92">
        <f t="shared" ref="AK6:AK37" si="14">IF(ISERROR(VALUE(LEFT(J6))),LEFT(J6),VALUE(LEFT(J6)))</f>
        <v>4</v>
      </c>
      <c r="AL6" s="92">
        <f t="shared" ref="AL6:AL37" si="15">IF(ISERROR(VALUE(LEFT(K6))),LEFT(K6),VALUE(LEFT(K6)))</f>
        <v>5</v>
      </c>
      <c r="AM6" s="92">
        <f t="shared" ref="AM6:AM37" si="16">IF(ISERROR(VALUE(LEFT(L6))),LEFT(L6),VALUE(LEFT(L6)))</f>
        <v>4</v>
      </c>
      <c r="AN6" s="92">
        <f t="shared" ref="AN6:AN37" si="17">IF(ISERROR(VALUE(LEFT(M6))),LEFT(M6),VALUE(LEFT(M6)))</f>
        <v>5</v>
      </c>
      <c r="AO6" s="92" t="str">
        <f t="shared" ref="AO6:AO37" si="18">IF(ISERROR(VALUE(LEFT(N6))),LEFT(N6),VALUE(LEFT(N6)))</f>
        <v/>
      </c>
      <c r="AP6" s="92" t="str">
        <f t="shared" ref="AP6:AP37" si="19">IF(ISERROR(VALUE(LEFT(O6))),LEFT(O6),VALUE(LEFT(O6)))</f>
        <v/>
      </c>
      <c r="AQ6" s="92" t="str">
        <f t="shared" ref="AQ6:AQ37" si="20">IF(ISERROR(VALUE(LEFT(P6))),LEFT(P6),VALUE(LEFT(P6)))</f>
        <v/>
      </c>
      <c r="AR6" s="92">
        <f t="shared" ref="AR6:AR37" si="21">IF(ISERROR(VALUE(LEFT(Q6))),LEFT(Q6),VALUE(LEFT(Q6)))</f>
        <v>3</v>
      </c>
      <c r="AS6" s="92">
        <f t="shared" ref="AS6:AS37" si="22">IF(ISERROR(VALUE(LEFT(R6))),LEFT(R6),VALUE(LEFT(R6)))</f>
        <v>5</v>
      </c>
      <c r="AT6" s="92">
        <f t="shared" ref="AT6:AT37" si="23">IF(ISERROR(VALUE(LEFT(S6))),LEFT(S6),VALUE(LEFT(S6)))</f>
        <v>4</v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8" x14ac:dyDescent="0.25">
      <c r="A7" s="80">
        <v>2</v>
      </c>
      <c r="B7" s="81" t="s">
        <v>36</v>
      </c>
      <c r="C7" s="82" t="s">
        <v>37</v>
      </c>
      <c r="D7" s="196" t="s">
        <v>184</v>
      </c>
      <c r="E7" s="84">
        <v>2751</v>
      </c>
      <c r="F7" s="85"/>
      <c r="G7" s="85">
        <v>4</v>
      </c>
      <c r="H7" s="85">
        <v>4</v>
      </c>
      <c r="I7" s="85">
        <v>3</v>
      </c>
      <c r="J7" s="85">
        <v>4</v>
      </c>
      <c r="K7" s="85">
        <v>3</v>
      </c>
      <c r="L7" s="85">
        <v>3</v>
      </c>
      <c r="M7" s="85">
        <v>5</v>
      </c>
      <c r="N7" s="85"/>
      <c r="O7" s="85"/>
      <c r="P7" s="85"/>
      <c r="Q7" s="85">
        <v>3</v>
      </c>
      <c r="R7" s="85">
        <v>5</v>
      </c>
      <c r="S7" s="85">
        <v>3</v>
      </c>
      <c r="T7" s="85"/>
      <c r="U7" s="86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5</v>
      </c>
      <c r="AA7" s="88">
        <f t="shared" si="5"/>
        <v>3</v>
      </c>
      <c r="AB7" s="88">
        <f t="shared" si="6"/>
        <v>2</v>
      </c>
      <c r="AC7" s="88">
        <f t="shared" si="7"/>
        <v>10</v>
      </c>
      <c r="AD7" s="89">
        <f t="shared" si="8"/>
        <v>3.7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4</v>
      </c>
      <c r="AJ7" s="92">
        <f t="shared" si="13"/>
        <v>3</v>
      </c>
      <c r="AK7" s="92">
        <f t="shared" si="14"/>
        <v>4</v>
      </c>
      <c r="AL7" s="92">
        <f t="shared" si="15"/>
        <v>3</v>
      </c>
      <c r="AM7" s="92">
        <f t="shared" si="16"/>
        <v>3</v>
      </c>
      <c r="AN7" s="92">
        <f t="shared" si="17"/>
        <v>5</v>
      </c>
      <c r="AO7" s="92" t="str">
        <f t="shared" si="18"/>
        <v/>
      </c>
      <c r="AP7" s="92" t="str">
        <f t="shared" si="19"/>
        <v/>
      </c>
      <c r="AQ7" s="92" t="str">
        <f t="shared" si="20"/>
        <v/>
      </c>
      <c r="AR7" s="92">
        <f t="shared" si="21"/>
        <v>3</v>
      </c>
      <c r="AS7" s="92">
        <f t="shared" si="22"/>
        <v>5</v>
      </c>
      <c r="AT7" s="92">
        <f t="shared" si="23"/>
        <v>3</v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8" x14ac:dyDescent="0.25">
      <c r="A8" s="80">
        <v>3</v>
      </c>
      <c r="B8" s="81" t="s">
        <v>36</v>
      </c>
      <c r="C8" s="82" t="s">
        <v>37</v>
      </c>
      <c r="D8" s="196" t="s">
        <v>185</v>
      </c>
      <c r="E8" s="84">
        <v>2751</v>
      </c>
      <c r="F8" s="85"/>
      <c r="G8" s="85">
        <v>4</v>
      </c>
      <c r="H8" s="85">
        <v>5</v>
      </c>
      <c r="I8" s="85">
        <v>5</v>
      </c>
      <c r="J8" s="85">
        <v>5</v>
      </c>
      <c r="K8" s="85">
        <v>5</v>
      </c>
      <c r="L8" s="85">
        <v>5</v>
      </c>
      <c r="M8" s="85">
        <v>5</v>
      </c>
      <c r="N8" s="85"/>
      <c r="O8" s="85"/>
      <c r="P8" s="85"/>
      <c r="Q8" s="85">
        <v>4</v>
      </c>
      <c r="R8" s="85">
        <v>5</v>
      </c>
      <c r="S8" s="85">
        <v>4</v>
      </c>
      <c r="T8" s="85"/>
      <c r="U8" s="86"/>
      <c r="V8" s="87">
        <f t="shared" si="0"/>
        <v>4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3</v>
      </c>
      <c r="AB8" s="88">
        <f t="shared" si="6"/>
        <v>7</v>
      </c>
      <c r="AC8" s="88">
        <f t="shared" si="7"/>
        <v>10</v>
      </c>
      <c r="AD8" s="89">
        <f t="shared" si="8"/>
        <v>4.7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5</v>
      </c>
      <c r="AJ8" s="92">
        <f t="shared" si="13"/>
        <v>5</v>
      </c>
      <c r="AK8" s="92">
        <f t="shared" si="14"/>
        <v>5</v>
      </c>
      <c r="AL8" s="92">
        <f t="shared" si="15"/>
        <v>5</v>
      </c>
      <c r="AM8" s="92">
        <f t="shared" si="16"/>
        <v>5</v>
      </c>
      <c r="AN8" s="92">
        <f t="shared" si="17"/>
        <v>5</v>
      </c>
      <c r="AO8" s="92" t="str">
        <f t="shared" si="18"/>
        <v/>
      </c>
      <c r="AP8" s="92" t="str">
        <f t="shared" si="19"/>
        <v/>
      </c>
      <c r="AQ8" s="92" t="str">
        <f t="shared" si="20"/>
        <v/>
      </c>
      <c r="AR8" s="92">
        <f t="shared" si="21"/>
        <v>4</v>
      </c>
      <c r="AS8" s="92">
        <f t="shared" si="22"/>
        <v>5</v>
      </c>
      <c r="AT8" s="92">
        <f t="shared" si="23"/>
        <v>4</v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8" x14ac:dyDescent="0.25">
      <c r="A9" s="80">
        <v>4</v>
      </c>
      <c r="B9" s="81" t="s">
        <v>36</v>
      </c>
      <c r="C9" s="82" t="s">
        <v>37</v>
      </c>
      <c r="D9" s="196" t="s">
        <v>186</v>
      </c>
      <c r="E9" s="84">
        <v>2751</v>
      </c>
      <c r="F9" s="85"/>
      <c r="G9" s="85">
        <v>5</v>
      </c>
      <c r="H9" s="85">
        <v>5</v>
      </c>
      <c r="I9" s="85">
        <v>5</v>
      </c>
      <c r="J9" s="85">
        <v>5</v>
      </c>
      <c r="K9" s="85">
        <v>5</v>
      </c>
      <c r="L9" s="85">
        <v>5</v>
      </c>
      <c r="M9" s="85">
        <v>5</v>
      </c>
      <c r="N9" s="85"/>
      <c r="O9" s="85"/>
      <c r="P9" s="85"/>
      <c r="Q9" s="85">
        <v>5</v>
      </c>
      <c r="R9" s="85">
        <v>5</v>
      </c>
      <c r="S9" s="85">
        <v>5</v>
      </c>
      <c r="T9" s="85"/>
      <c r="U9" s="86"/>
      <c r="V9" s="87">
        <f t="shared" si="0"/>
        <v>5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0</v>
      </c>
      <c r="AB9" s="88">
        <f t="shared" si="6"/>
        <v>10</v>
      </c>
      <c r="AC9" s="88">
        <f t="shared" si="7"/>
        <v>10</v>
      </c>
      <c r="AD9" s="89">
        <f t="shared" si="8"/>
        <v>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5</v>
      </c>
      <c r="AJ9" s="92">
        <f t="shared" si="13"/>
        <v>5</v>
      </c>
      <c r="AK9" s="92">
        <f t="shared" si="14"/>
        <v>5</v>
      </c>
      <c r="AL9" s="92">
        <f t="shared" si="15"/>
        <v>5</v>
      </c>
      <c r="AM9" s="92">
        <f t="shared" si="16"/>
        <v>5</v>
      </c>
      <c r="AN9" s="92">
        <f t="shared" si="17"/>
        <v>5</v>
      </c>
      <c r="AO9" s="92" t="str">
        <f t="shared" si="18"/>
        <v/>
      </c>
      <c r="AP9" s="92" t="str">
        <f t="shared" si="19"/>
        <v/>
      </c>
      <c r="AQ9" s="92" t="str">
        <f t="shared" si="20"/>
        <v/>
      </c>
      <c r="AR9" s="92">
        <f t="shared" si="21"/>
        <v>5</v>
      </c>
      <c r="AS9" s="92">
        <f t="shared" si="22"/>
        <v>5</v>
      </c>
      <c r="AT9" s="92">
        <f t="shared" si="23"/>
        <v>5</v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8" x14ac:dyDescent="0.25">
      <c r="A10" s="80">
        <v>5</v>
      </c>
      <c r="B10" s="81" t="s">
        <v>36</v>
      </c>
      <c r="C10" s="82" t="s">
        <v>37</v>
      </c>
      <c r="D10" s="196" t="s">
        <v>187</v>
      </c>
      <c r="E10" s="84">
        <v>2751</v>
      </c>
      <c r="F10" s="85"/>
      <c r="G10" s="85">
        <v>4</v>
      </c>
      <c r="H10" s="85">
        <v>4</v>
      </c>
      <c r="I10" s="85">
        <v>4</v>
      </c>
      <c r="J10" s="85">
        <v>5</v>
      </c>
      <c r="K10" s="85">
        <v>5</v>
      </c>
      <c r="L10" s="85">
        <v>5</v>
      </c>
      <c r="M10" s="85">
        <v>5</v>
      </c>
      <c r="N10" s="85"/>
      <c r="O10" s="85"/>
      <c r="P10" s="85"/>
      <c r="Q10" s="85">
        <v>4</v>
      </c>
      <c r="R10" s="85">
        <v>5</v>
      </c>
      <c r="S10" s="85">
        <v>5</v>
      </c>
      <c r="T10" s="85"/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4</v>
      </c>
      <c r="AB10" s="88">
        <f t="shared" si="6"/>
        <v>6</v>
      </c>
      <c r="AC10" s="88">
        <f t="shared" si="7"/>
        <v>10</v>
      </c>
      <c r="AD10" s="89">
        <f t="shared" si="8"/>
        <v>4.5999999999999996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4</v>
      </c>
      <c r="AI10" s="92">
        <f t="shared" si="12"/>
        <v>4</v>
      </c>
      <c r="AJ10" s="92">
        <f t="shared" si="13"/>
        <v>4</v>
      </c>
      <c r="AK10" s="92">
        <f t="shared" si="14"/>
        <v>5</v>
      </c>
      <c r="AL10" s="92">
        <f t="shared" si="15"/>
        <v>5</v>
      </c>
      <c r="AM10" s="92">
        <f t="shared" si="16"/>
        <v>5</v>
      </c>
      <c r="AN10" s="92">
        <f t="shared" si="17"/>
        <v>5</v>
      </c>
      <c r="AO10" s="92" t="str">
        <f t="shared" si="18"/>
        <v/>
      </c>
      <c r="AP10" s="92" t="str">
        <f t="shared" si="19"/>
        <v/>
      </c>
      <c r="AQ10" s="92" t="str">
        <f t="shared" si="20"/>
        <v/>
      </c>
      <c r="AR10" s="92">
        <f t="shared" si="21"/>
        <v>4</v>
      </c>
      <c r="AS10" s="92">
        <f t="shared" si="22"/>
        <v>5</v>
      </c>
      <c r="AT10" s="92">
        <f t="shared" si="23"/>
        <v>5</v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8" x14ac:dyDescent="0.25">
      <c r="A11" s="80">
        <v>6</v>
      </c>
      <c r="B11" s="81" t="s">
        <v>36</v>
      </c>
      <c r="C11" s="82" t="s">
        <v>37</v>
      </c>
      <c r="D11" s="196" t="s">
        <v>188</v>
      </c>
      <c r="E11" s="84">
        <v>2751</v>
      </c>
      <c r="F11" s="85"/>
      <c r="G11" s="85">
        <v>5</v>
      </c>
      <c r="H11" s="85">
        <v>5</v>
      </c>
      <c r="I11" s="85">
        <v>5</v>
      </c>
      <c r="J11" s="85">
        <v>5</v>
      </c>
      <c r="K11" s="85">
        <v>5</v>
      </c>
      <c r="L11" s="85">
        <v>5</v>
      </c>
      <c r="M11" s="85">
        <v>5</v>
      </c>
      <c r="N11" s="85"/>
      <c r="O11" s="85"/>
      <c r="P11" s="85"/>
      <c r="Q11" s="85">
        <v>5</v>
      </c>
      <c r="R11" s="85">
        <v>5</v>
      </c>
      <c r="S11" s="85">
        <v>5</v>
      </c>
      <c r="T11" s="85"/>
      <c r="U11" s="85"/>
      <c r="V11" s="87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10</v>
      </c>
      <c r="AC11" s="88">
        <f t="shared" si="7"/>
        <v>10</v>
      </c>
      <c r="AD11" s="89">
        <f t="shared" si="8"/>
        <v>5</v>
      </c>
      <c r="AE11" s="99">
        <f t="shared" si="9"/>
        <v>0</v>
      </c>
      <c r="AG11" s="92" t="str">
        <f t="shared" si="10"/>
        <v/>
      </c>
      <c r="AH11" s="92">
        <f t="shared" si="11"/>
        <v>5</v>
      </c>
      <c r="AI11" s="92">
        <f t="shared" si="12"/>
        <v>5</v>
      </c>
      <c r="AJ11" s="92">
        <f t="shared" si="13"/>
        <v>5</v>
      </c>
      <c r="AK11" s="92">
        <f t="shared" si="14"/>
        <v>5</v>
      </c>
      <c r="AL11" s="92">
        <f t="shared" si="15"/>
        <v>5</v>
      </c>
      <c r="AM11" s="92">
        <f t="shared" si="16"/>
        <v>5</v>
      </c>
      <c r="AN11" s="92">
        <f t="shared" si="17"/>
        <v>5</v>
      </c>
      <c r="AO11" s="92" t="str">
        <f t="shared" si="18"/>
        <v/>
      </c>
      <c r="AP11" s="92" t="str">
        <f t="shared" si="19"/>
        <v/>
      </c>
      <c r="AQ11" s="92" t="str">
        <f t="shared" si="20"/>
        <v/>
      </c>
      <c r="AR11" s="92">
        <f t="shared" si="21"/>
        <v>5</v>
      </c>
      <c r="AS11" s="92">
        <f t="shared" si="22"/>
        <v>5</v>
      </c>
      <c r="AT11" s="92">
        <f t="shared" si="23"/>
        <v>5</v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8" x14ac:dyDescent="0.25">
      <c r="A12" s="80">
        <v>7</v>
      </c>
      <c r="B12" s="81" t="s">
        <v>36</v>
      </c>
      <c r="C12" s="82" t="s">
        <v>37</v>
      </c>
      <c r="D12" s="196" t="s">
        <v>189</v>
      </c>
      <c r="E12" s="84">
        <v>2751</v>
      </c>
      <c r="F12" s="85"/>
      <c r="G12" s="85">
        <v>5</v>
      </c>
      <c r="H12" s="85">
        <v>4</v>
      </c>
      <c r="I12" s="85">
        <v>4</v>
      </c>
      <c r="J12" s="85">
        <v>4</v>
      </c>
      <c r="K12" s="85">
        <v>4</v>
      </c>
      <c r="L12" s="85">
        <v>4</v>
      </c>
      <c r="M12" s="85">
        <v>5</v>
      </c>
      <c r="N12" s="85"/>
      <c r="O12" s="85"/>
      <c r="P12" s="85"/>
      <c r="Q12" s="85">
        <v>3</v>
      </c>
      <c r="R12" s="85">
        <v>5</v>
      </c>
      <c r="S12" s="85">
        <v>3</v>
      </c>
      <c r="T12" s="85"/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2</v>
      </c>
      <c r="AA12" s="88">
        <f t="shared" si="5"/>
        <v>5</v>
      </c>
      <c r="AB12" s="88">
        <f t="shared" si="6"/>
        <v>3</v>
      </c>
      <c r="AC12" s="88">
        <f t="shared" si="7"/>
        <v>10</v>
      </c>
      <c r="AD12" s="89">
        <f t="shared" si="8"/>
        <v>4.0999999999999996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4</v>
      </c>
      <c r="AJ12" s="92">
        <f t="shared" si="13"/>
        <v>4</v>
      </c>
      <c r="AK12" s="92">
        <f t="shared" si="14"/>
        <v>4</v>
      </c>
      <c r="AL12" s="92">
        <f t="shared" si="15"/>
        <v>4</v>
      </c>
      <c r="AM12" s="92">
        <f t="shared" si="16"/>
        <v>4</v>
      </c>
      <c r="AN12" s="92">
        <f t="shared" si="17"/>
        <v>5</v>
      </c>
      <c r="AO12" s="92" t="str">
        <f t="shared" si="18"/>
        <v/>
      </c>
      <c r="AP12" s="92" t="str">
        <f t="shared" si="19"/>
        <v/>
      </c>
      <c r="AQ12" s="92" t="str">
        <f t="shared" si="20"/>
        <v/>
      </c>
      <c r="AR12" s="92">
        <f t="shared" si="21"/>
        <v>3</v>
      </c>
      <c r="AS12" s="92">
        <f t="shared" si="22"/>
        <v>5</v>
      </c>
      <c r="AT12" s="92">
        <f t="shared" si="23"/>
        <v>3</v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8" x14ac:dyDescent="0.25">
      <c r="A13" s="80">
        <v>8</v>
      </c>
      <c r="B13" s="81" t="s">
        <v>36</v>
      </c>
      <c r="C13" s="82" t="s">
        <v>37</v>
      </c>
      <c r="D13" s="196" t="s">
        <v>190</v>
      </c>
      <c r="E13" s="84">
        <v>2751</v>
      </c>
      <c r="F13" s="85"/>
      <c r="G13" s="85">
        <v>5</v>
      </c>
      <c r="H13" s="85">
        <v>4</v>
      </c>
      <c r="I13" s="85">
        <v>3</v>
      </c>
      <c r="J13" s="85">
        <v>5</v>
      </c>
      <c r="K13" s="85">
        <v>4</v>
      </c>
      <c r="L13" s="85">
        <v>4</v>
      </c>
      <c r="M13" s="85">
        <v>4</v>
      </c>
      <c r="N13" s="85"/>
      <c r="O13" s="85"/>
      <c r="P13" s="85"/>
      <c r="Q13" s="85">
        <v>3</v>
      </c>
      <c r="R13" s="85">
        <v>5</v>
      </c>
      <c r="S13" s="85">
        <v>4</v>
      </c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2</v>
      </c>
      <c r="AA13" s="88">
        <f t="shared" si="5"/>
        <v>5</v>
      </c>
      <c r="AB13" s="88">
        <f t="shared" si="6"/>
        <v>3</v>
      </c>
      <c r="AC13" s="88">
        <f t="shared" si="7"/>
        <v>10</v>
      </c>
      <c r="AD13" s="89">
        <f t="shared" si="8"/>
        <v>4.0999999999999996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4</v>
      </c>
      <c r="AJ13" s="92">
        <f t="shared" si="13"/>
        <v>3</v>
      </c>
      <c r="AK13" s="92">
        <f t="shared" si="14"/>
        <v>5</v>
      </c>
      <c r="AL13" s="92">
        <f t="shared" si="15"/>
        <v>4</v>
      </c>
      <c r="AM13" s="92">
        <f t="shared" si="16"/>
        <v>4</v>
      </c>
      <c r="AN13" s="92">
        <f t="shared" si="17"/>
        <v>4</v>
      </c>
      <c r="AO13" s="92" t="str">
        <f t="shared" si="18"/>
        <v/>
      </c>
      <c r="AP13" s="92" t="str">
        <f t="shared" si="19"/>
        <v/>
      </c>
      <c r="AQ13" s="92" t="str">
        <f t="shared" si="20"/>
        <v/>
      </c>
      <c r="AR13" s="92">
        <f t="shared" si="21"/>
        <v>3</v>
      </c>
      <c r="AS13" s="92">
        <f t="shared" si="22"/>
        <v>5</v>
      </c>
      <c r="AT13" s="92">
        <f t="shared" si="23"/>
        <v>4</v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8" x14ac:dyDescent="0.25">
      <c r="A14" s="80">
        <v>9</v>
      </c>
      <c r="B14" s="81"/>
      <c r="C14" s="82" t="s">
        <v>37</v>
      </c>
      <c r="D14" s="196" t="s">
        <v>191</v>
      </c>
      <c r="E14" s="84">
        <v>2751</v>
      </c>
      <c r="F14" s="85"/>
      <c r="G14" s="85">
        <v>5</v>
      </c>
      <c r="H14" s="85" t="s">
        <v>41</v>
      </c>
      <c r="I14" s="85">
        <v>5</v>
      </c>
      <c r="J14" s="85">
        <v>5</v>
      </c>
      <c r="K14" s="85">
        <v>5</v>
      </c>
      <c r="L14" s="85">
        <v>5</v>
      </c>
      <c r="M14" s="85">
        <v>5</v>
      </c>
      <c r="N14" s="85"/>
      <c r="O14" s="85"/>
      <c r="P14" s="85"/>
      <c r="Q14" s="85">
        <v>4</v>
      </c>
      <c r="R14" s="102">
        <v>5</v>
      </c>
      <c r="S14" s="85">
        <v>4</v>
      </c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2</v>
      </c>
      <c r="AB14" s="104">
        <f t="shared" si="6"/>
        <v>7</v>
      </c>
      <c r="AC14" s="104">
        <f t="shared" si="7"/>
        <v>9</v>
      </c>
      <c r="AD14" s="105">
        <f t="shared" si="8"/>
        <v>4.7777777777777777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 t="str">
        <f t="shared" si="12"/>
        <v>а</v>
      </c>
      <c r="AJ14" s="92">
        <f t="shared" si="13"/>
        <v>5</v>
      </c>
      <c r="AK14" s="92">
        <f t="shared" si="14"/>
        <v>5</v>
      </c>
      <c r="AL14" s="92">
        <f t="shared" si="15"/>
        <v>5</v>
      </c>
      <c r="AM14" s="92">
        <f t="shared" si="16"/>
        <v>5</v>
      </c>
      <c r="AN14" s="92">
        <f t="shared" si="17"/>
        <v>5</v>
      </c>
      <c r="AO14" s="92" t="str">
        <f t="shared" si="18"/>
        <v/>
      </c>
      <c r="AP14" s="92" t="str">
        <f t="shared" si="19"/>
        <v/>
      </c>
      <c r="AQ14" s="92" t="str">
        <f t="shared" si="20"/>
        <v/>
      </c>
      <c r="AR14" s="92">
        <f t="shared" si="21"/>
        <v>4</v>
      </c>
      <c r="AS14" s="92">
        <f t="shared" si="22"/>
        <v>5</v>
      </c>
      <c r="AT14" s="92">
        <f t="shared" si="23"/>
        <v>4</v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8" x14ac:dyDescent="0.25">
      <c r="A15" s="80">
        <v>10</v>
      </c>
      <c r="B15" s="81"/>
      <c r="C15" s="82" t="s">
        <v>37</v>
      </c>
      <c r="D15" s="196" t="s">
        <v>192</v>
      </c>
      <c r="E15" s="84">
        <v>2751</v>
      </c>
      <c r="F15" s="85"/>
      <c r="G15" s="85">
        <v>4</v>
      </c>
      <c r="H15" s="85">
        <v>5</v>
      </c>
      <c r="I15" s="85">
        <v>5</v>
      </c>
      <c r="J15" s="85">
        <v>5</v>
      </c>
      <c r="K15" s="85">
        <v>5</v>
      </c>
      <c r="L15" s="85">
        <v>5</v>
      </c>
      <c r="M15" s="85">
        <v>5</v>
      </c>
      <c r="N15" s="85"/>
      <c r="O15" s="85"/>
      <c r="P15" s="85"/>
      <c r="Q15" s="85">
        <v>4</v>
      </c>
      <c r="R15" s="102">
        <v>5</v>
      </c>
      <c r="S15" s="85">
        <v>4</v>
      </c>
      <c r="T15" s="85"/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3</v>
      </c>
      <c r="AB15" s="104">
        <f t="shared" si="6"/>
        <v>7</v>
      </c>
      <c r="AC15" s="104">
        <f t="shared" si="7"/>
        <v>10</v>
      </c>
      <c r="AD15" s="105">
        <f t="shared" si="8"/>
        <v>4.7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4</v>
      </c>
      <c r="AI15" s="92">
        <f t="shared" si="12"/>
        <v>5</v>
      </c>
      <c r="AJ15" s="92">
        <f t="shared" si="13"/>
        <v>5</v>
      </c>
      <c r="AK15" s="92">
        <f t="shared" si="14"/>
        <v>5</v>
      </c>
      <c r="AL15" s="92">
        <f t="shared" si="15"/>
        <v>5</v>
      </c>
      <c r="AM15" s="92">
        <f t="shared" si="16"/>
        <v>5</v>
      </c>
      <c r="AN15" s="92">
        <f t="shared" si="17"/>
        <v>5</v>
      </c>
      <c r="AO15" s="92" t="str">
        <f t="shared" si="18"/>
        <v/>
      </c>
      <c r="AP15" s="92" t="str">
        <f t="shared" si="19"/>
        <v/>
      </c>
      <c r="AQ15" s="92" t="str">
        <f t="shared" si="20"/>
        <v/>
      </c>
      <c r="AR15" s="92">
        <f t="shared" si="21"/>
        <v>4</v>
      </c>
      <c r="AS15" s="92">
        <f t="shared" si="22"/>
        <v>5</v>
      </c>
      <c r="AT15" s="92">
        <f t="shared" si="23"/>
        <v>4</v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0">
        <v>11</v>
      </c>
      <c r="B16" s="81"/>
      <c r="C16" s="82" t="s">
        <v>37</v>
      </c>
      <c r="D16" s="196" t="s">
        <v>193</v>
      </c>
      <c r="E16" s="84">
        <v>2751</v>
      </c>
      <c r="F16" s="85"/>
      <c r="G16" s="85">
        <v>5</v>
      </c>
      <c r="H16" s="85">
        <v>4</v>
      </c>
      <c r="I16" s="85">
        <v>4</v>
      </c>
      <c r="J16" s="85">
        <v>4</v>
      </c>
      <c r="K16" s="85">
        <v>4</v>
      </c>
      <c r="L16" s="85">
        <v>5</v>
      </c>
      <c r="M16" s="85">
        <v>4</v>
      </c>
      <c r="N16" s="85"/>
      <c r="O16" s="85"/>
      <c r="P16" s="85"/>
      <c r="Q16" s="85">
        <v>3</v>
      </c>
      <c r="R16" s="102">
        <v>5</v>
      </c>
      <c r="S16" s="85">
        <v>4</v>
      </c>
      <c r="T16" s="85"/>
      <c r="U16" s="86"/>
      <c r="V16" s="103">
        <f t="shared" si="0"/>
        <v>3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1</v>
      </c>
      <c r="AA16" s="104">
        <f t="shared" si="5"/>
        <v>6</v>
      </c>
      <c r="AB16" s="104">
        <f t="shared" si="6"/>
        <v>3</v>
      </c>
      <c r="AC16" s="104">
        <f t="shared" si="7"/>
        <v>10</v>
      </c>
      <c r="AD16" s="105">
        <f t="shared" si="8"/>
        <v>4.2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4</v>
      </c>
      <c r="AJ16" s="92">
        <f t="shared" si="13"/>
        <v>4</v>
      </c>
      <c r="AK16" s="92">
        <f t="shared" si="14"/>
        <v>4</v>
      </c>
      <c r="AL16" s="92">
        <f t="shared" si="15"/>
        <v>4</v>
      </c>
      <c r="AM16" s="92">
        <f t="shared" si="16"/>
        <v>5</v>
      </c>
      <c r="AN16" s="92">
        <f t="shared" si="17"/>
        <v>4</v>
      </c>
      <c r="AO16" s="92" t="str">
        <f t="shared" si="18"/>
        <v/>
      </c>
      <c r="AP16" s="92" t="str">
        <f t="shared" si="19"/>
        <v/>
      </c>
      <c r="AQ16" s="92" t="str">
        <f t="shared" si="20"/>
        <v/>
      </c>
      <c r="AR16" s="92">
        <f t="shared" si="21"/>
        <v>3</v>
      </c>
      <c r="AS16" s="92">
        <f t="shared" si="22"/>
        <v>5</v>
      </c>
      <c r="AT16" s="92">
        <f t="shared" si="23"/>
        <v>4</v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0">
        <v>12</v>
      </c>
      <c r="B17" s="109"/>
      <c r="C17" s="82" t="s">
        <v>37</v>
      </c>
      <c r="D17" s="196" t="s">
        <v>194</v>
      </c>
      <c r="E17" s="84">
        <v>2751</v>
      </c>
      <c r="F17" s="85"/>
      <c r="G17" s="85">
        <v>4</v>
      </c>
      <c r="H17" s="85">
        <v>5</v>
      </c>
      <c r="I17" s="85">
        <v>5</v>
      </c>
      <c r="J17" s="85">
        <v>5</v>
      </c>
      <c r="K17" s="85">
        <v>4</v>
      </c>
      <c r="L17" s="85">
        <v>5</v>
      </c>
      <c r="M17" s="85">
        <v>5</v>
      </c>
      <c r="N17" s="85"/>
      <c r="O17" s="85"/>
      <c r="P17" s="85"/>
      <c r="Q17" s="85">
        <v>3</v>
      </c>
      <c r="R17" s="102">
        <v>5</v>
      </c>
      <c r="S17" s="85">
        <v>4</v>
      </c>
      <c r="T17" s="85"/>
      <c r="U17" s="86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1</v>
      </c>
      <c r="AA17" s="104">
        <f t="shared" si="5"/>
        <v>3</v>
      </c>
      <c r="AB17" s="104">
        <f t="shared" si="6"/>
        <v>6</v>
      </c>
      <c r="AC17" s="104">
        <f t="shared" si="7"/>
        <v>10</v>
      </c>
      <c r="AD17" s="105">
        <f t="shared" si="8"/>
        <v>4.5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4</v>
      </c>
      <c r="AI17" s="92">
        <f t="shared" si="12"/>
        <v>5</v>
      </c>
      <c r="AJ17" s="92">
        <f t="shared" si="13"/>
        <v>5</v>
      </c>
      <c r="AK17" s="92">
        <f t="shared" si="14"/>
        <v>5</v>
      </c>
      <c r="AL17" s="92">
        <f t="shared" si="15"/>
        <v>4</v>
      </c>
      <c r="AM17" s="92">
        <f t="shared" si="16"/>
        <v>5</v>
      </c>
      <c r="AN17" s="92">
        <f t="shared" si="17"/>
        <v>5</v>
      </c>
      <c r="AO17" s="92" t="str">
        <f t="shared" si="18"/>
        <v/>
      </c>
      <c r="AP17" s="92" t="str">
        <f t="shared" si="19"/>
        <v/>
      </c>
      <c r="AQ17" s="92" t="str">
        <f t="shared" si="20"/>
        <v/>
      </c>
      <c r="AR17" s="92">
        <f t="shared" si="21"/>
        <v>3</v>
      </c>
      <c r="AS17" s="92">
        <f t="shared" si="22"/>
        <v>5</v>
      </c>
      <c r="AT17" s="92">
        <f t="shared" si="23"/>
        <v>4</v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0">
        <v>13</v>
      </c>
      <c r="B18" s="110"/>
      <c r="C18" s="82" t="s">
        <v>37</v>
      </c>
      <c r="D18" s="196" t="s">
        <v>195</v>
      </c>
      <c r="E18" s="84">
        <v>2751</v>
      </c>
      <c r="F18" s="85"/>
      <c r="G18" s="85">
        <v>4</v>
      </c>
      <c r="H18" s="85">
        <v>5</v>
      </c>
      <c r="I18" s="85">
        <v>4</v>
      </c>
      <c r="J18" s="85">
        <v>5</v>
      </c>
      <c r="K18" s="85">
        <v>5</v>
      </c>
      <c r="L18" s="85">
        <v>5</v>
      </c>
      <c r="M18" s="85" t="s">
        <v>41</v>
      </c>
      <c r="N18" s="85"/>
      <c r="O18" s="85"/>
      <c r="P18" s="85"/>
      <c r="Q18" s="85">
        <v>3</v>
      </c>
      <c r="R18" s="102" t="s">
        <v>41</v>
      </c>
      <c r="S18" s="85">
        <v>4</v>
      </c>
      <c r="T18" s="85"/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1</v>
      </c>
      <c r="AA18" s="104">
        <f t="shared" si="5"/>
        <v>3</v>
      </c>
      <c r="AB18" s="104">
        <f t="shared" si="6"/>
        <v>4</v>
      </c>
      <c r="AC18" s="104">
        <f t="shared" si="7"/>
        <v>8</v>
      </c>
      <c r="AD18" s="105">
        <f t="shared" si="8"/>
        <v>4.375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4</v>
      </c>
      <c r="AI18" s="92">
        <f t="shared" si="12"/>
        <v>5</v>
      </c>
      <c r="AJ18" s="92">
        <f t="shared" si="13"/>
        <v>4</v>
      </c>
      <c r="AK18" s="92">
        <f t="shared" si="14"/>
        <v>5</v>
      </c>
      <c r="AL18" s="92">
        <f t="shared" si="15"/>
        <v>5</v>
      </c>
      <c r="AM18" s="92">
        <f t="shared" si="16"/>
        <v>5</v>
      </c>
      <c r="AN18" s="92" t="str">
        <f t="shared" si="17"/>
        <v>а</v>
      </c>
      <c r="AO18" s="92" t="str">
        <f t="shared" si="18"/>
        <v/>
      </c>
      <c r="AP18" s="92" t="str">
        <f t="shared" si="19"/>
        <v/>
      </c>
      <c r="AQ18" s="92" t="str">
        <f t="shared" si="20"/>
        <v/>
      </c>
      <c r="AR18" s="92">
        <f t="shared" si="21"/>
        <v>3</v>
      </c>
      <c r="AS18" s="92" t="str">
        <f t="shared" si="22"/>
        <v>а</v>
      </c>
      <c r="AT18" s="92">
        <f t="shared" si="23"/>
        <v>4</v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0">
        <v>14</v>
      </c>
      <c r="B19" s="110"/>
      <c r="C19" s="82" t="s">
        <v>37</v>
      </c>
      <c r="D19" s="196" t="s">
        <v>196</v>
      </c>
      <c r="E19" s="84">
        <v>2751</v>
      </c>
      <c r="F19" s="85"/>
      <c r="G19" s="85">
        <v>5</v>
      </c>
      <c r="H19" s="85">
        <v>5</v>
      </c>
      <c r="I19" s="85">
        <v>5</v>
      </c>
      <c r="J19" s="85">
        <v>4</v>
      </c>
      <c r="K19" s="85">
        <v>4</v>
      </c>
      <c r="L19" s="85">
        <v>3</v>
      </c>
      <c r="M19" s="85">
        <v>5</v>
      </c>
      <c r="N19" s="85"/>
      <c r="O19" s="85"/>
      <c r="P19" s="85"/>
      <c r="Q19" s="85">
        <v>3</v>
      </c>
      <c r="R19" s="85">
        <v>5</v>
      </c>
      <c r="S19" s="197" t="s">
        <v>92</v>
      </c>
      <c r="T19" s="85"/>
      <c r="U19" s="86"/>
      <c r="V19" s="103">
        <f t="shared" si="0"/>
        <v>2</v>
      </c>
      <c r="W19" s="104">
        <f t="shared" si="1"/>
        <v>0</v>
      </c>
      <c r="X19" s="104">
        <f t="shared" si="27"/>
        <v>0</v>
      </c>
      <c r="Y19" s="104">
        <f t="shared" si="3"/>
        <v>1</v>
      </c>
      <c r="Z19" s="104">
        <f t="shared" si="4"/>
        <v>2</v>
      </c>
      <c r="AA19" s="104">
        <f t="shared" si="5"/>
        <v>2</v>
      </c>
      <c r="AB19" s="104">
        <f t="shared" si="6"/>
        <v>5</v>
      </c>
      <c r="AC19" s="104">
        <f t="shared" si="7"/>
        <v>10</v>
      </c>
      <c r="AD19" s="105">
        <f t="shared" si="8"/>
        <v>4.0999999999999996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5</v>
      </c>
      <c r="AI19" s="92">
        <f t="shared" si="12"/>
        <v>5</v>
      </c>
      <c r="AJ19" s="92">
        <f t="shared" si="13"/>
        <v>5</v>
      </c>
      <c r="AK19" s="92">
        <f t="shared" si="14"/>
        <v>4</v>
      </c>
      <c r="AL19" s="92">
        <f t="shared" si="15"/>
        <v>4</v>
      </c>
      <c r="AM19" s="92">
        <f t="shared" si="16"/>
        <v>3</v>
      </c>
      <c r="AN19" s="92">
        <f t="shared" si="17"/>
        <v>5</v>
      </c>
      <c r="AO19" s="92" t="str">
        <f t="shared" si="18"/>
        <v/>
      </c>
      <c r="AP19" s="92" t="str">
        <f t="shared" si="19"/>
        <v/>
      </c>
      <c r="AQ19" s="92" t="str">
        <f t="shared" si="20"/>
        <v/>
      </c>
      <c r="AR19" s="92">
        <f t="shared" si="21"/>
        <v>3</v>
      </c>
      <c r="AS19" s="92">
        <f t="shared" si="22"/>
        <v>5</v>
      </c>
      <c r="AT19" s="92">
        <f t="shared" si="23"/>
        <v>2</v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0">
        <v>15</v>
      </c>
      <c r="B20" s="110"/>
      <c r="C20" s="82" t="s">
        <v>37</v>
      </c>
      <c r="D20" s="196" t="s">
        <v>197</v>
      </c>
      <c r="E20" s="84">
        <v>2751</v>
      </c>
      <c r="F20" s="85"/>
      <c r="G20" s="85">
        <v>4</v>
      </c>
      <c r="H20" s="85">
        <v>4</v>
      </c>
      <c r="I20" s="85">
        <v>4</v>
      </c>
      <c r="J20" s="85">
        <v>5</v>
      </c>
      <c r="K20" s="85">
        <v>3</v>
      </c>
      <c r="L20" s="85">
        <v>5</v>
      </c>
      <c r="M20" s="85">
        <v>4</v>
      </c>
      <c r="N20" s="85"/>
      <c r="O20" s="85"/>
      <c r="P20" s="85"/>
      <c r="Q20" s="85">
        <v>5</v>
      </c>
      <c r="R20" s="102">
        <v>5</v>
      </c>
      <c r="S20" s="85">
        <v>3</v>
      </c>
      <c r="T20" s="85"/>
      <c r="U20" s="86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2</v>
      </c>
      <c r="AA20" s="104">
        <f t="shared" si="5"/>
        <v>4</v>
      </c>
      <c r="AB20" s="104">
        <f t="shared" si="6"/>
        <v>4</v>
      </c>
      <c r="AC20" s="104">
        <f t="shared" si="7"/>
        <v>10</v>
      </c>
      <c r="AD20" s="105">
        <f t="shared" si="8"/>
        <v>4.2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4</v>
      </c>
      <c r="AJ20" s="92">
        <f t="shared" si="13"/>
        <v>4</v>
      </c>
      <c r="AK20" s="92">
        <f t="shared" si="14"/>
        <v>5</v>
      </c>
      <c r="AL20" s="92">
        <f t="shared" si="15"/>
        <v>3</v>
      </c>
      <c r="AM20" s="92">
        <f t="shared" si="16"/>
        <v>5</v>
      </c>
      <c r="AN20" s="92">
        <f t="shared" si="17"/>
        <v>4</v>
      </c>
      <c r="AO20" s="92" t="str">
        <f t="shared" si="18"/>
        <v/>
      </c>
      <c r="AP20" s="92" t="str">
        <f t="shared" si="19"/>
        <v/>
      </c>
      <c r="AQ20" s="92" t="str">
        <f t="shared" si="20"/>
        <v/>
      </c>
      <c r="AR20" s="92">
        <f t="shared" si="21"/>
        <v>5</v>
      </c>
      <c r="AS20" s="92">
        <f t="shared" si="22"/>
        <v>5</v>
      </c>
      <c r="AT20" s="92">
        <f t="shared" si="23"/>
        <v>3</v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0">
        <v>16</v>
      </c>
      <c r="B21" s="110"/>
      <c r="C21" s="82" t="s">
        <v>37</v>
      </c>
      <c r="D21" s="196" t="s">
        <v>198</v>
      </c>
      <c r="E21" s="84">
        <v>2751</v>
      </c>
      <c r="F21" s="85"/>
      <c r="G21" s="85">
        <v>4</v>
      </c>
      <c r="H21" s="85">
        <v>3</v>
      </c>
      <c r="I21" s="85">
        <v>4</v>
      </c>
      <c r="J21" s="85">
        <v>4</v>
      </c>
      <c r="K21" s="85">
        <v>3</v>
      </c>
      <c r="L21" s="85">
        <v>4</v>
      </c>
      <c r="M21" s="85">
        <v>4</v>
      </c>
      <c r="N21" s="85"/>
      <c r="O21" s="85"/>
      <c r="P21" s="85"/>
      <c r="Q21" s="85">
        <v>3</v>
      </c>
      <c r="R21" s="102">
        <v>4</v>
      </c>
      <c r="S21" s="85">
        <v>3</v>
      </c>
      <c r="T21" s="85"/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4</v>
      </c>
      <c r="AA21" s="104">
        <f t="shared" si="5"/>
        <v>6</v>
      </c>
      <c r="AB21" s="104">
        <f t="shared" si="6"/>
        <v>0</v>
      </c>
      <c r="AC21" s="104">
        <f t="shared" si="7"/>
        <v>10</v>
      </c>
      <c r="AD21" s="105">
        <f t="shared" si="8"/>
        <v>3.6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4</v>
      </c>
      <c r="AI21" s="92">
        <f t="shared" si="12"/>
        <v>3</v>
      </c>
      <c r="AJ21" s="92">
        <f t="shared" si="13"/>
        <v>4</v>
      </c>
      <c r="AK21" s="92">
        <f t="shared" si="14"/>
        <v>4</v>
      </c>
      <c r="AL21" s="92">
        <f t="shared" si="15"/>
        <v>3</v>
      </c>
      <c r="AM21" s="92">
        <f t="shared" si="16"/>
        <v>4</v>
      </c>
      <c r="AN21" s="92">
        <f t="shared" si="17"/>
        <v>4</v>
      </c>
      <c r="AO21" s="92" t="str">
        <f t="shared" si="18"/>
        <v/>
      </c>
      <c r="AP21" s="92" t="str">
        <f t="shared" si="19"/>
        <v/>
      </c>
      <c r="AQ21" s="92" t="str">
        <f t="shared" si="20"/>
        <v/>
      </c>
      <c r="AR21" s="92">
        <f t="shared" si="21"/>
        <v>3</v>
      </c>
      <c r="AS21" s="92">
        <f t="shared" si="22"/>
        <v>4</v>
      </c>
      <c r="AT21" s="92">
        <f t="shared" si="23"/>
        <v>3</v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0">
        <v>17</v>
      </c>
      <c r="B22" s="110"/>
      <c r="C22" s="82" t="s">
        <v>37</v>
      </c>
      <c r="D22" s="196" t="s">
        <v>199</v>
      </c>
      <c r="E22" s="84">
        <v>2751</v>
      </c>
      <c r="F22" s="85"/>
      <c r="G22" s="85">
        <v>5</v>
      </c>
      <c r="H22" s="85">
        <v>3</v>
      </c>
      <c r="I22" s="85">
        <v>3</v>
      </c>
      <c r="J22" s="85">
        <v>4</v>
      </c>
      <c r="K22" s="85">
        <v>4</v>
      </c>
      <c r="L22" s="85">
        <v>4</v>
      </c>
      <c r="M22" s="85">
        <v>5</v>
      </c>
      <c r="N22" s="85"/>
      <c r="O22" s="85"/>
      <c r="P22" s="85"/>
      <c r="Q22" s="85">
        <v>3</v>
      </c>
      <c r="R22" s="102">
        <v>4</v>
      </c>
      <c r="S22" s="85">
        <v>3</v>
      </c>
      <c r="T22" s="85"/>
      <c r="U22" s="86"/>
      <c r="V22" s="103">
        <f t="shared" si="0"/>
        <v>3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4</v>
      </c>
      <c r="AA22" s="104">
        <f t="shared" si="5"/>
        <v>4</v>
      </c>
      <c r="AB22" s="104">
        <f t="shared" si="6"/>
        <v>2</v>
      </c>
      <c r="AC22" s="104">
        <f t="shared" si="7"/>
        <v>10</v>
      </c>
      <c r="AD22" s="105">
        <f t="shared" si="8"/>
        <v>3.8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3</v>
      </c>
      <c r="AJ22" s="92">
        <f t="shared" si="13"/>
        <v>3</v>
      </c>
      <c r="AK22" s="92">
        <f t="shared" si="14"/>
        <v>4</v>
      </c>
      <c r="AL22" s="92">
        <f t="shared" si="15"/>
        <v>4</v>
      </c>
      <c r="AM22" s="92">
        <f t="shared" si="16"/>
        <v>4</v>
      </c>
      <c r="AN22" s="92">
        <f t="shared" si="17"/>
        <v>5</v>
      </c>
      <c r="AO22" s="92" t="str">
        <f t="shared" si="18"/>
        <v/>
      </c>
      <c r="AP22" s="92" t="str">
        <f t="shared" si="19"/>
        <v/>
      </c>
      <c r="AQ22" s="92" t="str">
        <f t="shared" si="20"/>
        <v/>
      </c>
      <c r="AR22" s="92">
        <f t="shared" si="21"/>
        <v>3</v>
      </c>
      <c r="AS22" s="92">
        <f t="shared" si="22"/>
        <v>4</v>
      </c>
      <c r="AT22" s="92">
        <f t="shared" si="23"/>
        <v>3</v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0">
        <v>18</v>
      </c>
      <c r="B23" s="110"/>
      <c r="C23" s="82" t="s">
        <v>37</v>
      </c>
      <c r="D23" s="196" t="s">
        <v>200</v>
      </c>
      <c r="E23" s="84">
        <v>2751</v>
      </c>
      <c r="F23" s="85"/>
      <c r="G23" s="85">
        <v>4</v>
      </c>
      <c r="H23" s="85">
        <v>4</v>
      </c>
      <c r="I23" s="85">
        <v>5</v>
      </c>
      <c r="J23" s="85">
        <v>5</v>
      </c>
      <c r="K23" s="85">
        <v>4</v>
      </c>
      <c r="L23" s="85">
        <v>4</v>
      </c>
      <c r="M23" s="85">
        <v>5</v>
      </c>
      <c r="N23" s="85"/>
      <c r="O23" s="85"/>
      <c r="P23" s="85"/>
      <c r="Q23" s="85">
        <v>4</v>
      </c>
      <c r="R23" s="102">
        <v>5</v>
      </c>
      <c r="S23" s="85">
        <v>5</v>
      </c>
      <c r="T23" s="85"/>
      <c r="U23" s="86"/>
      <c r="V23" s="103">
        <f t="shared" si="0"/>
        <v>4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5</v>
      </c>
      <c r="AB23" s="104">
        <f t="shared" si="6"/>
        <v>5</v>
      </c>
      <c r="AC23" s="104">
        <f t="shared" si="7"/>
        <v>10</v>
      </c>
      <c r="AD23" s="105">
        <f t="shared" si="8"/>
        <v>4.5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4</v>
      </c>
      <c r="AI23" s="92">
        <f t="shared" si="12"/>
        <v>4</v>
      </c>
      <c r="AJ23" s="92">
        <f t="shared" si="13"/>
        <v>5</v>
      </c>
      <c r="AK23" s="92">
        <f t="shared" si="14"/>
        <v>5</v>
      </c>
      <c r="AL23" s="92">
        <f t="shared" si="15"/>
        <v>4</v>
      </c>
      <c r="AM23" s="92">
        <f t="shared" si="16"/>
        <v>4</v>
      </c>
      <c r="AN23" s="92">
        <f t="shared" si="17"/>
        <v>5</v>
      </c>
      <c r="AO23" s="92" t="str">
        <f t="shared" si="18"/>
        <v/>
      </c>
      <c r="AP23" s="92" t="str">
        <f t="shared" si="19"/>
        <v/>
      </c>
      <c r="AQ23" s="92" t="str">
        <f t="shared" si="20"/>
        <v/>
      </c>
      <c r="AR23" s="92">
        <f t="shared" si="21"/>
        <v>4</v>
      </c>
      <c r="AS23" s="92">
        <f t="shared" si="22"/>
        <v>5</v>
      </c>
      <c r="AT23" s="92">
        <f t="shared" si="23"/>
        <v>5</v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198">
        <v>19</v>
      </c>
      <c r="B24" s="110"/>
      <c r="C24" s="82" t="s">
        <v>37</v>
      </c>
      <c r="D24" s="196" t="s">
        <v>201</v>
      </c>
      <c r="E24" s="84">
        <v>2751</v>
      </c>
      <c r="F24" s="85"/>
      <c r="G24" s="85">
        <v>3</v>
      </c>
      <c r="H24" s="85">
        <v>4</v>
      </c>
      <c r="I24" s="85">
        <v>4</v>
      </c>
      <c r="J24" s="85">
        <v>4</v>
      </c>
      <c r="K24" s="85">
        <v>4</v>
      </c>
      <c r="L24" s="85">
        <v>4</v>
      </c>
      <c r="M24" s="85">
        <v>4</v>
      </c>
      <c r="N24" s="85"/>
      <c r="O24" s="85"/>
      <c r="P24" s="85"/>
      <c r="Q24" s="85">
        <v>3</v>
      </c>
      <c r="R24" s="102">
        <v>5</v>
      </c>
      <c r="S24" s="85">
        <v>3</v>
      </c>
      <c r="T24" s="85"/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3</v>
      </c>
      <c r="AA24" s="104">
        <f t="shared" si="5"/>
        <v>6</v>
      </c>
      <c r="AB24" s="104">
        <f t="shared" si="6"/>
        <v>1</v>
      </c>
      <c r="AC24" s="104">
        <f t="shared" si="7"/>
        <v>10</v>
      </c>
      <c r="AD24" s="105">
        <f t="shared" si="8"/>
        <v>3.8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3</v>
      </c>
      <c r="AI24" s="92">
        <f t="shared" si="12"/>
        <v>4</v>
      </c>
      <c r="AJ24" s="92">
        <f t="shared" si="13"/>
        <v>4</v>
      </c>
      <c r="AK24" s="92">
        <f t="shared" si="14"/>
        <v>4</v>
      </c>
      <c r="AL24" s="92">
        <f t="shared" si="15"/>
        <v>4</v>
      </c>
      <c r="AM24" s="92">
        <f t="shared" si="16"/>
        <v>4</v>
      </c>
      <c r="AN24" s="92">
        <f t="shared" si="17"/>
        <v>4</v>
      </c>
      <c r="AO24" s="92" t="str">
        <f t="shared" si="18"/>
        <v/>
      </c>
      <c r="AP24" s="92" t="str">
        <f t="shared" si="19"/>
        <v/>
      </c>
      <c r="AQ24" s="92" t="str">
        <f t="shared" si="20"/>
        <v/>
      </c>
      <c r="AR24" s="92">
        <f t="shared" si="21"/>
        <v>3</v>
      </c>
      <c r="AS24" s="92">
        <f t="shared" si="22"/>
        <v>5</v>
      </c>
      <c r="AT24" s="92">
        <f t="shared" si="23"/>
        <v>3</v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0">
        <v>20</v>
      </c>
      <c r="B25" s="110"/>
      <c r="C25" s="82" t="s">
        <v>37</v>
      </c>
      <c r="D25" s="196" t="s">
        <v>202</v>
      </c>
      <c r="E25" s="84">
        <v>2751</v>
      </c>
      <c r="F25" s="85"/>
      <c r="G25" s="85">
        <v>5</v>
      </c>
      <c r="H25" s="85">
        <v>4</v>
      </c>
      <c r="I25" s="85">
        <v>4</v>
      </c>
      <c r="J25" s="85">
        <v>4</v>
      </c>
      <c r="K25" s="85">
        <v>4</v>
      </c>
      <c r="L25" s="85">
        <v>5</v>
      </c>
      <c r="M25" s="85">
        <v>5</v>
      </c>
      <c r="N25" s="85"/>
      <c r="O25" s="85"/>
      <c r="P25" s="85"/>
      <c r="Q25" s="85">
        <v>3</v>
      </c>
      <c r="R25" s="102">
        <v>5</v>
      </c>
      <c r="S25" s="85">
        <v>3</v>
      </c>
      <c r="T25" s="85"/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2</v>
      </c>
      <c r="AA25" s="104">
        <f t="shared" si="5"/>
        <v>4</v>
      </c>
      <c r="AB25" s="104">
        <f t="shared" si="6"/>
        <v>4</v>
      </c>
      <c r="AC25" s="104">
        <f t="shared" si="7"/>
        <v>10</v>
      </c>
      <c r="AD25" s="105">
        <f t="shared" si="8"/>
        <v>4.2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4</v>
      </c>
      <c r="AJ25" s="92">
        <f t="shared" si="13"/>
        <v>4</v>
      </c>
      <c r="AK25" s="92">
        <f t="shared" si="14"/>
        <v>4</v>
      </c>
      <c r="AL25" s="92">
        <f t="shared" si="15"/>
        <v>4</v>
      </c>
      <c r="AM25" s="92">
        <f t="shared" si="16"/>
        <v>5</v>
      </c>
      <c r="AN25" s="92">
        <f t="shared" si="17"/>
        <v>5</v>
      </c>
      <c r="AO25" s="92" t="str">
        <f t="shared" si="18"/>
        <v/>
      </c>
      <c r="AP25" s="92" t="str">
        <f t="shared" si="19"/>
        <v/>
      </c>
      <c r="AQ25" s="92" t="str">
        <f t="shared" si="20"/>
        <v/>
      </c>
      <c r="AR25" s="92">
        <f t="shared" si="21"/>
        <v>3</v>
      </c>
      <c r="AS25" s="92">
        <f t="shared" si="22"/>
        <v>5</v>
      </c>
      <c r="AT25" s="92">
        <f t="shared" si="23"/>
        <v>3</v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0">
        <v>21</v>
      </c>
      <c r="B26" s="110"/>
      <c r="C26" s="82" t="s">
        <v>37</v>
      </c>
      <c r="D26" s="196" t="s">
        <v>203</v>
      </c>
      <c r="E26" s="84">
        <v>2751</v>
      </c>
      <c r="F26" s="85"/>
      <c r="G26" s="85">
        <v>5</v>
      </c>
      <c r="H26" s="85">
        <v>3</v>
      </c>
      <c r="I26" s="85">
        <v>4</v>
      </c>
      <c r="J26" s="85">
        <v>4</v>
      </c>
      <c r="K26" s="85">
        <v>4</v>
      </c>
      <c r="L26" s="85">
        <v>4</v>
      </c>
      <c r="M26" s="85">
        <v>4</v>
      </c>
      <c r="N26" s="85"/>
      <c r="O26" s="85"/>
      <c r="P26" s="85"/>
      <c r="Q26" s="85">
        <v>3</v>
      </c>
      <c r="R26" s="102">
        <v>5</v>
      </c>
      <c r="S26" s="85">
        <v>3</v>
      </c>
      <c r="T26" s="85"/>
      <c r="U26" s="86"/>
      <c r="V26" s="103">
        <f t="shared" si="0"/>
        <v>3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3</v>
      </c>
      <c r="AA26" s="104">
        <f t="shared" si="5"/>
        <v>5</v>
      </c>
      <c r="AB26" s="104">
        <f t="shared" si="6"/>
        <v>2</v>
      </c>
      <c r="AC26" s="104">
        <f t="shared" si="7"/>
        <v>10</v>
      </c>
      <c r="AD26" s="105">
        <f t="shared" si="8"/>
        <v>3.9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3</v>
      </c>
      <c r="AJ26" s="92">
        <f t="shared" si="13"/>
        <v>4</v>
      </c>
      <c r="AK26" s="92">
        <f t="shared" si="14"/>
        <v>4</v>
      </c>
      <c r="AL26" s="92">
        <f t="shared" si="15"/>
        <v>4</v>
      </c>
      <c r="AM26" s="92">
        <f t="shared" si="16"/>
        <v>4</v>
      </c>
      <c r="AN26" s="92">
        <f t="shared" si="17"/>
        <v>4</v>
      </c>
      <c r="AO26" s="92" t="str">
        <f t="shared" si="18"/>
        <v/>
      </c>
      <c r="AP26" s="92" t="str">
        <f t="shared" si="19"/>
        <v/>
      </c>
      <c r="AQ26" s="92" t="str">
        <f t="shared" si="20"/>
        <v/>
      </c>
      <c r="AR26" s="92">
        <f t="shared" si="21"/>
        <v>3</v>
      </c>
      <c r="AS26" s="92">
        <f t="shared" si="22"/>
        <v>5</v>
      </c>
      <c r="AT26" s="92">
        <f t="shared" si="23"/>
        <v>3</v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0">
        <v>22</v>
      </c>
      <c r="B27" s="110"/>
      <c r="C27" s="82" t="s">
        <v>37</v>
      </c>
      <c r="D27" s="196" t="s">
        <v>204</v>
      </c>
      <c r="E27" s="84">
        <v>2751</v>
      </c>
      <c r="F27" s="85"/>
      <c r="G27" s="85">
        <v>5</v>
      </c>
      <c r="H27" s="85">
        <v>5</v>
      </c>
      <c r="I27" s="85">
        <v>5</v>
      </c>
      <c r="J27" s="85">
        <v>5</v>
      </c>
      <c r="K27" s="85">
        <v>5</v>
      </c>
      <c r="L27" s="85">
        <v>5</v>
      </c>
      <c r="M27" s="85">
        <v>5</v>
      </c>
      <c r="N27" s="85"/>
      <c r="O27" s="85"/>
      <c r="P27" s="85"/>
      <c r="Q27" s="85">
        <v>4</v>
      </c>
      <c r="R27" s="102">
        <v>5</v>
      </c>
      <c r="S27" s="85">
        <v>4</v>
      </c>
      <c r="T27" s="85"/>
      <c r="U27" s="86"/>
      <c r="V27" s="103">
        <f t="shared" si="0"/>
        <v>4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2</v>
      </c>
      <c r="AB27" s="104">
        <f t="shared" si="6"/>
        <v>8</v>
      </c>
      <c r="AC27" s="104">
        <f t="shared" si="7"/>
        <v>10</v>
      </c>
      <c r="AD27" s="105">
        <f t="shared" si="8"/>
        <v>4.8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5</v>
      </c>
      <c r="AJ27" s="92">
        <f t="shared" si="13"/>
        <v>5</v>
      </c>
      <c r="AK27" s="92">
        <f t="shared" si="14"/>
        <v>5</v>
      </c>
      <c r="AL27" s="92">
        <f t="shared" si="15"/>
        <v>5</v>
      </c>
      <c r="AM27" s="92">
        <f t="shared" si="16"/>
        <v>5</v>
      </c>
      <c r="AN27" s="92">
        <f t="shared" si="17"/>
        <v>5</v>
      </c>
      <c r="AO27" s="92" t="str">
        <f t="shared" si="18"/>
        <v/>
      </c>
      <c r="AP27" s="92" t="str">
        <f t="shared" si="19"/>
        <v/>
      </c>
      <c r="AQ27" s="92" t="str">
        <f t="shared" si="20"/>
        <v/>
      </c>
      <c r="AR27" s="92">
        <f t="shared" si="21"/>
        <v>4</v>
      </c>
      <c r="AS27" s="92">
        <f t="shared" si="22"/>
        <v>5</v>
      </c>
      <c r="AT27" s="92">
        <f t="shared" si="23"/>
        <v>4</v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0">
        <v>23</v>
      </c>
      <c r="B28" s="110"/>
      <c r="C28" s="82" t="s">
        <v>37</v>
      </c>
      <c r="D28" s="196" t="s">
        <v>205</v>
      </c>
      <c r="E28" s="84">
        <v>2751</v>
      </c>
      <c r="F28" s="85"/>
      <c r="G28" s="85">
        <v>4</v>
      </c>
      <c r="H28" s="85">
        <v>4</v>
      </c>
      <c r="I28" s="85">
        <v>5</v>
      </c>
      <c r="J28" s="85">
        <v>5</v>
      </c>
      <c r="K28" s="85">
        <v>5</v>
      </c>
      <c r="L28" s="85">
        <v>5</v>
      </c>
      <c r="M28" s="85">
        <v>5</v>
      </c>
      <c r="N28" s="85"/>
      <c r="O28" s="85"/>
      <c r="P28" s="85"/>
      <c r="Q28" s="85">
        <v>4</v>
      </c>
      <c r="R28" s="102">
        <v>5</v>
      </c>
      <c r="S28" s="85">
        <v>5</v>
      </c>
      <c r="T28" s="85"/>
      <c r="U28" s="86"/>
      <c r="V28" s="103">
        <f t="shared" si="0"/>
        <v>4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0</v>
      </c>
      <c r="AA28" s="104">
        <f t="shared" si="5"/>
        <v>3</v>
      </c>
      <c r="AB28" s="104">
        <f t="shared" si="6"/>
        <v>7</v>
      </c>
      <c r="AC28" s="104">
        <f t="shared" si="7"/>
        <v>10</v>
      </c>
      <c r="AD28" s="105">
        <f t="shared" si="8"/>
        <v>4.7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4</v>
      </c>
      <c r="AJ28" s="92">
        <f t="shared" si="13"/>
        <v>5</v>
      </c>
      <c r="AK28" s="92">
        <f t="shared" si="14"/>
        <v>5</v>
      </c>
      <c r="AL28" s="92">
        <f t="shared" si="15"/>
        <v>5</v>
      </c>
      <c r="AM28" s="92">
        <f t="shared" si="16"/>
        <v>5</v>
      </c>
      <c r="AN28" s="92">
        <f t="shared" si="17"/>
        <v>5</v>
      </c>
      <c r="AO28" s="92" t="str">
        <f t="shared" si="18"/>
        <v/>
      </c>
      <c r="AP28" s="92" t="str">
        <f t="shared" si="19"/>
        <v/>
      </c>
      <c r="AQ28" s="92" t="str">
        <f t="shared" si="20"/>
        <v/>
      </c>
      <c r="AR28" s="92">
        <f t="shared" si="21"/>
        <v>4</v>
      </c>
      <c r="AS28" s="92">
        <f t="shared" si="22"/>
        <v>5</v>
      </c>
      <c r="AT28" s="92">
        <f t="shared" si="23"/>
        <v>5</v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0">
        <v>24</v>
      </c>
      <c r="B29" s="110"/>
      <c r="C29" s="82" t="s">
        <v>37</v>
      </c>
      <c r="D29" s="196" t="s">
        <v>206</v>
      </c>
      <c r="E29" s="84">
        <v>2751</v>
      </c>
      <c r="F29" s="85"/>
      <c r="G29" s="85">
        <v>5</v>
      </c>
      <c r="H29" s="85">
        <v>5</v>
      </c>
      <c r="I29" s="85">
        <v>5</v>
      </c>
      <c r="J29" s="85">
        <v>4</v>
      </c>
      <c r="K29" s="85">
        <v>5</v>
      </c>
      <c r="L29" s="85">
        <v>4</v>
      </c>
      <c r="M29" s="85">
        <v>5</v>
      </c>
      <c r="N29" s="85"/>
      <c r="O29" s="85"/>
      <c r="P29" s="85"/>
      <c r="Q29" s="85">
        <v>3</v>
      </c>
      <c r="R29" s="102">
        <v>4</v>
      </c>
      <c r="S29" s="85">
        <v>3</v>
      </c>
      <c r="T29" s="85"/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2</v>
      </c>
      <c r="AA29" s="104">
        <f t="shared" si="5"/>
        <v>3</v>
      </c>
      <c r="AB29" s="104">
        <f t="shared" si="6"/>
        <v>5</v>
      </c>
      <c r="AC29" s="104">
        <f t="shared" si="7"/>
        <v>10</v>
      </c>
      <c r="AD29" s="105">
        <f t="shared" si="8"/>
        <v>4.3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5</v>
      </c>
      <c r="AJ29" s="92">
        <f t="shared" si="13"/>
        <v>5</v>
      </c>
      <c r="AK29" s="92">
        <f t="shared" si="14"/>
        <v>4</v>
      </c>
      <c r="AL29" s="92">
        <f t="shared" si="15"/>
        <v>5</v>
      </c>
      <c r="AM29" s="92">
        <f t="shared" si="16"/>
        <v>4</v>
      </c>
      <c r="AN29" s="92">
        <f t="shared" si="17"/>
        <v>5</v>
      </c>
      <c r="AO29" s="92" t="str">
        <f t="shared" si="18"/>
        <v/>
      </c>
      <c r="AP29" s="92" t="str">
        <f t="shared" si="19"/>
        <v/>
      </c>
      <c r="AQ29" s="92" t="str">
        <f t="shared" si="20"/>
        <v/>
      </c>
      <c r="AR29" s="92">
        <f t="shared" si="21"/>
        <v>3</v>
      </c>
      <c r="AS29" s="92">
        <f t="shared" si="22"/>
        <v>4</v>
      </c>
      <c r="AT29" s="92">
        <f t="shared" si="23"/>
        <v>3</v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" hidden="1" x14ac:dyDescent="0.25">
      <c r="A30" s="80">
        <v>25</v>
      </c>
      <c r="B30" s="110"/>
      <c r="C30" s="82"/>
      <c r="D30" s="196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92" t="str">
        <f t="shared" si="10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25">
      <c r="A31" s="80">
        <v>26</v>
      </c>
      <c r="B31" s="199"/>
      <c r="C31" s="200"/>
      <c r="D31" s="200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>
        <v>27</v>
      </c>
      <c r="B32" s="36"/>
      <c r="C32" s="36"/>
      <c r="D32" s="3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399999999999999" hidden="1" x14ac:dyDescent="0.25">
      <c r="A33" s="80">
        <v>28</v>
      </c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399999999999999" hidden="1" x14ac:dyDescent="0.25">
      <c r="A34" s="80">
        <v>29</v>
      </c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399999999999999" hidden="1" x14ac:dyDescent="0.25">
      <c r="A35" s="80">
        <v>30</v>
      </c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399999999999999" hidden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3.8" hidden="1" x14ac:dyDescent="0.3">
      <c r="A37" s="122"/>
      <c r="B37" s="123"/>
      <c r="C37" s="123"/>
      <c r="D37" s="123"/>
      <c r="E37" s="124">
        <f>COUNTIF(E6:E36,"2751")</f>
        <v>24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4.458333333333333</v>
      </c>
      <c r="H38" s="128">
        <v>4.3043478260869561</v>
      </c>
      <c r="I38" s="128">
        <v>4.375</v>
      </c>
      <c r="J38" s="128">
        <v>4.541666666666667</v>
      </c>
      <c r="K38" s="128">
        <v>4.333333333333333</v>
      </c>
      <c r="L38" s="128">
        <v>4.458333333333333</v>
      </c>
      <c r="M38" s="128">
        <v>4.7391304347826084</v>
      </c>
      <c r="N38" s="128" t="str">
        <v xml:space="preserve"> </v>
      </c>
      <c r="O38" s="129" t="str">
        <v xml:space="preserve"> </v>
      </c>
      <c r="P38" s="130" t="str">
        <v xml:space="preserve"> </v>
      </c>
      <c r="Q38" s="130">
        <v>3.5416666666666665</v>
      </c>
      <c r="R38" s="130">
        <v>4.8695652173913047</v>
      </c>
      <c r="S38" s="128">
        <v>3.75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1</v>
      </c>
      <c r="Z38" s="104">
        <f>SUM(Z6:Z37)</f>
        <v>35</v>
      </c>
      <c r="AA38" s="104">
        <f>SUM(AA6:AA37)</f>
        <v>85</v>
      </c>
      <c r="AB38" s="104">
        <f>SUM(AB6:AB37)</f>
        <v>116</v>
      </c>
      <c r="AC38" s="104">
        <f t="shared" si="7"/>
        <v>237</v>
      </c>
      <c r="AD38" s="105">
        <f t="shared" si="8"/>
        <v>4.333333333333333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4.458333333333333</v>
      </c>
      <c r="AI38" s="132">
        <f t="shared" si="28"/>
        <v>4.3043478260869561</v>
      </c>
      <c r="AJ38" s="132">
        <f t="shared" si="28"/>
        <v>4.375</v>
      </c>
      <c r="AK38" s="132">
        <f t="shared" si="28"/>
        <v>4.541666666666667</v>
      </c>
      <c r="AL38" s="132">
        <f t="shared" si="28"/>
        <v>4.333333333333333</v>
      </c>
      <c r="AM38" s="132">
        <f t="shared" si="28"/>
        <v>4.458333333333333</v>
      </c>
      <c r="AN38" s="132">
        <f t="shared" si="28"/>
        <v>4.7391304347826084</v>
      </c>
      <c r="AO38" s="132" t="str">
        <f t="shared" si="28"/>
        <v xml:space="preserve"> </v>
      </c>
      <c r="AP38" s="132" t="str">
        <f t="shared" si="28"/>
        <v xml:space="preserve"> </v>
      </c>
      <c r="AQ38" s="132" t="str">
        <f t="shared" si="28"/>
        <v xml:space="preserve"> </v>
      </c>
      <c r="AR38" s="132">
        <f t="shared" si="28"/>
        <v>3.5416666666666665</v>
      </c>
      <c r="AS38" s="132">
        <f t="shared" si="28"/>
        <v>4.8695652173913047</v>
      </c>
      <c r="AT38" s="132">
        <f t="shared" si="28"/>
        <v>3.75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12</v>
      </c>
      <c r="H39" s="137">
        <v>10</v>
      </c>
      <c r="I39" s="137">
        <v>12</v>
      </c>
      <c r="J39" s="137">
        <v>13</v>
      </c>
      <c r="K39" s="137">
        <v>11</v>
      </c>
      <c r="L39" s="137">
        <v>13</v>
      </c>
      <c r="M39" s="137">
        <v>17</v>
      </c>
      <c r="N39" s="137" t="str">
        <v>0</v>
      </c>
      <c r="O39" s="138" t="str">
        <v>0</v>
      </c>
      <c r="P39" s="138" t="str">
        <v>0</v>
      </c>
      <c r="Q39" s="138">
        <v>3</v>
      </c>
      <c r="R39" s="138">
        <v>20</v>
      </c>
      <c r="S39" s="137">
        <v>5</v>
      </c>
      <c r="T39" s="137" t="str">
        <v>0</v>
      </c>
      <c r="U39" s="137" t="str">
        <v xml:space="preserve"> </v>
      </c>
      <c r="V39" s="139">
        <f>IF(COUNTIF(V6:V37,5)=0,"0",COUNTIF(V6:V37,5))</f>
        <v>2</v>
      </c>
      <c r="W39" s="140"/>
      <c r="X39" s="10">
        <f>SUM(X38:AB38)</f>
        <v>237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12</v>
      </c>
      <c r="AI39" s="144">
        <f t="shared" si="29"/>
        <v>10</v>
      </c>
      <c r="AJ39" s="144">
        <f t="shared" si="29"/>
        <v>12</v>
      </c>
      <c r="AK39" s="144">
        <f t="shared" si="29"/>
        <v>13</v>
      </c>
      <c r="AL39" s="144">
        <f t="shared" si="29"/>
        <v>11</v>
      </c>
      <c r="AM39" s="144">
        <f t="shared" si="29"/>
        <v>13</v>
      </c>
      <c r="AN39" s="144">
        <f t="shared" si="29"/>
        <v>17</v>
      </c>
      <c r="AO39" s="144" t="str">
        <f t="shared" si="29"/>
        <v>0</v>
      </c>
      <c r="AP39" s="144" t="str">
        <f t="shared" si="29"/>
        <v>0</v>
      </c>
      <c r="AQ39" s="144" t="str">
        <f t="shared" si="29"/>
        <v>0</v>
      </c>
      <c r="AR39" s="144">
        <f t="shared" si="29"/>
        <v>3</v>
      </c>
      <c r="AS39" s="144">
        <f t="shared" si="29"/>
        <v>20</v>
      </c>
      <c r="AT39" s="144">
        <f t="shared" si="29"/>
        <v>5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11</v>
      </c>
      <c r="H40" s="153">
        <v>10</v>
      </c>
      <c r="I40" s="153">
        <v>9</v>
      </c>
      <c r="J40" s="153">
        <v>11</v>
      </c>
      <c r="K40" s="153">
        <v>10</v>
      </c>
      <c r="L40" s="153">
        <v>9</v>
      </c>
      <c r="M40" s="153">
        <v>6</v>
      </c>
      <c r="N40" s="153" t="str">
        <v>0</v>
      </c>
      <c r="O40" s="154" t="str">
        <v>0</v>
      </c>
      <c r="P40" s="154" t="str">
        <v>0</v>
      </c>
      <c r="Q40" s="154">
        <v>7</v>
      </c>
      <c r="R40" s="154">
        <v>3</v>
      </c>
      <c r="S40" s="153">
        <v>9</v>
      </c>
      <c r="T40" s="153" t="str">
        <v>0</v>
      </c>
      <c r="U40" s="153" t="str">
        <v xml:space="preserve"> </v>
      </c>
      <c r="V40" s="155">
        <f>IF(COUNTIF(V6:V37,4)=0,"0",COUNTIF(V6:V37,4))</f>
        <v>7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2</v>
      </c>
      <c r="AA40" s="156">
        <f>IF(COUNTIF(AA6:AA37,4)=0," ",COUNTIF(AA6:AA37,4))</f>
        <v>5</v>
      </c>
      <c r="AB40" s="156">
        <f>IF(COUNTIF(AB6:AB37,4)=0," ",COUNTIF(AB6:AB37,4))</f>
        <v>3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11</v>
      </c>
      <c r="AI40" s="156">
        <f t="shared" si="30"/>
        <v>10</v>
      </c>
      <c r="AJ40" s="156">
        <f t="shared" si="30"/>
        <v>9</v>
      </c>
      <c r="AK40" s="156">
        <f t="shared" si="30"/>
        <v>11</v>
      </c>
      <c r="AL40" s="156">
        <f t="shared" si="30"/>
        <v>10</v>
      </c>
      <c r="AM40" s="156">
        <f t="shared" si="30"/>
        <v>9</v>
      </c>
      <c r="AN40" s="156">
        <f t="shared" si="30"/>
        <v>6</v>
      </c>
      <c r="AO40" s="156" t="str">
        <f t="shared" si="30"/>
        <v>0</v>
      </c>
      <c r="AP40" s="156" t="str">
        <f t="shared" si="30"/>
        <v>0</v>
      </c>
      <c r="AQ40" s="156" t="str">
        <f t="shared" si="30"/>
        <v>0</v>
      </c>
      <c r="AR40" s="156">
        <f t="shared" si="30"/>
        <v>7</v>
      </c>
      <c r="AS40" s="156">
        <f t="shared" si="30"/>
        <v>3</v>
      </c>
      <c r="AT40" s="156">
        <f t="shared" si="30"/>
        <v>9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1</v>
      </c>
      <c r="H41" s="167">
        <v>3</v>
      </c>
      <c r="I41" s="167">
        <v>3</v>
      </c>
      <c r="J41" s="167" t="str">
        <v>0</v>
      </c>
      <c r="K41" s="167">
        <v>3</v>
      </c>
      <c r="L41" s="167">
        <v>2</v>
      </c>
      <c r="M41" s="167" t="str">
        <v>0</v>
      </c>
      <c r="N41" s="167" t="str">
        <v>0</v>
      </c>
      <c r="O41" s="168" t="str">
        <v>0</v>
      </c>
      <c r="P41" s="168" t="str">
        <v>0</v>
      </c>
      <c r="Q41" s="168">
        <v>14</v>
      </c>
      <c r="R41" s="168" t="str">
        <v>0</v>
      </c>
      <c r="S41" s="167">
        <v>9</v>
      </c>
      <c r="T41" s="167" t="str">
        <v>0</v>
      </c>
      <c r="U41" s="167" t="str">
        <v xml:space="preserve"> </v>
      </c>
      <c r="V41" s="169">
        <f>IF(COUNTIF(V6:V37,3)=0,"0",COUNTIF(V6:V37,3))</f>
        <v>14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2</v>
      </c>
      <c r="AA41" s="170">
        <f>IF(COUNTIF(AA6:AA37,3)=0," ",COUNTIF(AA6:AA37,3))</f>
        <v>7</v>
      </c>
      <c r="AB41" s="170">
        <f>IF(COUNTIF(AB6:AB37,3)=0," ",COUNTIF(AB6:AB37,3))</f>
        <v>3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1</v>
      </c>
      <c r="AI41" s="170">
        <f t="shared" si="31"/>
        <v>3</v>
      </c>
      <c r="AJ41" s="170">
        <f t="shared" si="31"/>
        <v>3</v>
      </c>
      <c r="AK41" s="170" t="str">
        <f t="shared" si="31"/>
        <v>0</v>
      </c>
      <c r="AL41" s="170">
        <f t="shared" si="31"/>
        <v>3</v>
      </c>
      <c r="AM41" s="170">
        <f t="shared" si="31"/>
        <v>2</v>
      </c>
      <c r="AN41" s="170" t="str">
        <f t="shared" si="31"/>
        <v>0</v>
      </c>
      <c r="AO41" s="170" t="str">
        <f t="shared" si="31"/>
        <v>0</v>
      </c>
      <c r="AP41" s="170" t="str">
        <f t="shared" si="31"/>
        <v>0</v>
      </c>
      <c r="AQ41" s="170" t="str">
        <f t="shared" si="31"/>
        <v>0</v>
      </c>
      <c r="AR41" s="170">
        <f t="shared" si="31"/>
        <v>14</v>
      </c>
      <c r="AS41" s="170" t="str">
        <f t="shared" si="31"/>
        <v>0</v>
      </c>
      <c r="AT41" s="170">
        <f t="shared" si="31"/>
        <v>9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1</v>
      </c>
      <c r="T42" s="86">
        <v>0</v>
      </c>
      <c r="U42" s="86">
        <v>0</v>
      </c>
      <c r="V42" s="87">
        <f>IF(COUNTIF(V6:V37,2)=0,"0",COUNTIF(V6:V37,2))</f>
        <v>1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6</v>
      </c>
      <c r="AA42" s="87">
        <f>IF(COUNTIF(AA6:AA37,2)=0," ",COUNTIF(AA6:AA37,2))</f>
        <v>3</v>
      </c>
      <c r="AB42" s="87">
        <f>IF(COUNTIF(AB6:AB37,2)=0," ",COUNTIF(AB6:AB37,2))</f>
        <v>3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1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1</v>
      </c>
      <c r="I43" s="86">
        <v>0</v>
      </c>
      <c r="J43" s="86">
        <v>0</v>
      </c>
      <c r="K43" s="86">
        <v>0</v>
      </c>
      <c r="L43" s="86">
        <v>0</v>
      </c>
      <c r="M43" s="86">
        <v>1</v>
      </c>
      <c r="N43" s="86">
        <v>0</v>
      </c>
      <c r="O43" s="115">
        <v>0</v>
      </c>
      <c r="P43" s="115">
        <v>0</v>
      </c>
      <c r="Q43" s="115">
        <v>0</v>
      </c>
      <c r="R43" s="115">
        <v>1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1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1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1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1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P2"/>
    <mergeCell ref="Q2:T2"/>
    <mergeCell ref="A3:C4"/>
    <mergeCell ref="AD3:AD5"/>
    <mergeCell ref="AG3:AW3"/>
  </mergeCells>
  <conditionalFormatting sqref="C5 Y5 AI5 AG5 M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5231" priority="5" operator="equal">
      <formula>4</formula>
    </cfRule>
    <cfRule type="cellIs" dxfId="15230" priority="6" operator="equal">
      <formula>3</formula>
    </cfRule>
  </conditionalFormatting>
  <conditionalFormatting sqref="Z5:AC5 W40:AF43 AE6:AE39 W39 R6:V45 F34:Q45 AG43:CB43 W44:AW45 AG6:AW42 F30:Q31 F6:P29">
    <cfRule type="cellIs" dxfId="15229" priority="7" operator="equal">
      <formula>5</formula>
    </cfRule>
    <cfRule type="cellIs" dxfId="15228" priority="8" operator="equal">
      <formula>4</formula>
    </cfRule>
    <cfRule type="cellIs" dxfId="15227" priority="9" operator="equal">
      <formula>3</formula>
    </cfRule>
  </conditionalFormatting>
  <conditionalFormatting sqref="AF6:AF37">
    <cfRule type="expression" dxfId="15226" priority="10">
      <formula>VALUE(RIGHT(AF6))&gt;AE6</formula>
    </cfRule>
    <cfRule type="expression" dxfId="15225" priority="11">
      <formula>EXACT(RIGHT(AF6,3),"зач")</formula>
    </cfRule>
  </conditionalFormatting>
  <conditionalFormatting sqref="AE3:AJ4 M4 M3:P3 T3 V3:AC4">
    <cfRule type="expression" dxfId="15224" priority="12">
      <formula>$D$1&lt;M3</formula>
    </cfRule>
    <cfRule type="expression" dxfId="15223" priority="13">
      <formula>$D$1&gt;M3</formula>
    </cfRule>
  </conditionalFormatting>
  <conditionalFormatting sqref="N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N4">
    <cfRule type="expression" dxfId="15222" priority="17">
      <formula>$D$1&lt;N4</formula>
    </cfRule>
    <cfRule type="expression" dxfId="15221" priority="18">
      <formula>$D$1&gt;N4</formula>
    </cfRule>
  </conditionalFormatting>
  <conditionalFormatting sqref="R3">
    <cfRule type="expression" priority="19">
      <formula>$D$1&lt;R3</formula>
    </cfRule>
    <cfRule type="expression" priority="20">
      <formula>$D$1&gt;R3</formula>
    </cfRule>
  </conditionalFormatting>
  <conditionalFormatting sqref="R4">
    <cfRule type="expression" priority="21">
      <formula>$D$1&lt;R4</formula>
    </cfRule>
    <cfRule type="expression" priority="22">
      <formula>$D$1&gt;R4</formula>
    </cfRule>
  </conditionalFormatting>
  <conditionalFormatting sqref="O4">
    <cfRule type="expression" priority="23">
      <formula>$D$1&lt;O4</formula>
    </cfRule>
    <cfRule type="expression" priority="24">
      <formula>$D$1&gt;O4</formula>
    </cfRule>
  </conditionalFormatting>
  <conditionalFormatting sqref="P4">
    <cfRule type="expression" dxfId="15220" priority="25">
      <formula>$D$1&lt;P4</formula>
    </cfRule>
    <cfRule type="expression" dxfId="15219" priority="26">
      <formula>$D$1&gt;P4</formula>
    </cfRule>
  </conditionalFormatting>
  <conditionalFormatting sqref="R5">
    <cfRule type="cellIs" dxfId="15218" priority="27" operator="equal">
      <formula>5</formula>
    </cfRule>
    <cfRule type="cellIs" dxfId="15217" priority="28" operator="equal">
      <formula>4</formula>
    </cfRule>
    <cfRule type="cellIs" dxfId="15216" priority="29" operator="equal">
      <formula>3</formula>
    </cfRule>
  </conditionalFormatting>
  <conditionalFormatting sqref="S3">
    <cfRule type="expression" dxfId="15215" priority="30">
      <formula>$D$1&lt;S3</formula>
    </cfRule>
    <cfRule type="expression" priority="31">
      <formula>$D$1&gt;S3</formula>
    </cfRule>
  </conditionalFormatting>
  <conditionalFormatting sqref="S4">
    <cfRule type="expression" priority="32">
      <formula>$D$1&lt;S4</formula>
    </cfRule>
    <cfRule type="expression" priority="33">
      <formula>$D$1&gt;S4</formula>
    </cfRule>
  </conditionalFormatting>
  <conditionalFormatting sqref="S5">
    <cfRule type="cellIs" dxfId="15214" priority="34" operator="equal">
      <formula>5</formula>
    </cfRule>
    <cfRule type="cellIs" dxfId="15213" priority="35" operator="equal">
      <formula>4</formula>
    </cfRule>
    <cfRule type="cellIs" priority="36" operator="equal">
      <formula>3</formula>
    </cfRule>
  </conditionalFormatting>
  <conditionalFormatting sqref="T5">
    <cfRule type="cellIs" priority="37" operator="equal">
      <formula>5</formula>
    </cfRule>
    <cfRule type="cellIs" priority="38" operator="equal">
      <formula>4</formula>
    </cfRule>
    <cfRule type="cellIs" dxfId="15212" priority="39" operator="equal">
      <formula>3</formula>
    </cfRule>
  </conditionalFormatting>
  <conditionalFormatting sqref="T4">
    <cfRule type="expression" dxfId="15211" priority="40">
      <formula>$D$1&lt;T4</formula>
    </cfRule>
    <cfRule type="expression" priority="41">
      <formula>$D$1&gt;T4</formula>
    </cfRule>
  </conditionalFormatting>
  <conditionalFormatting sqref="U4">
    <cfRule type="expression" priority="42">
      <formula>$D$1&lt;U4</formula>
    </cfRule>
    <cfRule type="expression" priority="43">
      <formula>$D$1&gt;U4</formula>
    </cfRule>
  </conditionalFormatting>
  <conditionalFormatting sqref="U3">
    <cfRule type="expression" dxfId="15210" priority="44">
      <formula>$D$1&lt;U3</formula>
    </cfRule>
    <cfRule type="expression" dxfId="15209" priority="45">
      <formula>$D$1&gt;U3</formula>
    </cfRule>
  </conditionalFormatting>
  <conditionalFormatting sqref="U5">
    <cfRule type="cellIs" dxfId="15208" priority="46" operator="equal">
      <formula>5</formula>
    </cfRule>
    <cfRule type="cellIs" dxfId="15207" priority="47" operator="equal">
      <formula>4</formula>
    </cfRule>
    <cfRule type="cellIs" dxfId="15206" priority="48" operator="equal">
      <formula>3</formula>
    </cfRule>
  </conditionalFormatting>
  <conditionalFormatting sqref="G3:I3">
    <cfRule type="expression" dxfId="15205" priority="49">
      <formula>$D$1&lt;G3</formula>
    </cfRule>
    <cfRule type="expression" priority="50">
      <formula>$D$1&gt;G3</formula>
    </cfRule>
  </conditionalFormatting>
  <conditionalFormatting sqref="I3">
    <cfRule type="expression" priority="51">
      <formula>$D$1&lt;I3</formula>
    </cfRule>
    <cfRule type="expression" priority="52">
      <formula>$D$1&gt;I3</formula>
    </cfRule>
  </conditionalFormatting>
  <conditionalFormatting sqref="I3">
    <cfRule type="expression" dxfId="15204" priority="53">
      <formula>$D$1&lt;I3</formula>
    </cfRule>
    <cfRule type="expression" dxfId="15203" priority="54">
      <formula>$D$1&gt;I3</formula>
    </cfRule>
  </conditionalFormatting>
  <conditionalFormatting sqref="I3">
    <cfRule type="expression" dxfId="15202" priority="55">
      <formula>$D$1&lt;I3</formula>
    </cfRule>
    <cfRule type="expression" dxfId="15201" priority="56">
      <formula>$D$1&gt;I3</formula>
    </cfRule>
  </conditionalFormatting>
  <conditionalFormatting sqref="G3">
    <cfRule type="expression" priority="57">
      <formula>$D$1&lt;G3</formula>
    </cfRule>
    <cfRule type="expression" priority="58">
      <formula>$D$1&gt;G3</formula>
    </cfRule>
  </conditionalFormatting>
  <conditionalFormatting sqref="J3:L3">
    <cfRule type="expression" priority="59">
      <formula>$D$1&lt;J3</formula>
    </cfRule>
    <cfRule type="expression" dxfId="15200" priority="60">
      <formula>$D$1&gt;J3</formula>
    </cfRule>
  </conditionalFormatting>
  <conditionalFormatting sqref="J3">
    <cfRule type="expression" dxfId="15199" priority="61">
      <formula>$D$1&lt;J3</formula>
    </cfRule>
    <cfRule type="expression" priority="62">
      <formula>$D$1&gt;J3</formula>
    </cfRule>
  </conditionalFormatting>
  <conditionalFormatting sqref="F3">
    <cfRule type="expression" priority="63">
      <formula>$D$1&lt;F3</formula>
    </cfRule>
    <cfRule type="expression" priority="64">
      <formula>$D$1&gt;F3</formula>
    </cfRule>
  </conditionalFormatting>
  <conditionalFormatting sqref="K4">
    <cfRule type="expression" priority="65">
      <formula>$D$1&lt;K4</formula>
    </cfRule>
    <cfRule type="expression" priority="66">
      <formula>$D$1&gt;K4</formula>
    </cfRule>
  </conditionalFormatting>
  <conditionalFormatting sqref="K4">
    <cfRule type="expression" priority="67">
      <formula>$D$1&lt;K4</formula>
    </cfRule>
    <cfRule type="expression" dxfId="15198" priority="68">
      <formula>$D$1&gt;K4</formula>
    </cfRule>
  </conditionalFormatting>
  <conditionalFormatting sqref="K5">
    <cfRule type="cellIs" dxfId="15197" priority="69" operator="equal">
      <formula>5</formula>
    </cfRule>
    <cfRule type="cellIs" dxfId="15196" priority="70" operator="equal">
      <formula>4</formula>
    </cfRule>
    <cfRule type="cellIs" dxfId="15195" priority="71" operator="equal">
      <formula>3</formula>
    </cfRule>
  </conditionalFormatting>
  <conditionalFormatting sqref="K4">
    <cfRule type="expression" dxfId="15194" priority="72">
      <formula>$D$1&lt;K4</formula>
    </cfRule>
    <cfRule type="expression" dxfId="15193" priority="73">
      <formula>$D$1&gt;K4</formula>
    </cfRule>
  </conditionalFormatting>
  <conditionalFormatting sqref="H4">
    <cfRule type="expression" dxfId="15192" priority="74">
      <formula>$D$1&lt;H4</formula>
    </cfRule>
    <cfRule type="expression" dxfId="15191" priority="75">
      <formula>$D$1&gt;H4</formula>
    </cfRule>
  </conditionalFormatting>
  <conditionalFormatting sqref="H4">
    <cfRule type="expression" dxfId="15190" priority="76">
      <formula>$D$1&lt;H4</formula>
    </cfRule>
    <cfRule type="expression" dxfId="15189" priority="77">
      <formula>$D$1&gt;H4</formula>
    </cfRule>
  </conditionalFormatting>
  <conditionalFormatting sqref="H4">
    <cfRule type="expression" dxfId="15188" priority="78">
      <formula>$D$1&lt;H4</formula>
    </cfRule>
    <cfRule type="expression" dxfId="15187" priority="79">
      <formula>$D$1&gt;H4</formula>
    </cfRule>
  </conditionalFormatting>
  <conditionalFormatting sqref="H4">
    <cfRule type="expression" dxfId="15186" priority="80">
      <formula>$D$1&lt;H4</formula>
    </cfRule>
    <cfRule type="expression" dxfId="15185" priority="81">
      <formula>$D$1&gt;H4</formula>
    </cfRule>
  </conditionalFormatting>
  <conditionalFormatting sqref="H4">
    <cfRule type="expression" priority="82">
      <formula>$D$1&lt;H4</formula>
    </cfRule>
    <cfRule type="expression" priority="83">
      <formula>$D$1&gt;H4</formula>
    </cfRule>
  </conditionalFormatting>
  <conditionalFormatting sqref="H4">
    <cfRule type="expression" priority="84">
      <formula>$D$1&lt;H4</formula>
    </cfRule>
    <cfRule type="expression" dxfId="15184" priority="85">
      <formula>$D$1&gt;H4</formula>
    </cfRule>
  </conditionalFormatting>
  <conditionalFormatting sqref="F5">
    <cfRule type="cellIs" dxfId="15183" priority="86" operator="equal">
      <formula>5</formula>
    </cfRule>
    <cfRule type="cellIs" dxfId="15182" priority="87" operator="equal">
      <formula>4</formula>
    </cfRule>
    <cfRule type="cellIs" dxfId="15181" priority="88" operator="equal">
      <formula>3</formula>
    </cfRule>
  </conditionalFormatting>
  <conditionalFormatting sqref="F4">
    <cfRule type="expression" dxfId="15180" priority="89">
      <formula>$D$1&lt;F4</formula>
    </cfRule>
    <cfRule type="expression" dxfId="15179" priority="90">
      <formula>$D$1&gt;F4</formula>
    </cfRule>
  </conditionalFormatting>
  <conditionalFormatting sqref="L4">
    <cfRule type="expression" dxfId="15178" priority="91">
      <formula>$D$1&lt;L4</formula>
    </cfRule>
    <cfRule type="expression" dxfId="15177" priority="92">
      <formula>$D$1&gt;L4</formula>
    </cfRule>
  </conditionalFormatting>
  <conditionalFormatting sqref="L4">
    <cfRule type="expression" dxfId="15176" priority="93">
      <formula>$D$1&lt;L4</formula>
    </cfRule>
    <cfRule type="expression" dxfId="15175" priority="94">
      <formula>$D$1&gt;L4</formula>
    </cfRule>
  </conditionalFormatting>
  <conditionalFormatting sqref="L5">
    <cfRule type="cellIs" dxfId="15174" priority="95" operator="equal">
      <formula>5</formula>
    </cfRule>
    <cfRule type="cellIs" dxfId="15173" priority="96" operator="equal">
      <formula>4</formula>
    </cfRule>
    <cfRule type="cellIs" priority="97" operator="equal">
      <formula>3</formula>
    </cfRule>
  </conditionalFormatting>
  <conditionalFormatting sqref="L5">
    <cfRule type="cellIs" priority="98" operator="equal">
      <formula>5</formula>
    </cfRule>
    <cfRule type="cellIs" priority="99" operator="equal">
      <formula>4</formula>
    </cfRule>
    <cfRule type="cellIs" dxfId="15172" priority="100" operator="equal">
      <formula>3</formula>
    </cfRule>
  </conditionalFormatting>
  <conditionalFormatting sqref="L4">
    <cfRule type="expression" dxfId="15171" priority="101">
      <formula>$D$1&lt;L4</formula>
    </cfRule>
    <cfRule type="expression" dxfId="15170" priority="102">
      <formula>$D$1&gt;L4</formula>
    </cfRule>
  </conditionalFormatting>
  <conditionalFormatting sqref="L5">
    <cfRule type="cellIs" dxfId="15169" priority="103" operator="equal">
      <formula>5</formula>
    </cfRule>
    <cfRule type="cellIs" priority="104" operator="equal">
      <formula>4</formula>
    </cfRule>
    <cfRule type="cellIs" priority="105" operator="equal">
      <formula>3</formula>
    </cfRule>
  </conditionalFormatting>
  <conditionalFormatting sqref="L4">
    <cfRule type="expression" priority="106">
      <formula>$D$1&lt;L4</formula>
    </cfRule>
    <cfRule type="expression" dxfId="15168" priority="107">
      <formula>$D$1&gt;L4</formula>
    </cfRule>
  </conditionalFormatting>
  <conditionalFormatting sqref="L4">
    <cfRule type="expression" dxfId="15167" priority="108">
      <formula>$D$1&lt;L4</formula>
    </cfRule>
    <cfRule type="expression" dxfId="15166" priority="109">
      <formula>$D$1&gt;L4</formula>
    </cfRule>
  </conditionalFormatting>
  <conditionalFormatting sqref="L5">
    <cfRule type="cellIs" dxfId="15165" priority="110" operator="equal">
      <formula>5</formula>
    </cfRule>
    <cfRule type="cellIs" dxfId="15164" priority="111" operator="equal">
      <formula>4</formula>
    </cfRule>
    <cfRule type="cellIs" dxfId="15163" priority="112" operator="equal">
      <formula>3</formula>
    </cfRule>
  </conditionalFormatting>
  <conditionalFormatting sqref="L4">
    <cfRule type="expression" dxfId="15162" priority="113">
      <formula>$D$1&lt;L4</formula>
    </cfRule>
    <cfRule type="expression" dxfId="15161" priority="114">
      <formula>$D$1&gt;L4</formula>
    </cfRule>
  </conditionalFormatting>
  <conditionalFormatting sqref="L5">
    <cfRule type="cellIs" dxfId="15160" priority="115" operator="equal">
      <formula>5</formula>
    </cfRule>
    <cfRule type="cellIs" dxfId="15159" priority="116" operator="equal">
      <formula>4</formula>
    </cfRule>
    <cfRule type="cellIs" dxfId="15158" priority="117" operator="equal">
      <formula>3</formula>
    </cfRule>
  </conditionalFormatting>
  <conditionalFormatting sqref="L4">
    <cfRule type="expression" dxfId="15157" priority="118">
      <formula>$D$1&lt;L4</formula>
    </cfRule>
    <cfRule type="expression" dxfId="15156" priority="119">
      <formula>$D$1&gt;L4</formula>
    </cfRule>
  </conditionalFormatting>
  <conditionalFormatting sqref="G4">
    <cfRule type="expression" dxfId="15155" priority="120">
      <formula>$D$1&lt;G4</formula>
    </cfRule>
    <cfRule type="expression" dxfId="15154" priority="121">
      <formula>$D$1&gt;G4</formula>
    </cfRule>
  </conditionalFormatting>
  <conditionalFormatting sqref="G4">
    <cfRule type="expression" dxfId="15153" priority="122">
      <formula>$D$1&lt;G4</formula>
    </cfRule>
    <cfRule type="expression" dxfId="15152" priority="123">
      <formula>$D$1&gt;G4</formula>
    </cfRule>
  </conditionalFormatting>
  <conditionalFormatting sqref="G5">
    <cfRule type="cellIs" dxfId="15151" priority="124" operator="equal">
      <formula>5</formula>
    </cfRule>
    <cfRule type="cellIs" dxfId="15150" priority="125" operator="equal">
      <formula>4</formula>
    </cfRule>
    <cfRule type="cellIs" dxfId="15149" priority="126" operator="equal">
      <formula>3</formula>
    </cfRule>
  </conditionalFormatting>
  <conditionalFormatting sqref="G4">
    <cfRule type="expression" dxfId="15148" priority="127">
      <formula>$D$1&lt;G4</formula>
    </cfRule>
    <cfRule type="expression" dxfId="15147" priority="128">
      <formula>$D$1&gt;G4</formula>
    </cfRule>
  </conditionalFormatting>
  <conditionalFormatting sqref="G4">
    <cfRule type="expression" dxfId="15146" priority="129">
      <formula>$D$1&lt;G4</formula>
    </cfRule>
    <cfRule type="expression" priority="130">
      <formula>$D$1&gt;G4</formula>
    </cfRule>
  </conditionalFormatting>
  <conditionalFormatting sqref="G4">
    <cfRule type="expression" priority="131">
      <formula>$D$1&lt;G4</formula>
    </cfRule>
    <cfRule type="expression" priority="132">
      <formula>$D$1&gt;G4</formula>
    </cfRule>
  </conditionalFormatting>
  <conditionalFormatting sqref="G4">
    <cfRule type="expression" priority="133">
      <formula>$D$1&lt;G4</formula>
    </cfRule>
    <cfRule type="expression" priority="134">
      <formula>$D$1&gt;G4</formula>
    </cfRule>
  </conditionalFormatting>
  <conditionalFormatting sqref="G5">
    <cfRule type="cellIs" priority="135" operator="equal">
      <formula>5</formula>
    </cfRule>
    <cfRule type="cellIs" dxfId="15145" priority="136" operator="equal">
      <formula>4</formula>
    </cfRule>
    <cfRule type="cellIs" dxfId="15144" priority="137" operator="equal">
      <formula>3</formula>
    </cfRule>
  </conditionalFormatting>
  <conditionalFormatting sqref="G4">
    <cfRule type="expression" priority="138">
      <formula>$D$1&lt;G4</formula>
    </cfRule>
    <cfRule type="expression" priority="139">
      <formula>$D$1&gt;G4</formula>
    </cfRule>
  </conditionalFormatting>
  <conditionalFormatting sqref="G4">
    <cfRule type="expression" priority="140">
      <formula>$D$1&lt;G4</formula>
    </cfRule>
    <cfRule type="expression" dxfId="15143" priority="141">
      <formula>$D$1&gt;G4</formula>
    </cfRule>
  </conditionalFormatting>
  <conditionalFormatting sqref="H5">
    <cfRule type="cellIs" dxfId="15142" priority="142" operator="equal">
      <formula>5</formula>
    </cfRule>
    <cfRule type="cellIs" dxfId="15141" priority="143" operator="equal">
      <formula>4</formula>
    </cfRule>
    <cfRule type="cellIs" dxfId="15140" priority="144" operator="equal">
      <formula>3</formula>
    </cfRule>
  </conditionalFormatting>
  <conditionalFormatting sqref="I4">
    <cfRule type="expression" priority="145">
      <formula>$D$1&lt;I4</formula>
    </cfRule>
    <cfRule type="expression" priority="146">
      <formula>$D$1&gt;I4</formula>
    </cfRule>
  </conditionalFormatting>
  <conditionalFormatting sqref="I4">
    <cfRule type="expression" priority="147">
      <formula>$D$1&lt;I4</formula>
    </cfRule>
    <cfRule type="expression" dxfId="15139" priority="148">
      <formula>$D$1&gt;I4</formula>
    </cfRule>
  </conditionalFormatting>
  <conditionalFormatting sqref="I4">
    <cfRule type="expression" dxfId="15138" priority="149">
      <formula>$D$1&lt;I4</formula>
    </cfRule>
    <cfRule type="expression" priority="150">
      <formula>$D$1&gt;I4</formula>
    </cfRule>
  </conditionalFormatting>
  <conditionalFormatting sqref="I5">
    <cfRule type="cellIs" priority="151" operator="equal">
      <formula>5</formula>
    </cfRule>
    <cfRule type="cellIs" priority="152" operator="equal">
      <formula>4</formula>
    </cfRule>
    <cfRule type="cellIs" dxfId="15137" priority="153" operator="equal">
      <formula>3</formula>
    </cfRule>
  </conditionalFormatting>
  <conditionalFormatting sqref="I5">
    <cfRule type="cellIs" dxfId="15136" priority="154" operator="equal">
      <formula>5</formula>
    </cfRule>
    <cfRule type="cellIs" dxfId="15135" priority="155" operator="equal">
      <formula>4</formula>
    </cfRule>
    <cfRule type="cellIs" dxfId="15134" priority="156" operator="equal">
      <formula>3</formula>
    </cfRule>
  </conditionalFormatting>
  <conditionalFormatting sqref="I5">
    <cfRule type="cellIs" dxfId="15133" priority="157" operator="equal">
      <formula>5</formula>
    </cfRule>
    <cfRule type="cellIs" dxfId="15132" priority="158" operator="equal">
      <formula>4</formula>
    </cfRule>
    <cfRule type="cellIs" priority="159" operator="equal">
      <formula>3</formula>
    </cfRule>
  </conditionalFormatting>
  <conditionalFormatting sqref="I5">
    <cfRule type="cellIs" priority="160" operator="equal">
      <formula>5</formula>
    </cfRule>
    <cfRule type="cellIs" priority="161" operator="equal">
      <formula>4</formula>
    </cfRule>
    <cfRule type="cellIs" dxfId="15131" priority="162" operator="equal">
      <formula>3</formula>
    </cfRule>
  </conditionalFormatting>
  <conditionalFormatting sqref="I5">
    <cfRule type="cellIs" dxfId="15130" priority="163" operator="equal">
      <formula>5</formula>
    </cfRule>
    <cfRule type="cellIs" dxfId="15129" priority="164" operator="equal">
      <formula>4</formula>
    </cfRule>
    <cfRule type="cellIs" dxfId="15128" priority="165" operator="equal">
      <formula>3</formula>
    </cfRule>
  </conditionalFormatting>
  <conditionalFormatting sqref="J4">
    <cfRule type="expression" dxfId="15127" priority="166">
      <formula>$D$1&lt;J4</formula>
    </cfRule>
    <cfRule type="expression" dxfId="15126" priority="167">
      <formula>$D$1&gt;J4</formula>
    </cfRule>
  </conditionalFormatting>
  <conditionalFormatting sqref="J4">
    <cfRule type="expression" dxfId="15125" priority="168">
      <formula>$D$1&lt;J4</formula>
    </cfRule>
    <cfRule type="expression" dxfId="15124" priority="169">
      <formula>$D$1&gt;J4</formula>
    </cfRule>
  </conditionalFormatting>
  <conditionalFormatting sqref="J4">
    <cfRule type="expression" priority="170">
      <formula>$D$1&lt;J4</formula>
    </cfRule>
    <cfRule type="expression" priority="171">
      <formula>$D$1&gt;J4</formula>
    </cfRule>
  </conditionalFormatting>
  <conditionalFormatting sqref="J5">
    <cfRule type="cellIs" priority="172" operator="equal">
      <formula>5</formula>
    </cfRule>
    <cfRule type="cellIs" dxfId="15123" priority="173" operator="equal">
      <formula>4</formula>
    </cfRule>
    <cfRule type="cellIs" dxfId="15122" priority="174" operator="equal">
      <formula>3</formula>
    </cfRule>
  </conditionalFormatting>
  <conditionalFormatting sqref="J5">
    <cfRule type="cellIs" dxfId="15121" priority="175" operator="equal">
      <formula>5</formula>
    </cfRule>
    <cfRule type="cellIs" dxfId="15120" priority="176" operator="equal">
      <formula>4</formula>
    </cfRule>
    <cfRule type="cellIs" priority="177" operator="equal">
      <formula>3</formula>
    </cfRule>
  </conditionalFormatting>
  <conditionalFormatting sqref="K6">
    <cfRule type="cellIs" priority="178" operator="equal">
      <formula>5</formula>
    </cfRule>
    <cfRule type="cellIs" priority="179" operator="equal">
      <formula>4</formula>
    </cfRule>
    <cfRule type="cellIs" dxfId="15119" priority="180" operator="equal">
      <formula>3</formula>
    </cfRule>
  </conditionalFormatting>
  <conditionalFormatting sqref="Q5">
    <cfRule type="cellIs" dxfId="15118" priority="181" operator="equal">
      <formula>5</formula>
    </cfRule>
    <cfRule type="cellIs" dxfId="15117" priority="182" operator="equal">
      <formula>4</formula>
    </cfRule>
    <cfRule type="cellIs" dxfId="15116" priority="183" operator="equal">
      <formula>3</formula>
    </cfRule>
  </conditionalFormatting>
  <conditionalFormatting sqref="Q6:Q29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Q3:Q4">
    <cfRule type="expression" dxfId="15115" priority="187">
      <formula>$D$1&lt;Q3</formula>
    </cfRule>
    <cfRule type="expression" dxfId="15114" priority="188">
      <formula>$D$1&gt;Q3</formula>
    </cfRule>
  </conditionalFormatting>
  <pageMargins left="0.7" right="0.7" top="0.75" bottom="0.75" header="0.51180555555555496" footer="0.51180555555555496"/>
  <pageSetup paperSize="9" scale="56" firstPageNumber="0" orientation="portrait" horizontalDpi="300" verticalDpi="300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AMK54"/>
  <sheetViews>
    <sheetView view="pageBreakPreview" zoomScale="65" zoomScaleNormal="100" zoomScalePageLayoutView="65" workbookViewId="0">
      <selection activeCell="G34" sqref="G34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1.5546875" style="15"/>
    <col min="4" max="4" width="40.5546875" style="15" customWidth="1"/>
    <col min="5" max="5" width="6.6640625" style="15" customWidth="1"/>
    <col min="6" max="6" width="6.6640625" hidden="1" customWidth="1"/>
    <col min="7" max="7" width="6.88671875" customWidth="1"/>
    <col min="8" max="8" width="7.109375" customWidth="1"/>
    <col min="9" max="9" width="7" customWidth="1"/>
    <col min="10" max="11" width="6.88671875" customWidth="1"/>
    <col min="12" max="12" width="7.88671875" customWidth="1"/>
    <col min="13" max="13" width="7.44140625" customWidth="1"/>
    <col min="14" max="14" width="7.44140625" hidden="1" customWidth="1"/>
    <col min="15" max="17" width="6.6640625" hidden="1" customWidth="1"/>
    <col min="18" max="18" width="8.33203125" customWidth="1"/>
    <col min="19" max="20" width="7.6640625" customWidth="1"/>
    <col min="21" max="21" width="6.6640625" hidden="1" customWidth="1"/>
    <col min="22" max="22" width="5.1093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/>
      <c r="O2" s="14"/>
      <c r="P2" s="201"/>
      <c r="Q2" s="202"/>
      <c r="R2" s="14" t="s">
        <v>2</v>
      </c>
      <c r="S2" s="14"/>
      <c r="T2" s="14"/>
      <c r="U2" s="203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2741</v>
      </c>
      <c r="B3" s="13"/>
      <c r="C3" s="13"/>
      <c r="D3" s="39" t="s">
        <v>3</v>
      </c>
      <c r="E3" s="40"/>
      <c r="F3" s="41"/>
      <c r="G3" s="41">
        <v>43258</v>
      </c>
      <c r="H3" s="41">
        <v>43260</v>
      </c>
      <c r="I3" s="42">
        <v>43266</v>
      </c>
      <c r="J3" s="41">
        <v>43278</v>
      </c>
      <c r="K3" s="41">
        <v>43276</v>
      </c>
      <c r="L3" s="204">
        <v>43293</v>
      </c>
      <c r="M3" s="185">
        <v>43299</v>
      </c>
      <c r="N3" s="185"/>
      <c r="O3" s="41"/>
      <c r="P3" s="185"/>
      <c r="Q3" s="41"/>
      <c r="R3" s="41">
        <v>43285</v>
      </c>
      <c r="S3" s="41">
        <v>43307</v>
      </c>
      <c r="T3" s="193">
        <v>43305</v>
      </c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2"/>
      <c r="G4" s="52" t="s">
        <v>9</v>
      </c>
      <c r="H4" s="52" t="s">
        <v>7</v>
      </c>
      <c r="I4" s="52" t="s">
        <v>129</v>
      </c>
      <c r="J4" s="52" t="s">
        <v>10</v>
      </c>
      <c r="K4" s="52" t="s">
        <v>8</v>
      </c>
      <c r="L4" s="53" t="s">
        <v>11</v>
      </c>
      <c r="M4" s="52" t="s">
        <v>12</v>
      </c>
      <c r="N4" s="52"/>
      <c r="O4" s="52"/>
      <c r="P4" s="52"/>
      <c r="Q4" s="52"/>
      <c r="R4" s="53" t="s">
        <v>13</v>
      </c>
      <c r="S4" s="52" t="s">
        <v>14</v>
      </c>
      <c r="T4" s="53" t="s">
        <v>11</v>
      </c>
      <c r="U4" s="53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7.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205" t="s">
        <v>19</v>
      </c>
      <c r="F5" s="63"/>
      <c r="G5" s="65" t="s">
        <v>23</v>
      </c>
      <c r="H5" s="63" t="s">
        <v>21</v>
      </c>
      <c r="I5" s="64" t="s">
        <v>20</v>
      </c>
      <c r="J5" s="64" t="s">
        <v>24</v>
      </c>
      <c r="K5" s="63" t="s">
        <v>22</v>
      </c>
      <c r="L5" s="192" t="s">
        <v>25</v>
      </c>
      <c r="M5" s="63" t="s">
        <v>154</v>
      </c>
      <c r="N5" s="63"/>
      <c r="O5" s="64"/>
      <c r="P5" s="63"/>
      <c r="Q5" s="64"/>
      <c r="R5" s="194" t="s">
        <v>27</v>
      </c>
      <c r="S5" s="65" t="s">
        <v>207</v>
      </c>
      <c r="T5" s="63" t="s">
        <v>25</v>
      </c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8" x14ac:dyDescent="0.25">
      <c r="A6" s="80">
        <v>1</v>
      </c>
      <c r="B6" s="81" t="s">
        <v>36</v>
      </c>
      <c r="C6" s="82" t="s">
        <v>37</v>
      </c>
      <c r="D6" s="83" t="s">
        <v>208</v>
      </c>
      <c r="E6" s="114">
        <v>2741</v>
      </c>
      <c r="F6" s="85"/>
      <c r="G6" s="85">
        <v>4</v>
      </c>
      <c r="H6" s="85">
        <v>3</v>
      </c>
      <c r="I6" s="85">
        <v>4</v>
      </c>
      <c r="J6" s="85">
        <v>4</v>
      </c>
      <c r="K6" s="85">
        <v>3</v>
      </c>
      <c r="L6" s="85">
        <v>3</v>
      </c>
      <c r="M6" s="85">
        <v>4</v>
      </c>
      <c r="N6" s="85"/>
      <c r="O6" s="85"/>
      <c r="P6" s="85"/>
      <c r="Q6" s="85"/>
      <c r="R6" s="85">
        <v>3</v>
      </c>
      <c r="S6" s="85">
        <v>3</v>
      </c>
      <c r="T6" s="85">
        <v>3</v>
      </c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6</v>
      </c>
      <c r="AA6" s="88">
        <f t="shared" ref="AA6:AA37" si="5">COUNTIF(AG6:AV6,AA$5)</f>
        <v>4</v>
      </c>
      <c r="AB6" s="88">
        <f t="shared" ref="AB6:AB37" si="6">COUNTIF(AG6:AV6,AB$5)</f>
        <v>0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3.4</v>
      </c>
      <c r="AE6" s="90">
        <f>IF(AW6=5,0.5,IF(AW6=4,0.25,IF(AW6&lt;=3,0)))</f>
        <v>0</v>
      </c>
      <c r="AF6" s="91"/>
      <c r="AG6" s="92" t="str">
        <f t="shared" ref="AG6:AG37" si="9">IF(ISERROR(VALUE(LEFT(F6))),LEFT(F6),VALUE(LEFT(F6)))</f>
        <v/>
      </c>
      <c r="AH6" s="92">
        <f t="shared" ref="AH6:AH37" si="10">IF(ISERROR(VALUE(LEFT(G6))),LEFT(G6),VALUE(LEFT(G6)))</f>
        <v>4</v>
      </c>
      <c r="AI6" s="92">
        <f t="shared" ref="AI6:AI37" si="11">IF(ISERROR(VALUE(LEFT(H6))),LEFT(H6),VALUE(LEFT(H6)))</f>
        <v>3</v>
      </c>
      <c r="AJ6" s="92">
        <f t="shared" ref="AJ6:AJ37" si="12">IF(ISERROR(VALUE(LEFT(I6))),LEFT(I6),VALUE(LEFT(I6)))</f>
        <v>4</v>
      </c>
      <c r="AK6" s="92">
        <f t="shared" ref="AK6:AK37" si="13">IF(ISERROR(VALUE(LEFT(J6))),LEFT(J6),VALUE(LEFT(J6)))</f>
        <v>4</v>
      </c>
      <c r="AL6" s="92">
        <f t="shared" ref="AL6:AL37" si="14">IF(ISERROR(VALUE(LEFT(K6))),LEFT(K6),VALUE(LEFT(K6)))</f>
        <v>3</v>
      </c>
      <c r="AM6" s="92">
        <f t="shared" ref="AM6:AM37" si="15">IF(ISERROR(VALUE(LEFT(L6))),LEFT(L6),VALUE(LEFT(L6)))</f>
        <v>3</v>
      </c>
      <c r="AN6" s="92">
        <f t="shared" ref="AN6:AN37" si="16">IF(ISERROR(VALUE(LEFT(M6))),LEFT(M6),VALUE(LEFT(M6)))</f>
        <v>4</v>
      </c>
      <c r="AO6" s="92" t="str">
        <f t="shared" ref="AO6:AO37" si="17">IF(ISERROR(VALUE(LEFT(N6))),LEFT(N6),VALUE(LEFT(N6)))</f>
        <v/>
      </c>
      <c r="AP6" s="92" t="str">
        <f t="shared" ref="AP6:AP37" si="18">IF(ISERROR(VALUE(LEFT(O6))),LEFT(O6),VALUE(LEFT(O6)))</f>
        <v/>
      </c>
      <c r="AQ6" s="92" t="str">
        <f t="shared" ref="AQ6:AQ37" si="19">IF(ISERROR(VALUE(LEFT(P6))),LEFT(P6),VALUE(LEFT(P6)))</f>
        <v/>
      </c>
      <c r="AR6" s="92" t="str">
        <f t="shared" ref="AR6:AR37" si="20">IF(ISERROR(VALUE(LEFT(Q6))),LEFT(Q6),VALUE(LEFT(Q6)))</f>
        <v/>
      </c>
      <c r="AS6" s="92">
        <f t="shared" ref="AS6:AS37" si="21">IF(ISERROR(VALUE(LEFT(R6))),LEFT(R6),VALUE(LEFT(R6)))</f>
        <v>3</v>
      </c>
      <c r="AT6" s="92">
        <f t="shared" ref="AT6:AT37" si="22">IF(ISERROR(VALUE(LEFT(S6))),LEFT(S6),VALUE(LEFT(S6)))</f>
        <v>3</v>
      </c>
      <c r="AU6" s="92">
        <f t="shared" ref="AU6:AU37" si="23">IF(ISERROR(VALUE(LEFT(T6))),LEFT(T6),VALUE(LEFT(T6)))</f>
        <v>3</v>
      </c>
      <c r="AV6" s="92" t="str">
        <f t="shared" ref="AV6:AV37" si="24">IF(ISERROR(VALUE(LEFT(U6))),LEFT(U6),VALUE(LEFT(U6)))</f>
        <v/>
      </c>
      <c r="AW6" s="87">
        <f t="shared" ref="AW6:AW37" si="25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8" x14ac:dyDescent="0.25">
      <c r="A7" s="80">
        <v>2</v>
      </c>
      <c r="B7" s="81" t="s">
        <v>36</v>
      </c>
      <c r="C7" s="82" t="s">
        <v>37</v>
      </c>
      <c r="D7" s="83" t="s">
        <v>209</v>
      </c>
      <c r="E7" s="114">
        <v>2741</v>
      </c>
      <c r="F7" s="85"/>
      <c r="G7" s="85">
        <v>5</v>
      </c>
      <c r="H7" s="85">
        <v>5</v>
      </c>
      <c r="I7" s="85">
        <v>5</v>
      </c>
      <c r="J7" s="85">
        <v>5</v>
      </c>
      <c r="K7" s="85">
        <v>5</v>
      </c>
      <c r="L7" s="85">
        <v>5</v>
      </c>
      <c r="M7" s="85">
        <v>5</v>
      </c>
      <c r="N7" s="85"/>
      <c r="O7" s="85"/>
      <c r="P7" s="85"/>
      <c r="Q7" s="85"/>
      <c r="R7" s="85">
        <v>5</v>
      </c>
      <c r="S7" s="85">
        <v>5</v>
      </c>
      <c r="T7" s="85">
        <v>5</v>
      </c>
      <c r="U7" s="86"/>
      <c r="V7" s="87">
        <f t="shared" si="0"/>
        <v>5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0</v>
      </c>
      <c r="AB7" s="88">
        <f t="shared" si="6"/>
        <v>10</v>
      </c>
      <c r="AC7" s="88">
        <f t="shared" si="7"/>
        <v>10</v>
      </c>
      <c r="AD7" s="89">
        <f t="shared" si="8"/>
        <v>5</v>
      </c>
      <c r="AE7" s="90">
        <f t="shared" ref="AE7:AE37" si="26">IF(AX7=5,0.5,IF(AX7=4,0.25,IF(AX7&lt;=3,0)))</f>
        <v>0</v>
      </c>
      <c r="AF7" s="91"/>
      <c r="AG7" s="92" t="str">
        <f t="shared" si="9"/>
        <v/>
      </c>
      <c r="AH7" s="92">
        <f t="shared" si="10"/>
        <v>5</v>
      </c>
      <c r="AI7" s="92">
        <f t="shared" si="11"/>
        <v>5</v>
      </c>
      <c r="AJ7" s="92">
        <f t="shared" si="12"/>
        <v>5</v>
      </c>
      <c r="AK7" s="92">
        <f t="shared" si="13"/>
        <v>5</v>
      </c>
      <c r="AL7" s="92">
        <f t="shared" si="14"/>
        <v>5</v>
      </c>
      <c r="AM7" s="92">
        <f t="shared" si="15"/>
        <v>5</v>
      </c>
      <c r="AN7" s="92">
        <f t="shared" si="16"/>
        <v>5</v>
      </c>
      <c r="AO7" s="92" t="str">
        <f t="shared" si="17"/>
        <v/>
      </c>
      <c r="AP7" s="92" t="str">
        <f t="shared" si="18"/>
        <v/>
      </c>
      <c r="AQ7" s="92" t="str">
        <f t="shared" si="19"/>
        <v/>
      </c>
      <c r="AR7" s="92" t="str">
        <f t="shared" si="20"/>
        <v/>
      </c>
      <c r="AS7" s="92">
        <f t="shared" si="21"/>
        <v>5</v>
      </c>
      <c r="AT7" s="92">
        <f t="shared" si="22"/>
        <v>5</v>
      </c>
      <c r="AU7" s="92">
        <f t="shared" si="23"/>
        <v>5</v>
      </c>
      <c r="AV7" s="92" t="str">
        <f t="shared" si="24"/>
        <v/>
      </c>
      <c r="AW7" s="87">
        <f t="shared" si="25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8.75" customHeight="1" x14ac:dyDescent="0.25">
      <c r="A8" s="80">
        <v>3</v>
      </c>
      <c r="B8" s="81" t="s">
        <v>36</v>
      </c>
      <c r="C8" s="82" t="s">
        <v>37</v>
      </c>
      <c r="D8" s="83" t="s">
        <v>210</v>
      </c>
      <c r="E8" s="114">
        <v>2741</v>
      </c>
      <c r="F8" s="85"/>
      <c r="G8" s="85">
        <v>3</v>
      </c>
      <c r="H8" s="85">
        <v>4</v>
      </c>
      <c r="I8" s="85">
        <v>5</v>
      </c>
      <c r="J8" s="85">
        <v>5</v>
      </c>
      <c r="K8" s="85">
        <v>3</v>
      </c>
      <c r="L8" s="85">
        <v>5</v>
      </c>
      <c r="M8" s="85">
        <v>5</v>
      </c>
      <c r="N8" s="85"/>
      <c r="O8" s="85"/>
      <c r="P8" s="85"/>
      <c r="Q8" s="85"/>
      <c r="R8" s="85">
        <v>4</v>
      </c>
      <c r="S8" s="85">
        <v>5</v>
      </c>
      <c r="T8" s="85">
        <v>3</v>
      </c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3</v>
      </c>
      <c r="AA8" s="88">
        <f t="shared" si="5"/>
        <v>2</v>
      </c>
      <c r="AB8" s="88">
        <f t="shared" si="6"/>
        <v>5</v>
      </c>
      <c r="AC8" s="88">
        <f t="shared" si="7"/>
        <v>10</v>
      </c>
      <c r="AD8" s="89">
        <f t="shared" si="8"/>
        <v>4.2</v>
      </c>
      <c r="AE8" s="90">
        <f t="shared" si="26"/>
        <v>0</v>
      </c>
      <c r="AF8" s="91"/>
      <c r="AG8" s="92" t="str">
        <f t="shared" si="9"/>
        <v/>
      </c>
      <c r="AH8" s="92">
        <f t="shared" si="10"/>
        <v>3</v>
      </c>
      <c r="AI8" s="92">
        <f t="shared" si="11"/>
        <v>4</v>
      </c>
      <c r="AJ8" s="92">
        <f t="shared" si="12"/>
        <v>5</v>
      </c>
      <c r="AK8" s="92">
        <f t="shared" si="13"/>
        <v>5</v>
      </c>
      <c r="AL8" s="92">
        <f t="shared" si="14"/>
        <v>3</v>
      </c>
      <c r="AM8" s="92">
        <f t="shared" si="15"/>
        <v>5</v>
      </c>
      <c r="AN8" s="92">
        <f t="shared" si="16"/>
        <v>5</v>
      </c>
      <c r="AO8" s="92" t="str">
        <f t="shared" si="17"/>
        <v/>
      </c>
      <c r="AP8" s="92" t="str">
        <f t="shared" si="18"/>
        <v/>
      </c>
      <c r="AQ8" s="92" t="str">
        <f t="shared" si="19"/>
        <v/>
      </c>
      <c r="AR8" s="92" t="str">
        <f t="shared" si="20"/>
        <v/>
      </c>
      <c r="AS8" s="92">
        <f t="shared" si="21"/>
        <v>4</v>
      </c>
      <c r="AT8" s="92">
        <f t="shared" si="22"/>
        <v>5</v>
      </c>
      <c r="AU8" s="92">
        <f t="shared" si="23"/>
        <v>3</v>
      </c>
      <c r="AV8" s="92" t="str">
        <f t="shared" si="24"/>
        <v/>
      </c>
      <c r="AW8" s="87">
        <f t="shared" si="25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8" x14ac:dyDescent="0.25">
      <c r="A9" s="80">
        <v>4</v>
      </c>
      <c r="B9" s="81" t="s">
        <v>36</v>
      </c>
      <c r="C9" s="82" t="s">
        <v>37</v>
      </c>
      <c r="D9" s="83" t="s">
        <v>211</v>
      </c>
      <c r="E9" s="114">
        <v>2741</v>
      </c>
      <c r="F9" s="85"/>
      <c r="G9" s="85">
        <v>4</v>
      </c>
      <c r="H9" s="85">
        <v>5</v>
      </c>
      <c r="I9" s="85">
        <v>5</v>
      </c>
      <c r="J9" s="85">
        <v>5</v>
      </c>
      <c r="K9" s="85">
        <v>4</v>
      </c>
      <c r="L9" s="85">
        <v>5</v>
      </c>
      <c r="M9" s="85">
        <v>5</v>
      </c>
      <c r="N9" s="85"/>
      <c r="O9" s="85"/>
      <c r="P9" s="85"/>
      <c r="Q9" s="85"/>
      <c r="R9" s="85">
        <v>3</v>
      </c>
      <c r="S9" s="85">
        <v>5</v>
      </c>
      <c r="T9" s="85">
        <v>4</v>
      </c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1</v>
      </c>
      <c r="AA9" s="88">
        <f t="shared" si="5"/>
        <v>3</v>
      </c>
      <c r="AB9" s="88">
        <f t="shared" si="6"/>
        <v>6</v>
      </c>
      <c r="AC9" s="88">
        <f t="shared" si="7"/>
        <v>10</v>
      </c>
      <c r="AD9" s="89">
        <f t="shared" si="8"/>
        <v>4.5</v>
      </c>
      <c r="AE9" s="90">
        <f t="shared" si="26"/>
        <v>0</v>
      </c>
      <c r="AF9" s="91"/>
      <c r="AG9" s="92" t="str">
        <f t="shared" si="9"/>
        <v/>
      </c>
      <c r="AH9" s="92">
        <f t="shared" si="10"/>
        <v>4</v>
      </c>
      <c r="AI9" s="92">
        <f t="shared" si="11"/>
        <v>5</v>
      </c>
      <c r="AJ9" s="92">
        <f t="shared" si="12"/>
        <v>5</v>
      </c>
      <c r="AK9" s="92">
        <f t="shared" si="13"/>
        <v>5</v>
      </c>
      <c r="AL9" s="92">
        <f t="shared" si="14"/>
        <v>4</v>
      </c>
      <c r="AM9" s="92">
        <f t="shared" si="15"/>
        <v>5</v>
      </c>
      <c r="AN9" s="92">
        <f t="shared" si="16"/>
        <v>5</v>
      </c>
      <c r="AO9" s="92" t="str">
        <f t="shared" si="17"/>
        <v/>
      </c>
      <c r="AP9" s="92" t="str">
        <f t="shared" si="18"/>
        <v/>
      </c>
      <c r="AQ9" s="92" t="str">
        <f t="shared" si="19"/>
        <v/>
      </c>
      <c r="AR9" s="92" t="str">
        <f t="shared" si="20"/>
        <v/>
      </c>
      <c r="AS9" s="92">
        <f t="shared" si="21"/>
        <v>3</v>
      </c>
      <c r="AT9" s="92">
        <f t="shared" si="22"/>
        <v>5</v>
      </c>
      <c r="AU9" s="92">
        <f t="shared" si="23"/>
        <v>4</v>
      </c>
      <c r="AV9" s="92" t="str">
        <f t="shared" si="24"/>
        <v/>
      </c>
      <c r="AW9" s="87">
        <f t="shared" si="25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8" x14ac:dyDescent="0.25">
      <c r="A10" s="80">
        <v>5</v>
      </c>
      <c r="B10" s="81" t="s">
        <v>36</v>
      </c>
      <c r="C10" s="82" t="s">
        <v>37</v>
      </c>
      <c r="D10" s="83" t="s">
        <v>212</v>
      </c>
      <c r="E10" s="114">
        <v>2741</v>
      </c>
      <c r="F10" s="85"/>
      <c r="G10" s="85">
        <v>5</v>
      </c>
      <c r="H10" s="85">
        <v>5</v>
      </c>
      <c r="I10" s="85">
        <v>5</v>
      </c>
      <c r="J10" s="85">
        <v>4</v>
      </c>
      <c r="K10" s="85">
        <v>5</v>
      </c>
      <c r="L10" s="85">
        <v>5</v>
      </c>
      <c r="M10" s="85">
        <v>5</v>
      </c>
      <c r="N10" s="85"/>
      <c r="O10" s="85"/>
      <c r="P10" s="85"/>
      <c r="Q10" s="85"/>
      <c r="R10" s="85">
        <v>5</v>
      </c>
      <c r="S10" s="85">
        <v>5</v>
      </c>
      <c r="T10" s="85">
        <v>4</v>
      </c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2</v>
      </c>
      <c r="AB10" s="88">
        <f t="shared" si="6"/>
        <v>8</v>
      </c>
      <c r="AC10" s="88">
        <f t="shared" si="7"/>
        <v>10</v>
      </c>
      <c r="AD10" s="89">
        <f t="shared" si="8"/>
        <v>4.8</v>
      </c>
      <c r="AE10" s="90">
        <f t="shared" si="26"/>
        <v>0</v>
      </c>
      <c r="AF10" s="91"/>
      <c r="AG10" s="92" t="str">
        <f t="shared" si="9"/>
        <v/>
      </c>
      <c r="AH10" s="92">
        <f t="shared" si="10"/>
        <v>5</v>
      </c>
      <c r="AI10" s="92">
        <f t="shared" si="11"/>
        <v>5</v>
      </c>
      <c r="AJ10" s="92">
        <f t="shared" si="12"/>
        <v>5</v>
      </c>
      <c r="AK10" s="92">
        <f t="shared" si="13"/>
        <v>4</v>
      </c>
      <c r="AL10" s="92">
        <f t="shared" si="14"/>
        <v>5</v>
      </c>
      <c r="AM10" s="92">
        <f t="shared" si="15"/>
        <v>5</v>
      </c>
      <c r="AN10" s="92">
        <f t="shared" si="16"/>
        <v>5</v>
      </c>
      <c r="AO10" s="92" t="str">
        <f t="shared" si="17"/>
        <v/>
      </c>
      <c r="AP10" s="92" t="str">
        <f t="shared" si="18"/>
        <v/>
      </c>
      <c r="AQ10" s="92" t="str">
        <f t="shared" si="19"/>
        <v/>
      </c>
      <c r="AR10" s="92" t="str">
        <f t="shared" si="20"/>
        <v/>
      </c>
      <c r="AS10" s="92">
        <f t="shared" si="21"/>
        <v>5</v>
      </c>
      <c r="AT10" s="92">
        <f t="shared" si="22"/>
        <v>5</v>
      </c>
      <c r="AU10" s="92">
        <f t="shared" si="23"/>
        <v>4</v>
      </c>
      <c r="AV10" s="92" t="str">
        <f t="shared" si="24"/>
        <v/>
      </c>
      <c r="AW10" s="87">
        <f t="shared" si="25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8" x14ac:dyDescent="0.25">
      <c r="A11" s="80">
        <v>6</v>
      </c>
      <c r="B11" s="81" t="s">
        <v>36</v>
      </c>
      <c r="C11" s="82" t="s">
        <v>37</v>
      </c>
      <c r="D11" s="83" t="s">
        <v>213</v>
      </c>
      <c r="E11" s="114">
        <v>2741</v>
      </c>
      <c r="F11" s="85"/>
      <c r="G11" s="85">
        <v>4</v>
      </c>
      <c r="H11" s="85">
        <v>4</v>
      </c>
      <c r="I11" s="85">
        <v>4</v>
      </c>
      <c r="J11" s="85">
        <v>4</v>
      </c>
      <c r="K11" s="85">
        <v>4</v>
      </c>
      <c r="L11" s="85">
        <v>4</v>
      </c>
      <c r="M11" s="85">
        <v>5</v>
      </c>
      <c r="N11" s="85"/>
      <c r="O11" s="85"/>
      <c r="P11" s="85"/>
      <c r="Q11" s="85"/>
      <c r="R11" s="85">
        <v>3</v>
      </c>
      <c r="S11" s="85">
        <v>5</v>
      </c>
      <c r="T11" s="85">
        <v>4</v>
      </c>
      <c r="U11" s="85"/>
      <c r="V11" s="87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7</v>
      </c>
      <c r="AB11" s="98">
        <f t="shared" si="6"/>
        <v>2</v>
      </c>
      <c r="AC11" s="88">
        <f t="shared" si="7"/>
        <v>10</v>
      </c>
      <c r="AD11" s="89">
        <f t="shared" si="8"/>
        <v>4.0999999999999996</v>
      </c>
      <c r="AE11" s="99">
        <f t="shared" si="26"/>
        <v>0</v>
      </c>
      <c r="AG11" s="92" t="str">
        <f t="shared" si="9"/>
        <v/>
      </c>
      <c r="AH11" s="92">
        <f t="shared" si="10"/>
        <v>4</v>
      </c>
      <c r="AI11" s="92">
        <f t="shared" si="11"/>
        <v>4</v>
      </c>
      <c r="AJ11" s="92">
        <f t="shared" si="12"/>
        <v>4</v>
      </c>
      <c r="AK11" s="92">
        <f t="shared" si="13"/>
        <v>4</v>
      </c>
      <c r="AL11" s="92">
        <f t="shared" si="14"/>
        <v>4</v>
      </c>
      <c r="AM11" s="92">
        <f t="shared" si="15"/>
        <v>4</v>
      </c>
      <c r="AN11" s="92">
        <f t="shared" si="16"/>
        <v>5</v>
      </c>
      <c r="AO11" s="92" t="str">
        <f t="shared" si="17"/>
        <v/>
      </c>
      <c r="AP11" s="92" t="str">
        <f t="shared" si="18"/>
        <v/>
      </c>
      <c r="AQ11" s="92" t="str">
        <f t="shared" si="19"/>
        <v/>
      </c>
      <c r="AR11" s="92" t="str">
        <f t="shared" si="20"/>
        <v/>
      </c>
      <c r="AS11" s="92">
        <f t="shared" si="21"/>
        <v>3</v>
      </c>
      <c r="AT11" s="92">
        <f t="shared" si="22"/>
        <v>5</v>
      </c>
      <c r="AU11" s="92">
        <f t="shared" si="23"/>
        <v>4</v>
      </c>
      <c r="AV11" s="92" t="str">
        <f t="shared" si="24"/>
        <v/>
      </c>
      <c r="AW11" s="87">
        <f t="shared" si="25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8" x14ac:dyDescent="0.25">
      <c r="A12" s="80">
        <v>7</v>
      </c>
      <c r="B12" s="81" t="s">
        <v>36</v>
      </c>
      <c r="C12" s="82" t="s">
        <v>37</v>
      </c>
      <c r="D12" s="83" t="s">
        <v>214</v>
      </c>
      <c r="E12" s="114">
        <v>2741</v>
      </c>
      <c r="F12" s="85"/>
      <c r="G12" s="85">
        <v>4</v>
      </c>
      <c r="H12" s="85">
        <v>4</v>
      </c>
      <c r="I12" s="85">
        <v>4</v>
      </c>
      <c r="J12" s="85">
        <v>4</v>
      </c>
      <c r="K12" s="85">
        <v>3</v>
      </c>
      <c r="L12" s="85">
        <v>4</v>
      </c>
      <c r="M12" s="85">
        <v>4</v>
      </c>
      <c r="N12" s="85"/>
      <c r="O12" s="85"/>
      <c r="P12" s="85"/>
      <c r="Q12" s="85"/>
      <c r="R12" s="85">
        <v>3</v>
      </c>
      <c r="S12" s="85">
        <v>5</v>
      </c>
      <c r="T12" s="85">
        <v>3</v>
      </c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3</v>
      </c>
      <c r="AA12" s="88">
        <f t="shared" si="5"/>
        <v>6</v>
      </c>
      <c r="AB12" s="88">
        <f t="shared" si="6"/>
        <v>1</v>
      </c>
      <c r="AC12" s="88">
        <f t="shared" si="7"/>
        <v>10</v>
      </c>
      <c r="AD12" s="89">
        <f t="shared" si="8"/>
        <v>3.8</v>
      </c>
      <c r="AE12" s="90">
        <f t="shared" si="26"/>
        <v>0</v>
      </c>
      <c r="AF12" s="91"/>
      <c r="AG12" s="92" t="str">
        <f t="shared" si="9"/>
        <v/>
      </c>
      <c r="AH12" s="92">
        <f t="shared" si="10"/>
        <v>4</v>
      </c>
      <c r="AI12" s="92">
        <f t="shared" si="11"/>
        <v>4</v>
      </c>
      <c r="AJ12" s="92">
        <f t="shared" si="12"/>
        <v>4</v>
      </c>
      <c r="AK12" s="92">
        <f t="shared" si="13"/>
        <v>4</v>
      </c>
      <c r="AL12" s="92">
        <f t="shared" si="14"/>
        <v>3</v>
      </c>
      <c r="AM12" s="92">
        <f t="shared" si="15"/>
        <v>4</v>
      </c>
      <c r="AN12" s="92">
        <f t="shared" si="16"/>
        <v>4</v>
      </c>
      <c r="AO12" s="92" t="str">
        <f t="shared" si="17"/>
        <v/>
      </c>
      <c r="AP12" s="92" t="str">
        <f t="shared" si="18"/>
        <v/>
      </c>
      <c r="AQ12" s="92" t="str">
        <f t="shared" si="19"/>
        <v/>
      </c>
      <c r="AR12" s="92" t="str">
        <f t="shared" si="20"/>
        <v/>
      </c>
      <c r="AS12" s="92">
        <f t="shared" si="21"/>
        <v>3</v>
      </c>
      <c r="AT12" s="92">
        <f t="shared" si="22"/>
        <v>5</v>
      </c>
      <c r="AU12" s="92">
        <f t="shared" si="23"/>
        <v>3</v>
      </c>
      <c r="AV12" s="92" t="str">
        <f t="shared" si="24"/>
        <v/>
      </c>
      <c r="AW12" s="87">
        <f t="shared" si="25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8" x14ac:dyDescent="0.25">
      <c r="A13" s="80">
        <v>8</v>
      </c>
      <c r="B13" s="81" t="s">
        <v>36</v>
      </c>
      <c r="C13" s="82" t="s">
        <v>37</v>
      </c>
      <c r="D13" s="83" t="s">
        <v>215</v>
      </c>
      <c r="E13" s="114">
        <v>2741</v>
      </c>
      <c r="F13" s="85"/>
      <c r="G13" s="85">
        <v>5</v>
      </c>
      <c r="H13" s="85">
        <v>5</v>
      </c>
      <c r="I13" s="85">
        <v>5</v>
      </c>
      <c r="J13" s="85">
        <v>4</v>
      </c>
      <c r="K13" s="85">
        <v>5</v>
      </c>
      <c r="L13" s="85">
        <v>5</v>
      </c>
      <c r="M13" s="85">
        <v>5</v>
      </c>
      <c r="N13" s="85"/>
      <c r="O13" s="85"/>
      <c r="P13" s="85"/>
      <c r="Q13" s="85"/>
      <c r="R13" s="85">
        <v>5</v>
      </c>
      <c r="S13" s="85">
        <v>5</v>
      </c>
      <c r="T13" s="85">
        <v>4</v>
      </c>
      <c r="U13" s="86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2</v>
      </c>
      <c r="AB13" s="88">
        <f t="shared" si="6"/>
        <v>8</v>
      </c>
      <c r="AC13" s="88">
        <f t="shared" si="7"/>
        <v>10</v>
      </c>
      <c r="AD13" s="89">
        <f t="shared" si="8"/>
        <v>4.8</v>
      </c>
      <c r="AE13" s="90">
        <f t="shared" si="26"/>
        <v>0</v>
      </c>
      <c r="AF13" s="91"/>
      <c r="AG13" s="92" t="str">
        <f t="shared" si="9"/>
        <v/>
      </c>
      <c r="AH13" s="92">
        <f t="shared" si="10"/>
        <v>5</v>
      </c>
      <c r="AI13" s="92">
        <f t="shared" si="11"/>
        <v>5</v>
      </c>
      <c r="AJ13" s="92">
        <f t="shared" si="12"/>
        <v>5</v>
      </c>
      <c r="AK13" s="92">
        <f t="shared" si="13"/>
        <v>4</v>
      </c>
      <c r="AL13" s="92">
        <f t="shared" si="14"/>
        <v>5</v>
      </c>
      <c r="AM13" s="92">
        <f t="shared" si="15"/>
        <v>5</v>
      </c>
      <c r="AN13" s="92">
        <f t="shared" si="16"/>
        <v>5</v>
      </c>
      <c r="AO13" s="92" t="str">
        <f t="shared" si="17"/>
        <v/>
      </c>
      <c r="AP13" s="92" t="str">
        <f t="shared" si="18"/>
        <v/>
      </c>
      <c r="AQ13" s="92" t="str">
        <f t="shared" si="19"/>
        <v/>
      </c>
      <c r="AR13" s="92" t="str">
        <f t="shared" si="20"/>
        <v/>
      </c>
      <c r="AS13" s="92">
        <f t="shared" si="21"/>
        <v>5</v>
      </c>
      <c r="AT13" s="92">
        <f t="shared" si="22"/>
        <v>5</v>
      </c>
      <c r="AU13" s="92">
        <f t="shared" si="23"/>
        <v>4</v>
      </c>
      <c r="AV13" s="92" t="str">
        <f t="shared" si="24"/>
        <v/>
      </c>
      <c r="AW13" s="87">
        <f t="shared" si="25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8" x14ac:dyDescent="0.25">
      <c r="A14" s="80">
        <v>9</v>
      </c>
      <c r="B14" s="81"/>
      <c r="C14" s="82" t="s">
        <v>37</v>
      </c>
      <c r="D14" s="83" t="s">
        <v>216</v>
      </c>
      <c r="E14" s="114">
        <v>2741</v>
      </c>
      <c r="F14" s="85"/>
      <c r="G14" s="85">
        <v>5</v>
      </c>
      <c r="H14" s="85">
        <v>5</v>
      </c>
      <c r="I14" s="85">
        <v>5</v>
      </c>
      <c r="J14" s="85">
        <v>5</v>
      </c>
      <c r="K14" s="85">
        <v>5</v>
      </c>
      <c r="L14" s="85">
        <v>5</v>
      </c>
      <c r="M14" s="85">
        <v>5</v>
      </c>
      <c r="N14" s="85"/>
      <c r="O14" s="85"/>
      <c r="P14" s="85"/>
      <c r="Q14" s="85"/>
      <c r="R14" s="102">
        <v>5</v>
      </c>
      <c r="S14" s="85">
        <v>5</v>
      </c>
      <c r="T14" s="85">
        <v>5</v>
      </c>
      <c r="U14" s="86"/>
      <c r="V14" s="103">
        <f t="shared" si="0"/>
        <v>5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0</v>
      </c>
      <c r="AB14" s="104">
        <f t="shared" si="6"/>
        <v>10</v>
      </c>
      <c r="AC14" s="104">
        <f t="shared" si="7"/>
        <v>10</v>
      </c>
      <c r="AD14" s="105">
        <f t="shared" si="8"/>
        <v>5</v>
      </c>
      <c r="AE14" s="106">
        <f t="shared" si="26"/>
        <v>0</v>
      </c>
      <c r="AF14" s="31"/>
      <c r="AG14" s="92" t="str">
        <f t="shared" si="9"/>
        <v/>
      </c>
      <c r="AH14" s="92">
        <f t="shared" si="10"/>
        <v>5</v>
      </c>
      <c r="AI14" s="92">
        <f t="shared" si="11"/>
        <v>5</v>
      </c>
      <c r="AJ14" s="92">
        <f t="shared" si="12"/>
        <v>5</v>
      </c>
      <c r="AK14" s="92">
        <f t="shared" si="13"/>
        <v>5</v>
      </c>
      <c r="AL14" s="92">
        <f t="shared" si="14"/>
        <v>5</v>
      </c>
      <c r="AM14" s="92">
        <f t="shared" si="15"/>
        <v>5</v>
      </c>
      <c r="AN14" s="92">
        <f t="shared" si="16"/>
        <v>5</v>
      </c>
      <c r="AO14" s="92" t="str">
        <f t="shared" si="17"/>
        <v/>
      </c>
      <c r="AP14" s="92" t="str">
        <f t="shared" si="18"/>
        <v/>
      </c>
      <c r="AQ14" s="92" t="str">
        <f t="shared" si="19"/>
        <v/>
      </c>
      <c r="AR14" s="92" t="str">
        <f t="shared" si="20"/>
        <v/>
      </c>
      <c r="AS14" s="92">
        <f t="shared" si="21"/>
        <v>5</v>
      </c>
      <c r="AT14" s="92">
        <f t="shared" si="22"/>
        <v>5</v>
      </c>
      <c r="AU14" s="92">
        <f t="shared" si="23"/>
        <v>5</v>
      </c>
      <c r="AV14" s="92" t="str">
        <f t="shared" si="24"/>
        <v/>
      </c>
      <c r="AW14" s="87">
        <f t="shared" si="25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8" x14ac:dyDescent="0.25">
      <c r="A15" s="80">
        <v>10</v>
      </c>
      <c r="B15" s="81"/>
      <c r="C15" s="82" t="s">
        <v>37</v>
      </c>
      <c r="D15" s="83" t="s">
        <v>217</v>
      </c>
      <c r="E15" s="114">
        <v>2741</v>
      </c>
      <c r="F15" s="85"/>
      <c r="G15" s="85">
        <v>5</v>
      </c>
      <c r="H15" s="85">
        <v>5</v>
      </c>
      <c r="I15" s="85">
        <v>5</v>
      </c>
      <c r="J15" s="85">
        <v>5</v>
      </c>
      <c r="K15" s="85">
        <v>5</v>
      </c>
      <c r="L15" s="85">
        <v>4</v>
      </c>
      <c r="M15" s="85">
        <v>5</v>
      </c>
      <c r="N15" s="85"/>
      <c r="O15" s="85"/>
      <c r="P15" s="85"/>
      <c r="Q15" s="85"/>
      <c r="R15" s="102">
        <v>4</v>
      </c>
      <c r="S15" s="85">
        <v>5</v>
      </c>
      <c r="T15" s="85">
        <v>4</v>
      </c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3</v>
      </c>
      <c r="AB15" s="104">
        <f t="shared" si="6"/>
        <v>7</v>
      </c>
      <c r="AC15" s="104">
        <f t="shared" si="7"/>
        <v>10</v>
      </c>
      <c r="AD15" s="105">
        <f t="shared" si="8"/>
        <v>4.7</v>
      </c>
      <c r="AE15" s="106">
        <f t="shared" si="26"/>
        <v>0</v>
      </c>
      <c r="AF15" s="31"/>
      <c r="AG15" s="92" t="str">
        <f t="shared" si="9"/>
        <v/>
      </c>
      <c r="AH15" s="92">
        <f t="shared" si="10"/>
        <v>5</v>
      </c>
      <c r="AI15" s="92">
        <f t="shared" si="11"/>
        <v>5</v>
      </c>
      <c r="AJ15" s="92">
        <f t="shared" si="12"/>
        <v>5</v>
      </c>
      <c r="AK15" s="92">
        <f t="shared" si="13"/>
        <v>5</v>
      </c>
      <c r="AL15" s="92">
        <f t="shared" si="14"/>
        <v>5</v>
      </c>
      <c r="AM15" s="92">
        <f t="shared" si="15"/>
        <v>4</v>
      </c>
      <c r="AN15" s="92">
        <f t="shared" si="16"/>
        <v>5</v>
      </c>
      <c r="AO15" s="92" t="str">
        <f t="shared" si="17"/>
        <v/>
      </c>
      <c r="AP15" s="92" t="str">
        <f t="shared" si="18"/>
        <v/>
      </c>
      <c r="AQ15" s="92" t="str">
        <f t="shared" si="19"/>
        <v/>
      </c>
      <c r="AR15" s="92" t="str">
        <f t="shared" si="20"/>
        <v/>
      </c>
      <c r="AS15" s="92">
        <f t="shared" si="21"/>
        <v>4</v>
      </c>
      <c r="AT15" s="92">
        <f t="shared" si="22"/>
        <v>5</v>
      </c>
      <c r="AU15" s="92">
        <f t="shared" si="23"/>
        <v>4</v>
      </c>
      <c r="AV15" s="92" t="str">
        <f t="shared" si="24"/>
        <v/>
      </c>
      <c r="AW15" s="87">
        <f t="shared" si="25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0">
        <v>11</v>
      </c>
      <c r="B16" s="81"/>
      <c r="C16" s="82" t="s">
        <v>37</v>
      </c>
      <c r="D16" s="83" t="s">
        <v>218</v>
      </c>
      <c r="E16" s="114">
        <v>2741</v>
      </c>
      <c r="F16" s="85"/>
      <c r="G16" s="85">
        <v>4</v>
      </c>
      <c r="H16" s="85">
        <v>5</v>
      </c>
      <c r="I16" s="85">
        <v>5</v>
      </c>
      <c r="J16" s="85">
        <v>4</v>
      </c>
      <c r="K16" s="85">
        <v>4</v>
      </c>
      <c r="L16" s="85">
        <v>5</v>
      </c>
      <c r="M16" s="85">
        <v>5</v>
      </c>
      <c r="N16" s="85"/>
      <c r="O16" s="85"/>
      <c r="P16" s="85"/>
      <c r="Q16" s="85"/>
      <c r="R16" s="102">
        <v>4</v>
      </c>
      <c r="S16" s="85">
        <v>5</v>
      </c>
      <c r="T16" s="85">
        <v>4</v>
      </c>
      <c r="U16" s="86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5</v>
      </c>
      <c r="AB16" s="104">
        <f t="shared" si="6"/>
        <v>5</v>
      </c>
      <c r="AC16" s="104">
        <f t="shared" si="7"/>
        <v>10</v>
      </c>
      <c r="AD16" s="105">
        <f t="shared" si="8"/>
        <v>4.5</v>
      </c>
      <c r="AE16" s="106">
        <f t="shared" si="26"/>
        <v>0</v>
      </c>
      <c r="AF16" s="31"/>
      <c r="AG16" s="92" t="str">
        <f t="shared" si="9"/>
        <v/>
      </c>
      <c r="AH16" s="92">
        <f t="shared" si="10"/>
        <v>4</v>
      </c>
      <c r="AI16" s="92">
        <f t="shared" si="11"/>
        <v>5</v>
      </c>
      <c r="AJ16" s="92">
        <f t="shared" si="12"/>
        <v>5</v>
      </c>
      <c r="AK16" s="92">
        <f t="shared" si="13"/>
        <v>4</v>
      </c>
      <c r="AL16" s="92">
        <f t="shared" si="14"/>
        <v>4</v>
      </c>
      <c r="AM16" s="92">
        <f t="shared" si="15"/>
        <v>5</v>
      </c>
      <c r="AN16" s="92">
        <f t="shared" si="16"/>
        <v>5</v>
      </c>
      <c r="AO16" s="92" t="str">
        <f t="shared" si="17"/>
        <v/>
      </c>
      <c r="AP16" s="92" t="str">
        <f t="shared" si="18"/>
        <v/>
      </c>
      <c r="AQ16" s="92" t="str">
        <f t="shared" si="19"/>
        <v/>
      </c>
      <c r="AR16" s="92" t="str">
        <f t="shared" si="20"/>
        <v/>
      </c>
      <c r="AS16" s="92">
        <f t="shared" si="21"/>
        <v>4</v>
      </c>
      <c r="AT16" s="92">
        <f t="shared" si="22"/>
        <v>5</v>
      </c>
      <c r="AU16" s="92">
        <f t="shared" si="23"/>
        <v>4</v>
      </c>
      <c r="AV16" s="92" t="str">
        <f t="shared" si="24"/>
        <v/>
      </c>
      <c r="AW16" s="87">
        <f t="shared" si="25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0">
        <v>12</v>
      </c>
      <c r="B17" s="109"/>
      <c r="C17" s="82" t="s">
        <v>37</v>
      </c>
      <c r="D17" s="83" t="s">
        <v>219</v>
      </c>
      <c r="E17" s="114">
        <v>2741</v>
      </c>
      <c r="F17" s="85"/>
      <c r="G17" s="85">
        <v>5</v>
      </c>
      <c r="H17" s="85">
        <v>5</v>
      </c>
      <c r="I17" s="85">
        <v>4</v>
      </c>
      <c r="J17" s="85">
        <v>5</v>
      </c>
      <c r="K17" s="85">
        <v>5</v>
      </c>
      <c r="L17" s="85">
        <v>5</v>
      </c>
      <c r="M17" s="85">
        <v>5</v>
      </c>
      <c r="N17" s="85"/>
      <c r="O17" s="85"/>
      <c r="P17" s="85"/>
      <c r="Q17" s="85"/>
      <c r="R17" s="102">
        <v>4</v>
      </c>
      <c r="S17" s="85">
        <v>5</v>
      </c>
      <c r="T17" s="85">
        <v>4</v>
      </c>
      <c r="U17" s="86"/>
      <c r="V17" s="103">
        <f t="shared" si="0"/>
        <v>4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3</v>
      </c>
      <c r="AB17" s="104">
        <f t="shared" si="6"/>
        <v>7</v>
      </c>
      <c r="AC17" s="104">
        <f t="shared" si="7"/>
        <v>10</v>
      </c>
      <c r="AD17" s="105">
        <f t="shared" si="8"/>
        <v>4.7</v>
      </c>
      <c r="AE17" s="106">
        <f t="shared" si="26"/>
        <v>0</v>
      </c>
      <c r="AF17" s="31"/>
      <c r="AG17" s="92" t="str">
        <f t="shared" si="9"/>
        <v/>
      </c>
      <c r="AH17" s="92">
        <f t="shared" si="10"/>
        <v>5</v>
      </c>
      <c r="AI17" s="92">
        <f t="shared" si="11"/>
        <v>5</v>
      </c>
      <c r="AJ17" s="92">
        <f t="shared" si="12"/>
        <v>4</v>
      </c>
      <c r="AK17" s="92">
        <f t="shared" si="13"/>
        <v>5</v>
      </c>
      <c r="AL17" s="92">
        <f t="shared" si="14"/>
        <v>5</v>
      </c>
      <c r="AM17" s="92">
        <f t="shared" si="15"/>
        <v>5</v>
      </c>
      <c r="AN17" s="92">
        <f t="shared" si="16"/>
        <v>5</v>
      </c>
      <c r="AO17" s="92" t="str">
        <f t="shared" si="17"/>
        <v/>
      </c>
      <c r="AP17" s="92" t="str">
        <f t="shared" si="18"/>
        <v/>
      </c>
      <c r="AQ17" s="92" t="str">
        <f t="shared" si="19"/>
        <v/>
      </c>
      <c r="AR17" s="92" t="str">
        <f t="shared" si="20"/>
        <v/>
      </c>
      <c r="AS17" s="92">
        <f t="shared" si="21"/>
        <v>4</v>
      </c>
      <c r="AT17" s="92">
        <f t="shared" si="22"/>
        <v>5</v>
      </c>
      <c r="AU17" s="92">
        <f t="shared" si="23"/>
        <v>4</v>
      </c>
      <c r="AV17" s="92" t="str">
        <f t="shared" si="24"/>
        <v/>
      </c>
      <c r="AW17" s="87">
        <f t="shared" si="25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0">
        <v>13</v>
      </c>
      <c r="B18" s="110"/>
      <c r="C18" s="82" t="s">
        <v>37</v>
      </c>
      <c r="D18" s="83" t="s">
        <v>220</v>
      </c>
      <c r="E18" s="114">
        <v>2741</v>
      </c>
      <c r="F18" s="85"/>
      <c r="G18" s="85">
        <v>5</v>
      </c>
      <c r="H18" s="85">
        <v>5</v>
      </c>
      <c r="I18" s="85">
        <v>5</v>
      </c>
      <c r="J18" s="85">
        <v>4</v>
      </c>
      <c r="K18" s="85">
        <v>5</v>
      </c>
      <c r="L18" s="85">
        <v>4</v>
      </c>
      <c r="M18" s="85">
        <v>5</v>
      </c>
      <c r="N18" s="85"/>
      <c r="O18" s="85"/>
      <c r="P18" s="85"/>
      <c r="Q18" s="85"/>
      <c r="R18" s="102">
        <v>3</v>
      </c>
      <c r="S18" s="85">
        <v>5</v>
      </c>
      <c r="T18" s="85">
        <v>3</v>
      </c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2</v>
      </c>
      <c r="AA18" s="104">
        <f t="shared" si="5"/>
        <v>2</v>
      </c>
      <c r="AB18" s="104">
        <f t="shared" si="6"/>
        <v>6</v>
      </c>
      <c r="AC18" s="104">
        <f t="shared" si="7"/>
        <v>10</v>
      </c>
      <c r="AD18" s="105">
        <f t="shared" si="8"/>
        <v>4.4000000000000004</v>
      </c>
      <c r="AE18" s="106">
        <f t="shared" si="26"/>
        <v>0</v>
      </c>
      <c r="AF18" s="31"/>
      <c r="AG18" s="92" t="str">
        <f t="shared" si="9"/>
        <v/>
      </c>
      <c r="AH18" s="92">
        <f t="shared" si="10"/>
        <v>5</v>
      </c>
      <c r="AI18" s="92">
        <f t="shared" si="11"/>
        <v>5</v>
      </c>
      <c r="AJ18" s="92">
        <f t="shared" si="12"/>
        <v>5</v>
      </c>
      <c r="AK18" s="92">
        <f t="shared" si="13"/>
        <v>4</v>
      </c>
      <c r="AL18" s="92">
        <f t="shared" si="14"/>
        <v>5</v>
      </c>
      <c r="AM18" s="92">
        <f t="shared" si="15"/>
        <v>4</v>
      </c>
      <c r="AN18" s="92">
        <f t="shared" si="16"/>
        <v>5</v>
      </c>
      <c r="AO18" s="92" t="str">
        <f t="shared" si="17"/>
        <v/>
      </c>
      <c r="AP18" s="92" t="str">
        <f t="shared" si="18"/>
        <v/>
      </c>
      <c r="AQ18" s="92" t="str">
        <f t="shared" si="19"/>
        <v/>
      </c>
      <c r="AR18" s="92" t="str">
        <f t="shared" si="20"/>
        <v/>
      </c>
      <c r="AS18" s="92">
        <f t="shared" si="21"/>
        <v>3</v>
      </c>
      <c r="AT18" s="92">
        <f t="shared" si="22"/>
        <v>5</v>
      </c>
      <c r="AU18" s="92">
        <f t="shared" si="23"/>
        <v>3</v>
      </c>
      <c r="AV18" s="92" t="str">
        <f t="shared" si="24"/>
        <v/>
      </c>
      <c r="AW18" s="87">
        <f t="shared" si="25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0">
        <v>14</v>
      </c>
      <c r="B19" s="110"/>
      <c r="C19" s="82" t="s">
        <v>37</v>
      </c>
      <c r="D19" s="83" t="s">
        <v>221</v>
      </c>
      <c r="E19" s="114">
        <v>2741</v>
      </c>
      <c r="F19" s="85"/>
      <c r="G19" s="85">
        <v>5</v>
      </c>
      <c r="H19" s="85">
        <v>5</v>
      </c>
      <c r="I19" s="85">
        <v>5</v>
      </c>
      <c r="J19" s="85">
        <v>5</v>
      </c>
      <c r="K19" s="85">
        <v>5</v>
      </c>
      <c r="L19" s="85">
        <v>4</v>
      </c>
      <c r="M19" s="85">
        <v>5</v>
      </c>
      <c r="N19" s="85"/>
      <c r="O19" s="85"/>
      <c r="P19" s="85"/>
      <c r="Q19" s="85"/>
      <c r="R19" s="85">
        <v>4</v>
      </c>
      <c r="S19" s="85">
        <v>5</v>
      </c>
      <c r="T19" s="85">
        <v>4</v>
      </c>
      <c r="U19" s="86"/>
      <c r="V19" s="103">
        <f t="shared" si="0"/>
        <v>4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3</v>
      </c>
      <c r="AB19" s="104">
        <f t="shared" si="6"/>
        <v>7</v>
      </c>
      <c r="AC19" s="104">
        <f t="shared" si="7"/>
        <v>10</v>
      </c>
      <c r="AD19" s="105">
        <f t="shared" si="8"/>
        <v>4.7</v>
      </c>
      <c r="AE19" s="106">
        <f t="shared" si="26"/>
        <v>0</v>
      </c>
      <c r="AF19" s="31"/>
      <c r="AG19" s="92" t="str">
        <f t="shared" si="9"/>
        <v/>
      </c>
      <c r="AH19" s="92">
        <f t="shared" si="10"/>
        <v>5</v>
      </c>
      <c r="AI19" s="92">
        <f t="shared" si="11"/>
        <v>5</v>
      </c>
      <c r="AJ19" s="92">
        <f t="shared" si="12"/>
        <v>5</v>
      </c>
      <c r="AK19" s="92">
        <f t="shared" si="13"/>
        <v>5</v>
      </c>
      <c r="AL19" s="92">
        <f t="shared" si="14"/>
        <v>5</v>
      </c>
      <c r="AM19" s="92">
        <f t="shared" si="15"/>
        <v>4</v>
      </c>
      <c r="AN19" s="92">
        <f t="shared" si="16"/>
        <v>5</v>
      </c>
      <c r="AO19" s="92" t="str">
        <f t="shared" si="17"/>
        <v/>
      </c>
      <c r="AP19" s="92" t="str">
        <f t="shared" si="18"/>
        <v/>
      </c>
      <c r="AQ19" s="92" t="str">
        <f t="shared" si="19"/>
        <v/>
      </c>
      <c r="AR19" s="92" t="str">
        <f t="shared" si="20"/>
        <v/>
      </c>
      <c r="AS19" s="92">
        <f t="shared" si="21"/>
        <v>4</v>
      </c>
      <c r="AT19" s="92">
        <f t="shared" si="22"/>
        <v>5</v>
      </c>
      <c r="AU19" s="92">
        <f t="shared" si="23"/>
        <v>4</v>
      </c>
      <c r="AV19" s="92" t="str">
        <f t="shared" si="24"/>
        <v/>
      </c>
      <c r="AW19" s="87">
        <f t="shared" si="25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0">
        <v>15</v>
      </c>
      <c r="B20" s="110"/>
      <c r="C20" s="82" t="s">
        <v>37</v>
      </c>
      <c r="D20" s="83" t="s">
        <v>222</v>
      </c>
      <c r="E20" s="114">
        <v>2741</v>
      </c>
      <c r="F20" s="85"/>
      <c r="G20" s="85">
        <v>4</v>
      </c>
      <c r="H20" s="85">
        <v>4</v>
      </c>
      <c r="I20" s="85">
        <v>4</v>
      </c>
      <c r="J20" s="85">
        <v>4</v>
      </c>
      <c r="K20" s="85">
        <v>4</v>
      </c>
      <c r="L20" s="85">
        <v>4</v>
      </c>
      <c r="M20" s="85">
        <v>4</v>
      </c>
      <c r="N20" s="85"/>
      <c r="O20" s="85"/>
      <c r="P20" s="85"/>
      <c r="Q20" s="85"/>
      <c r="R20" s="102">
        <v>3</v>
      </c>
      <c r="S20" s="85">
        <v>5</v>
      </c>
      <c r="T20" s="85">
        <v>3</v>
      </c>
      <c r="U20" s="86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2</v>
      </c>
      <c r="AA20" s="104">
        <f t="shared" si="5"/>
        <v>7</v>
      </c>
      <c r="AB20" s="104">
        <f t="shared" si="6"/>
        <v>1</v>
      </c>
      <c r="AC20" s="104">
        <f t="shared" si="7"/>
        <v>10</v>
      </c>
      <c r="AD20" s="105">
        <f t="shared" si="8"/>
        <v>3.9</v>
      </c>
      <c r="AE20" s="106">
        <f t="shared" si="26"/>
        <v>0</v>
      </c>
      <c r="AF20" s="31"/>
      <c r="AG20" s="92" t="str">
        <f t="shared" si="9"/>
        <v/>
      </c>
      <c r="AH20" s="92">
        <f t="shared" si="10"/>
        <v>4</v>
      </c>
      <c r="AI20" s="92">
        <f t="shared" si="11"/>
        <v>4</v>
      </c>
      <c r="AJ20" s="92">
        <f t="shared" si="12"/>
        <v>4</v>
      </c>
      <c r="AK20" s="92">
        <f t="shared" si="13"/>
        <v>4</v>
      </c>
      <c r="AL20" s="92">
        <f t="shared" si="14"/>
        <v>4</v>
      </c>
      <c r="AM20" s="92">
        <f t="shared" si="15"/>
        <v>4</v>
      </c>
      <c r="AN20" s="92">
        <f t="shared" si="16"/>
        <v>4</v>
      </c>
      <c r="AO20" s="92" t="str">
        <f t="shared" si="17"/>
        <v/>
      </c>
      <c r="AP20" s="92" t="str">
        <f t="shared" si="18"/>
        <v/>
      </c>
      <c r="AQ20" s="92" t="str">
        <f t="shared" si="19"/>
        <v/>
      </c>
      <c r="AR20" s="92" t="str">
        <f t="shared" si="20"/>
        <v/>
      </c>
      <c r="AS20" s="92">
        <f t="shared" si="21"/>
        <v>3</v>
      </c>
      <c r="AT20" s="92">
        <f t="shared" si="22"/>
        <v>5</v>
      </c>
      <c r="AU20" s="92">
        <f t="shared" si="23"/>
        <v>3</v>
      </c>
      <c r="AV20" s="92" t="str">
        <f t="shared" si="24"/>
        <v/>
      </c>
      <c r="AW20" s="87">
        <f t="shared" si="25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0">
        <v>16</v>
      </c>
      <c r="B21" s="110"/>
      <c r="C21" s="82" t="s">
        <v>37</v>
      </c>
      <c r="D21" s="83" t="s">
        <v>223</v>
      </c>
      <c r="E21" s="114">
        <v>2741</v>
      </c>
      <c r="F21" s="85"/>
      <c r="G21" s="85">
        <v>4</v>
      </c>
      <c r="H21" s="85">
        <v>4</v>
      </c>
      <c r="I21" s="85">
        <v>5</v>
      </c>
      <c r="J21" s="85">
        <v>4</v>
      </c>
      <c r="K21" s="85">
        <v>5</v>
      </c>
      <c r="L21" s="85">
        <v>4</v>
      </c>
      <c r="M21" s="85">
        <v>5</v>
      </c>
      <c r="N21" s="85"/>
      <c r="O21" s="85"/>
      <c r="P21" s="85"/>
      <c r="Q21" s="85"/>
      <c r="R21" s="102">
        <v>3</v>
      </c>
      <c r="S21" s="85">
        <v>3</v>
      </c>
      <c r="T21" s="85">
        <v>4</v>
      </c>
      <c r="U21" s="86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2</v>
      </c>
      <c r="AA21" s="104">
        <f t="shared" si="5"/>
        <v>5</v>
      </c>
      <c r="AB21" s="104">
        <f t="shared" si="6"/>
        <v>3</v>
      </c>
      <c r="AC21" s="104">
        <f t="shared" si="7"/>
        <v>10</v>
      </c>
      <c r="AD21" s="105">
        <f t="shared" si="8"/>
        <v>4.0999999999999996</v>
      </c>
      <c r="AE21" s="106">
        <f t="shared" si="26"/>
        <v>0</v>
      </c>
      <c r="AF21" s="31"/>
      <c r="AG21" s="92" t="str">
        <f t="shared" si="9"/>
        <v/>
      </c>
      <c r="AH21" s="92">
        <f t="shared" si="10"/>
        <v>4</v>
      </c>
      <c r="AI21" s="92">
        <f t="shared" si="11"/>
        <v>4</v>
      </c>
      <c r="AJ21" s="92">
        <f t="shared" si="12"/>
        <v>5</v>
      </c>
      <c r="AK21" s="92">
        <f t="shared" si="13"/>
        <v>4</v>
      </c>
      <c r="AL21" s="92">
        <f t="shared" si="14"/>
        <v>5</v>
      </c>
      <c r="AM21" s="92">
        <f t="shared" si="15"/>
        <v>4</v>
      </c>
      <c r="AN21" s="92">
        <f t="shared" si="16"/>
        <v>5</v>
      </c>
      <c r="AO21" s="92" t="str">
        <f t="shared" si="17"/>
        <v/>
      </c>
      <c r="AP21" s="92" t="str">
        <f t="shared" si="18"/>
        <v/>
      </c>
      <c r="AQ21" s="92" t="str">
        <f t="shared" si="19"/>
        <v/>
      </c>
      <c r="AR21" s="92" t="str">
        <f t="shared" si="20"/>
        <v/>
      </c>
      <c r="AS21" s="92">
        <f t="shared" si="21"/>
        <v>3</v>
      </c>
      <c r="AT21" s="92">
        <f t="shared" si="22"/>
        <v>3</v>
      </c>
      <c r="AU21" s="92">
        <f t="shared" si="23"/>
        <v>4</v>
      </c>
      <c r="AV21" s="92" t="str">
        <f t="shared" si="24"/>
        <v/>
      </c>
      <c r="AW21" s="87">
        <f t="shared" si="25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0">
        <v>17</v>
      </c>
      <c r="B22" s="110"/>
      <c r="C22" s="82" t="s">
        <v>37</v>
      </c>
      <c r="D22" s="83" t="s">
        <v>224</v>
      </c>
      <c r="E22" s="114">
        <v>2741</v>
      </c>
      <c r="F22" s="85"/>
      <c r="G22" s="85">
        <v>4</v>
      </c>
      <c r="H22" s="85">
        <v>5</v>
      </c>
      <c r="I22" s="85">
        <v>5</v>
      </c>
      <c r="J22" s="85">
        <v>5</v>
      </c>
      <c r="K22" s="85">
        <v>4</v>
      </c>
      <c r="L22" s="85">
        <v>5</v>
      </c>
      <c r="M22" s="85">
        <v>5</v>
      </c>
      <c r="N22" s="85"/>
      <c r="O22" s="85"/>
      <c r="P22" s="85"/>
      <c r="Q22" s="85"/>
      <c r="R22" s="102">
        <v>5</v>
      </c>
      <c r="S22" s="85">
        <v>5</v>
      </c>
      <c r="T22" s="85">
        <v>5</v>
      </c>
      <c r="U22" s="86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2</v>
      </c>
      <c r="AB22" s="104">
        <f t="shared" si="6"/>
        <v>8</v>
      </c>
      <c r="AC22" s="104">
        <f t="shared" si="7"/>
        <v>10</v>
      </c>
      <c r="AD22" s="105">
        <f t="shared" si="8"/>
        <v>4.8</v>
      </c>
      <c r="AE22" s="106">
        <f t="shared" si="26"/>
        <v>0</v>
      </c>
      <c r="AF22" s="31"/>
      <c r="AG22" s="92" t="str">
        <f t="shared" si="9"/>
        <v/>
      </c>
      <c r="AH22" s="92">
        <f t="shared" si="10"/>
        <v>4</v>
      </c>
      <c r="AI22" s="92">
        <f t="shared" si="11"/>
        <v>5</v>
      </c>
      <c r="AJ22" s="92">
        <f t="shared" si="12"/>
        <v>5</v>
      </c>
      <c r="AK22" s="92">
        <f t="shared" si="13"/>
        <v>5</v>
      </c>
      <c r="AL22" s="92">
        <f t="shared" si="14"/>
        <v>4</v>
      </c>
      <c r="AM22" s="92">
        <f t="shared" si="15"/>
        <v>5</v>
      </c>
      <c r="AN22" s="92">
        <f t="shared" si="16"/>
        <v>5</v>
      </c>
      <c r="AO22" s="92" t="str">
        <f t="shared" si="17"/>
        <v/>
      </c>
      <c r="AP22" s="92" t="str">
        <f t="shared" si="18"/>
        <v/>
      </c>
      <c r="AQ22" s="92" t="str">
        <f t="shared" si="19"/>
        <v/>
      </c>
      <c r="AR22" s="92" t="str">
        <f t="shared" si="20"/>
        <v/>
      </c>
      <c r="AS22" s="92">
        <f t="shared" si="21"/>
        <v>5</v>
      </c>
      <c r="AT22" s="92">
        <f t="shared" si="22"/>
        <v>5</v>
      </c>
      <c r="AU22" s="92">
        <f t="shared" si="23"/>
        <v>5</v>
      </c>
      <c r="AV22" s="92" t="str">
        <f t="shared" si="24"/>
        <v/>
      </c>
      <c r="AW22" s="87">
        <f t="shared" si="25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0">
        <v>18</v>
      </c>
      <c r="B23" s="110"/>
      <c r="C23" s="82" t="s">
        <v>37</v>
      </c>
      <c r="D23" s="83" t="s">
        <v>225</v>
      </c>
      <c r="E23" s="114">
        <v>2741</v>
      </c>
      <c r="F23" s="85"/>
      <c r="G23" s="85">
        <v>5</v>
      </c>
      <c r="H23" s="85">
        <v>5</v>
      </c>
      <c r="I23" s="85">
        <v>5</v>
      </c>
      <c r="J23" s="85">
        <v>4</v>
      </c>
      <c r="K23" s="85">
        <v>5</v>
      </c>
      <c r="L23" s="85">
        <v>4</v>
      </c>
      <c r="M23" s="85">
        <v>5</v>
      </c>
      <c r="N23" s="85"/>
      <c r="O23" s="85"/>
      <c r="P23" s="85"/>
      <c r="Q23" s="85"/>
      <c r="R23" s="102">
        <v>4</v>
      </c>
      <c r="S23" s="85">
        <v>5</v>
      </c>
      <c r="T23" s="85">
        <v>4</v>
      </c>
      <c r="U23" s="86"/>
      <c r="V23" s="103">
        <f t="shared" si="0"/>
        <v>4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4</v>
      </c>
      <c r="AB23" s="104">
        <f t="shared" si="6"/>
        <v>6</v>
      </c>
      <c r="AC23" s="104">
        <f t="shared" si="7"/>
        <v>10</v>
      </c>
      <c r="AD23" s="105">
        <f t="shared" si="8"/>
        <v>4.5999999999999996</v>
      </c>
      <c r="AE23" s="106">
        <f t="shared" si="26"/>
        <v>0</v>
      </c>
      <c r="AF23" s="31"/>
      <c r="AG23" s="92" t="str">
        <f t="shared" si="9"/>
        <v/>
      </c>
      <c r="AH23" s="92">
        <f t="shared" si="10"/>
        <v>5</v>
      </c>
      <c r="AI23" s="92">
        <f t="shared" si="11"/>
        <v>5</v>
      </c>
      <c r="AJ23" s="92">
        <f t="shared" si="12"/>
        <v>5</v>
      </c>
      <c r="AK23" s="92">
        <f t="shared" si="13"/>
        <v>4</v>
      </c>
      <c r="AL23" s="92">
        <f t="shared" si="14"/>
        <v>5</v>
      </c>
      <c r="AM23" s="92">
        <f t="shared" si="15"/>
        <v>4</v>
      </c>
      <c r="AN23" s="92">
        <f t="shared" si="16"/>
        <v>5</v>
      </c>
      <c r="AO23" s="92" t="str">
        <f t="shared" si="17"/>
        <v/>
      </c>
      <c r="AP23" s="92" t="str">
        <f t="shared" si="18"/>
        <v/>
      </c>
      <c r="AQ23" s="92" t="str">
        <f t="shared" si="19"/>
        <v/>
      </c>
      <c r="AR23" s="92" t="str">
        <f t="shared" si="20"/>
        <v/>
      </c>
      <c r="AS23" s="92">
        <f t="shared" si="21"/>
        <v>4</v>
      </c>
      <c r="AT23" s="92">
        <f t="shared" si="22"/>
        <v>5</v>
      </c>
      <c r="AU23" s="92">
        <f t="shared" si="23"/>
        <v>4</v>
      </c>
      <c r="AV23" s="92" t="str">
        <f t="shared" si="24"/>
        <v/>
      </c>
      <c r="AW23" s="87">
        <f t="shared" si="25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80">
        <v>19</v>
      </c>
      <c r="B24" s="110"/>
      <c r="C24" s="82" t="s">
        <v>37</v>
      </c>
      <c r="D24" s="83" t="s">
        <v>226</v>
      </c>
      <c r="E24" s="114">
        <v>2741</v>
      </c>
      <c r="F24" s="85"/>
      <c r="G24" s="85">
        <v>3</v>
      </c>
      <c r="H24" s="85">
        <v>4</v>
      </c>
      <c r="I24" s="85">
        <v>5</v>
      </c>
      <c r="J24" s="85">
        <v>5</v>
      </c>
      <c r="K24" s="85">
        <v>5</v>
      </c>
      <c r="L24" s="85">
        <v>5</v>
      </c>
      <c r="M24" s="85">
        <v>5</v>
      </c>
      <c r="N24" s="85"/>
      <c r="O24" s="85"/>
      <c r="P24" s="85"/>
      <c r="Q24" s="85"/>
      <c r="R24" s="102">
        <v>5</v>
      </c>
      <c r="S24" s="85">
        <v>5</v>
      </c>
      <c r="T24" s="85">
        <v>5</v>
      </c>
      <c r="U24" s="86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1</v>
      </c>
      <c r="AA24" s="104">
        <f t="shared" si="5"/>
        <v>1</v>
      </c>
      <c r="AB24" s="104">
        <f t="shared" si="6"/>
        <v>8</v>
      </c>
      <c r="AC24" s="104">
        <f t="shared" si="7"/>
        <v>10</v>
      </c>
      <c r="AD24" s="105">
        <f t="shared" si="8"/>
        <v>4.7</v>
      </c>
      <c r="AE24" s="106">
        <f t="shared" si="26"/>
        <v>0</v>
      </c>
      <c r="AF24" s="31"/>
      <c r="AG24" s="92" t="str">
        <f t="shared" si="9"/>
        <v/>
      </c>
      <c r="AH24" s="92">
        <f t="shared" si="10"/>
        <v>3</v>
      </c>
      <c r="AI24" s="92">
        <f t="shared" si="11"/>
        <v>4</v>
      </c>
      <c r="AJ24" s="92">
        <f t="shared" si="12"/>
        <v>5</v>
      </c>
      <c r="AK24" s="92">
        <f t="shared" si="13"/>
        <v>5</v>
      </c>
      <c r="AL24" s="92">
        <f t="shared" si="14"/>
        <v>5</v>
      </c>
      <c r="AM24" s="92">
        <f t="shared" si="15"/>
        <v>5</v>
      </c>
      <c r="AN24" s="92">
        <f t="shared" si="16"/>
        <v>5</v>
      </c>
      <c r="AO24" s="92" t="str">
        <f t="shared" si="17"/>
        <v/>
      </c>
      <c r="AP24" s="92" t="str">
        <f t="shared" si="18"/>
        <v/>
      </c>
      <c r="AQ24" s="92" t="str">
        <f t="shared" si="19"/>
        <v/>
      </c>
      <c r="AR24" s="92" t="str">
        <f t="shared" si="20"/>
        <v/>
      </c>
      <c r="AS24" s="92">
        <f t="shared" si="21"/>
        <v>5</v>
      </c>
      <c r="AT24" s="92">
        <f t="shared" si="22"/>
        <v>5</v>
      </c>
      <c r="AU24" s="92">
        <f t="shared" si="23"/>
        <v>5</v>
      </c>
      <c r="AV24" s="92" t="str">
        <f t="shared" si="24"/>
        <v/>
      </c>
      <c r="AW24" s="87">
        <f t="shared" si="25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0">
        <v>20</v>
      </c>
      <c r="B25" s="110"/>
      <c r="C25" s="82" t="s">
        <v>37</v>
      </c>
      <c r="D25" s="83" t="s">
        <v>227</v>
      </c>
      <c r="E25" s="114">
        <v>2741</v>
      </c>
      <c r="F25" s="85"/>
      <c r="G25" s="85">
        <v>4</v>
      </c>
      <c r="H25" s="85">
        <v>4</v>
      </c>
      <c r="I25" s="85">
        <v>4</v>
      </c>
      <c r="J25" s="85">
        <v>4</v>
      </c>
      <c r="K25" s="85">
        <v>4</v>
      </c>
      <c r="L25" s="85">
        <v>3</v>
      </c>
      <c r="M25" s="85">
        <v>5</v>
      </c>
      <c r="N25" s="85"/>
      <c r="O25" s="85"/>
      <c r="P25" s="85"/>
      <c r="Q25" s="85"/>
      <c r="R25" s="102">
        <v>3</v>
      </c>
      <c r="S25" s="85">
        <v>5</v>
      </c>
      <c r="T25" s="85">
        <v>3</v>
      </c>
      <c r="U25" s="86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3</v>
      </c>
      <c r="AA25" s="104">
        <f t="shared" si="5"/>
        <v>5</v>
      </c>
      <c r="AB25" s="104">
        <f t="shared" si="6"/>
        <v>2</v>
      </c>
      <c r="AC25" s="104">
        <f t="shared" si="7"/>
        <v>10</v>
      </c>
      <c r="AD25" s="105">
        <f t="shared" si="8"/>
        <v>3.9</v>
      </c>
      <c r="AE25" s="106">
        <f t="shared" si="26"/>
        <v>0</v>
      </c>
      <c r="AF25" s="31"/>
      <c r="AG25" s="92" t="str">
        <f t="shared" si="9"/>
        <v/>
      </c>
      <c r="AH25" s="92">
        <f t="shared" si="10"/>
        <v>4</v>
      </c>
      <c r="AI25" s="92">
        <f t="shared" si="11"/>
        <v>4</v>
      </c>
      <c r="AJ25" s="92">
        <f t="shared" si="12"/>
        <v>4</v>
      </c>
      <c r="AK25" s="92">
        <f t="shared" si="13"/>
        <v>4</v>
      </c>
      <c r="AL25" s="92">
        <f t="shared" si="14"/>
        <v>4</v>
      </c>
      <c r="AM25" s="92">
        <f t="shared" si="15"/>
        <v>3</v>
      </c>
      <c r="AN25" s="92">
        <f t="shared" si="16"/>
        <v>5</v>
      </c>
      <c r="AO25" s="92" t="str">
        <f t="shared" si="17"/>
        <v/>
      </c>
      <c r="AP25" s="92" t="str">
        <f t="shared" si="18"/>
        <v/>
      </c>
      <c r="AQ25" s="92" t="str">
        <f t="shared" si="19"/>
        <v/>
      </c>
      <c r="AR25" s="92" t="str">
        <f t="shared" si="20"/>
        <v/>
      </c>
      <c r="AS25" s="92">
        <f t="shared" si="21"/>
        <v>3</v>
      </c>
      <c r="AT25" s="92">
        <f t="shared" si="22"/>
        <v>5</v>
      </c>
      <c r="AU25" s="92">
        <f t="shared" si="23"/>
        <v>3</v>
      </c>
      <c r="AV25" s="92" t="str">
        <f t="shared" si="24"/>
        <v/>
      </c>
      <c r="AW25" s="87">
        <f t="shared" si="25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0">
        <v>21</v>
      </c>
      <c r="B26" s="110"/>
      <c r="C26" s="82" t="s">
        <v>37</v>
      </c>
      <c r="D26" s="83" t="s">
        <v>228</v>
      </c>
      <c r="E26" s="114">
        <v>2741</v>
      </c>
      <c r="F26" s="85"/>
      <c r="G26" s="85">
        <v>4</v>
      </c>
      <c r="H26" s="85">
        <v>3</v>
      </c>
      <c r="I26" s="85">
        <v>4</v>
      </c>
      <c r="J26" s="85">
        <v>5</v>
      </c>
      <c r="K26" s="85">
        <v>4</v>
      </c>
      <c r="L26" s="85">
        <v>5</v>
      </c>
      <c r="M26" s="85">
        <v>5</v>
      </c>
      <c r="N26" s="85"/>
      <c r="O26" s="85"/>
      <c r="P26" s="85"/>
      <c r="Q26" s="85"/>
      <c r="R26" s="102">
        <v>3</v>
      </c>
      <c r="S26" s="85">
        <v>5</v>
      </c>
      <c r="T26" s="85">
        <v>3</v>
      </c>
      <c r="U26" s="86"/>
      <c r="V26" s="103">
        <f t="shared" si="0"/>
        <v>3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3</v>
      </c>
      <c r="AA26" s="104">
        <f t="shared" si="5"/>
        <v>3</v>
      </c>
      <c r="AB26" s="104">
        <f t="shared" si="6"/>
        <v>4</v>
      </c>
      <c r="AC26" s="104">
        <f t="shared" si="7"/>
        <v>10</v>
      </c>
      <c r="AD26" s="105">
        <f t="shared" si="8"/>
        <v>4.0999999999999996</v>
      </c>
      <c r="AE26" s="106">
        <f t="shared" si="26"/>
        <v>0</v>
      </c>
      <c r="AF26" s="31"/>
      <c r="AG26" s="92" t="str">
        <f t="shared" si="9"/>
        <v/>
      </c>
      <c r="AH26" s="92">
        <f t="shared" si="10"/>
        <v>4</v>
      </c>
      <c r="AI26" s="92">
        <f t="shared" si="11"/>
        <v>3</v>
      </c>
      <c r="AJ26" s="92">
        <f t="shared" si="12"/>
        <v>4</v>
      </c>
      <c r="AK26" s="92">
        <f t="shared" si="13"/>
        <v>5</v>
      </c>
      <c r="AL26" s="92">
        <f t="shared" si="14"/>
        <v>4</v>
      </c>
      <c r="AM26" s="92">
        <f t="shared" si="15"/>
        <v>5</v>
      </c>
      <c r="AN26" s="92">
        <f t="shared" si="16"/>
        <v>5</v>
      </c>
      <c r="AO26" s="92" t="str">
        <f t="shared" si="17"/>
        <v/>
      </c>
      <c r="AP26" s="92" t="str">
        <f t="shared" si="18"/>
        <v/>
      </c>
      <c r="AQ26" s="92" t="str">
        <f t="shared" si="19"/>
        <v/>
      </c>
      <c r="AR26" s="92" t="str">
        <f t="shared" si="20"/>
        <v/>
      </c>
      <c r="AS26" s="92">
        <f t="shared" si="21"/>
        <v>3</v>
      </c>
      <c r="AT26" s="92">
        <f t="shared" si="22"/>
        <v>5</v>
      </c>
      <c r="AU26" s="92">
        <f t="shared" si="23"/>
        <v>3</v>
      </c>
      <c r="AV26" s="92" t="str">
        <f t="shared" si="24"/>
        <v/>
      </c>
      <c r="AW26" s="87">
        <f t="shared" si="25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0">
        <v>22</v>
      </c>
      <c r="B27" s="110"/>
      <c r="C27" s="82" t="s">
        <v>37</v>
      </c>
      <c r="D27" s="83" t="s">
        <v>229</v>
      </c>
      <c r="E27" s="114">
        <v>2741</v>
      </c>
      <c r="F27" s="85"/>
      <c r="G27" s="85">
        <v>4</v>
      </c>
      <c r="H27" s="85">
        <v>4</v>
      </c>
      <c r="I27" s="85">
        <v>5</v>
      </c>
      <c r="J27" s="85">
        <v>4</v>
      </c>
      <c r="K27" s="85">
        <v>4</v>
      </c>
      <c r="L27" s="85">
        <v>4</v>
      </c>
      <c r="M27" s="85">
        <v>5</v>
      </c>
      <c r="N27" s="85"/>
      <c r="O27" s="85"/>
      <c r="P27" s="85"/>
      <c r="Q27" s="85"/>
      <c r="R27" s="102">
        <v>3</v>
      </c>
      <c r="S27" s="85">
        <v>5</v>
      </c>
      <c r="T27" s="85">
        <v>4</v>
      </c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1</v>
      </c>
      <c r="AA27" s="104">
        <f t="shared" si="5"/>
        <v>6</v>
      </c>
      <c r="AB27" s="104">
        <f t="shared" si="6"/>
        <v>3</v>
      </c>
      <c r="AC27" s="104">
        <f t="shared" si="7"/>
        <v>10</v>
      </c>
      <c r="AD27" s="105">
        <f t="shared" si="8"/>
        <v>4.2</v>
      </c>
      <c r="AE27" s="106">
        <f t="shared" si="26"/>
        <v>0</v>
      </c>
      <c r="AF27" s="31"/>
      <c r="AG27" s="92" t="str">
        <f t="shared" si="9"/>
        <v/>
      </c>
      <c r="AH27" s="92">
        <f t="shared" si="10"/>
        <v>4</v>
      </c>
      <c r="AI27" s="92">
        <f t="shared" si="11"/>
        <v>4</v>
      </c>
      <c r="AJ27" s="92">
        <f t="shared" si="12"/>
        <v>5</v>
      </c>
      <c r="AK27" s="92">
        <f t="shared" si="13"/>
        <v>4</v>
      </c>
      <c r="AL27" s="92">
        <f t="shared" si="14"/>
        <v>4</v>
      </c>
      <c r="AM27" s="92">
        <f t="shared" si="15"/>
        <v>4</v>
      </c>
      <c r="AN27" s="92">
        <f t="shared" si="16"/>
        <v>5</v>
      </c>
      <c r="AO27" s="92" t="str">
        <f t="shared" si="17"/>
        <v/>
      </c>
      <c r="AP27" s="92" t="str">
        <f t="shared" si="18"/>
        <v/>
      </c>
      <c r="AQ27" s="92" t="str">
        <f t="shared" si="19"/>
        <v/>
      </c>
      <c r="AR27" s="92" t="str">
        <f t="shared" si="20"/>
        <v/>
      </c>
      <c r="AS27" s="92">
        <f t="shared" si="21"/>
        <v>3</v>
      </c>
      <c r="AT27" s="92">
        <f t="shared" si="22"/>
        <v>5</v>
      </c>
      <c r="AU27" s="92">
        <f t="shared" si="23"/>
        <v>4</v>
      </c>
      <c r="AV27" s="92" t="str">
        <f t="shared" si="24"/>
        <v/>
      </c>
      <c r="AW27" s="87">
        <f t="shared" si="25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0">
        <v>23</v>
      </c>
      <c r="B28" s="110"/>
      <c r="C28" s="82" t="s">
        <v>37</v>
      </c>
      <c r="D28" s="83" t="s">
        <v>230</v>
      </c>
      <c r="E28" s="114">
        <v>2741</v>
      </c>
      <c r="F28" s="85"/>
      <c r="G28" s="85">
        <v>3</v>
      </c>
      <c r="H28" s="85">
        <v>4</v>
      </c>
      <c r="I28" s="85">
        <v>5</v>
      </c>
      <c r="J28" s="85">
        <v>4</v>
      </c>
      <c r="K28" s="85">
        <v>4</v>
      </c>
      <c r="L28" s="85">
        <v>3</v>
      </c>
      <c r="M28" s="85">
        <v>5</v>
      </c>
      <c r="N28" s="85"/>
      <c r="O28" s="85"/>
      <c r="P28" s="85"/>
      <c r="Q28" s="85"/>
      <c r="R28" s="102">
        <v>3</v>
      </c>
      <c r="S28" s="85">
        <v>5</v>
      </c>
      <c r="T28" s="85">
        <v>3</v>
      </c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4</v>
      </c>
      <c r="AA28" s="104">
        <f t="shared" si="5"/>
        <v>3</v>
      </c>
      <c r="AB28" s="104">
        <f t="shared" si="6"/>
        <v>3</v>
      </c>
      <c r="AC28" s="104">
        <f t="shared" si="7"/>
        <v>10</v>
      </c>
      <c r="AD28" s="105">
        <f t="shared" si="8"/>
        <v>3.9</v>
      </c>
      <c r="AE28" s="106">
        <f t="shared" si="26"/>
        <v>0</v>
      </c>
      <c r="AF28" s="31"/>
      <c r="AG28" s="92" t="str">
        <f t="shared" si="9"/>
        <v/>
      </c>
      <c r="AH28" s="92">
        <f t="shared" si="10"/>
        <v>3</v>
      </c>
      <c r="AI28" s="92">
        <f t="shared" si="11"/>
        <v>4</v>
      </c>
      <c r="AJ28" s="92">
        <f t="shared" si="12"/>
        <v>5</v>
      </c>
      <c r="AK28" s="92">
        <f t="shared" si="13"/>
        <v>4</v>
      </c>
      <c r="AL28" s="92">
        <f t="shared" si="14"/>
        <v>4</v>
      </c>
      <c r="AM28" s="92">
        <f t="shared" si="15"/>
        <v>3</v>
      </c>
      <c r="AN28" s="92">
        <f t="shared" si="16"/>
        <v>5</v>
      </c>
      <c r="AO28" s="92" t="str">
        <f t="shared" si="17"/>
        <v/>
      </c>
      <c r="AP28" s="92" t="str">
        <f t="shared" si="18"/>
        <v/>
      </c>
      <c r="AQ28" s="92" t="str">
        <f t="shared" si="19"/>
        <v/>
      </c>
      <c r="AR28" s="92" t="str">
        <f t="shared" si="20"/>
        <v/>
      </c>
      <c r="AS28" s="92">
        <f t="shared" si="21"/>
        <v>3</v>
      </c>
      <c r="AT28" s="92">
        <f t="shared" si="22"/>
        <v>5</v>
      </c>
      <c r="AU28" s="92">
        <f t="shared" si="23"/>
        <v>3</v>
      </c>
      <c r="AV28" s="92" t="str">
        <f t="shared" si="24"/>
        <v/>
      </c>
      <c r="AW28" s="87">
        <f t="shared" si="25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0">
        <v>24</v>
      </c>
      <c r="B29" s="110"/>
      <c r="C29" s="82" t="s">
        <v>37</v>
      </c>
      <c r="D29" s="83" t="s">
        <v>231</v>
      </c>
      <c r="E29" s="114">
        <v>2741</v>
      </c>
      <c r="F29" s="85"/>
      <c r="G29" s="85">
        <v>4</v>
      </c>
      <c r="H29" s="85">
        <v>4</v>
      </c>
      <c r="I29" s="85">
        <v>5</v>
      </c>
      <c r="J29" s="85">
        <v>4</v>
      </c>
      <c r="K29" s="85">
        <v>4</v>
      </c>
      <c r="L29" s="85">
        <v>3</v>
      </c>
      <c r="M29" s="85">
        <v>5</v>
      </c>
      <c r="N29" s="85"/>
      <c r="O29" s="85"/>
      <c r="P29" s="85"/>
      <c r="Q29" s="85"/>
      <c r="R29" s="102">
        <v>4</v>
      </c>
      <c r="S29" s="85">
        <v>5</v>
      </c>
      <c r="T29" s="85">
        <v>3</v>
      </c>
      <c r="U29" s="86"/>
      <c r="V29" s="103">
        <f t="shared" si="0"/>
        <v>3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2</v>
      </c>
      <c r="AA29" s="104">
        <f t="shared" si="5"/>
        <v>5</v>
      </c>
      <c r="AB29" s="104">
        <f t="shared" si="6"/>
        <v>3</v>
      </c>
      <c r="AC29" s="104">
        <f t="shared" si="7"/>
        <v>10</v>
      </c>
      <c r="AD29" s="105">
        <f t="shared" si="8"/>
        <v>4.0999999999999996</v>
      </c>
      <c r="AE29" s="106">
        <f t="shared" si="26"/>
        <v>0</v>
      </c>
      <c r="AF29" s="31"/>
      <c r="AG29" s="92" t="str">
        <f t="shared" si="9"/>
        <v/>
      </c>
      <c r="AH29" s="92">
        <f t="shared" si="10"/>
        <v>4</v>
      </c>
      <c r="AI29" s="92">
        <f t="shared" si="11"/>
        <v>4</v>
      </c>
      <c r="AJ29" s="92">
        <f t="shared" si="12"/>
        <v>5</v>
      </c>
      <c r="AK29" s="92">
        <f t="shared" si="13"/>
        <v>4</v>
      </c>
      <c r="AL29" s="92">
        <f t="shared" si="14"/>
        <v>4</v>
      </c>
      <c r="AM29" s="92">
        <f t="shared" si="15"/>
        <v>3</v>
      </c>
      <c r="AN29" s="92">
        <f t="shared" si="16"/>
        <v>5</v>
      </c>
      <c r="AO29" s="92" t="str">
        <f t="shared" si="17"/>
        <v/>
      </c>
      <c r="AP29" s="92" t="str">
        <f t="shared" si="18"/>
        <v/>
      </c>
      <c r="AQ29" s="92" t="str">
        <f t="shared" si="19"/>
        <v/>
      </c>
      <c r="AR29" s="92" t="str">
        <f t="shared" si="20"/>
        <v/>
      </c>
      <c r="AS29" s="92">
        <f t="shared" si="21"/>
        <v>4</v>
      </c>
      <c r="AT29" s="92">
        <f t="shared" si="22"/>
        <v>5</v>
      </c>
      <c r="AU29" s="92">
        <f t="shared" si="23"/>
        <v>3</v>
      </c>
      <c r="AV29" s="92" t="str">
        <f t="shared" si="24"/>
        <v/>
      </c>
      <c r="AW29" s="87">
        <f t="shared" si="25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" x14ac:dyDescent="0.25">
      <c r="A30" s="80">
        <v>25</v>
      </c>
      <c r="B30" s="110"/>
      <c r="C30" s="82" t="s">
        <v>37</v>
      </c>
      <c r="D30" s="83" t="s">
        <v>232</v>
      </c>
      <c r="E30" s="114">
        <v>2741</v>
      </c>
      <c r="F30" s="85"/>
      <c r="G30" s="85">
        <v>3</v>
      </c>
      <c r="H30" s="85">
        <v>4</v>
      </c>
      <c r="I30" s="85">
        <v>5</v>
      </c>
      <c r="J30" s="85">
        <v>4</v>
      </c>
      <c r="K30" s="85">
        <v>4</v>
      </c>
      <c r="L30" s="85">
        <v>4</v>
      </c>
      <c r="M30" s="85">
        <v>5</v>
      </c>
      <c r="N30" s="85"/>
      <c r="O30" s="85"/>
      <c r="P30" s="85"/>
      <c r="Q30" s="85"/>
      <c r="R30" s="102">
        <v>3</v>
      </c>
      <c r="S30" s="85">
        <v>3</v>
      </c>
      <c r="T30" s="85">
        <v>3</v>
      </c>
      <c r="U30" s="86"/>
      <c r="V30" s="103">
        <f t="shared" si="0"/>
        <v>3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4</v>
      </c>
      <c r="AA30" s="104">
        <f t="shared" si="5"/>
        <v>4</v>
      </c>
      <c r="AB30" s="104">
        <f t="shared" si="6"/>
        <v>2</v>
      </c>
      <c r="AC30" s="104">
        <f t="shared" si="7"/>
        <v>10</v>
      </c>
      <c r="AD30" s="105">
        <f t="shared" si="8"/>
        <v>3.8</v>
      </c>
      <c r="AE30" s="106">
        <f t="shared" si="26"/>
        <v>0</v>
      </c>
      <c r="AF30" s="31"/>
      <c r="AG30" s="92" t="str">
        <f t="shared" si="9"/>
        <v/>
      </c>
      <c r="AH30" s="92">
        <f t="shared" si="10"/>
        <v>3</v>
      </c>
      <c r="AI30" s="92">
        <f t="shared" si="11"/>
        <v>4</v>
      </c>
      <c r="AJ30" s="92">
        <f t="shared" si="12"/>
        <v>5</v>
      </c>
      <c r="AK30" s="92">
        <f t="shared" si="13"/>
        <v>4</v>
      </c>
      <c r="AL30" s="92">
        <f t="shared" si="14"/>
        <v>4</v>
      </c>
      <c r="AM30" s="92">
        <f t="shared" si="15"/>
        <v>4</v>
      </c>
      <c r="AN30" s="92">
        <f t="shared" si="16"/>
        <v>5</v>
      </c>
      <c r="AO30" s="92" t="str">
        <f t="shared" si="17"/>
        <v/>
      </c>
      <c r="AP30" s="92" t="str">
        <f t="shared" si="18"/>
        <v/>
      </c>
      <c r="AQ30" s="92" t="str">
        <f t="shared" si="19"/>
        <v/>
      </c>
      <c r="AR30" s="92" t="str">
        <f t="shared" si="20"/>
        <v/>
      </c>
      <c r="AS30" s="92">
        <f t="shared" si="21"/>
        <v>3</v>
      </c>
      <c r="AT30" s="92">
        <f t="shared" si="22"/>
        <v>3</v>
      </c>
      <c r="AU30" s="92">
        <f t="shared" si="23"/>
        <v>3</v>
      </c>
      <c r="AV30" s="92" t="str">
        <f t="shared" si="24"/>
        <v/>
      </c>
      <c r="AW30" s="87">
        <f t="shared" si="25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8" x14ac:dyDescent="0.25">
      <c r="A31" s="80">
        <v>26</v>
      </c>
      <c r="B31" s="110"/>
      <c r="C31" s="82" t="s">
        <v>37</v>
      </c>
      <c r="D31" s="83" t="s">
        <v>233</v>
      </c>
      <c r="E31" s="114">
        <v>2741</v>
      </c>
      <c r="F31" s="85"/>
      <c r="G31" s="85">
        <v>4</v>
      </c>
      <c r="H31" s="85">
        <v>4</v>
      </c>
      <c r="I31" s="85">
        <v>4</v>
      </c>
      <c r="J31" s="85">
        <v>4</v>
      </c>
      <c r="K31" s="85">
        <v>5</v>
      </c>
      <c r="L31" s="85">
        <v>3</v>
      </c>
      <c r="M31" s="85">
        <v>5</v>
      </c>
      <c r="N31" s="85"/>
      <c r="O31" s="85"/>
      <c r="P31" s="85"/>
      <c r="Q31" s="85"/>
      <c r="R31" s="102">
        <v>3</v>
      </c>
      <c r="S31" s="85">
        <v>5</v>
      </c>
      <c r="T31" s="85">
        <v>3</v>
      </c>
      <c r="U31" s="86"/>
      <c r="V31" s="103">
        <f t="shared" si="0"/>
        <v>3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3</v>
      </c>
      <c r="AA31" s="104">
        <f t="shared" si="5"/>
        <v>4</v>
      </c>
      <c r="AB31" s="104">
        <f t="shared" si="6"/>
        <v>3</v>
      </c>
      <c r="AC31" s="104">
        <f t="shared" si="7"/>
        <v>10</v>
      </c>
      <c r="AD31" s="105">
        <f t="shared" si="8"/>
        <v>4</v>
      </c>
      <c r="AE31" s="106">
        <f t="shared" si="26"/>
        <v>0</v>
      </c>
      <c r="AF31" s="31"/>
      <c r="AG31" s="92" t="str">
        <f t="shared" si="9"/>
        <v/>
      </c>
      <c r="AH31" s="92">
        <f t="shared" si="10"/>
        <v>4</v>
      </c>
      <c r="AI31" s="92">
        <f t="shared" si="11"/>
        <v>4</v>
      </c>
      <c r="AJ31" s="92">
        <f t="shared" si="12"/>
        <v>4</v>
      </c>
      <c r="AK31" s="92">
        <f t="shared" si="13"/>
        <v>4</v>
      </c>
      <c r="AL31" s="92">
        <f t="shared" si="14"/>
        <v>5</v>
      </c>
      <c r="AM31" s="92">
        <f t="shared" si="15"/>
        <v>3</v>
      </c>
      <c r="AN31" s="92">
        <f t="shared" si="16"/>
        <v>5</v>
      </c>
      <c r="AO31" s="92" t="str">
        <f t="shared" si="17"/>
        <v/>
      </c>
      <c r="AP31" s="92" t="str">
        <f t="shared" si="18"/>
        <v/>
      </c>
      <c r="AQ31" s="92" t="str">
        <f t="shared" si="19"/>
        <v/>
      </c>
      <c r="AR31" s="92" t="str">
        <f t="shared" si="20"/>
        <v/>
      </c>
      <c r="AS31" s="92">
        <f t="shared" si="21"/>
        <v>3</v>
      </c>
      <c r="AT31" s="92">
        <f t="shared" si="22"/>
        <v>5</v>
      </c>
      <c r="AU31" s="92">
        <f t="shared" si="23"/>
        <v>3</v>
      </c>
      <c r="AV31" s="92" t="str">
        <f t="shared" si="24"/>
        <v/>
      </c>
      <c r="AW31" s="87">
        <f t="shared" si="25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8" x14ac:dyDescent="0.25">
      <c r="A32" s="80">
        <v>27</v>
      </c>
      <c r="B32" s="113"/>
      <c r="C32" s="82" t="s">
        <v>37</v>
      </c>
      <c r="D32" s="83" t="s">
        <v>234</v>
      </c>
      <c r="E32" s="114">
        <v>2741</v>
      </c>
      <c r="F32" s="85"/>
      <c r="G32" s="85">
        <v>4</v>
      </c>
      <c r="H32" s="85">
        <v>4</v>
      </c>
      <c r="I32" s="85">
        <v>5</v>
      </c>
      <c r="J32" s="85">
        <v>5</v>
      </c>
      <c r="K32" s="85">
        <v>4</v>
      </c>
      <c r="L32" s="114">
        <v>4</v>
      </c>
      <c r="M32" s="114">
        <v>5</v>
      </c>
      <c r="N32" s="114"/>
      <c r="O32" s="114"/>
      <c r="P32" s="114"/>
      <c r="Q32" s="114"/>
      <c r="R32" s="115">
        <v>3</v>
      </c>
      <c r="S32" s="85">
        <v>5</v>
      </c>
      <c r="T32" s="86">
        <v>3</v>
      </c>
      <c r="U32" s="86"/>
      <c r="V32" s="103">
        <f t="shared" si="0"/>
        <v>3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2</v>
      </c>
      <c r="AA32" s="104">
        <f t="shared" si="5"/>
        <v>4</v>
      </c>
      <c r="AB32" s="104">
        <f t="shared" si="6"/>
        <v>4</v>
      </c>
      <c r="AC32" s="104">
        <f t="shared" si="7"/>
        <v>10</v>
      </c>
      <c r="AD32" s="105">
        <f t="shared" si="8"/>
        <v>4.2</v>
      </c>
      <c r="AE32" s="106">
        <f t="shared" si="26"/>
        <v>0</v>
      </c>
      <c r="AF32" s="31"/>
      <c r="AG32" s="92" t="str">
        <f t="shared" si="9"/>
        <v/>
      </c>
      <c r="AH32" s="92">
        <f t="shared" si="10"/>
        <v>4</v>
      </c>
      <c r="AI32" s="92">
        <f t="shared" si="11"/>
        <v>4</v>
      </c>
      <c r="AJ32" s="92">
        <f t="shared" si="12"/>
        <v>5</v>
      </c>
      <c r="AK32" s="92">
        <f t="shared" si="13"/>
        <v>5</v>
      </c>
      <c r="AL32" s="92">
        <f t="shared" si="14"/>
        <v>4</v>
      </c>
      <c r="AM32" s="92">
        <f t="shared" si="15"/>
        <v>4</v>
      </c>
      <c r="AN32" s="92">
        <f t="shared" si="16"/>
        <v>5</v>
      </c>
      <c r="AO32" s="92" t="str">
        <f t="shared" si="17"/>
        <v/>
      </c>
      <c r="AP32" s="92" t="str">
        <f t="shared" si="18"/>
        <v/>
      </c>
      <c r="AQ32" s="92" t="str">
        <f t="shared" si="19"/>
        <v/>
      </c>
      <c r="AR32" s="92" t="str">
        <f t="shared" si="20"/>
        <v/>
      </c>
      <c r="AS32" s="92">
        <f t="shared" si="21"/>
        <v>3</v>
      </c>
      <c r="AT32" s="92">
        <f t="shared" si="22"/>
        <v>5</v>
      </c>
      <c r="AU32" s="92">
        <f t="shared" si="23"/>
        <v>3</v>
      </c>
      <c r="AV32" s="92" t="str">
        <f t="shared" si="24"/>
        <v/>
      </c>
      <c r="AW32" s="87">
        <f t="shared" si="25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customHeight="1" x14ac:dyDescent="0.25">
      <c r="A33" s="80">
        <v>28</v>
      </c>
      <c r="B33" s="113"/>
      <c r="C33" s="82" t="s">
        <v>37</v>
      </c>
      <c r="D33" s="83" t="s">
        <v>235</v>
      </c>
      <c r="E33" s="114">
        <v>2741</v>
      </c>
      <c r="F33" s="85"/>
      <c r="G33" s="85">
        <v>4</v>
      </c>
      <c r="H33" s="85">
        <v>3</v>
      </c>
      <c r="I33" s="85">
        <v>5</v>
      </c>
      <c r="J33" s="85">
        <v>5</v>
      </c>
      <c r="K33" s="85">
        <v>5</v>
      </c>
      <c r="L33" s="114">
        <v>5</v>
      </c>
      <c r="M33" s="114">
        <v>5</v>
      </c>
      <c r="N33" s="114"/>
      <c r="O33" s="114"/>
      <c r="P33" s="114"/>
      <c r="Q33" s="114"/>
      <c r="R33" s="115">
        <v>3</v>
      </c>
      <c r="S33" s="85">
        <v>5</v>
      </c>
      <c r="T33" s="86">
        <v>4</v>
      </c>
      <c r="U33" s="86"/>
      <c r="V33" s="103">
        <f t="shared" si="0"/>
        <v>3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2</v>
      </c>
      <c r="AA33" s="104">
        <f t="shared" si="5"/>
        <v>2</v>
      </c>
      <c r="AB33" s="104">
        <f t="shared" si="6"/>
        <v>6</v>
      </c>
      <c r="AC33" s="104">
        <f t="shared" si="7"/>
        <v>10</v>
      </c>
      <c r="AD33" s="105">
        <f t="shared" si="8"/>
        <v>4.4000000000000004</v>
      </c>
      <c r="AE33" s="106">
        <f t="shared" si="26"/>
        <v>0</v>
      </c>
      <c r="AF33" s="31"/>
      <c r="AG33" s="92" t="str">
        <f t="shared" si="9"/>
        <v/>
      </c>
      <c r="AH33" s="92">
        <f t="shared" si="10"/>
        <v>4</v>
      </c>
      <c r="AI33" s="92">
        <f t="shared" si="11"/>
        <v>3</v>
      </c>
      <c r="AJ33" s="92">
        <f t="shared" si="12"/>
        <v>5</v>
      </c>
      <c r="AK33" s="92">
        <f t="shared" si="13"/>
        <v>5</v>
      </c>
      <c r="AL33" s="92">
        <f t="shared" si="14"/>
        <v>5</v>
      </c>
      <c r="AM33" s="92">
        <f t="shared" si="15"/>
        <v>5</v>
      </c>
      <c r="AN33" s="92">
        <f t="shared" si="16"/>
        <v>5</v>
      </c>
      <c r="AO33" s="92" t="str">
        <f t="shared" si="17"/>
        <v/>
      </c>
      <c r="AP33" s="92" t="str">
        <f t="shared" si="18"/>
        <v/>
      </c>
      <c r="AQ33" s="92" t="str">
        <f t="shared" si="19"/>
        <v/>
      </c>
      <c r="AR33" s="92" t="str">
        <f t="shared" si="20"/>
        <v/>
      </c>
      <c r="AS33" s="92">
        <f t="shared" si="21"/>
        <v>3</v>
      </c>
      <c r="AT33" s="92">
        <f t="shared" si="22"/>
        <v>5</v>
      </c>
      <c r="AU33" s="92">
        <f t="shared" si="23"/>
        <v>4</v>
      </c>
      <c r="AV33" s="92" t="str">
        <f t="shared" si="24"/>
        <v/>
      </c>
      <c r="AW33" s="87">
        <f t="shared" si="25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customHeight="1" x14ac:dyDescent="0.25">
      <c r="A34" s="80">
        <v>29</v>
      </c>
      <c r="B34" s="116"/>
      <c r="C34" s="82" t="s">
        <v>37</v>
      </c>
      <c r="D34" s="83" t="s">
        <v>236</v>
      </c>
      <c r="E34" s="114">
        <v>2741</v>
      </c>
      <c r="F34" s="85"/>
      <c r="G34" s="85">
        <v>5</v>
      </c>
      <c r="H34" s="85">
        <v>5</v>
      </c>
      <c r="I34" s="85">
        <v>5</v>
      </c>
      <c r="J34" s="85">
        <v>5</v>
      </c>
      <c r="K34" s="85">
        <v>5</v>
      </c>
      <c r="L34" s="85">
        <v>5</v>
      </c>
      <c r="M34" s="85">
        <v>5</v>
      </c>
      <c r="N34" s="85"/>
      <c r="O34" s="102"/>
      <c r="P34" s="85"/>
      <c r="Q34" s="102"/>
      <c r="R34" s="115">
        <v>5</v>
      </c>
      <c r="S34" s="85">
        <v>5</v>
      </c>
      <c r="T34" s="86">
        <v>5</v>
      </c>
      <c r="U34" s="86"/>
      <c r="V34" s="103">
        <f t="shared" si="0"/>
        <v>5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10</v>
      </c>
      <c r="AC34" s="104">
        <f t="shared" si="7"/>
        <v>10</v>
      </c>
      <c r="AD34" s="105">
        <f t="shared" si="8"/>
        <v>5</v>
      </c>
      <c r="AE34" s="106">
        <f t="shared" si="26"/>
        <v>0</v>
      </c>
      <c r="AF34" s="31"/>
      <c r="AG34" s="92" t="str">
        <f t="shared" si="9"/>
        <v/>
      </c>
      <c r="AH34" s="92">
        <f t="shared" si="10"/>
        <v>5</v>
      </c>
      <c r="AI34" s="92">
        <f t="shared" si="11"/>
        <v>5</v>
      </c>
      <c r="AJ34" s="92">
        <f t="shared" si="12"/>
        <v>5</v>
      </c>
      <c r="AK34" s="92">
        <f t="shared" si="13"/>
        <v>5</v>
      </c>
      <c r="AL34" s="92">
        <f t="shared" si="14"/>
        <v>5</v>
      </c>
      <c r="AM34" s="92">
        <f t="shared" si="15"/>
        <v>5</v>
      </c>
      <c r="AN34" s="92">
        <f t="shared" si="16"/>
        <v>5</v>
      </c>
      <c r="AO34" s="92" t="str">
        <f t="shared" si="17"/>
        <v/>
      </c>
      <c r="AP34" s="92" t="str">
        <f t="shared" si="18"/>
        <v/>
      </c>
      <c r="AQ34" s="92" t="str">
        <f t="shared" si="19"/>
        <v/>
      </c>
      <c r="AR34" s="92" t="str">
        <f t="shared" si="20"/>
        <v/>
      </c>
      <c r="AS34" s="92">
        <f t="shared" si="21"/>
        <v>5</v>
      </c>
      <c r="AT34" s="92">
        <f t="shared" si="22"/>
        <v>5</v>
      </c>
      <c r="AU34" s="92">
        <f t="shared" si="23"/>
        <v>5</v>
      </c>
      <c r="AV34" s="92" t="str">
        <f t="shared" si="24"/>
        <v/>
      </c>
      <c r="AW34" s="87">
        <f t="shared" si="25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customHeight="1" x14ac:dyDescent="0.25">
      <c r="A35" s="80">
        <v>30</v>
      </c>
      <c r="B35" s="116"/>
      <c r="C35" s="82" t="s">
        <v>37</v>
      </c>
      <c r="D35" s="83" t="s">
        <v>237</v>
      </c>
      <c r="E35" s="114">
        <v>2741</v>
      </c>
      <c r="F35" s="85"/>
      <c r="G35" s="85">
        <v>4</v>
      </c>
      <c r="H35" s="85">
        <v>3</v>
      </c>
      <c r="I35" s="85">
        <v>4</v>
      </c>
      <c r="J35" s="85">
        <v>4</v>
      </c>
      <c r="K35" s="85">
        <v>4</v>
      </c>
      <c r="L35" s="85">
        <v>3</v>
      </c>
      <c r="M35" s="85">
        <v>4</v>
      </c>
      <c r="N35" s="85"/>
      <c r="O35" s="102"/>
      <c r="P35" s="85"/>
      <c r="Q35" s="102"/>
      <c r="R35" s="115">
        <v>3</v>
      </c>
      <c r="S35" s="85">
        <v>5</v>
      </c>
      <c r="T35" s="86">
        <v>3</v>
      </c>
      <c r="U35" s="86"/>
      <c r="V35" s="103">
        <f t="shared" si="0"/>
        <v>3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4</v>
      </c>
      <c r="AA35" s="104">
        <f t="shared" si="5"/>
        <v>5</v>
      </c>
      <c r="AB35" s="104">
        <f t="shared" si="6"/>
        <v>1</v>
      </c>
      <c r="AC35" s="104">
        <f t="shared" si="7"/>
        <v>10</v>
      </c>
      <c r="AD35" s="105">
        <f t="shared" si="8"/>
        <v>3.7</v>
      </c>
      <c r="AE35" s="106">
        <f t="shared" si="26"/>
        <v>0</v>
      </c>
      <c r="AF35" s="31"/>
      <c r="AG35" s="92" t="str">
        <f t="shared" si="9"/>
        <v/>
      </c>
      <c r="AH35" s="92">
        <f t="shared" si="10"/>
        <v>4</v>
      </c>
      <c r="AI35" s="92">
        <f t="shared" si="11"/>
        <v>3</v>
      </c>
      <c r="AJ35" s="92">
        <f t="shared" si="12"/>
        <v>4</v>
      </c>
      <c r="AK35" s="92">
        <f t="shared" si="13"/>
        <v>4</v>
      </c>
      <c r="AL35" s="92">
        <f t="shared" si="14"/>
        <v>4</v>
      </c>
      <c r="AM35" s="92">
        <f t="shared" si="15"/>
        <v>3</v>
      </c>
      <c r="AN35" s="92">
        <f t="shared" si="16"/>
        <v>4</v>
      </c>
      <c r="AO35" s="92" t="str">
        <f t="shared" si="17"/>
        <v/>
      </c>
      <c r="AP35" s="92" t="str">
        <f t="shared" si="18"/>
        <v/>
      </c>
      <c r="AQ35" s="92" t="str">
        <f t="shared" si="19"/>
        <v/>
      </c>
      <c r="AR35" s="92" t="str">
        <f t="shared" si="20"/>
        <v/>
      </c>
      <c r="AS35" s="92">
        <f t="shared" si="21"/>
        <v>3</v>
      </c>
      <c r="AT35" s="92">
        <f t="shared" si="22"/>
        <v>5</v>
      </c>
      <c r="AU35" s="92">
        <f t="shared" si="23"/>
        <v>3</v>
      </c>
      <c r="AV35" s="92" t="str">
        <f t="shared" si="24"/>
        <v/>
      </c>
      <c r="AW35" s="87">
        <f t="shared" si="25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>
        <v>31</v>
      </c>
      <c r="B36" s="117"/>
      <c r="C36" s="118"/>
      <c r="D36" s="119"/>
      <c r="E36" s="206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26"/>
        <v>0</v>
      </c>
      <c r="AF36" s="31"/>
      <c r="AG36" s="92" t="str">
        <f t="shared" si="9"/>
        <v/>
      </c>
      <c r="AH36" s="92" t="str">
        <f t="shared" si="10"/>
        <v/>
      </c>
      <c r="AI36" s="92" t="str">
        <f t="shared" si="11"/>
        <v/>
      </c>
      <c r="AJ36" s="92" t="str">
        <f t="shared" si="12"/>
        <v/>
      </c>
      <c r="AK36" s="92" t="str">
        <f t="shared" si="13"/>
        <v/>
      </c>
      <c r="AL36" s="92" t="str">
        <f t="shared" si="14"/>
        <v/>
      </c>
      <c r="AM36" s="92" t="str">
        <f t="shared" si="15"/>
        <v/>
      </c>
      <c r="AN36" s="92" t="str">
        <f t="shared" si="16"/>
        <v/>
      </c>
      <c r="AO36" s="92" t="str">
        <f t="shared" si="17"/>
        <v/>
      </c>
      <c r="AP36" s="92" t="str">
        <f t="shared" si="18"/>
        <v/>
      </c>
      <c r="AQ36" s="92" t="str">
        <f t="shared" si="19"/>
        <v/>
      </c>
      <c r="AR36" s="92" t="str">
        <f t="shared" si="20"/>
        <v/>
      </c>
      <c r="AS36" s="92" t="str">
        <f t="shared" si="21"/>
        <v/>
      </c>
      <c r="AT36" s="92" t="str">
        <f t="shared" si="22"/>
        <v/>
      </c>
      <c r="AU36" s="92" t="str">
        <f t="shared" si="23"/>
        <v/>
      </c>
      <c r="AV36" s="92" t="str">
        <f t="shared" si="24"/>
        <v/>
      </c>
      <c r="AW36" s="87">
        <f t="shared" si="25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COUNTIF(E6:E36,"2741")</f>
        <v>30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26"/>
        <v>0</v>
      </c>
      <c r="AF37" s="31"/>
      <c r="AG37" s="92" t="str">
        <f t="shared" si="9"/>
        <v/>
      </c>
      <c r="AH37" s="92" t="str">
        <f t="shared" si="10"/>
        <v/>
      </c>
      <c r="AI37" s="92" t="str">
        <f t="shared" si="11"/>
        <v/>
      </c>
      <c r="AJ37" s="92" t="str">
        <f t="shared" si="12"/>
        <v/>
      </c>
      <c r="AK37" s="92" t="str">
        <f t="shared" si="13"/>
        <v/>
      </c>
      <c r="AL37" s="92" t="str">
        <f t="shared" si="14"/>
        <v/>
      </c>
      <c r="AM37" s="92" t="str">
        <f t="shared" si="15"/>
        <v/>
      </c>
      <c r="AN37" s="92" t="str">
        <f t="shared" si="16"/>
        <v/>
      </c>
      <c r="AO37" s="92" t="str">
        <f t="shared" si="17"/>
        <v/>
      </c>
      <c r="AP37" s="92" t="str">
        <f t="shared" si="18"/>
        <v/>
      </c>
      <c r="AQ37" s="92" t="str">
        <f t="shared" si="19"/>
        <v/>
      </c>
      <c r="AR37" s="92" t="str">
        <f t="shared" si="20"/>
        <v/>
      </c>
      <c r="AS37" s="92" t="str">
        <f t="shared" si="21"/>
        <v/>
      </c>
      <c r="AT37" s="92" t="str">
        <f t="shared" si="22"/>
        <v/>
      </c>
      <c r="AU37" s="92" t="str">
        <f t="shared" si="23"/>
        <v/>
      </c>
      <c r="AV37" s="92" t="str">
        <f t="shared" si="24"/>
        <v/>
      </c>
      <c r="AW37" s="87">
        <f t="shared" si="25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4.2</v>
      </c>
      <c r="H38" s="128">
        <v>4.3</v>
      </c>
      <c r="I38" s="128">
        <v>4.7</v>
      </c>
      <c r="J38" s="128">
        <v>4.4333333333333336</v>
      </c>
      <c r="K38" s="128">
        <v>4.3666666666666663</v>
      </c>
      <c r="L38" s="128">
        <v>4.2333333333333334</v>
      </c>
      <c r="M38" s="128">
        <v>4.8666666666666663</v>
      </c>
      <c r="N38" s="128" t="str">
        <v xml:space="preserve"> </v>
      </c>
      <c r="O38" s="129" t="str">
        <v xml:space="preserve"> </v>
      </c>
      <c r="P38" s="130" t="str">
        <v xml:space="preserve"> </v>
      </c>
      <c r="Q38" s="130" t="str">
        <v xml:space="preserve"> </v>
      </c>
      <c r="R38" s="130">
        <v>3.7</v>
      </c>
      <c r="S38" s="128">
        <v>4.8</v>
      </c>
      <c r="T38" s="128">
        <v>3.7333333333333334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49</v>
      </c>
      <c r="AA38" s="104">
        <f>SUM(AA6:AA37)</f>
        <v>102</v>
      </c>
      <c r="AB38" s="104">
        <f>SUM(AB6:AB37)</f>
        <v>149</v>
      </c>
      <c r="AC38" s="104">
        <f t="shared" si="7"/>
        <v>300</v>
      </c>
      <c r="AD38" s="105">
        <f t="shared" si="8"/>
        <v>4.333333333333333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4.2</v>
      </c>
      <c r="AI38" s="132">
        <f t="shared" si="28"/>
        <v>4.3</v>
      </c>
      <c r="AJ38" s="132">
        <f t="shared" si="28"/>
        <v>4.7</v>
      </c>
      <c r="AK38" s="132">
        <f t="shared" si="28"/>
        <v>4.4333333333333336</v>
      </c>
      <c r="AL38" s="132">
        <f t="shared" si="28"/>
        <v>4.3666666666666663</v>
      </c>
      <c r="AM38" s="132">
        <f t="shared" si="28"/>
        <v>4.2333333333333334</v>
      </c>
      <c r="AN38" s="132">
        <f t="shared" si="28"/>
        <v>4.8666666666666663</v>
      </c>
      <c r="AO38" s="132" t="str">
        <f t="shared" si="28"/>
        <v xml:space="preserve"> </v>
      </c>
      <c r="AP38" s="132" t="str">
        <f t="shared" si="28"/>
        <v xml:space="preserve"> </v>
      </c>
      <c r="AQ38" s="132" t="str">
        <f t="shared" si="28"/>
        <v xml:space="preserve"> </v>
      </c>
      <c r="AR38" s="132" t="str">
        <f t="shared" si="28"/>
        <v xml:space="preserve"> </v>
      </c>
      <c r="AS38" s="132">
        <f t="shared" si="28"/>
        <v>3.7</v>
      </c>
      <c r="AT38" s="132">
        <f t="shared" si="28"/>
        <v>4.8</v>
      </c>
      <c r="AU38" s="132">
        <f t="shared" si="28"/>
        <v>3.7333333333333334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10</v>
      </c>
      <c r="H39" s="137">
        <v>13</v>
      </c>
      <c r="I39" s="137">
        <v>21</v>
      </c>
      <c r="J39" s="137">
        <v>13</v>
      </c>
      <c r="K39" s="137">
        <v>14</v>
      </c>
      <c r="L39" s="137">
        <v>13</v>
      </c>
      <c r="M39" s="137">
        <v>26</v>
      </c>
      <c r="N39" s="137" t="str">
        <v>0</v>
      </c>
      <c r="O39" s="138" t="str">
        <v>0</v>
      </c>
      <c r="P39" s="138" t="str">
        <v>0</v>
      </c>
      <c r="Q39" s="138" t="str">
        <v>0</v>
      </c>
      <c r="R39" s="138">
        <v>7</v>
      </c>
      <c r="S39" s="137">
        <v>27</v>
      </c>
      <c r="T39" s="137">
        <v>5</v>
      </c>
      <c r="U39" s="137" t="str">
        <v xml:space="preserve"> </v>
      </c>
      <c r="V39" s="139">
        <f>IF(COUNTIF(V6:V37,5)=0,"0",COUNTIF(V6:V37,5))</f>
        <v>3</v>
      </c>
      <c r="W39" s="140"/>
      <c r="X39" s="10">
        <f>SUM(X38:AB38)</f>
        <v>300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10</v>
      </c>
      <c r="AI39" s="144">
        <f t="shared" si="29"/>
        <v>13</v>
      </c>
      <c r="AJ39" s="144">
        <f t="shared" si="29"/>
        <v>21</v>
      </c>
      <c r="AK39" s="144">
        <f t="shared" si="29"/>
        <v>13</v>
      </c>
      <c r="AL39" s="144">
        <f t="shared" si="29"/>
        <v>14</v>
      </c>
      <c r="AM39" s="144">
        <f t="shared" si="29"/>
        <v>13</v>
      </c>
      <c r="AN39" s="144">
        <f t="shared" si="29"/>
        <v>26</v>
      </c>
      <c r="AO39" s="144" t="str">
        <f t="shared" si="29"/>
        <v>0</v>
      </c>
      <c r="AP39" s="144" t="str">
        <f t="shared" si="29"/>
        <v>0</v>
      </c>
      <c r="AQ39" s="144" t="str">
        <f t="shared" si="29"/>
        <v>0</v>
      </c>
      <c r="AR39" s="144" t="str">
        <f t="shared" si="29"/>
        <v>0</v>
      </c>
      <c r="AS39" s="144">
        <f t="shared" si="29"/>
        <v>7</v>
      </c>
      <c r="AT39" s="144">
        <f t="shared" si="29"/>
        <v>27</v>
      </c>
      <c r="AU39" s="144">
        <f t="shared" si="29"/>
        <v>5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16</v>
      </c>
      <c r="H40" s="153">
        <v>13</v>
      </c>
      <c r="I40" s="153">
        <v>9</v>
      </c>
      <c r="J40" s="153">
        <v>17</v>
      </c>
      <c r="K40" s="153">
        <v>13</v>
      </c>
      <c r="L40" s="153">
        <v>11</v>
      </c>
      <c r="M40" s="153">
        <v>4</v>
      </c>
      <c r="N40" s="153" t="str">
        <v>0</v>
      </c>
      <c r="O40" s="154" t="str">
        <v>0</v>
      </c>
      <c r="P40" s="154" t="str">
        <v>0</v>
      </c>
      <c r="Q40" s="154" t="str">
        <v>0</v>
      </c>
      <c r="R40" s="154">
        <v>7</v>
      </c>
      <c r="S40" s="153" t="str">
        <v>0</v>
      </c>
      <c r="T40" s="153">
        <v>12</v>
      </c>
      <c r="U40" s="153" t="str">
        <v xml:space="preserve"> </v>
      </c>
      <c r="V40" s="155">
        <f>IF(COUNTIF(V6:V37,4)=0,"0",COUNTIF(V6:V37,4))</f>
        <v>8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3</v>
      </c>
      <c r="AA40" s="156">
        <f>IF(COUNTIF(AA6:AA37,4)=0," ",COUNTIF(AA6:AA37,4))</f>
        <v>5</v>
      </c>
      <c r="AB40" s="156">
        <f>IF(COUNTIF(AB6:AB37,4)=0," ",COUNTIF(AB6:AB37,4))</f>
        <v>2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16</v>
      </c>
      <c r="AI40" s="156">
        <f t="shared" si="30"/>
        <v>13</v>
      </c>
      <c r="AJ40" s="156">
        <f t="shared" si="30"/>
        <v>9</v>
      </c>
      <c r="AK40" s="156">
        <f t="shared" si="30"/>
        <v>17</v>
      </c>
      <c r="AL40" s="156">
        <f t="shared" si="30"/>
        <v>13</v>
      </c>
      <c r="AM40" s="156">
        <f t="shared" si="30"/>
        <v>11</v>
      </c>
      <c r="AN40" s="156">
        <f t="shared" si="30"/>
        <v>4</v>
      </c>
      <c r="AO40" s="156" t="str">
        <f t="shared" si="30"/>
        <v>0</v>
      </c>
      <c r="AP40" s="156" t="str">
        <f t="shared" si="30"/>
        <v>0</v>
      </c>
      <c r="AQ40" s="156" t="str">
        <f t="shared" si="30"/>
        <v>0</v>
      </c>
      <c r="AR40" s="156" t="str">
        <f t="shared" si="30"/>
        <v>0</v>
      </c>
      <c r="AS40" s="156">
        <f t="shared" si="30"/>
        <v>7</v>
      </c>
      <c r="AT40" s="156" t="str">
        <f t="shared" si="30"/>
        <v>0</v>
      </c>
      <c r="AU40" s="156">
        <f t="shared" si="30"/>
        <v>12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4</v>
      </c>
      <c r="H41" s="167">
        <v>4</v>
      </c>
      <c r="I41" s="167" t="str">
        <v>0</v>
      </c>
      <c r="J41" s="167" t="str">
        <v>0</v>
      </c>
      <c r="K41" s="167">
        <v>3</v>
      </c>
      <c r="L41" s="167">
        <v>6</v>
      </c>
      <c r="M41" s="167" t="str">
        <v>0</v>
      </c>
      <c r="N41" s="167" t="str">
        <v>0</v>
      </c>
      <c r="O41" s="168" t="str">
        <v>0</v>
      </c>
      <c r="P41" s="168" t="str">
        <v>0</v>
      </c>
      <c r="Q41" s="168" t="str">
        <v>0</v>
      </c>
      <c r="R41" s="168">
        <v>16</v>
      </c>
      <c r="S41" s="167">
        <v>3</v>
      </c>
      <c r="T41" s="167">
        <v>13</v>
      </c>
      <c r="U41" s="167" t="str">
        <v xml:space="preserve"> </v>
      </c>
      <c r="V41" s="169">
        <f>IF(COUNTIF(V6:V37,3)=0,"0",COUNTIF(V6:V37,3))</f>
        <v>19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5</v>
      </c>
      <c r="AA41" s="170">
        <f>IF(COUNTIF(AA6:AA37,3)=0," ",COUNTIF(AA6:AA37,3))</f>
        <v>6</v>
      </c>
      <c r="AB41" s="170">
        <f>IF(COUNTIF(AB6:AB37,3)=0," ",COUNTIF(AB6:AB37,3))</f>
        <v>5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4</v>
      </c>
      <c r="AI41" s="170">
        <f t="shared" si="31"/>
        <v>4</v>
      </c>
      <c r="AJ41" s="170" t="str">
        <f t="shared" si="31"/>
        <v>0</v>
      </c>
      <c r="AK41" s="170" t="str">
        <f t="shared" si="31"/>
        <v>0</v>
      </c>
      <c r="AL41" s="170">
        <f t="shared" si="31"/>
        <v>3</v>
      </c>
      <c r="AM41" s="170">
        <f t="shared" si="31"/>
        <v>6</v>
      </c>
      <c r="AN41" s="170" t="str">
        <f t="shared" si="31"/>
        <v>0</v>
      </c>
      <c r="AO41" s="170" t="str">
        <f t="shared" si="31"/>
        <v>0</v>
      </c>
      <c r="AP41" s="170" t="str">
        <f t="shared" si="31"/>
        <v>0</v>
      </c>
      <c r="AQ41" s="170" t="str">
        <f t="shared" si="31"/>
        <v>0</v>
      </c>
      <c r="AR41" s="170" t="str">
        <f t="shared" si="31"/>
        <v>0</v>
      </c>
      <c r="AS41" s="170">
        <f t="shared" si="31"/>
        <v>16</v>
      </c>
      <c r="AT41" s="170">
        <f t="shared" si="31"/>
        <v>3</v>
      </c>
      <c r="AU41" s="170">
        <f t="shared" si="31"/>
        <v>13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6</v>
      </c>
      <c r="AA42" s="87">
        <f>IF(COUNTIF(AA6:AA37,2)=0," ",COUNTIF(AA6:AA37,2))</f>
        <v>6</v>
      </c>
      <c r="AB42" s="87">
        <f>IF(COUNTIF(AB6:AB37,2)=0," ",COUNTIF(AB6:AB37,2))</f>
        <v>3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COUNTBLANK(AD6:AD35)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O2"/>
    <mergeCell ref="R2:T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6:E45">
    <cfRule type="cellIs" dxfId="15113" priority="5" operator="equal">
      <formula>4</formula>
    </cfRule>
    <cfRule type="cellIs" dxfId="15112" priority="6" operator="equal">
      <formula>3</formula>
    </cfRule>
  </conditionalFormatting>
  <conditionalFormatting sqref="Z5:AC5 W40:AF43 AE6:AE39 W39 F36:V45 AG43:CB43 W44:AW45 F6:Q6 J32 G34:I34 K34 AG6:AW42 G7:K10 G35:K35 F7:F35 H32:H33 M7:Q10 L7:L35 R6:R35 T6:V35 L6:M10 L34:Q35 G12:Q31">
    <cfRule type="cellIs" dxfId="15111" priority="7" operator="equal">
      <formula>5</formula>
    </cfRule>
    <cfRule type="cellIs" dxfId="15110" priority="8" operator="equal">
      <formula>4</formula>
    </cfRule>
    <cfRule type="cellIs" dxfId="15109" priority="9" operator="equal">
      <formula>3</formula>
    </cfRule>
  </conditionalFormatting>
  <conditionalFormatting sqref="AF6:AF37">
    <cfRule type="expression" dxfId="15108" priority="10">
      <formula>VALUE(RIGHT(AF6))&gt;AE6</formula>
    </cfRule>
    <cfRule type="expression" dxfId="15107" priority="11">
      <formula>EXACT(RIGHT(AF6,3),"зач")</formula>
    </cfRule>
  </conditionalFormatting>
  <conditionalFormatting sqref="AE3:AJ4 P3 T3 V3:AC4">
    <cfRule type="expression" dxfId="15106" priority="12">
      <formula>$D$1&lt;P3</formula>
    </cfRule>
    <cfRule type="expression" dxfId="15105" priority="13">
      <formula>$D$1&gt;P3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G11:Q11">
    <cfRule type="cellIs" priority="16" operator="equal">
      <formula>5</formula>
    </cfRule>
    <cfRule type="cellIs" dxfId="15104" priority="17" operator="equal">
      <formula>4</formula>
    </cfRule>
    <cfRule type="cellIs" dxfId="15103" priority="18" operator="equal">
      <formula>3</formula>
    </cfRule>
  </conditionalFormatting>
  <conditionalFormatting sqref="P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P4">
    <cfRule type="expression" priority="22">
      <formula>$D$1&lt;P4</formula>
    </cfRule>
    <cfRule type="expression" priority="23">
      <formula>$D$1&gt;P4</formula>
    </cfRule>
  </conditionalFormatting>
  <conditionalFormatting sqref="P5">
    <cfRule type="cellIs" priority="24" operator="equal">
      <formula>5</formula>
    </cfRule>
    <cfRule type="cellIs" dxfId="15102" priority="25" operator="equal">
      <formula>4</formula>
    </cfRule>
    <cfRule type="cellIs" dxfId="15101" priority="26" operator="equal">
      <formula>3</formula>
    </cfRule>
  </conditionalFormatting>
  <conditionalFormatting sqref="P4">
    <cfRule type="expression" dxfId="15100" priority="27">
      <formula>$D$1&lt;P4</formula>
    </cfRule>
    <cfRule type="expression" dxfId="15099" priority="28">
      <formula>$D$1&gt;P4</formula>
    </cfRule>
  </conditionalFormatting>
  <conditionalFormatting sqref="P4">
    <cfRule type="expression" dxfId="15098" priority="29">
      <formula>$D$1&lt;P4</formula>
    </cfRule>
    <cfRule type="expression" dxfId="15097" priority="30">
      <formula>$D$1&gt;P4</formula>
    </cfRule>
  </conditionalFormatting>
  <conditionalFormatting sqref="P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P4">
    <cfRule type="expression" dxfId="15096" priority="34">
      <formula>$D$1&lt;P4</formula>
    </cfRule>
    <cfRule type="expression" dxfId="15095" priority="35">
      <formula>$D$1&gt;P4</formula>
    </cfRule>
  </conditionalFormatting>
  <conditionalFormatting sqref="M3">
    <cfRule type="expression" priority="36">
      <formula>$D$1&lt;M3</formula>
    </cfRule>
    <cfRule type="expression" priority="37">
      <formula>$D$1&gt;M3</formula>
    </cfRule>
  </conditionalFormatting>
  <conditionalFormatting sqref="O3">
    <cfRule type="expression" priority="38">
      <formula>$D$1&lt;O3</formula>
    </cfRule>
    <cfRule type="expression" dxfId="15094" priority="39">
      <formula>$D$1&gt;O3</formula>
    </cfRule>
  </conditionalFormatting>
  <conditionalFormatting sqref="O5">
    <cfRule type="cellIs" dxfId="15093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O4">
    <cfRule type="expression" priority="43">
      <formula>$D$1&lt;O4</formula>
    </cfRule>
    <cfRule type="expression" dxfId="15092" priority="44">
      <formula>$D$1&gt;O4</formula>
    </cfRule>
  </conditionalFormatting>
  <conditionalFormatting sqref="M4">
    <cfRule type="expression" dxfId="15091" priority="45">
      <formula>$D$1&lt;M4</formula>
    </cfRule>
    <cfRule type="expression" dxfId="15090" priority="46">
      <formula>$D$1&gt;M4</formula>
    </cfRule>
  </conditionalFormatting>
  <conditionalFormatting sqref="N5">
    <cfRule type="cellIs" dxfId="15089" priority="47" operator="equal">
      <formula>5</formula>
    </cfRule>
    <cfRule type="cellIs" dxfId="15088" priority="48" operator="equal">
      <formula>4</formula>
    </cfRule>
    <cfRule type="cellIs" dxfId="15087" priority="49" operator="equal">
      <formula>3</formula>
    </cfRule>
  </conditionalFormatting>
  <conditionalFormatting sqref="N3:N4">
    <cfRule type="expression" priority="50">
      <formula>$D$1&lt;N3</formula>
    </cfRule>
    <cfRule type="expression" priority="51">
      <formula>$D$1&gt;N3</formula>
    </cfRule>
  </conditionalFormatting>
  <conditionalFormatting sqref="N5">
    <cfRule type="cellIs" priority="52" operator="equal">
      <formula>5</formula>
    </cfRule>
    <cfRule type="cellIs" dxfId="15086" priority="53" operator="equal">
      <formula>4</formula>
    </cfRule>
    <cfRule type="cellIs" dxfId="15085" priority="54" operator="equal">
      <formula>3</formula>
    </cfRule>
  </conditionalFormatting>
  <conditionalFormatting sqref="N4">
    <cfRule type="expression" dxfId="15084" priority="55">
      <formula>$D$1&lt;N4</formula>
    </cfRule>
    <cfRule type="expression" dxfId="15083" priority="56">
      <formula>$D$1&gt;N4</formula>
    </cfRule>
  </conditionalFormatting>
  <conditionalFormatting sqref="N4">
    <cfRule type="expression" priority="57">
      <formula>$D$1&lt;N4</formula>
    </cfRule>
    <cfRule type="expression" priority="58">
      <formula>$D$1&gt;N4</formula>
    </cfRule>
  </conditionalFormatting>
  <conditionalFormatting sqref="N5">
    <cfRule type="cellIs" priority="59" operator="equal">
      <formula>5</formula>
    </cfRule>
    <cfRule type="cellIs" dxfId="15082" priority="60" operator="equal">
      <formula>4</formula>
    </cfRule>
    <cfRule type="cellIs" dxfId="15081" priority="61" operator="equal">
      <formula>3</formula>
    </cfRule>
  </conditionalFormatting>
  <conditionalFormatting sqref="N4">
    <cfRule type="expression" priority="62">
      <formula>$D$1&lt;N4</formula>
    </cfRule>
    <cfRule type="expression" priority="63">
      <formula>$D$1&gt;N4</formula>
    </cfRule>
  </conditionalFormatting>
  <conditionalFormatting sqref="Q5">
    <cfRule type="cellIs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Q3:Q4">
    <cfRule type="expression" priority="67">
      <formula>$D$1&lt;Q3</formula>
    </cfRule>
    <cfRule type="expression" dxfId="15080" priority="68">
      <formula>$D$1&gt;Q3</formula>
    </cfRule>
  </conditionalFormatting>
  <conditionalFormatting sqref="R3">
    <cfRule type="expression" dxfId="15079" priority="69">
      <formula>$D$1&lt;R3</formula>
    </cfRule>
    <cfRule type="expression" dxfId="15078" priority="70">
      <formula>$D$1&gt;R3</formula>
    </cfRule>
  </conditionalFormatting>
  <conditionalFormatting sqref="R4">
    <cfRule type="expression" dxfId="15077" priority="71">
      <formula>$D$1&lt;R4</formula>
    </cfRule>
    <cfRule type="expression" dxfId="15076" priority="72">
      <formula>$D$1&gt;R4</formula>
    </cfRule>
  </conditionalFormatting>
  <conditionalFormatting sqref="R5">
    <cfRule type="cellIs" dxfId="15075" priority="73" operator="equal">
      <formula>5</formula>
    </cfRule>
    <cfRule type="cellIs" dxfId="15074" priority="74" operator="equal">
      <formula>4</formula>
    </cfRule>
    <cfRule type="cellIs" dxfId="15073" priority="75" operator="equal">
      <formula>3</formula>
    </cfRule>
  </conditionalFormatting>
  <conditionalFormatting sqref="T5">
    <cfRule type="cellIs" dxfId="15072" priority="76" operator="equal">
      <formula>5</formula>
    </cfRule>
    <cfRule type="cellIs" dxfId="15071" priority="77" operator="equal">
      <formula>4</formula>
    </cfRule>
    <cfRule type="cellIs" dxfId="15070" priority="78" operator="equal">
      <formula>3</formula>
    </cfRule>
  </conditionalFormatting>
  <conditionalFormatting sqref="T4">
    <cfRule type="expression" dxfId="15069" priority="79">
      <formula>$D$1&lt;T4</formula>
    </cfRule>
    <cfRule type="expression" dxfId="15068" priority="80">
      <formula>$D$1&gt;T4</formula>
    </cfRule>
  </conditionalFormatting>
  <conditionalFormatting sqref="U4">
    <cfRule type="expression" dxfId="15067" priority="81">
      <formula>$D$1&lt;U4</formula>
    </cfRule>
    <cfRule type="expression" priority="82">
      <formula>$D$1&gt;U4</formula>
    </cfRule>
  </conditionalFormatting>
  <conditionalFormatting sqref="U3">
    <cfRule type="expression" priority="83">
      <formula>$D$1&lt;U3</formula>
    </cfRule>
    <cfRule type="expression" priority="84">
      <formula>$D$1&gt;U3</formula>
    </cfRule>
  </conditionalFormatting>
  <conditionalFormatting sqref="U5">
    <cfRule type="cellIs" dxfId="15066" priority="85" operator="equal">
      <formula>5</formula>
    </cfRule>
    <cfRule type="cellIs" dxfId="15065" priority="86" operator="equal">
      <formula>4</formula>
    </cfRule>
    <cfRule type="cellIs" dxfId="15064" priority="87" operator="equal">
      <formula>3</formula>
    </cfRule>
  </conditionalFormatting>
  <conditionalFormatting sqref="J33:J34">
    <cfRule type="cellIs" dxfId="15063" priority="88" operator="equal">
      <formula>5</formula>
    </cfRule>
    <cfRule type="cellIs" dxfId="15062" priority="89" operator="equal">
      <formula>4</formula>
    </cfRule>
    <cfRule type="cellIs" dxfId="15061" priority="90" operator="equal">
      <formula>3</formula>
    </cfRule>
  </conditionalFormatting>
  <conditionalFormatting sqref="K32:K33">
    <cfRule type="cellIs" dxfId="15060" priority="91" operator="equal">
      <formula>5</formula>
    </cfRule>
    <cfRule type="cellIs" dxfId="15059" priority="92" operator="equal">
      <formula>4</formula>
    </cfRule>
    <cfRule type="cellIs" dxfId="15058" priority="93" operator="equal">
      <formula>3</formula>
    </cfRule>
  </conditionalFormatting>
  <conditionalFormatting sqref="I32:I33">
    <cfRule type="cellIs" dxfId="15057" priority="94" operator="equal">
      <formula>5</formula>
    </cfRule>
    <cfRule type="cellIs" dxfId="15056" priority="95" operator="equal">
      <formula>4</formula>
    </cfRule>
    <cfRule type="cellIs" dxfId="15055" priority="96" operator="equal">
      <formula>3</formula>
    </cfRule>
  </conditionalFormatting>
  <conditionalFormatting sqref="G32:G33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G3:I3">
    <cfRule type="expression" dxfId="15054" priority="100">
      <formula>$D$1&lt;G3</formula>
    </cfRule>
    <cfRule type="expression" dxfId="15053" priority="101">
      <formula>$D$1&gt;G3</formula>
    </cfRule>
  </conditionalFormatting>
  <conditionalFormatting sqref="I3">
    <cfRule type="expression" dxfId="15052" priority="102">
      <formula>$D$1&lt;I3</formula>
    </cfRule>
    <cfRule type="expression" dxfId="15051" priority="103">
      <formula>$D$1&gt;I3</formula>
    </cfRule>
  </conditionalFormatting>
  <conditionalFormatting sqref="I3">
    <cfRule type="expression" priority="104">
      <formula>$D$1&lt;I3</formula>
    </cfRule>
    <cfRule type="expression" priority="105">
      <formula>$D$1&gt;I3</formula>
    </cfRule>
  </conditionalFormatting>
  <conditionalFormatting sqref="I3">
    <cfRule type="expression" priority="106">
      <formula>$D$1&lt;I3</formula>
    </cfRule>
    <cfRule type="expression" dxfId="15050" priority="107">
      <formula>$D$1&gt;I3</formula>
    </cfRule>
  </conditionalFormatting>
  <conditionalFormatting sqref="G3">
    <cfRule type="expression" dxfId="15049" priority="108">
      <formula>$D$1&lt;G3</formula>
    </cfRule>
    <cfRule type="expression" dxfId="15048" priority="109">
      <formula>$D$1&gt;G3</formula>
    </cfRule>
  </conditionalFormatting>
  <conditionalFormatting sqref="J3:L3">
    <cfRule type="expression" dxfId="15047" priority="110">
      <formula>$D$1&lt;J3</formula>
    </cfRule>
    <cfRule type="expression" dxfId="15046" priority="111">
      <formula>$D$1&gt;J3</formula>
    </cfRule>
  </conditionalFormatting>
  <conditionalFormatting sqref="J3">
    <cfRule type="expression" dxfId="15045" priority="112">
      <formula>$D$1&lt;J3</formula>
    </cfRule>
    <cfRule type="expression" dxfId="15044" priority="113">
      <formula>$D$1&gt;J3</formula>
    </cfRule>
  </conditionalFormatting>
  <conditionalFormatting sqref="F3">
    <cfRule type="expression" dxfId="15043" priority="114">
      <formula>$D$1&lt;F3</formula>
    </cfRule>
    <cfRule type="expression" dxfId="15042" priority="115">
      <formula>$D$1&gt;F3</formula>
    </cfRule>
  </conditionalFormatting>
  <conditionalFormatting sqref="J4">
    <cfRule type="expression" dxfId="15041" priority="116">
      <formula>$D$1&lt;J4</formula>
    </cfRule>
    <cfRule type="expression" dxfId="15040" priority="117">
      <formula>$D$1&gt;J4</formula>
    </cfRule>
  </conditionalFormatting>
  <conditionalFormatting sqref="J4">
    <cfRule type="expression" dxfId="15039" priority="118">
      <formula>$D$1&lt;J4</formula>
    </cfRule>
    <cfRule type="expression" dxfId="15038" priority="119">
      <formula>$D$1&gt;J4</formula>
    </cfRule>
  </conditionalFormatting>
  <conditionalFormatting sqref="J5">
    <cfRule type="cellIs" dxfId="15037" priority="120" operator="equal">
      <formula>5</formula>
    </cfRule>
    <cfRule type="cellIs" dxfId="15036" priority="121" operator="equal">
      <formula>4</formula>
    </cfRule>
    <cfRule type="cellIs" dxfId="15035" priority="122" operator="equal">
      <formula>3</formula>
    </cfRule>
  </conditionalFormatting>
  <conditionalFormatting sqref="J4">
    <cfRule type="expression" dxfId="15034" priority="123">
      <formula>$D$1&lt;J4</formula>
    </cfRule>
    <cfRule type="expression" dxfId="15033" priority="124">
      <formula>$D$1&gt;J4</formula>
    </cfRule>
  </conditionalFormatting>
  <conditionalFormatting sqref="J4">
    <cfRule type="expression" dxfId="15032" priority="125">
      <formula>$D$1&lt;J4</formula>
    </cfRule>
    <cfRule type="expression" dxfId="15031" priority="126">
      <formula>$D$1&gt;J4</formula>
    </cfRule>
  </conditionalFormatting>
  <conditionalFormatting sqref="J4">
    <cfRule type="expression" dxfId="15030" priority="127">
      <formula>$D$1&lt;J4</formula>
    </cfRule>
    <cfRule type="expression" dxfId="15029" priority="128">
      <formula>$D$1&gt;J4</formula>
    </cfRule>
  </conditionalFormatting>
  <conditionalFormatting sqref="J4">
    <cfRule type="expression" dxfId="15028" priority="129">
      <formula>$D$1&lt;J4</formula>
    </cfRule>
    <cfRule type="expression" priority="130">
      <formula>$D$1&gt;J4</formula>
    </cfRule>
  </conditionalFormatting>
  <conditionalFormatting sqref="J5">
    <cfRule type="cellIs" priority="131" operator="equal">
      <formula>5</formula>
    </cfRule>
    <cfRule type="cellIs" priority="132" operator="equal">
      <formula>4</formula>
    </cfRule>
    <cfRule type="cellIs" priority="133" operator="equal">
      <formula>3</formula>
    </cfRule>
  </conditionalFormatting>
  <conditionalFormatting sqref="J4">
    <cfRule type="expression" priority="134">
      <formula>$D$1&lt;J4</formula>
    </cfRule>
    <cfRule type="expression" priority="135">
      <formula>$D$1&gt;J4</formula>
    </cfRule>
  </conditionalFormatting>
  <conditionalFormatting sqref="J4">
    <cfRule type="expression" dxfId="15027" priority="136">
      <formula>$D$1&lt;J4</formula>
    </cfRule>
    <cfRule type="expression" dxfId="15026" priority="137">
      <formula>$D$1&gt;J4</formula>
    </cfRule>
  </conditionalFormatting>
  <conditionalFormatting sqref="F5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F4">
    <cfRule type="expression" dxfId="15025" priority="141">
      <formula>$D$1&lt;F4</formula>
    </cfRule>
    <cfRule type="expression" dxfId="15024" priority="142">
      <formula>$D$1&gt;F4</formula>
    </cfRule>
  </conditionalFormatting>
  <conditionalFormatting sqref="L4">
    <cfRule type="expression" dxfId="15023" priority="143">
      <formula>$D$1&lt;L4</formula>
    </cfRule>
    <cfRule type="expression" dxfId="15022" priority="144">
      <formula>$D$1&gt;L4</formula>
    </cfRule>
  </conditionalFormatting>
  <conditionalFormatting sqref="L4">
    <cfRule type="expression" priority="145">
      <formula>$D$1&lt;L4</formula>
    </cfRule>
    <cfRule type="expression" priority="146">
      <formula>$D$1&gt;L4</formula>
    </cfRule>
  </conditionalFormatting>
  <conditionalFormatting sqref="L5">
    <cfRule type="cellIs" priority="147" operator="equal">
      <formula>5</formula>
    </cfRule>
    <cfRule type="cellIs" dxfId="15021" priority="148" operator="equal">
      <formula>4</formula>
    </cfRule>
    <cfRule type="cellIs" dxfId="15020" priority="149" operator="equal">
      <formula>3</formula>
    </cfRule>
  </conditionalFormatting>
  <conditionalFormatting sqref="L5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L4">
    <cfRule type="expression" dxfId="15019" priority="153">
      <formula>$D$1&lt;L4</formula>
    </cfRule>
    <cfRule type="expression" dxfId="15018" priority="154">
      <formula>$D$1&gt;L4</formula>
    </cfRule>
  </conditionalFormatting>
  <conditionalFormatting sqref="L5">
    <cfRule type="cellIs" dxfId="15017" priority="155" operator="equal">
      <formula>5</formula>
    </cfRule>
    <cfRule type="cellIs" dxfId="15016" priority="156" operator="equal">
      <formula>4</formula>
    </cfRule>
    <cfRule type="cellIs" dxfId="15015" priority="157" operator="equal">
      <formula>3</formula>
    </cfRule>
  </conditionalFormatting>
  <conditionalFormatting sqref="L4">
    <cfRule type="expression" dxfId="15014" priority="158">
      <formula>$D$1&lt;L4</formula>
    </cfRule>
    <cfRule type="expression" priority="159">
      <formula>$D$1&gt;L4</formula>
    </cfRule>
  </conditionalFormatting>
  <conditionalFormatting sqref="L4">
    <cfRule type="expression" priority="160">
      <formula>$D$1&lt;L4</formula>
    </cfRule>
    <cfRule type="expression" priority="161">
      <formula>$D$1&gt;L4</formula>
    </cfRule>
  </conditionalFormatting>
  <conditionalFormatting sqref="L5">
    <cfRule type="cellIs" dxfId="15013" priority="162" operator="equal">
      <formula>5</formula>
    </cfRule>
    <cfRule type="cellIs" dxfId="15012" priority="163" operator="equal">
      <formula>4</formula>
    </cfRule>
    <cfRule type="cellIs" dxfId="15011" priority="164" operator="equal">
      <formula>3</formula>
    </cfRule>
  </conditionalFormatting>
  <conditionalFormatting sqref="L4">
    <cfRule type="expression" dxfId="15010" priority="165">
      <formula>$D$1&lt;L4</formula>
    </cfRule>
    <cfRule type="expression" dxfId="15009" priority="166">
      <formula>$D$1&gt;L4</formula>
    </cfRule>
  </conditionalFormatting>
  <conditionalFormatting sqref="L5">
    <cfRule type="cellIs" dxfId="15008" priority="167" operator="equal">
      <formula>5</formula>
    </cfRule>
    <cfRule type="cellIs" dxfId="15007" priority="168" operator="equal">
      <formula>4</formula>
    </cfRule>
    <cfRule type="cellIs" dxfId="15006" priority="169" operator="equal">
      <formula>3</formula>
    </cfRule>
  </conditionalFormatting>
  <conditionalFormatting sqref="L4">
    <cfRule type="expression" priority="170">
      <formula>$D$1&lt;L4</formula>
    </cfRule>
    <cfRule type="expression" priority="171">
      <formula>$D$1&gt;L4</formula>
    </cfRule>
  </conditionalFormatting>
  <conditionalFormatting sqref="G4">
    <cfRule type="expression" priority="172">
      <formula>$D$1&lt;G4</formula>
    </cfRule>
    <cfRule type="expression" dxfId="15005" priority="173">
      <formula>$D$1&gt;G4</formula>
    </cfRule>
  </conditionalFormatting>
  <conditionalFormatting sqref="G4">
    <cfRule type="expression" dxfId="15004" priority="174">
      <formula>$D$1&lt;G4</formula>
    </cfRule>
    <cfRule type="expression" dxfId="15003" priority="175">
      <formula>$D$1&gt;G4</formula>
    </cfRule>
  </conditionalFormatting>
  <conditionalFormatting sqref="G5">
    <cfRule type="cellIs" dxfId="15002" priority="176" operator="equal">
      <formula>5</formula>
    </cfRule>
    <cfRule type="cellIs" priority="177" operator="equal">
      <formula>4</formula>
    </cfRule>
    <cfRule type="cellIs" priority="178" operator="equal">
      <formula>3</formula>
    </cfRule>
  </conditionalFormatting>
  <conditionalFormatting sqref="G5">
    <cfRule type="cellIs" priority="179" operator="equal">
      <formula>5</formula>
    </cfRule>
    <cfRule type="cellIs" dxfId="15001" priority="180" operator="equal">
      <formula>4</formula>
    </cfRule>
    <cfRule type="cellIs" dxfId="15000" priority="181" operator="equal">
      <formula>3</formula>
    </cfRule>
  </conditionalFormatting>
  <conditionalFormatting sqref="G4">
    <cfRule type="expression" dxfId="14999" priority="182">
      <formula>$D$1&lt;G4</formula>
    </cfRule>
    <cfRule type="expression" dxfId="14998" priority="183">
      <formula>$D$1&gt;G4</formula>
    </cfRule>
  </conditionalFormatting>
  <conditionalFormatting sqref="G5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G4">
    <cfRule type="expression" dxfId="14997" priority="187">
      <formula>$D$1&lt;G4</formula>
    </cfRule>
    <cfRule type="expression" dxfId="14996" priority="188">
      <formula>$D$1&gt;G4</formula>
    </cfRule>
  </conditionalFormatting>
  <conditionalFormatting sqref="G4">
    <cfRule type="expression" dxfId="14995" priority="189">
      <formula>$D$1&lt;G4</formula>
    </cfRule>
    <cfRule type="expression" dxfId="14994" priority="190">
      <formula>$D$1&gt;G4</formula>
    </cfRule>
  </conditionalFormatting>
  <conditionalFormatting sqref="G5">
    <cfRule type="cellIs" priority="191" operator="equal">
      <formula>5</formula>
    </cfRule>
    <cfRule type="cellIs" priority="192" operator="equal">
      <formula>4</formula>
    </cfRule>
    <cfRule type="cellIs" priority="193" operator="equal">
      <formula>3</formula>
    </cfRule>
  </conditionalFormatting>
  <conditionalFormatting sqref="G4">
    <cfRule type="expression" priority="194">
      <formula>$D$1&lt;G4</formula>
    </cfRule>
    <cfRule type="expression" priority="195">
      <formula>$D$1&gt;G4</formula>
    </cfRule>
  </conditionalFormatting>
  <conditionalFormatting sqref="G5">
    <cfRule type="cellIs" priority="196" operator="equal">
      <formula>5</formula>
    </cfRule>
    <cfRule type="cellIs" dxfId="14993" priority="197" operator="equal">
      <formula>4</formula>
    </cfRule>
    <cfRule type="cellIs" dxfId="14992" priority="198" operator="equal">
      <formula>3</formula>
    </cfRule>
  </conditionalFormatting>
  <conditionalFormatting sqref="G4">
    <cfRule type="expression" dxfId="14991" priority="199">
      <formula>$D$1&lt;G4</formula>
    </cfRule>
    <cfRule type="expression" dxfId="14990" priority="200">
      <formula>$D$1&gt;G4</formula>
    </cfRule>
  </conditionalFormatting>
  <conditionalFormatting sqref="H5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conditionalFormatting sqref="H4">
    <cfRule type="expression" dxfId="14989" priority="204">
      <formula>$D$1&lt;H4</formula>
    </cfRule>
    <cfRule type="expression" dxfId="14988" priority="205">
      <formula>$D$1&gt;H4</formula>
    </cfRule>
  </conditionalFormatting>
  <conditionalFormatting sqref="H4">
    <cfRule type="expression" dxfId="14987" priority="206">
      <formula>$D$1&lt;H4</formula>
    </cfRule>
    <cfRule type="expression" dxfId="14986" priority="207">
      <formula>$D$1&gt;H4</formula>
    </cfRule>
  </conditionalFormatting>
  <conditionalFormatting sqref="I4">
    <cfRule type="expression" dxfId="14985" priority="208">
      <formula>$D$1&lt;I4</formula>
    </cfRule>
    <cfRule type="expression" dxfId="14984" priority="209">
      <formula>$D$1&gt;I4</formula>
    </cfRule>
  </conditionalFormatting>
  <conditionalFormatting sqref="I4">
    <cfRule type="expression" dxfId="14983" priority="210">
      <formula>$D$1&lt;I4</formula>
    </cfRule>
    <cfRule type="expression" dxfId="14982" priority="211">
      <formula>$D$1&gt;I4</formula>
    </cfRule>
  </conditionalFormatting>
  <conditionalFormatting sqref="I5">
    <cfRule type="cellIs" priority="212" operator="equal">
      <formula>5</formula>
    </cfRule>
    <cfRule type="cellIs" priority="213" operator="equal">
      <formula>4</formula>
    </cfRule>
    <cfRule type="cellIs" priority="214" operator="equal">
      <formula>3</formula>
    </cfRule>
  </conditionalFormatting>
  <conditionalFormatting sqref="I4">
    <cfRule type="expression" dxfId="14981" priority="215">
      <formula>$D$1&lt;I4</formula>
    </cfRule>
    <cfRule type="expression" dxfId="14980" priority="216">
      <formula>$D$1&gt;I4</formula>
    </cfRule>
  </conditionalFormatting>
  <conditionalFormatting sqref="I4">
    <cfRule type="expression" dxfId="14979" priority="217">
      <formula>$D$1&lt;I4</formula>
    </cfRule>
    <cfRule type="expression" dxfId="14978" priority="218">
      <formula>$D$1&gt;I4</formula>
    </cfRule>
  </conditionalFormatting>
  <conditionalFormatting sqref="I4">
    <cfRule type="expression" priority="219">
      <formula>$D$1&lt;I4</formula>
    </cfRule>
    <cfRule type="expression" priority="220">
      <formula>$D$1&gt;I4</formula>
    </cfRule>
  </conditionalFormatting>
  <conditionalFormatting sqref="I4">
    <cfRule type="expression" priority="221">
      <formula>$D$1&lt;I4</formula>
    </cfRule>
    <cfRule type="expression" dxfId="14977" priority="222">
      <formula>$D$1&gt;I4</formula>
    </cfRule>
  </conditionalFormatting>
  <conditionalFormatting sqref="I5">
    <cfRule type="cellIs" dxfId="14976" priority="223" operator="equal">
      <formula>5</formula>
    </cfRule>
    <cfRule type="cellIs" dxfId="14975" priority="224" operator="equal">
      <formula>4</formula>
    </cfRule>
    <cfRule type="cellIs" dxfId="14974" priority="225" operator="equal">
      <formula>3</formula>
    </cfRule>
  </conditionalFormatting>
  <conditionalFormatting sqref="I4">
    <cfRule type="expression" dxfId="14973" priority="226">
      <formula>$D$1&lt;I4</formula>
    </cfRule>
    <cfRule type="expression" dxfId="14972" priority="227">
      <formula>$D$1&gt;I4</formula>
    </cfRule>
  </conditionalFormatting>
  <conditionalFormatting sqref="I4">
    <cfRule type="expression" dxfId="14971" priority="228">
      <formula>$D$1&lt;I4</formula>
    </cfRule>
    <cfRule type="expression" dxfId="14970" priority="229">
      <formula>$D$1&gt;I4</formula>
    </cfRule>
  </conditionalFormatting>
  <conditionalFormatting sqref="K5">
    <cfRule type="cellIs" dxfId="14969" priority="230" operator="equal">
      <formula>5</formula>
    </cfRule>
    <cfRule type="cellIs" priority="231" operator="equal">
      <formula>4</formula>
    </cfRule>
    <cfRule type="cellIs" priority="232" operator="equal">
      <formula>3</formula>
    </cfRule>
  </conditionalFormatting>
  <conditionalFormatting sqref="K4">
    <cfRule type="expression" priority="233">
      <formula>$D$1&lt;K4</formula>
    </cfRule>
    <cfRule type="expression" priority="234">
      <formula>$D$1&gt;K4</formula>
    </cfRule>
  </conditionalFormatting>
  <conditionalFormatting sqref="K4">
    <cfRule type="expression" dxfId="14968" priority="235">
      <formula>$D$1&lt;K4</formula>
    </cfRule>
    <cfRule type="expression" dxfId="14967" priority="236">
      <formula>$D$1&gt;K4</formula>
    </cfRule>
  </conditionalFormatting>
  <conditionalFormatting sqref="S6:S35">
    <cfRule type="cellIs" dxfId="14966" priority="237" operator="equal">
      <formula>5</formula>
    </cfRule>
    <cfRule type="cellIs" dxfId="14965" priority="238" operator="equal">
      <formula>4</formula>
    </cfRule>
    <cfRule type="cellIs" dxfId="14964" priority="239" operator="equal">
      <formula>3</formula>
    </cfRule>
  </conditionalFormatting>
  <conditionalFormatting sqref="S3">
    <cfRule type="expression" dxfId="14963" priority="240">
      <formula>$D$1&lt;S3</formula>
    </cfRule>
    <cfRule type="expression" dxfId="14962" priority="241">
      <formula>$D$1&gt;S3</formula>
    </cfRule>
  </conditionalFormatting>
  <conditionalFormatting sqref="S4">
    <cfRule type="expression" dxfId="14961" priority="242">
      <formula>$D$1&lt;S4</formula>
    </cfRule>
    <cfRule type="expression" dxfId="14960" priority="243">
      <formula>$D$1&gt;S4</formula>
    </cfRule>
  </conditionalFormatting>
  <conditionalFormatting sqref="S4">
    <cfRule type="expression" priority="244">
      <formula>$D$1&lt;S4</formula>
    </cfRule>
    <cfRule type="expression" priority="245">
      <formula>$D$1&gt;S4</formula>
    </cfRule>
  </conditionalFormatting>
  <conditionalFormatting sqref="S5">
    <cfRule type="cellIs" priority="246" operator="equal">
      <formula>5</formula>
    </cfRule>
    <cfRule type="cellIs" dxfId="14959" priority="247" operator="equal">
      <formula>4</formula>
    </cfRule>
    <cfRule type="cellIs" dxfId="14958" priority="248" operator="equal">
      <formula>3</formula>
    </cfRule>
  </conditionalFormatting>
  <conditionalFormatting sqref="S5">
    <cfRule type="cellIs" dxfId="14957" priority="249" operator="equal">
      <formula>5</formula>
    </cfRule>
    <cfRule type="cellIs" dxfId="14956" priority="250" operator="equal">
      <formula>4</formula>
    </cfRule>
    <cfRule type="cellIs" dxfId="14955" priority="251" operator="equal">
      <formula>3</formula>
    </cfRule>
  </conditionalFormatting>
  <conditionalFormatting sqref="S4">
    <cfRule type="expression" dxfId="14954" priority="252">
      <formula>$D$1&lt;S4</formula>
    </cfRule>
    <cfRule type="expression" dxfId="14953" priority="253">
      <formula>$D$1&gt;S4</formula>
    </cfRule>
  </conditionalFormatting>
  <conditionalFormatting sqref="S5">
    <cfRule type="cellIs" dxfId="14952" priority="254" operator="equal">
      <formula>5</formula>
    </cfRule>
    <cfRule type="cellIs" dxfId="14951" priority="255" operator="equal">
      <formula>4</formula>
    </cfRule>
    <cfRule type="cellIs" priority="256" operator="equal">
      <formula>3</formula>
    </cfRule>
  </conditionalFormatting>
  <conditionalFormatting sqref="S4">
    <cfRule type="expression" priority="257">
      <formula>$D$1&lt;S4</formula>
    </cfRule>
    <cfRule type="expression" priority="258">
      <formula>$D$1&gt;S4</formula>
    </cfRule>
  </conditionalFormatting>
  <conditionalFormatting sqref="S4">
    <cfRule type="expression" dxfId="14950" priority="259">
      <formula>$D$1&lt;S4</formula>
    </cfRule>
    <cfRule type="expression" dxfId="14949" priority="260">
      <formula>$D$1&gt;S4</formula>
    </cfRule>
  </conditionalFormatting>
  <conditionalFormatting sqref="S5">
    <cfRule type="cellIs" priority="261" operator="equal">
      <formula>5</formula>
    </cfRule>
    <cfRule type="cellIs" priority="262" operator="equal">
      <formula>4</formula>
    </cfRule>
    <cfRule type="cellIs" priority="263" operator="equal">
      <formula>3</formula>
    </cfRule>
  </conditionalFormatting>
  <conditionalFormatting sqref="S4">
    <cfRule type="expression" priority="264">
      <formula>$D$1&lt;S4</formula>
    </cfRule>
    <cfRule type="expression" priority="265">
      <formula>$D$1&gt;S4</formula>
    </cfRule>
  </conditionalFormatting>
  <conditionalFormatting sqref="S5">
    <cfRule type="cellIs" priority="266" operator="equal">
      <formula>5</formula>
    </cfRule>
    <cfRule type="cellIs" dxfId="14948" priority="267" operator="equal">
      <formula>4</formula>
    </cfRule>
    <cfRule type="cellIs" dxfId="14947" priority="268" operator="equal">
      <formula>3</formula>
    </cfRule>
  </conditionalFormatting>
  <conditionalFormatting sqref="S4">
    <cfRule type="expression" dxfId="14946" priority="269">
      <formula>$D$1&lt;S4</formula>
    </cfRule>
    <cfRule type="expression" dxfId="14945" priority="270">
      <formula>$D$1&gt;S4</formula>
    </cfRule>
  </conditionalFormatting>
  <conditionalFormatting sqref="L3">
    <cfRule type="expression" dxfId="14944" priority="271">
      <formula>$D$1&lt;L3</formula>
    </cfRule>
    <cfRule type="expression" dxfId="14943" priority="272">
      <formula>$D$1&gt;L3</formula>
    </cfRule>
  </conditionalFormatting>
  <conditionalFormatting sqref="L4">
    <cfRule type="expression" priority="273">
      <formula>$D$1&lt;L4</formula>
    </cfRule>
    <cfRule type="expression" priority="274">
      <formula>$D$1&gt;L4</formula>
    </cfRule>
  </conditionalFormatting>
  <conditionalFormatting sqref="M5">
    <cfRule type="cellIs" priority="275" operator="equal">
      <formula>5</formula>
    </cfRule>
    <cfRule type="cellIs" dxfId="14942" priority="276" operator="equal">
      <formula>4</formula>
    </cfRule>
    <cfRule type="cellIs" dxfId="14941" priority="277" operator="equal">
      <formula>3</formula>
    </cfRule>
  </conditionalFormatting>
  <conditionalFormatting sqref="M3:M4">
    <cfRule type="expression" priority="278">
      <formula>$D$1&lt;M3</formula>
    </cfRule>
    <cfRule type="expression" priority="279">
      <formula>$D$1&gt;M3</formula>
    </cfRule>
  </conditionalFormatting>
  <conditionalFormatting sqref="M5">
    <cfRule type="cellIs" priority="280" operator="equal">
      <formula>5</formula>
    </cfRule>
    <cfRule type="cellIs" dxfId="14940" priority="281" operator="equal">
      <formula>4</formula>
    </cfRule>
    <cfRule type="cellIs" dxfId="14939" priority="282" operator="equal">
      <formula>3</formula>
    </cfRule>
  </conditionalFormatting>
  <conditionalFormatting sqref="M4">
    <cfRule type="expression" priority="283">
      <formula>$D$1&lt;M4</formula>
    </cfRule>
    <cfRule type="expression" priority="284">
      <formula>$D$1&gt;M4</formula>
    </cfRule>
  </conditionalFormatting>
  <conditionalFormatting sqref="M4">
    <cfRule type="expression" priority="285">
      <formula>$D$1&lt;M4</formula>
    </cfRule>
    <cfRule type="expression" dxfId="14938" priority="286">
      <formula>$D$1&gt;M4</formula>
    </cfRule>
  </conditionalFormatting>
  <conditionalFormatting sqref="M5">
    <cfRule type="cellIs" dxfId="14937" priority="287" operator="equal">
      <formula>5</formula>
    </cfRule>
    <cfRule type="cellIs" dxfId="14936" priority="288" operator="equal">
      <formula>4</formula>
    </cfRule>
    <cfRule type="cellIs" dxfId="14935" priority="289" operator="equal">
      <formula>3</formula>
    </cfRule>
  </conditionalFormatting>
  <conditionalFormatting sqref="M4">
    <cfRule type="expression" dxfId="14934" priority="290">
      <formula>$D$1&lt;M4</formula>
    </cfRule>
    <cfRule type="expression" dxfId="14933" priority="291">
      <formula>$D$1&gt;M4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MK54"/>
  <sheetViews>
    <sheetView view="pageBreakPreview" zoomScale="65" zoomScaleNormal="85" zoomScalePageLayoutView="65" workbookViewId="0">
      <selection activeCell="CJ9" sqref="CJ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41.6640625" style="15" customWidth="1"/>
    <col min="5" max="5" width="6" style="15" customWidth="1"/>
    <col min="6" max="6" width="7.88671875" hidden="1" customWidth="1"/>
    <col min="7" max="16" width="7.44140625" customWidth="1"/>
    <col min="17" max="21" width="6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2" width="3.44140625" style="16" hidden="1" customWidth="1"/>
    <col min="83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14" t="s">
        <v>1</v>
      </c>
      <c r="H2" s="14"/>
      <c r="I2" s="14"/>
      <c r="J2" s="14"/>
      <c r="K2" s="14"/>
      <c r="L2" s="14"/>
      <c r="M2" s="14"/>
      <c r="N2" s="14" t="s">
        <v>2</v>
      </c>
      <c r="O2" s="14"/>
      <c r="P2" s="14"/>
      <c r="R2" s="207"/>
      <c r="S2" s="207"/>
      <c r="T2" s="207"/>
      <c r="U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2742</v>
      </c>
      <c r="B3" s="13"/>
      <c r="C3" s="13"/>
      <c r="D3" s="39" t="s">
        <v>3</v>
      </c>
      <c r="E3" s="40"/>
      <c r="F3" s="41"/>
      <c r="G3" s="41">
        <v>43258</v>
      </c>
      <c r="H3" s="41">
        <v>43274</v>
      </c>
      <c r="I3" s="42">
        <v>43266</v>
      </c>
      <c r="J3" s="41">
        <v>43260</v>
      </c>
      <c r="K3" s="41">
        <v>43279</v>
      </c>
      <c r="L3" s="41">
        <v>43294</v>
      </c>
      <c r="M3" s="204">
        <v>43295</v>
      </c>
      <c r="N3" s="41">
        <v>43286</v>
      </c>
      <c r="O3" s="41">
        <v>43306</v>
      </c>
      <c r="P3" s="41">
        <v>43339</v>
      </c>
      <c r="Q3" s="41"/>
      <c r="R3" s="41"/>
      <c r="S3" s="41"/>
      <c r="T3" s="193"/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2"/>
      <c r="G4" s="52" t="s">
        <v>7</v>
      </c>
      <c r="H4" s="52" t="s">
        <v>10</v>
      </c>
      <c r="I4" s="52" t="s">
        <v>129</v>
      </c>
      <c r="J4" s="52" t="s">
        <v>9</v>
      </c>
      <c r="K4" s="52" t="s">
        <v>8</v>
      </c>
      <c r="L4" s="52" t="s">
        <v>11</v>
      </c>
      <c r="M4" s="52" t="s">
        <v>12</v>
      </c>
      <c r="N4" s="53" t="s">
        <v>13</v>
      </c>
      <c r="O4" s="52" t="s">
        <v>11</v>
      </c>
      <c r="P4" s="52" t="s">
        <v>14</v>
      </c>
      <c r="Q4" s="52"/>
      <c r="R4" s="53"/>
      <c r="S4" s="52"/>
      <c r="T4" s="53"/>
      <c r="U4" s="53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78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21</v>
      </c>
      <c r="H5" s="64" t="s">
        <v>24</v>
      </c>
      <c r="I5" s="65" t="s">
        <v>20</v>
      </c>
      <c r="J5" s="65" t="s">
        <v>23</v>
      </c>
      <c r="K5" s="63" t="s">
        <v>22</v>
      </c>
      <c r="L5" s="64" t="s">
        <v>25</v>
      </c>
      <c r="M5" s="65" t="s">
        <v>26</v>
      </c>
      <c r="N5" s="192" t="s">
        <v>27</v>
      </c>
      <c r="O5" s="64" t="s">
        <v>25</v>
      </c>
      <c r="P5" s="65" t="s">
        <v>28</v>
      </c>
      <c r="Q5" s="64"/>
      <c r="R5" s="194"/>
      <c r="S5" s="63"/>
      <c r="T5" s="63"/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8" x14ac:dyDescent="0.25">
      <c r="A6" s="80">
        <v>1</v>
      </c>
      <c r="B6" s="81" t="s">
        <v>36</v>
      </c>
      <c r="C6" s="82" t="s">
        <v>37</v>
      </c>
      <c r="D6" s="83" t="s">
        <v>238</v>
      </c>
      <c r="E6" s="84">
        <v>2742</v>
      </c>
      <c r="F6" s="85"/>
      <c r="G6" s="85">
        <v>3</v>
      </c>
      <c r="H6" s="85">
        <v>5</v>
      </c>
      <c r="I6" s="85">
        <v>4</v>
      </c>
      <c r="J6" s="85">
        <v>3</v>
      </c>
      <c r="K6" s="85">
        <v>4</v>
      </c>
      <c r="L6" s="85">
        <v>3</v>
      </c>
      <c r="M6" s="85">
        <v>5</v>
      </c>
      <c r="N6" s="85">
        <v>3</v>
      </c>
      <c r="O6" s="85">
        <v>3</v>
      </c>
      <c r="P6" s="85">
        <v>4</v>
      </c>
      <c r="Q6" s="85"/>
      <c r="R6" s="85"/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7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5</v>
      </c>
      <c r="AA6" s="88">
        <f t="shared" ref="AA6:AA37" si="5">COUNTIF(AG6:AV6,AA$5)</f>
        <v>3</v>
      </c>
      <c r="AB6" s="88">
        <f t="shared" ref="AB6:AB37" si="6">COUNTIF(AG6:AV6,AB$5)</f>
        <v>2</v>
      </c>
      <c r="AC6" s="88">
        <f t="shared" ref="AC6:AC38" si="7">SUM(X6:AB6)</f>
        <v>10</v>
      </c>
      <c r="AD6" s="89">
        <f t="shared" ref="AD6:AD38" si="8">IF(ISERROR(((X6+Y6)*2+Z6*3+AA6*4+AB6*5)/SUM(X6,Y6:AB6)),"",((X6+Y6)*2+Z6*3+AA6*4+AB6*5)/SUM(X6,Y6:AB6))</f>
        <v>3.7</v>
      </c>
      <c r="AE6" s="90">
        <f>IF(AX6=5,0.5,IF(AX6=4,0.25,IF(AX6&lt;=3,0)))</f>
        <v>0</v>
      </c>
      <c r="AF6" s="91"/>
      <c r="AG6" s="92" t="str">
        <f t="shared" ref="AG6:AV6" si="9">IF(ISERROR(VALUE(LEFT(F6))),LEFT(F6),VALUE(LEFT(F6)))</f>
        <v/>
      </c>
      <c r="AH6" s="92">
        <f t="shared" si="9"/>
        <v>3</v>
      </c>
      <c r="AI6" s="92">
        <f t="shared" si="9"/>
        <v>5</v>
      </c>
      <c r="AJ6" s="92">
        <f t="shared" si="9"/>
        <v>4</v>
      </c>
      <c r="AK6" s="92">
        <f t="shared" si="9"/>
        <v>3</v>
      </c>
      <c r="AL6" s="92">
        <f t="shared" si="9"/>
        <v>4</v>
      </c>
      <c r="AM6" s="92">
        <f t="shared" si="9"/>
        <v>3</v>
      </c>
      <c r="AN6" s="92">
        <f t="shared" si="9"/>
        <v>5</v>
      </c>
      <c r="AO6" s="92">
        <f t="shared" si="9"/>
        <v>3</v>
      </c>
      <c r="AP6" s="92">
        <f t="shared" si="9"/>
        <v>3</v>
      </c>
      <c r="AQ6" s="92">
        <f t="shared" si="9"/>
        <v>4</v>
      </c>
      <c r="AR6" s="92" t="str">
        <f t="shared" si="9"/>
        <v/>
      </c>
      <c r="AS6" s="92" t="str">
        <f t="shared" si="9"/>
        <v/>
      </c>
      <c r="AT6" s="92" t="str">
        <f t="shared" si="9"/>
        <v/>
      </c>
      <c r="AU6" s="92" t="str">
        <f t="shared" si="9"/>
        <v/>
      </c>
      <c r="AV6" s="92" t="str">
        <f t="shared" si="9"/>
        <v/>
      </c>
      <c r="AW6" s="87">
        <f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8" x14ac:dyDescent="0.25">
      <c r="A7" s="80">
        <v>2</v>
      </c>
      <c r="B7" s="81" t="s">
        <v>36</v>
      </c>
      <c r="C7" s="82" t="s">
        <v>37</v>
      </c>
      <c r="D7" s="83" t="s">
        <v>239</v>
      </c>
      <c r="E7" s="84">
        <v>2742</v>
      </c>
      <c r="F7" s="85"/>
      <c r="G7" s="85" t="s">
        <v>56</v>
      </c>
      <c r="H7" s="85">
        <v>3</v>
      </c>
      <c r="I7" s="85">
        <v>4</v>
      </c>
      <c r="J7" s="85">
        <v>4</v>
      </c>
      <c r="K7" s="85" t="s">
        <v>56</v>
      </c>
      <c r="L7" s="85">
        <v>2</v>
      </c>
      <c r="M7" s="85">
        <v>3</v>
      </c>
      <c r="N7" s="85" t="s">
        <v>92</v>
      </c>
      <c r="O7" s="85">
        <v>2</v>
      </c>
      <c r="P7" s="85" t="s">
        <v>166</v>
      </c>
      <c r="Q7" s="85"/>
      <c r="R7" s="85"/>
      <c r="S7" s="85"/>
      <c r="T7" s="85"/>
      <c r="U7" s="86"/>
      <c r="V7" s="87">
        <f t="shared" si="0"/>
        <v>0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0</v>
      </c>
      <c r="AB7" s="88">
        <f t="shared" si="6"/>
        <v>0</v>
      </c>
      <c r="AC7" s="88">
        <f t="shared" si="7"/>
        <v>0</v>
      </c>
      <c r="AD7" s="89" t="str">
        <f t="shared" si="8"/>
        <v/>
      </c>
      <c r="AE7" s="90"/>
      <c r="AF7" s="91"/>
      <c r="AG7" s="92"/>
      <c r="AH7" s="92"/>
      <c r="AI7" s="92"/>
      <c r="AJ7" s="92"/>
      <c r="AK7" s="92"/>
      <c r="AL7" s="92"/>
      <c r="AM7" s="92"/>
      <c r="AN7" s="92"/>
      <c r="AO7" s="92"/>
      <c r="AP7" s="92"/>
      <c r="AQ7" s="92"/>
      <c r="AR7" s="92"/>
      <c r="AS7" s="92"/>
      <c r="AT7" s="92"/>
      <c r="AU7" s="92"/>
      <c r="AV7" s="92"/>
      <c r="AW7" s="87"/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3"/>
      <c r="CI7" s="93"/>
      <c r="CJ7" s="93"/>
      <c r="CK7" s="93"/>
      <c r="CL7" s="93"/>
      <c r="CM7" s="93"/>
      <c r="CN7" s="95"/>
      <c r="CO7" s="95"/>
      <c r="CP7" s="95"/>
      <c r="CQ7" s="95"/>
      <c r="CR7" s="95"/>
      <c r="CS7" s="95"/>
      <c r="CT7" s="95"/>
      <c r="CU7" s="95"/>
      <c r="CV7" s="95"/>
      <c r="CW7" s="95"/>
      <c r="CX7" s="95"/>
      <c r="CY7" s="95"/>
      <c r="CZ7" s="95"/>
      <c r="DA7" s="95"/>
      <c r="DB7" s="96"/>
      <c r="DC7" s="96"/>
    </row>
    <row r="8" spans="1:107" s="97" customFormat="1" ht="18" x14ac:dyDescent="0.25">
      <c r="A8" s="80">
        <v>2</v>
      </c>
      <c r="B8" s="81" t="s">
        <v>36</v>
      </c>
      <c r="C8" s="82" t="s">
        <v>37</v>
      </c>
      <c r="D8" s="83" t="s">
        <v>240</v>
      </c>
      <c r="E8" s="84">
        <v>2742</v>
      </c>
      <c r="F8" s="85"/>
      <c r="G8" s="85">
        <v>5</v>
      </c>
      <c r="H8" s="85">
        <v>4</v>
      </c>
      <c r="I8" s="85">
        <v>5</v>
      </c>
      <c r="J8" s="85">
        <v>4</v>
      </c>
      <c r="K8" s="85">
        <v>5</v>
      </c>
      <c r="L8" s="85">
        <v>4</v>
      </c>
      <c r="M8" s="85">
        <v>5</v>
      </c>
      <c r="N8" s="85">
        <v>3</v>
      </c>
      <c r="O8" s="85">
        <v>3</v>
      </c>
      <c r="P8" s="85">
        <v>5</v>
      </c>
      <c r="Q8" s="85"/>
      <c r="R8" s="85"/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2</v>
      </c>
      <c r="AA8" s="88">
        <f t="shared" si="5"/>
        <v>3</v>
      </c>
      <c r="AB8" s="88">
        <f t="shared" si="6"/>
        <v>5</v>
      </c>
      <c r="AC8" s="88">
        <f t="shared" si="7"/>
        <v>10</v>
      </c>
      <c r="AD8" s="89">
        <f t="shared" si="8"/>
        <v>4.3</v>
      </c>
      <c r="AE8" s="90">
        <f t="shared" ref="AE8:AE37" si="10">IF(AX8=5,0.5,IF(AX8=4,0.25,IF(AX8&lt;=3,0)))</f>
        <v>0</v>
      </c>
      <c r="AF8" s="91"/>
      <c r="AG8" s="92" t="str">
        <f t="shared" ref="AG8:AG37" si="11">IF(ISERROR(VALUE(LEFT(F8))),LEFT(F8),VALUE(LEFT(F8)))</f>
        <v/>
      </c>
      <c r="AH8" s="92">
        <f t="shared" ref="AH8:AH37" si="12">IF(ISERROR(VALUE(LEFT(G8))),LEFT(G8),VALUE(LEFT(G8)))</f>
        <v>5</v>
      </c>
      <c r="AI8" s="92">
        <f t="shared" ref="AI8:AI37" si="13">IF(ISERROR(VALUE(LEFT(H8))),LEFT(H8),VALUE(LEFT(H8)))</f>
        <v>4</v>
      </c>
      <c r="AJ8" s="92">
        <f t="shared" ref="AJ8:AJ37" si="14">IF(ISERROR(VALUE(LEFT(I8))),LEFT(I8),VALUE(LEFT(I8)))</f>
        <v>5</v>
      </c>
      <c r="AK8" s="92">
        <f t="shared" ref="AK8:AK37" si="15">IF(ISERROR(VALUE(LEFT(J8))),LEFT(J8),VALUE(LEFT(J8)))</f>
        <v>4</v>
      </c>
      <c r="AL8" s="92">
        <f t="shared" ref="AL8:AL37" si="16">IF(ISERROR(VALUE(LEFT(K8))),LEFT(K8),VALUE(LEFT(K8)))</f>
        <v>5</v>
      </c>
      <c r="AM8" s="92">
        <f t="shared" ref="AM8:AM37" si="17">IF(ISERROR(VALUE(LEFT(L8))),LEFT(L8),VALUE(LEFT(L8)))</f>
        <v>4</v>
      </c>
      <c r="AN8" s="92">
        <f t="shared" ref="AN8:AN37" si="18">IF(ISERROR(VALUE(LEFT(M8))),LEFT(M8),VALUE(LEFT(M8)))</f>
        <v>5</v>
      </c>
      <c r="AO8" s="92">
        <f t="shared" ref="AO8:AO37" si="19">IF(ISERROR(VALUE(LEFT(N8))),LEFT(N8),VALUE(LEFT(N8)))</f>
        <v>3</v>
      </c>
      <c r="AP8" s="92">
        <f t="shared" ref="AP8:AP37" si="20">IF(ISERROR(VALUE(LEFT(O8))),LEFT(O8),VALUE(LEFT(O8)))</f>
        <v>3</v>
      </c>
      <c r="AQ8" s="92">
        <f t="shared" ref="AQ8:AQ37" si="21">IF(ISERROR(VALUE(LEFT(P8))),LEFT(P8),VALUE(LEFT(P8)))</f>
        <v>5</v>
      </c>
      <c r="AR8" s="92" t="str">
        <f t="shared" ref="AR8:AR37" si="22">IF(ISERROR(VALUE(LEFT(Q8))),LEFT(Q8),VALUE(LEFT(Q8)))</f>
        <v/>
      </c>
      <c r="AS8" s="92" t="str">
        <f t="shared" ref="AS8:AS37" si="23">IF(ISERROR(VALUE(LEFT(R8))),LEFT(R8),VALUE(LEFT(R8)))</f>
        <v/>
      </c>
      <c r="AT8" s="92" t="str">
        <f t="shared" ref="AT8:AT37" si="24">IF(ISERROR(VALUE(LEFT(S8))),LEFT(S8),VALUE(LEFT(S8)))</f>
        <v/>
      </c>
      <c r="AU8" s="92" t="str">
        <f t="shared" ref="AU8:AU37" si="25">IF(ISERROR(VALUE(LEFT(T8))),LEFT(T8),VALUE(LEFT(T8)))</f>
        <v/>
      </c>
      <c r="AV8" s="92" t="str">
        <f t="shared" ref="AV8:AV37" si="26">IF(ISERROR(VALUE(LEFT(U8))),LEFT(U8),VALUE(LEFT(U8)))</f>
        <v/>
      </c>
      <c r="AW8" s="87">
        <f t="shared" ref="AW8:AW37" si="27"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8" x14ac:dyDescent="0.25">
      <c r="A9" s="80">
        <v>3</v>
      </c>
      <c r="B9" s="81" t="s">
        <v>36</v>
      </c>
      <c r="C9" s="82" t="s">
        <v>86</v>
      </c>
      <c r="D9" s="83" t="s">
        <v>241</v>
      </c>
      <c r="E9" s="84">
        <v>2742</v>
      </c>
      <c r="F9" s="85"/>
      <c r="G9" s="85">
        <v>5</v>
      </c>
      <c r="H9" s="85">
        <v>5</v>
      </c>
      <c r="I9" s="85">
        <v>5</v>
      </c>
      <c r="J9" s="85">
        <v>5</v>
      </c>
      <c r="K9" s="85">
        <v>5</v>
      </c>
      <c r="L9" s="85">
        <v>5</v>
      </c>
      <c r="M9" s="85">
        <v>5</v>
      </c>
      <c r="N9" s="85">
        <v>5</v>
      </c>
      <c r="O9" s="85">
        <v>5</v>
      </c>
      <c r="P9" s="85">
        <v>5</v>
      </c>
      <c r="Q9" s="85"/>
      <c r="R9" s="85"/>
      <c r="S9" s="85"/>
      <c r="T9" s="85"/>
      <c r="U9" s="86"/>
      <c r="V9" s="87">
        <f t="shared" si="0"/>
        <v>5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0</v>
      </c>
      <c r="AB9" s="88">
        <f t="shared" si="6"/>
        <v>10</v>
      </c>
      <c r="AC9" s="88">
        <f t="shared" si="7"/>
        <v>10</v>
      </c>
      <c r="AD9" s="89">
        <f t="shared" si="8"/>
        <v>5</v>
      </c>
      <c r="AE9" s="90">
        <f t="shared" si="10"/>
        <v>0</v>
      </c>
      <c r="AF9" s="91"/>
      <c r="AG9" s="92" t="str">
        <f t="shared" si="11"/>
        <v/>
      </c>
      <c r="AH9" s="92">
        <f t="shared" si="12"/>
        <v>5</v>
      </c>
      <c r="AI9" s="92">
        <f t="shared" si="13"/>
        <v>5</v>
      </c>
      <c r="AJ9" s="92">
        <f t="shared" si="14"/>
        <v>5</v>
      </c>
      <c r="AK9" s="92">
        <f t="shared" si="15"/>
        <v>5</v>
      </c>
      <c r="AL9" s="92">
        <f t="shared" si="16"/>
        <v>5</v>
      </c>
      <c r="AM9" s="92">
        <f t="shared" si="17"/>
        <v>5</v>
      </c>
      <c r="AN9" s="92">
        <f t="shared" si="18"/>
        <v>5</v>
      </c>
      <c r="AO9" s="92">
        <f t="shared" si="19"/>
        <v>5</v>
      </c>
      <c r="AP9" s="92">
        <f t="shared" si="20"/>
        <v>5</v>
      </c>
      <c r="AQ9" s="92">
        <f t="shared" si="21"/>
        <v>5</v>
      </c>
      <c r="AR9" s="92" t="str">
        <f t="shared" si="22"/>
        <v/>
      </c>
      <c r="AS9" s="92" t="str">
        <f t="shared" si="23"/>
        <v/>
      </c>
      <c r="AT9" s="92" t="str">
        <f t="shared" si="24"/>
        <v/>
      </c>
      <c r="AU9" s="92" t="str">
        <f t="shared" si="25"/>
        <v/>
      </c>
      <c r="AV9" s="92" t="str">
        <f t="shared" si="26"/>
        <v/>
      </c>
      <c r="AW9" s="87">
        <f t="shared" si="27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8" x14ac:dyDescent="0.25">
      <c r="A10" s="80">
        <v>4</v>
      </c>
      <c r="B10" s="81" t="s">
        <v>36</v>
      </c>
      <c r="C10" s="82" t="s">
        <v>37</v>
      </c>
      <c r="D10" s="83" t="s">
        <v>242</v>
      </c>
      <c r="E10" s="84">
        <v>2742</v>
      </c>
      <c r="F10" s="85"/>
      <c r="G10" s="85">
        <v>3</v>
      </c>
      <c r="H10" s="85">
        <v>4</v>
      </c>
      <c r="I10" s="85">
        <v>4</v>
      </c>
      <c r="J10" s="85">
        <v>3</v>
      </c>
      <c r="K10" s="85">
        <v>3</v>
      </c>
      <c r="L10" s="85">
        <v>5</v>
      </c>
      <c r="M10" s="85">
        <v>5</v>
      </c>
      <c r="N10" s="85">
        <v>3</v>
      </c>
      <c r="O10" s="85">
        <v>5</v>
      </c>
      <c r="P10" s="85">
        <v>5</v>
      </c>
      <c r="Q10" s="85"/>
      <c r="R10" s="85"/>
      <c r="S10" s="85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4</v>
      </c>
      <c r="AA10" s="88">
        <f t="shared" si="5"/>
        <v>2</v>
      </c>
      <c r="AB10" s="88">
        <f t="shared" si="6"/>
        <v>4</v>
      </c>
      <c r="AC10" s="88">
        <f t="shared" si="7"/>
        <v>10</v>
      </c>
      <c r="AD10" s="89">
        <f t="shared" si="8"/>
        <v>4</v>
      </c>
      <c r="AE10" s="90">
        <f t="shared" si="10"/>
        <v>0</v>
      </c>
      <c r="AF10" s="91"/>
      <c r="AG10" s="92" t="str">
        <f t="shared" si="11"/>
        <v/>
      </c>
      <c r="AH10" s="92">
        <f t="shared" si="12"/>
        <v>3</v>
      </c>
      <c r="AI10" s="92">
        <f t="shared" si="13"/>
        <v>4</v>
      </c>
      <c r="AJ10" s="92">
        <f t="shared" si="14"/>
        <v>4</v>
      </c>
      <c r="AK10" s="92">
        <f t="shared" si="15"/>
        <v>3</v>
      </c>
      <c r="AL10" s="92">
        <f t="shared" si="16"/>
        <v>3</v>
      </c>
      <c r="AM10" s="92">
        <f t="shared" si="17"/>
        <v>5</v>
      </c>
      <c r="AN10" s="92">
        <f t="shared" si="18"/>
        <v>5</v>
      </c>
      <c r="AO10" s="92">
        <f t="shared" si="19"/>
        <v>3</v>
      </c>
      <c r="AP10" s="92">
        <f t="shared" si="20"/>
        <v>5</v>
      </c>
      <c r="AQ10" s="92">
        <f t="shared" si="21"/>
        <v>5</v>
      </c>
      <c r="AR10" s="92" t="str">
        <f t="shared" si="22"/>
        <v/>
      </c>
      <c r="AS10" s="92" t="str">
        <f t="shared" si="23"/>
        <v/>
      </c>
      <c r="AT10" s="92" t="str">
        <f t="shared" si="24"/>
        <v/>
      </c>
      <c r="AU10" s="92" t="str">
        <f t="shared" si="25"/>
        <v/>
      </c>
      <c r="AV10" s="92" t="str">
        <f t="shared" si="26"/>
        <v/>
      </c>
      <c r="AW10" s="87">
        <f t="shared" si="27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8" x14ac:dyDescent="0.25">
      <c r="A11" s="80">
        <v>5</v>
      </c>
      <c r="B11" s="81" t="s">
        <v>36</v>
      </c>
      <c r="C11" s="82" t="s">
        <v>37</v>
      </c>
      <c r="D11" s="83" t="s">
        <v>243</v>
      </c>
      <c r="E11" s="84">
        <v>2742</v>
      </c>
      <c r="F11" s="85"/>
      <c r="G11" s="85">
        <v>4</v>
      </c>
      <c r="H11" s="85">
        <v>4</v>
      </c>
      <c r="I11" s="85">
        <v>5</v>
      </c>
      <c r="J11" s="85">
        <v>4</v>
      </c>
      <c r="K11" s="85">
        <v>5</v>
      </c>
      <c r="L11" s="85">
        <v>5</v>
      </c>
      <c r="M11" s="85">
        <v>5</v>
      </c>
      <c r="N11" s="85">
        <v>3</v>
      </c>
      <c r="O11" s="85">
        <v>5</v>
      </c>
      <c r="P11" s="85">
        <v>5</v>
      </c>
      <c r="Q11" s="85"/>
      <c r="R11" s="85"/>
      <c r="S11" s="85"/>
      <c r="T11" s="85"/>
      <c r="U11" s="86"/>
      <c r="V11" s="87">
        <f t="shared" si="0"/>
        <v>3</v>
      </c>
      <c r="W11" s="88">
        <f t="shared" si="1"/>
        <v>0</v>
      </c>
      <c r="X11" s="88">
        <f t="shared" si="2"/>
        <v>0</v>
      </c>
      <c r="Y11" s="88">
        <f t="shared" si="3"/>
        <v>0</v>
      </c>
      <c r="Z11" s="88">
        <f t="shared" si="4"/>
        <v>1</v>
      </c>
      <c r="AA11" s="88">
        <f t="shared" si="5"/>
        <v>3</v>
      </c>
      <c r="AB11" s="88">
        <f t="shared" si="6"/>
        <v>6</v>
      </c>
      <c r="AC11" s="88">
        <f t="shared" si="7"/>
        <v>10</v>
      </c>
      <c r="AD11" s="89">
        <f t="shared" si="8"/>
        <v>4.5</v>
      </c>
      <c r="AE11" s="90">
        <f t="shared" si="10"/>
        <v>0</v>
      </c>
      <c r="AF11" s="91"/>
      <c r="AG11" s="92" t="str">
        <f t="shared" si="11"/>
        <v/>
      </c>
      <c r="AH11" s="92">
        <f t="shared" si="12"/>
        <v>4</v>
      </c>
      <c r="AI11" s="92">
        <f t="shared" si="13"/>
        <v>4</v>
      </c>
      <c r="AJ11" s="92">
        <f t="shared" si="14"/>
        <v>5</v>
      </c>
      <c r="AK11" s="92">
        <f t="shared" si="15"/>
        <v>4</v>
      </c>
      <c r="AL11" s="92">
        <f t="shared" si="16"/>
        <v>5</v>
      </c>
      <c r="AM11" s="92">
        <f t="shared" si="17"/>
        <v>5</v>
      </c>
      <c r="AN11" s="92">
        <f t="shared" si="18"/>
        <v>5</v>
      </c>
      <c r="AO11" s="92">
        <f t="shared" si="19"/>
        <v>3</v>
      </c>
      <c r="AP11" s="92">
        <f t="shared" si="20"/>
        <v>5</v>
      </c>
      <c r="AQ11" s="92">
        <f t="shared" si="21"/>
        <v>5</v>
      </c>
      <c r="AR11" s="92" t="str">
        <f t="shared" si="22"/>
        <v/>
      </c>
      <c r="AS11" s="92" t="str">
        <f t="shared" si="23"/>
        <v/>
      </c>
      <c r="AT11" s="92" t="str">
        <f t="shared" si="24"/>
        <v/>
      </c>
      <c r="AU11" s="92" t="str">
        <f t="shared" si="25"/>
        <v/>
      </c>
      <c r="AV11" s="92" t="str">
        <f t="shared" si="26"/>
        <v/>
      </c>
      <c r="AW11" s="87">
        <f t="shared" si="27"/>
        <v>0</v>
      </c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  <c r="CN11" s="91"/>
      <c r="CO11" s="91"/>
      <c r="CP11" s="91"/>
      <c r="CQ11" s="91"/>
      <c r="CR11" s="91"/>
      <c r="CS11" s="91"/>
      <c r="CT11" s="91"/>
      <c r="CU11" s="91"/>
      <c r="CV11" s="91"/>
      <c r="CW11" s="91"/>
      <c r="CX11" s="91"/>
      <c r="CY11" s="91"/>
      <c r="CZ11" s="91"/>
      <c r="DA11" s="91"/>
    </row>
    <row r="12" spans="1:107" s="97" customFormat="1" ht="18" x14ac:dyDescent="0.25">
      <c r="A12" s="80">
        <v>6</v>
      </c>
      <c r="B12" s="81" t="s">
        <v>36</v>
      </c>
      <c r="C12" s="82" t="s">
        <v>37</v>
      </c>
      <c r="D12" s="83" t="s">
        <v>244</v>
      </c>
      <c r="E12" s="84">
        <v>2742</v>
      </c>
      <c r="F12" s="85"/>
      <c r="G12" s="85">
        <v>3</v>
      </c>
      <c r="H12" s="85">
        <v>4</v>
      </c>
      <c r="I12" s="85">
        <v>3</v>
      </c>
      <c r="J12" s="85">
        <v>3</v>
      </c>
      <c r="K12" s="85">
        <v>5</v>
      </c>
      <c r="L12" s="85">
        <v>3</v>
      </c>
      <c r="M12" s="85">
        <v>4</v>
      </c>
      <c r="N12" s="85">
        <v>3</v>
      </c>
      <c r="O12" s="85">
        <v>3</v>
      </c>
      <c r="P12" s="85">
        <v>3</v>
      </c>
      <c r="Q12" s="85"/>
      <c r="R12" s="85"/>
      <c r="S12" s="85"/>
      <c r="T12" s="85"/>
      <c r="U12" s="85"/>
      <c r="V12" s="87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7</v>
      </c>
      <c r="AA12" s="98">
        <f t="shared" si="5"/>
        <v>2</v>
      </c>
      <c r="AB12" s="98">
        <f t="shared" si="6"/>
        <v>1</v>
      </c>
      <c r="AC12" s="88">
        <f t="shared" si="7"/>
        <v>10</v>
      </c>
      <c r="AD12" s="89">
        <f t="shared" si="8"/>
        <v>3.4</v>
      </c>
      <c r="AE12" s="99">
        <f t="shared" si="10"/>
        <v>0</v>
      </c>
      <c r="AG12" s="92" t="str">
        <f t="shared" si="11"/>
        <v/>
      </c>
      <c r="AH12" s="92">
        <f t="shared" si="12"/>
        <v>3</v>
      </c>
      <c r="AI12" s="92">
        <f t="shared" si="13"/>
        <v>4</v>
      </c>
      <c r="AJ12" s="92">
        <f t="shared" si="14"/>
        <v>3</v>
      </c>
      <c r="AK12" s="92">
        <f t="shared" si="15"/>
        <v>3</v>
      </c>
      <c r="AL12" s="92">
        <f t="shared" si="16"/>
        <v>5</v>
      </c>
      <c r="AM12" s="92">
        <f t="shared" si="17"/>
        <v>3</v>
      </c>
      <c r="AN12" s="92">
        <f t="shared" si="18"/>
        <v>4</v>
      </c>
      <c r="AO12" s="92">
        <f t="shared" si="19"/>
        <v>3</v>
      </c>
      <c r="AP12" s="92">
        <f t="shared" si="20"/>
        <v>3</v>
      </c>
      <c r="AQ12" s="92">
        <f t="shared" si="21"/>
        <v>3</v>
      </c>
      <c r="AR12" s="92" t="str">
        <f t="shared" si="22"/>
        <v/>
      </c>
      <c r="AS12" s="92" t="str">
        <f t="shared" si="23"/>
        <v/>
      </c>
      <c r="AT12" s="92" t="str">
        <f t="shared" si="24"/>
        <v/>
      </c>
      <c r="AU12" s="92" t="str">
        <f t="shared" si="25"/>
        <v/>
      </c>
      <c r="AV12" s="92" t="str">
        <f t="shared" si="26"/>
        <v/>
      </c>
      <c r="AW12" s="87">
        <f t="shared" si="27"/>
        <v>0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8" x14ac:dyDescent="0.25">
      <c r="A13" s="80">
        <v>7</v>
      </c>
      <c r="B13" s="81" t="s">
        <v>36</v>
      </c>
      <c r="C13" s="82" t="s">
        <v>37</v>
      </c>
      <c r="D13" s="83" t="s">
        <v>245</v>
      </c>
      <c r="E13" s="84">
        <v>2742</v>
      </c>
      <c r="F13" s="85"/>
      <c r="G13" s="85">
        <v>4</v>
      </c>
      <c r="H13" s="85">
        <v>4</v>
      </c>
      <c r="I13" s="85">
        <v>5</v>
      </c>
      <c r="J13" s="85">
        <v>4</v>
      </c>
      <c r="K13" s="85">
        <v>5</v>
      </c>
      <c r="L13" s="85">
        <v>5</v>
      </c>
      <c r="M13" s="85">
        <v>5</v>
      </c>
      <c r="N13" s="85">
        <v>4</v>
      </c>
      <c r="O13" s="85">
        <v>4</v>
      </c>
      <c r="P13" s="85">
        <v>5</v>
      </c>
      <c r="Q13" s="85"/>
      <c r="R13" s="85"/>
      <c r="S13" s="85"/>
      <c r="T13" s="85"/>
      <c r="U13" s="86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5</v>
      </c>
      <c r="AB13" s="88">
        <f t="shared" si="6"/>
        <v>5</v>
      </c>
      <c r="AC13" s="88">
        <f t="shared" si="7"/>
        <v>10</v>
      </c>
      <c r="AD13" s="89">
        <f t="shared" si="8"/>
        <v>4.5</v>
      </c>
      <c r="AE13" s="90">
        <f t="shared" si="10"/>
        <v>0</v>
      </c>
      <c r="AF13" s="91"/>
      <c r="AG13" s="92" t="str">
        <f t="shared" si="11"/>
        <v/>
      </c>
      <c r="AH13" s="92">
        <f t="shared" si="12"/>
        <v>4</v>
      </c>
      <c r="AI13" s="92">
        <f t="shared" si="13"/>
        <v>4</v>
      </c>
      <c r="AJ13" s="92">
        <f t="shared" si="14"/>
        <v>5</v>
      </c>
      <c r="AK13" s="92">
        <f t="shared" si="15"/>
        <v>4</v>
      </c>
      <c r="AL13" s="92">
        <f t="shared" si="16"/>
        <v>5</v>
      </c>
      <c r="AM13" s="92">
        <f t="shared" si="17"/>
        <v>5</v>
      </c>
      <c r="AN13" s="92">
        <f t="shared" si="18"/>
        <v>5</v>
      </c>
      <c r="AO13" s="92">
        <f t="shared" si="19"/>
        <v>4</v>
      </c>
      <c r="AP13" s="92">
        <f t="shared" si="20"/>
        <v>4</v>
      </c>
      <c r="AQ13" s="92">
        <f t="shared" si="21"/>
        <v>5</v>
      </c>
      <c r="AR13" s="92" t="str">
        <f t="shared" si="22"/>
        <v/>
      </c>
      <c r="AS13" s="92" t="str">
        <f t="shared" si="23"/>
        <v/>
      </c>
      <c r="AT13" s="92" t="str">
        <f t="shared" si="24"/>
        <v/>
      </c>
      <c r="AU13" s="92" t="str">
        <f t="shared" si="25"/>
        <v/>
      </c>
      <c r="AV13" s="92" t="str">
        <f t="shared" si="26"/>
        <v/>
      </c>
      <c r="AW13" s="87">
        <f t="shared" si="27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s="97" customFormat="1" ht="18" x14ac:dyDescent="0.25">
      <c r="A14" s="80">
        <v>8</v>
      </c>
      <c r="B14" s="81" t="s">
        <v>36</v>
      </c>
      <c r="C14" s="82" t="s">
        <v>37</v>
      </c>
      <c r="D14" s="83" t="s">
        <v>246</v>
      </c>
      <c r="E14" s="84">
        <v>2742</v>
      </c>
      <c r="F14" s="85"/>
      <c r="G14" s="85">
        <v>4</v>
      </c>
      <c r="H14" s="85">
        <v>5</v>
      </c>
      <c r="I14" s="85">
        <v>5</v>
      </c>
      <c r="J14" s="85">
        <v>5</v>
      </c>
      <c r="K14" s="85">
        <v>5</v>
      </c>
      <c r="L14" s="85">
        <v>4</v>
      </c>
      <c r="M14" s="85">
        <v>4</v>
      </c>
      <c r="N14" s="85">
        <v>3</v>
      </c>
      <c r="O14" s="85">
        <v>4</v>
      </c>
      <c r="P14" s="85">
        <v>5</v>
      </c>
      <c r="Q14" s="85"/>
      <c r="R14" s="85"/>
      <c r="S14" s="85"/>
      <c r="T14" s="85"/>
      <c r="U14" s="86"/>
      <c r="V14" s="87">
        <f t="shared" si="0"/>
        <v>3</v>
      </c>
      <c r="W14" s="88">
        <f t="shared" si="1"/>
        <v>0</v>
      </c>
      <c r="X14" s="88">
        <f t="shared" si="2"/>
        <v>0</v>
      </c>
      <c r="Y14" s="88">
        <f t="shared" si="3"/>
        <v>0</v>
      </c>
      <c r="Z14" s="88">
        <f t="shared" si="4"/>
        <v>1</v>
      </c>
      <c r="AA14" s="88">
        <f t="shared" si="5"/>
        <v>4</v>
      </c>
      <c r="AB14" s="88">
        <f t="shared" si="6"/>
        <v>5</v>
      </c>
      <c r="AC14" s="88">
        <f t="shared" si="7"/>
        <v>10</v>
      </c>
      <c r="AD14" s="89">
        <f t="shared" si="8"/>
        <v>4.4000000000000004</v>
      </c>
      <c r="AE14" s="90">
        <f t="shared" si="10"/>
        <v>0</v>
      </c>
      <c r="AF14" s="91"/>
      <c r="AG14" s="92" t="str">
        <f t="shared" si="11"/>
        <v/>
      </c>
      <c r="AH14" s="92">
        <f t="shared" si="12"/>
        <v>4</v>
      </c>
      <c r="AI14" s="92">
        <f t="shared" si="13"/>
        <v>5</v>
      </c>
      <c r="AJ14" s="92">
        <f t="shared" si="14"/>
        <v>5</v>
      </c>
      <c r="AK14" s="92">
        <f t="shared" si="15"/>
        <v>5</v>
      </c>
      <c r="AL14" s="92">
        <f t="shared" si="16"/>
        <v>5</v>
      </c>
      <c r="AM14" s="92">
        <f t="shared" si="17"/>
        <v>4</v>
      </c>
      <c r="AN14" s="92">
        <f t="shared" si="18"/>
        <v>4</v>
      </c>
      <c r="AO14" s="92">
        <f t="shared" si="19"/>
        <v>3</v>
      </c>
      <c r="AP14" s="92">
        <f t="shared" si="20"/>
        <v>4</v>
      </c>
      <c r="AQ14" s="92">
        <f t="shared" si="21"/>
        <v>5</v>
      </c>
      <c r="AR14" s="92" t="str">
        <f t="shared" si="22"/>
        <v/>
      </c>
      <c r="AS14" s="92" t="str">
        <f t="shared" si="23"/>
        <v/>
      </c>
      <c r="AT14" s="92" t="str">
        <f t="shared" si="24"/>
        <v/>
      </c>
      <c r="AU14" s="92" t="str">
        <f t="shared" si="25"/>
        <v/>
      </c>
      <c r="AV14" s="92" t="str">
        <f t="shared" si="26"/>
        <v/>
      </c>
      <c r="AW14" s="87">
        <f t="shared" si="27"/>
        <v>0</v>
      </c>
      <c r="AX14" s="93"/>
      <c r="AY14" s="93"/>
      <c r="AZ14" s="93"/>
      <c r="BA14" s="93"/>
      <c r="BB14" s="93"/>
      <c r="BC14" s="93"/>
      <c r="BD14" s="93"/>
      <c r="BE14" s="93"/>
      <c r="BF14" s="93"/>
      <c r="BG14" s="93"/>
      <c r="BH14" s="93"/>
      <c r="BI14" s="93"/>
      <c r="BJ14" s="93"/>
      <c r="BK14" s="93"/>
      <c r="BL14" s="93"/>
      <c r="BM14" s="93"/>
      <c r="BN14" s="93"/>
      <c r="BO14" s="93"/>
      <c r="BP14" s="94"/>
      <c r="BQ14" s="94"/>
      <c r="BR14" s="94"/>
      <c r="BS14" s="94"/>
      <c r="BT14" s="94"/>
      <c r="BU14" s="94"/>
      <c r="BV14" s="94"/>
      <c r="BW14" s="94"/>
      <c r="BX14" s="94"/>
      <c r="BY14" s="94"/>
      <c r="BZ14" s="94"/>
      <c r="CA14" s="94"/>
      <c r="CB14" s="94"/>
      <c r="CC14" s="94"/>
      <c r="CD14" s="94"/>
      <c r="CE14" s="94"/>
      <c r="CF14" s="94"/>
      <c r="CG14" s="93"/>
      <c r="CH14" s="94"/>
      <c r="CI14" s="94"/>
      <c r="CJ14" s="94"/>
      <c r="CK14" s="94"/>
      <c r="CL14" s="94"/>
      <c r="CM14" s="94"/>
      <c r="CN14" s="91"/>
      <c r="CO14" s="91"/>
      <c r="CP14" s="91"/>
      <c r="CQ14" s="91"/>
      <c r="CR14" s="91"/>
      <c r="CS14" s="91"/>
      <c r="CT14" s="91"/>
      <c r="CU14" s="91"/>
      <c r="CV14" s="91"/>
      <c r="CW14" s="91"/>
      <c r="CX14" s="91"/>
      <c r="CY14" s="91"/>
      <c r="CZ14" s="91"/>
      <c r="DA14" s="91"/>
    </row>
    <row r="15" spans="1:107" ht="18" x14ac:dyDescent="0.25">
      <c r="A15" s="80">
        <v>9</v>
      </c>
      <c r="B15" s="81"/>
      <c r="C15" s="82" t="s">
        <v>37</v>
      </c>
      <c r="D15" s="83" t="s">
        <v>247</v>
      </c>
      <c r="E15" s="84">
        <v>2742</v>
      </c>
      <c r="F15" s="85"/>
      <c r="G15" s="85">
        <v>5</v>
      </c>
      <c r="H15" s="85">
        <v>5</v>
      </c>
      <c r="I15" s="85">
        <v>5</v>
      </c>
      <c r="J15" s="85">
        <v>5</v>
      </c>
      <c r="K15" s="85">
        <v>5</v>
      </c>
      <c r="L15" s="85">
        <v>5</v>
      </c>
      <c r="M15" s="85">
        <v>5</v>
      </c>
      <c r="N15" s="85">
        <v>4</v>
      </c>
      <c r="O15" s="85">
        <v>5</v>
      </c>
      <c r="P15" s="85">
        <v>5</v>
      </c>
      <c r="Q15" s="85"/>
      <c r="R15" s="102"/>
      <c r="S15" s="85"/>
      <c r="T15" s="85"/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1</v>
      </c>
      <c r="AB15" s="104">
        <f t="shared" si="6"/>
        <v>9</v>
      </c>
      <c r="AC15" s="104">
        <f t="shared" si="7"/>
        <v>10</v>
      </c>
      <c r="AD15" s="105">
        <f t="shared" si="8"/>
        <v>4.9000000000000004</v>
      </c>
      <c r="AE15" s="106">
        <f t="shared" si="10"/>
        <v>0</v>
      </c>
      <c r="AF15" s="31"/>
      <c r="AG15" s="92" t="str">
        <f t="shared" si="11"/>
        <v/>
      </c>
      <c r="AH15" s="92">
        <f t="shared" si="12"/>
        <v>5</v>
      </c>
      <c r="AI15" s="92">
        <f t="shared" si="13"/>
        <v>5</v>
      </c>
      <c r="AJ15" s="92">
        <f t="shared" si="14"/>
        <v>5</v>
      </c>
      <c r="AK15" s="92">
        <f t="shared" si="15"/>
        <v>5</v>
      </c>
      <c r="AL15" s="92">
        <f t="shared" si="16"/>
        <v>5</v>
      </c>
      <c r="AM15" s="92">
        <f t="shared" si="17"/>
        <v>5</v>
      </c>
      <c r="AN15" s="92">
        <f t="shared" si="18"/>
        <v>5</v>
      </c>
      <c r="AO15" s="92">
        <f t="shared" si="19"/>
        <v>4</v>
      </c>
      <c r="AP15" s="92">
        <f t="shared" si="20"/>
        <v>5</v>
      </c>
      <c r="AQ15" s="92">
        <f t="shared" si="21"/>
        <v>5</v>
      </c>
      <c r="AR15" s="92" t="str">
        <f t="shared" si="22"/>
        <v/>
      </c>
      <c r="AS15" s="92" t="str">
        <f t="shared" si="23"/>
        <v/>
      </c>
      <c r="AT15" s="92" t="str">
        <f t="shared" si="24"/>
        <v/>
      </c>
      <c r="AU15" s="92" t="str">
        <f t="shared" si="25"/>
        <v/>
      </c>
      <c r="AV15" s="92" t="str">
        <f t="shared" si="26"/>
        <v/>
      </c>
      <c r="AW15" s="87">
        <f t="shared" si="27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8" x14ac:dyDescent="0.25">
      <c r="A16" s="80">
        <v>10</v>
      </c>
      <c r="B16" s="81"/>
      <c r="C16" s="82" t="s">
        <v>37</v>
      </c>
      <c r="D16" s="83" t="s">
        <v>248</v>
      </c>
      <c r="E16" s="84">
        <v>2742</v>
      </c>
      <c r="F16" s="85"/>
      <c r="G16" s="85">
        <v>5</v>
      </c>
      <c r="H16" s="85">
        <v>5</v>
      </c>
      <c r="I16" s="85">
        <v>5</v>
      </c>
      <c r="J16" s="85">
        <v>5</v>
      </c>
      <c r="K16" s="85">
        <v>5</v>
      </c>
      <c r="L16" s="85">
        <v>4</v>
      </c>
      <c r="M16" s="85">
        <v>5</v>
      </c>
      <c r="N16" s="85">
        <v>4</v>
      </c>
      <c r="O16" s="85">
        <v>5</v>
      </c>
      <c r="P16" s="85">
        <v>5</v>
      </c>
      <c r="Q16" s="85"/>
      <c r="R16" s="102"/>
      <c r="S16" s="85"/>
      <c r="T16" s="85"/>
      <c r="U16" s="86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2</v>
      </c>
      <c r="AB16" s="104">
        <f t="shared" si="6"/>
        <v>8</v>
      </c>
      <c r="AC16" s="104">
        <f t="shared" si="7"/>
        <v>10</v>
      </c>
      <c r="AD16" s="105">
        <f t="shared" si="8"/>
        <v>4.8</v>
      </c>
      <c r="AE16" s="106">
        <f t="shared" si="10"/>
        <v>0</v>
      </c>
      <c r="AF16" s="31"/>
      <c r="AG16" s="92" t="str">
        <f t="shared" si="11"/>
        <v/>
      </c>
      <c r="AH16" s="92">
        <f t="shared" si="12"/>
        <v>5</v>
      </c>
      <c r="AI16" s="92">
        <f t="shared" si="13"/>
        <v>5</v>
      </c>
      <c r="AJ16" s="92">
        <f t="shared" si="14"/>
        <v>5</v>
      </c>
      <c r="AK16" s="92">
        <f t="shared" si="15"/>
        <v>5</v>
      </c>
      <c r="AL16" s="92">
        <f t="shared" si="16"/>
        <v>5</v>
      </c>
      <c r="AM16" s="92">
        <f t="shared" si="17"/>
        <v>4</v>
      </c>
      <c r="AN16" s="92">
        <f t="shared" si="18"/>
        <v>5</v>
      </c>
      <c r="AO16" s="92">
        <f t="shared" si="19"/>
        <v>4</v>
      </c>
      <c r="AP16" s="92">
        <f t="shared" si="20"/>
        <v>5</v>
      </c>
      <c r="AQ16" s="92">
        <f t="shared" si="21"/>
        <v>5</v>
      </c>
      <c r="AR16" s="92" t="str">
        <f t="shared" si="22"/>
        <v/>
      </c>
      <c r="AS16" s="92" t="str">
        <f t="shared" si="23"/>
        <v/>
      </c>
      <c r="AT16" s="92" t="str">
        <f t="shared" si="24"/>
        <v/>
      </c>
      <c r="AU16" s="92" t="str">
        <f t="shared" si="25"/>
        <v/>
      </c>
      <c r="AV16" s="92" t="str">
        <f t="shared" si="26"/>
        <v/>
      </c>
      <c r="AW16" s="87">
        <f t="shared" si="27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8" x14ac:dyDescent="0.25">
      <c r="A17" s="80">
        <v>11</v>
      </c>
      <c r="B17" s="81"/>
      <c r="C17" s="82" t="s">
        <v>37</v>
      </c>
      <c r="D17" s="83" t="s">
        <v>249</v>
      </c>
      <c r="E17" s="84">
        <v>2742</v>
      </c>
      <c r="F17" s="85"/>
      <c r="G17" s="85">
        <v>4</v>
      </c>
      <c r="H17" s="85">
        <v>5</v>
      </c>
      <c r="I17" s="85">
        <v>4</v>
      </c>
      <c r="J17" s="85">
        <v>4</v>
      </c>
      <c r="K17" s="85">
        <v>4</v>
      </c>
      <c r="L17" s="85">
        <v>5</v>
      </c>
      <c r="M17" s="85">
        <v>5</v>
      </c>
      <c r="N17" s="85">
        <v>3</v>
      </c>
      <c r="O17" s="85">
        <v>3</v>
      </c>
      <c r="P17" s="85">
        <v>5</v>
      </c>
      <c r="Q17" s="85"/>
      <c r="R17" s="102"/>
      <c r="S17" s="85"/>
      <c r="T17" s="85"/>
      <c r="U17" s="86"/>
      <c r="V17" s="103">
        <f t="shared" si="0"/>
        <v>3</v>
      </c>
      <c r="W17" s="104">
        <f t="shared" si="1"/>
        <v>0</v>
      </c>
      <c r="X17" s="104">
        <f t="shared" si="2"/>
        <v>0</v>
      </c>
      <c r="Y17" s="104">
        <f t="shared" si="3"/>
        <v>0</v>
      </c>
      <c r="Z17" s="104">
        <f t="shared" si="4"/>
        <v>2</v>
      </c>
      <c r="AA17" s="104">
        <f t="shared" si="5"/>
        <v>4</v>
      </c>
      <c r="AB17" s="104">
        <f t="shared" si="6"/>
        <v>4</v>
      </c>
      <c r="AC17" s="104">
        <f t="shared" si="7"/>
        <v>10</v>
      </c>
      <c r="AD17" s="105">
        <f t="shared" si="8"/>
        <v>4.2</v>
      </c>
      <c r="AE17" s="106">
        <f t="shared" si="10"/>
        <v>0</v>
      </c>
      <c r="AF17" s="31"/>
      <c r="AG17" s="92" t="str">
        <f t="shared" si="11"/>
        <v/>
      </c>
      <c r="AH17" s="92">
        <f t="shared" si="12"/>
        <v>4</v>
      </c>
      <c r="AI17" s="92">
        <f t="shared" si="13"/>
        <v>5</v>
      </c>
      <c r="AJ17" s="92">
        <f t="shared" si="14"/>
        <v>4</v>
      </c>
      <c r="AK17" s="92">
        <f t="shared" si="15"/>
        <v>4</v>
      </c>
      <c r="AL17" s="92">
        <f t="shared" si="16"/>
        <v>4</v>
      </c>
      <c r="AM17" s="92">
        <f t="shared" si="17"/>
        <v>5</v>
      </c>
      <c r="AN17" s="92">
        <f t="shared" si="18"/>
        <v>5</v>
      </c>
      <c r="AO17" s="92">
        <f t="shared" si="19"/>
        <v>3</v>
      </c>
      <c r="AP17" s="92">
        <f t="shared" si="20"/>
        <v>3</v>
      </c>
      <c r="AQ17" s="92">
        <f t="shared" si="21"/>
        <v>5</v>
      </c>
      <c r="AR17" s="92" t="str">
        <f t="shared" si="22"/>
        <v/>
      </c>
      <c r="AS17" s="92" t="str">
        <f t="shared" si="23"/>
        <v/>
      </c>
      <c r="AT17" s="92" t="str">
        <f t="shared" si="24"/>
        <v/>
      </c>
      <c r="AU17" s="92" t="str">
        <f t="shared" si="25"/>
        <v/>
      </c>
      <c r="AV17" s="92" t="str">
        <f t="shared" si="26"/>
        <v/>
      </c>
      <c r="AW17" s="87">
        <f t="shared" si="27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8" x14ac:dyDescent="0.25">
      <c r="A18" s="80">
        <v>12</v>
      </c>
      <c r="B18" s="109"/>
      <c r="C18" s="82" t="s">
        <v>37</v>
      </c>
      <c r="D18" s="83" t="s">
        <v>250</v>
      </c>
      <c r="E18" s="84">
        <v>2742</v>
      </c>
      <c r="F18" s="85"/>
      <c r="G18" s="85">
        <v>4</v>
      </c>
      <c r="H18" s="85">
        <v>5</v>
      </c>
      <c r="I18" s="85">
        <v>4</v>
      </c>
      <c r="J18" s="85">
        <v>4</v>
      </c>
      <c r="K18" s="85">
        <v>3</v>
      </c>
      <c r="L18" s="85">
        <v>5</v>
      </c>
      <c r="M18" s="85">
        <v>5</v>
      </c>
      <c r="N18" s="85">
        <v>3</v>
      </c>
      <c r="O18" s="85">
        <v>3</v>
      </c>
      <c r="P18" s="85">
        <v>5</v>
      </c>
      <c r="Q18" s="85"/>
      <c r="R18" s="102"/>
      <c r="S18" s="85"/>
      <c r="T18" s="85"/>
      <c r="U18" s="86"/>
      <c r="V18" s="103">
        <f t="shared" si="0"/>
        <v>3</v>
      </c>
      <c r="W18" s="104">
        <f t="shared" si="1"/>
        <v>0</v>
      </c>
      <c r="X18" s="104">
        <f t="shared" ref="X18:X37" si="28">COUNTIF(AF18:AU18,"д")</f>
        <v>0</v>
      </c>
      <c r="Y18" s="104">
        <f t="shared" si="3"/>
        <v>0</v>
      </c>
      <c r="Z18" s="104">
        <f t="shared" si="4"/>
        <v>3</v>
      </c>
      <c r="AA18" s="104">
        <f t="shared" si="5"/>
        <v>3</v>
      </c>
      <c r="AB18" s="104">
        <f t="shared" si="6"/>
        <v>4</v>
      </c>
      <c r="AC18" s="104">
        <f t="shared" si="7"/>
        <v>10</v>
      </c>
      <c r="AD18" s="105">
        <f t="shared" si="8"/>
        <v>4.0999999999999996</v>
      </c>
      <c r="AE18" s="106">
        <f t="shared" si="10"/>
        <v>0</v>
      </c>
      <c r="AF18" s="31"/>
      <c r="AG18" s="92" t="str">
        <f t="shared" si="11"/>
        <v/>
      </c>
      <c r="AH18" s="92">
        <f t="shared" si="12"/>
        <v>4</v>
      </c>
      <c r="AI18" s="92">
        <f t="shared" si="13"/>
        <v>5</v>
      </c>
      <c r="AJ18" s="92">
        <f t="shared" si="14"/>
        <v>4</v>
      </c>
      <c r="AK18" s="92">
        <f t="shared" si="15"/>
        <v>4</v>
      </c>
      <c r="AL18" s="92">
        <f t="shared" si="16"/>
        <v>3</v>
      </c>
      <c r="AM18" s="92">
        <f t="shared" si="17"/>
        <v>5</v>
      </c>
      <c r="AN18" s="92">
        <f t="shared" si="18"/>
        <v>5</v>
      </c>
      <c r="AO18" s="92">
        <f t="shared" si="19"/>
        <v>3</v>
      </c>
      <c r="AP18" s="92">
        <f t="shared" si="20"/>
        <v>3</v>
      </c>
      <c r="AQ18" s="92">
        <f t="shared" si="21"/>
        <v>5</v>
      </c>
      <c r="AR18" s="92" t="str">
        <f t="shared" si="22"/>
        <v/>
      </c>
      <c r="AS18" s="92" t="str">
        <f t="shared" si="23"/>
        <v/>
      </c>
      <c r="AT18" s="92" t="str">
        <f t="shared" si="24"/>
        <v/>
      </c>
      <c r="AU18" s="92" t="str">
        <f t="shared" si="25"/>
        <v/>
      </c>
      <c r="AV18" s="92" t="str">
        <f t="shared" si="26"/>
        <v/>
      </c>
      <c r="AW18" s="87">
        <f t="shared" si="27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8" x14ac:dyDescent="0.25">
      <c r="A19" s="80">
        <v>13</v>
      </c>
      <c r="B19" s="110"/>
      <c r="C19" s="82" t="s">
        <v>37</v>
      </c>
      <c r="D19" s="83" t="s">
        <v>251</v>
      </c>
      <c r="E19" s="84">
        <v>2742</v>
      </c>
      <c r="F19" s="85"/>
      <c r="G19" s="85">
        <v>5</v>
      </c>
      <c r="H19" s="85">
        <v>4</v>
      </c>
      <c r="I19" s="85">
        <v>5</v>
      </c>
      <c r="J19" s="85">
        <v>5</v>
      </c>
      <c r="K19" s="85">
        <v>5</v>
      </c>
      <c r="L19" s="85">
        <v>4</v>
      </c>
      <c r="M19" s="85">
        <v>5</v>
      </c>
      <c r="N19" s="85">
        <v>3</v>
      </c>
      <c r="O19" s="85">
        <v>3</v>
      </c>
      <c r="P19" s="85">
        <v>5</v>
      </c>
      <c r="Q19" s="85"/>
      <c r="R19" s="102"/>
      <c r="S19" s="85"/>
      <c r="T19" s="85"/>
      <c r="U19" s="86"/>
      <c r="V19" s="103">
        <f t="shared" si="0"/>
        <v>3</v>
      </c>
      <c r="W19" s="104">
        <f t="shared" si="1"/>
        <v>0</v>
      </c>
      <c r="X19" s="104">
        <f t="shared" si="28"/>
        <v>0</v>
      </c>
      <c r="Y19" s="104">
        <f t="shared" si="3"/>
        <v>0</v>
      </c>
      <c r="Z19" s="104">
        <f t="shared" si="4"/>
        <v>2</v>
      </c>
      <c r="AA19" s="104">
        <f t="shared" si="5"/>
        <v>2</v>
      </c>
      <c r="AB19" s="104">
        <f t="shared" si="6"/>
        <v>6</v>
      </c>
      <c r="AC19" s="104">
        <f t="shared" si="7"/>
        <v>10</v>
      </c>
      <c r="AD19" s="105">
        <f t="shared" si="8"/>
        <v>4.4000000000000004</v>
      </c>
      <c r="AE19" s="106">
        <f t="shared" si="10"/>
        <v>0</v>
      </c>
      <c r="AF19" s="31"/>
      <c r="AG19" s="92" t="str">
        <f t="shared" si="11"/>
        <v/>
      </c>
      <c r="AH19" s="92">
        <f t="shared" si="12"/>
        <v>5</v>
      </c>
      <c r="AI19" s="92">
        <f t="shared" si="13"/>
        <v>4</v>
      </c>
      <c r="AJ19" s="92">
        <f t="shared" si="14"/>
        <v>5</v>
      </c>
      <c r="AK19" s="92">
        <f t="shared" si="15"/>
        <v>5</v>
      </c>
      <c r="AL19" s="92">
        <f t="shared" si="16"/>
        <v>5</v>
      </c>
      <c r="AM19" s="92">
        <f t="shared" si="17"/>
        <v>4</v>
      </c>
      <c r="AN19" s="92">
        <f t="shared" si="18"/>
        <v>5</v>
      </c>
      <c r="AO19" s="92">
        <f t="shared" si="19"/>
        <v>3</v>
      </c>
      <c r="AP19" s="92">
        <f t="shared" si="20"/>
        <v>3</v>
      </c>
      <c r="AQ19" s="92">
        <f t="shared" si="21"/>
        <v>5</v>
      </c>
      <c r="AR19" s="92" t="str">
        <f t="shared" si="22"/>
        <v/>
      </c>
      <c r="AS19" s="92" t="str">
        <f t="shared" si="23"/>
        <v/>
      </c>
      <c r="AT19" s="92" t="str">
        <f t="shared" si="24"/>
        <v/>
      </c>
      <c r="AU19" s="92" t="str">
        <f t="shared" si="25"/>
        <v/>
      </c>
      <c r="AV19" s="92" t="str">
        <f t="shared" si="26"/>
        <v/>
      </c>
      <c r="AW19" s="87">
        <f t="shared" si="27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8" x14ac:dyDescent="0.25">
      <c r="A20" s="80">
        <v>14</v>
      </c>
      <c r="B20" s="110"/>
      <c r="C20" s="82" t="s">
        <v>37</v>
      </c>
      <c r="D20" s="83" t="s">
        <v>252</v>
      </c>
      <c r="E20" s="84">
        <v>2742</v>
      </c>
      <c r="F20" s="85"/>
      <c r="G20" s="85">
        <v>5</v>
      </c>
      <c r="H20" s="85">
        <v>4</v>
      </c>
      <c r="I20" s="85">
        <v>4</v>
      </c>
      <c r="J20" s="85">
        <v>4</v>
      </c>
      <c r="K20" s="85">
        <v>5</v>
      </c>
      <c r="L20" s="85">
        <v>5</v>
      </c>
      <c r="M20" s="85">
        <v>5</v>
      </c>
      <c r="N20" s="85">
        <v>4</v>
      </c>
      <c r="O20" s="85">
        <v>4</v>
      </c>
      <c r="P20" s="85">
        <v>4</v>
      </c>
      <c r="Q20" s="85"/>
      <c r="R20" s="85"/>
      <c r="S20" s="85"/>
      <c r="T20" s="85"/>
      <c r="U20" s="86"/>
      <c r="V20" s="103">
        <f t="shared" si="0"/>
        <v>4</v>
      </c>
      <c r="W20" s="104">
        <f t="shared" si="1"/>
        <v>0</v>
      </c>
      <c r="X20" s="104">
        <f t="shared" si="28"/>
        <v>0</v>
      </c>
      <c r="Y20" s="104">
        <f t="shared" si="3"/>
        <v>0</v>
      </c>
      <c r="Z20" s="104">
        <f t="shared" si="4"/>
        <v>0</v>
      </c>
      <c r="AA20" s="104">
        <f t="shared" si="5"/>
        <v>6</v>
      </c>
      <c r="AB20" s="104">
        <f t="shared" si="6"/>
        <v>4</v>
      </c>
      <c r="AC20" s="104">
        <f t="shared" si="7"/>
        <v>10</v>
      </c>
      <c r="AD20" s="105">
        <f t="shared" si="8"/>
        <v>4.4000000000000004</v>
      </c>
      <c r="AE20" s="106">
        <f t="shared" si="10"/>
        <v>0</v>
      </c>
      <c r="AF20" s="31"/>
      <c r="AG20" s="92" t="str">
        <f t="shared" si="11"/>
        <v/>
      </c>
      <c r="AH20" s="92">
        <f t="shared" si="12"/>
        <v>5</v>
      </c>
      <c r="AI20" s="92">
        <f t="shared" si="13"/>
        <v>4</v>
      </c>
      <c r="AJ20" s="92">
        <f t="shared" si="14"/>
        <v>4</v>
      </c>
      <c r="AK20" s="92">
        <f t="shared" si="15"/>
        <v>4</v>
      </c>
      <c r="AL20" s="92">
        <f t="shared" si="16"/>
        <v>5</v>
      </c>
      <c r="AM20" s="92">
        <f t="shared" si="17"/>
        <v>5</v>
      </c>
      <c r="AN20" s="92">
        <f t="shared" si="18"/>
        <v>5</v>
      </c>
      <c r="AO20" s="92">
        <f t="shared" si="19"/>
        <v>4</v>
      </c>
      <c r="AP20" s="92">
        <f t="shared" si="20"/>
        <v>4</v>
      </c>
      <c r="AQ20" s="92">
        <f t="shared" si="21"/>
        <v>4</v>
      </c>
      <c r="AR20" s="92" t="str">
        <f t="shared" si="22"/>
        <v/>
      </c>
      <c r="AS20" s="92" t="str">
        <f t="shared" si="23"/>
        <v/>
      </c>
      <c r="AT20" s="92" t="str">
        <f t="shared" si="24"/>
        <v/>
      </c>
      <c r="AU20" s="92" t="str">
        <f t="shared" si="25"/>
        <v/>
      </c>
      <c r="AV20" s="92" t="str">
        <f t="shared" si="26"/>
        <v/>
      </c>
      <c r="AW20" s="87">
        <f t="shared" si="27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8" x14ac:dyDescent="0.25">
      <c r="A21" s="80">
        <v>15</v>
      </c>
      <c r="B21" s="110"/>
      <c r="C21" s="82" t="s">
        <v>37</v>
      </c>
      <c r="D21" s="83" t="s">
        <v>253</v>
      </c>
      <c r="E21" s="84">
        <v>2742</v>
      </c>
      <c r="F21" s="85"/>
      <c r="G21" s="85">
        <v>4</v>
      </c>
      <c r="H21" s="85">
        <v>4</v>
      </c>
      <c r="I21" s="85">
        <v>4</v>
      </c>
      <c r="J21" s="85">
        <v>4</v>
      </c>
      <c r="K21" s="85">
        <v>4</v>
      </c>
      <c r="L21" s="85">
        <v>4</v>
      </c>
      <c r="M21" s="85">
        <v>4</v>
      </c>
      <c r="N21" s="85">
        <v>3</v>
      </c>
      <c r="O21" s="85">
        <v>3</v>
      </c>
      <c r="P21" s="85">
        <v>5</v>
      </c>
      <c r="Q21" s="85"/>
      <c r="R21" s="102"/>
      <c r="S21" s="85"/>
      <c r="T21" s="85"/>
      <c r="U21" s="86"/>
      <c r="V21" s="103">
        <f t="shared" si="0"/>
        <v>3</v>
      </c>
      <c r="W21" s="104">
        <f t="shared" si="1"/>
        <v>0</v>
      </c>
      <c r="X21" s="104">
        <f t="shared" si="28"/>
        <v>0</v>
      </c>
      <c r="Y21" s="104">
        <f t="shared" si="3"/>
        <v>0</v>
      </c>
      <c r="Z21" s="104">
        <f t="shared" si="4"/>
        <v>2</v>
      </c>
      <c r="AA21" s="104">
        <f t="shared" si="5"/>
        <v>7</v>
      </c>
      <c r="AB21" s="104">
        <f t="shared" si="6"/>
        <v>1</v>
      </c>
      <c r="AC21" s="104">
        <f t="shared" si="7"/>
        <v>10</v>
      </c>
      <c r="AD21" s="105">
        <f t="shared" si="8"/>
        <v>3.9</v>
      </c>
      <c r="AE21" s="106">
        <f t="shared" si="10"/>
        <v>0</v>
      </c>
      <c r="AF21" s="31"/>
      <c r="AG21" s="92" t="str">
        <f t="shared" si="11"/>
        <v/>
      </c>
      <c r="AH21" s="92">
        <f t="shared" si="12"/>
        <v>4</v>
      </c>
      <c r="AI21" s="92">
        <f t="shared" si="13"/>
        <v>4</v>
      </c>
      <c r="AJ21" s="92">
        <f t="shared" si="14"/>
        <v>4</v>
      </c>
      <c r="AK21" s="92">
        <f t="shared" si="15"/>
        <v>4</v>
      </c>
      <c r="AL21" s="92">
        <f t="shared" si="16"/>
        <v>4</v>
      </c>
      <c r="AM21" s="92">
        <f t="shared" si="17"/>
        <v>4</v>
      </c>
      <c r="AN21" s="92">
        <f t="shared" si="18"/>
        <v>4</v>
      </c>
      <c r="AO21" s="92">
        <f t="shared" si="19"/>
        <v>3</v>
      </c>
      <c r="AP21" s="92">
        <f t="shared" si="20"/>
        <v>3</v>
      </c>
      <c r="AQ21" s="92">
        <f t="shared" si="21"/>
        <v>5</v>
      </c>
      <c r="AR21" s="92" t="str">
        <f t="shared" si="22"/>
        <v/>
      </c>
      <c r="AS21" s="92" t="str">
        <f t="shared" si="23"/>
        <v/>
      </c>
      <c r="AT21" s="92" t="str">
        <f t="shared" si="24"/>
        <v/>
      </c>
      <c r="AU21" s="92" t="str">
        <f t="shared" si="25"/>
        <v/>
      </c>
      <c r="AV21" s="92" t="str">
        <f t="shared" si="26"/>
        <v/>
      </c>
      <c r="AW21" s="87">
        <f t="shared" si="27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8" x14ac:dyDescent="0.25">
      <c r="A22" s="80">
        <v>16</v>
      </c>
      <c r="B22" s="110"/>
      <c r="C22" s="82" t="s">
        <v>37</v>
      </c>
      <c r="D22" s="83" t="s">
        <v>254</v>
      </c>
      <c r="E22" s="84">
        <v>2742</v>
      </c>
      <c r="F22" s="85"/>
      <c r="G22" s="85">
        <v>4</v>
      </c>
      <c r="H22" s="85">
        <v>5</v>
      </c>
      <c r="I22" s="85">
        <v>5</v>
      </c>
      <c r="J22" s="85">
        <v>5</v>
      </c>
      <c r="K22" s="85">
        <v>5</v>
      </c>
      <c r="L22" s="85">
        <v>5</v>
      </c>
      <c r="M22" s="85">
        <v>5</v>
      </c>
      <c r="N22" s="85">
        <v>4</v>
      </c>
      <c r="O22" s="85">
        <v>5</v>
      </c>
      <c r="P22" s="85">
        <v>5</v>
      </c>
      <c r="Q22" s="85"/>
      <c r="R22" s="102"/>
      <c r="S22" s="85"/>
      <c r="T22" s="85"/>
      <c r="U22" s="86"/>
      <c r="V22" s="103">
        <f t="shared" si="0"/>
        <v>4</v>
      </c>
      <c r="W22" s="104">
        <f t="shared" si="1"/>
        <v>0</v>
      </c>
      <c r="X22" s="104">
        <f t="shared" si="28"/>
        <v>0</v>
      </c>
      <c r="Y22" s="104">
        <f t="shared" si="3"/>
        <v>0</v>
      </c>
      <c r="Z22" s="104">
        <f t="shared" si="4"/>
        <v>0</v>
      </c>
      <c r="AA22" s="104">
        <f t="shared" si="5"/>
        <v>2</v>
      </c>
      <c r="AB22" s="104">
        <f t="shared" si="6"/>
        <v>8</v>
      </c>
      <c r="AC22" s="104">
        <f t="shared" si="7"/>
        <v>10</v>
      </c>
      <c r="AD22" s="105">
        <f t="shared" si="8"/>
        <v>4.8</v>
      </c>
      <c r="AE22" s="106">
        <f t="shared" si="10"/>
        <v>0</v>
      </c>
      <c r="AF22" s="31"/>
      <c r="AG22" s="92" t="str">
        <f t="shared" si="11"/>
        <v/>
      </c>
      <c r="AH22" s="92">
        <f t="shared" si="12"/>
        <v>4</v>
      </c>
      <c r="AI22" s="92">
        <f t="shared" si="13"/>
        <v>5</v>
      </c>
      <c r="AJ22" s="92">
        <f t="shared" si="14"/>
        <v>5</v>
      </c>
      <c r="AK22" s="92">
        <f t="shared" si="15"/>
        <v>5</v>
      </c>
      <c r="AL22" s="92">
        <f t="shared" si="16"/>
        <v>5</v>
      </c>
      <c r="AM22" s="92">
        <f t="shared" si="17"/>
        <v>5</v>
      </c>
      <c r="AN22" s="92">
        <f t="shared" si="18"/>
        <v>5</v>
      </c>
      <c r="AO22" s="92">
        <f t="shared" si="19"/>
        <v>4</v>
      </c>
      <c r="AP22" s="92">
        <f t="shared" si="20"/>
        <v>5</v>
      </c>
      <c r="AQ22" s="92">
        <f t="shared" si="21"/>
        <v>5</v>
      </c>
      <c r="AR22" s="92" t="str">
        <f t="shared" si="22"/>
        <v/>
      </c>
      <c r="AS22" s="92" t="str">
        <f t="shared" si="23"/>
        <v/>
      </c>
      <c r="AT22" s="92" t="str">
        <f t="shared" si="24"/>
        <v/>
      </c>
      <c r="AU22" s="92" t="str">
        <f t="shared" si="25"/>
        <v/>
      </c>
      <c r="AV22" s="92" t="str">
        <f t="shared" si="26"/>
        <v/>
      </c>
      <c r="AW22" s="87">
        <f t="shared" si="27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8" x14ac:dyDescent="0.25">
      <c r="A23" s="80">
        <v>17</v>
      </c>
      <c r="B23" s="110"/>
      <c r="C23" s="82" t="s">
        <v>37</v>
      </c>
      <c r="D23" s="83" t="s">
        <v>255</v>
      </c>
      <c r="E23" s="84">
        <v>2742</v>
      </c>
      <c r="F23" s="85"/>
      <c r="G23" s="85">
        <v>3</v>
      </c>
      <c r="H23" s="85">
        <v>4</v>
      </c>
      <c r="I23" s="85">
        <v>4</v>
      </c>
      <c r="J23" s="85">
        <v>4</v>
      </c>
      <c r="K23" s="85">
        <v>4</v>
      </c>
      <c r="L23" s="85">
        <v>3</v>
      </c>
      <c r="M23" s="85">
        <v>5</v>
      </c>
      <c r="N23" s="85">
        <v>3</v>
      </c>
      <c r="O23" s="85">
        <v>3</v>
      </c>
      <c r="P23" s="85">
        <v>5</v>
      </c>
      <c r="Q23" s="85"/>
      <c r="R23" s="102"/>
      <c r="S23" s="85"/>
      <c r="T23" s="85"/>
      <c r="U23" s="86"/>
      <c r="V23" s="103">
        <f t="shared" si="0"/>
        <v>3</v>
      </c>
      <c r="W23" s="104">
        <f t="shared" si="1"/>
        <v>0</v>
      </c>
      <c r="X23" s="104">
        <f t="shared" si="28"/>
        <v>0</v>
      </c>
      <c r="Y23" s="104">
        <f t="shared" si="3"/>
        <v>0</v>
      </c>
      <c r="Z23" s="104">
        <f t="shared" si="4"/>
        <v>4</v>
      </c>
      <c r="AA23" s="104">
        <f t="shared" si="5"/>
        <v>4</v>
      </c>
      <c r="AB23" s="104">
        <f t="shared" si="6"/>
        <v>2</v>
      </c>
      <c r="AC23" s="104">
        <f t="shared" si="7"/>
        <v>10</v>
      </c>
      <c r="AD23" s="105">
        <f t="shared" si="8"/>
        <v>3.8</v>
      </c>
      <c r="AE23" s="106">
        <f t="shared" si="10"/>
        <v>0</v>
      </c>
      <c r="AF23" s="31"/>
      <c r="AG23" s="92" t="str">
        <f t="shared" si="11"/>
        <v/>
      </c>
      <c r="AH23" s="92">
        <f t="shared" si="12"/>
        <v>3</v>
      </c>
      <c r="AI23" s="92">
        <f t="shared" si="13"/>
        <v>4</v>
      </c>
      <c r="AJ23" s="92">
        <f t="shared" si="14"/>
        <v>4</v>
      </c>
      <c r="AK23" s="92">
        <f t="shared" si="15"/>
        <v>4</v>
      </c>
      <c r="AL23" s="92">
        <f t="shared" si="16"/>
        <v>4</v>
      </c>
      <c r="AM23" s="92">
        <f t="shared" si="17"/>
        <v>3</v>
      </c>
      <c r="AN23" s="92">
        <f t="shared" si="18"/>
        <v>5</v>
      </c>
      <c r="AO23" s="92">
        <f t="shared" si="19"/>
        <v>3</v>
      </c>
      <c r="AP23" s="92">
        <f t="shared" si="20"/>
        <v>3</v>
      </c>
      <c r="AQ23" s="92">
        <f t="shared" si="21"/>
        <v>5</v>
      </c>
      <c r="AR23" s="92" t="str">
        <f t="shared" si="22"/>
        <v/>
      </c>
      <c r="AS23" s="92" t="str">
        <f t="shared" si="23"/>
        <v/>
      </c>
      <c r="AT23" s="92" t="str">
        <f t="shared" si="24"/>
        <v/>
      </c>
      <c r="AU23" s="92" t="str">
        <f t="shared" si="25"/>
        <v/>
      </c>
      <c r="AV23" s="92" t="str">
        <f t="shared" si="26"/>
        <v/>
      </c>
      <c r="AW23" s="87">
        <f t="shared" si="27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8" x14ac:dyDescent="0.25">
      <c r="A24" s="80">
        <v>18</v>
      </c>
      <c r="B24" s="110"/>
      <c r="C24" s="82" t="s">
        <v>37</v>
      </c>
      <c r="D24" s="83" t="s">
        <v>256</v>
      </c>
      <c r="E24" s="84">
        <v>2742</v>
      </c>
      <c r="F24" s="85"/>
      <c r="G24" s="85">
        <v>4</v>
      </c>
      <c r="H24" s="85">
        <v>4</v>
      </c>
      <c r="I24" s="85">
        <v>5</v>
      </c>
      <c r="J24" s="85">
        <v>4</v>
      </c>
      <c r="K24" s="85">
        <v>4</v>
      </c>
      <c r="L24" s="85">
        <v>5</v>
      </c>
      <c r="M24" s="85">
        <v>5</v>
      </c>
      <c r="N24" s="85">
        <v>3</v>
      </c>
      <c r="O24" s="85">
        <v>3</v>
      </c>
      <c r="P24" s="85">
        <v>4</v>
      </c>
      <c r="Q24" s="85"/>
      <c r="R24" s="102"/>
      <c r="S24" s="85"/>
      <c r="T24" s="85"/>
      <c r="U24" s="86"/>
      <c r="V24" s="103">
        <f t="shared" si="0"/>
        <v>3</v>
      </c>
      <c r="W24" s="104">
        <f t="shared" si="1"/>
        <v>0</v>
      </c>
      <c r="X24" s="104">
        <f t="shared" si="28"/>
        <v>0</v>
      </c>
      <c r="Y24" s="104">
        <f t="shared" si="3"/>
        <v>0</v>
      </c>
      <c r="Z24" s="104">
        <f t="shared" si="4"/>
        <v>2</v>
      </c>
      <c r="AA24" s="104">
        <f t="shared" si="5"/>
        <v>5</v>
      </c>
      <c r="AB24" s="104">
        <f t="shared" si="6"/>
        <v>3</v>
      </c>
      <c r="AC24" s="104">
        <f t="shared" si="7"/>
        <v>10</v>
      </c>
      <c r="AD24" s="105">
        <f t="shared" si="8"/>
        <v>4.0999999999999996</v>
      </c>
      <c r="AE24" s="106">
        <f t="shared" si="10"/>
        <v>0</v>
      </c>
      <c r="AF24" s="31"/>
      <c r="AG24" s="92" t="str">
        <f t="shared" si="11"/>
        <v/>
      </c>
      <c r="AH24" s="92">
        <f t="shared" si="12"/>
        <v>4</v>
      </c>
      <c r="AI24" s="92">
        <f t="shared" si="13"/>
        <v>4</v>
      </c>
      <c r="AJ24" s="92">
        <f t="shared" si="14"/>
        <v>5</v>
      </c>
      <c r="AK24" s="92">
        <f t="shared" si="15"/>
        <v>4</v>
      </c>
      <c r="AL24" s="92">
        <f t="shared" si="16"/>
        <v>4</v>
      </c>
      <c r="AM24" s="92">
        <f t="shared" si="17"/>
        <v>5</v>
      </c>
      <c r="AN24" s="92">
        <f t="shared" si="18"/>
        <v>5</v>
      </c>
      <c r="AO24" s="92">
        <f t="shared" si="19"/>
        <v>3</v>
      </c>
      <c r="AP24" s="92">
        <f t="shared" si="20"/>
        <v>3</v>
      </c>
      <c r="AQ24" s="92">
        <f t="shared" si="21"/>
        <v>4</v>
      </c>
      <c r="AR24" s="92" t="str">
        <f t="shared" si="22"/>
        <v/>
      </c>
      <c r="AS24" s="92" t="str">
        <f t="shared" si="23"/>
        <v/>
      </c>
      <c r="AT24" s="92" t="str">
        <f t="shared" si="24"/>
        <v/>
      </c>
      <c r="AU24" s="92" t="str">
        <f t="shared" si="25"/>
        <v/>
      </c>
      <c r="AV24" s="92" t="str">
        <f t="shared" si="26"/>
        <v/>
      </c>
      <c r="AW24" s="87">
        <f t="shared" si="27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8" x14ac:dyDescent="0.25">
      <c r="A25" s="80">
        <v>19</v>
      </c>
      <c r="B25" s="110"/>
      <c r="C25" s="82" t="s">
        <v>37</v>
      </c>
      <c r="D25" s="83" t="s">
        <v>257</v>
      </c>
      <c r="E25" s="84">
        <v>2742</v>
      </c>
      <c r="F25" s="85"/>
      <c r="G25" s="85">
        <v>5</v>
      </c>
      <c r="H25" s="85">
        <v>4</v>
      </c>
      <c r="I25" s="85">
        <v>5</v>
      </c>
      <c r="J25" s="85">
        <v>5</v>
      </c>
      <c r="K25" s="85">
        <v>5</v>
      </c>
      <c r="L25" s="85">
        <v>5</v>
      </c>
      <c r="M25" s="85">
        <v>5</v>
      </c>
      <c r="N25" s="85">
        <v>4</v>
      </c>
      <c r="O25" s="85">
        <v>4</v>
      </c>
      <c r="P25" s="85">
        <v>5</v>
      </c>
      <c r="Q25" s="85"/>
      <c r="R25" s="102"/>
      <c r="S25" s="85"/>
      <c r="T25" s="85"/>
      <c r="U25" s="86"/>
      <c r="V25" s="103">
        <f t="shared" si="0"/>
        <v>4</v>
      </c>
      <c r="W25" s="104">
        <f t="shared" si="1"/>
        <v>0</v>
      </c>
      <c r="X25" s="104">
        <f t="shared" si="28"/>
        <v>0</v>
      </c>
      <c r="Y25" s="104">
        <f t="shared" si="3"/>
        <v>0</v>
      </c>
      <c r="Z25" s="104">
        <f t="shared" si="4"/>
        <v>0</v>
      </c>
      <c r="AA25" s="104">
        <f t="shared" si="5"/>
        <v>3</v>
      </c>
      <c r="AB25" s="104">
        <f t="shared" si="6"/>
        <v>7</v>
      </c>
      <c r="AC25" s="104">
        <f t="shared" si="7"/>
        <v>10</v>
      </c>
      <c r="AD25" s="105">
        <f t="shared" si="8"/>
        <v>4.7</v>
      </c>
      <c r="AE25" s="106">
        <f t="shared" si="10"/>
        <v>0</v>
      </c>
      <c r="AF25" s="31"/>
      <c r="AG25" s="92" t="str">
        <f t="shared" si="11"/>
        <v/>
      </c>
      <c r="AH25" s="92">
        <f t="shared" si="12"/>
        <v>5</v>
      </c>
      <c r="AI25" s="92">
        <f t="shared" si="13"/>
        <v>4</v>
      </c>
      <c r="AJ25" s="92">
        <f t="shared" si="14"/>
        <v>5</v>
      </c>
      <c r="AK25" s="92">
        <f t="shared" si="15"/>
        <v>5</v>
      </c>
      <c r="AL25" s="92">
        <f t="shared" si="16"/>
        <v>5</v>
      </c>
      <c r="AM25" s="92">
        <f t="shared" si="17"/>
        <v>5</v>
      </c>
      <c r="AN25" s="92">
        <f t="shared" si="18"/>
        <v>5</v>
      </c>
      <c r="AO25" s="92">
        <f t="shared" si="19"/>
        <v>4</v>
      </c>
      <c r="AP25" s="92">
        <f t="shared" si="20"/>
        <v>4</v>
      </c>
      <c r="AQ25" s="92">
        <f t="shared" si="21"/>
        <v>5</v>
      </c>
      <c r="AR25" s="92" t="str">
        <f t="shared" si="22"/>
        <v/>
      </c>
      <c r="AS25" s="92" t="str">
        <f t="shared" si="23"/>
        <v/>
      </c>
      <c r="AT25" s="92" t="str">
        <f t="shared" si="24"/>
        <v/>
      </c>
      <c r="AU25" s="92" t="str">
        <f t="shared" si="25"/>
        <v/>
      </c>
      <c r="AV25" s="92" t="str">
        <f t="shared" si="26"/>
        <v/>
      </c>
      <c r="AW25" s="87">
        <f t="shared" si="27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8" x14ac:dyDescent="0.25">
      <c r="A26" s="80">
        <v>20</v>
      </c>
      <c r="B26" s="110"/>
      <c r="C26" s="82" t="s">
        <v>37</v>
      </c>
      <c r="D26" s="83" t="s">
        <v>258</v>
      </c>
      <c r="E26" s="84">
        <v>2742</v>
      </c>
      <c r="F26" s="85"/>
      <c r="G26" s="85">
        <v>5</v>
      </c>
      <c r="H26" s="85">
        <v>5</v>
      </c>
      <c r="I26" s="85">
        <v>3</v>
      </c>
      <c r="J26" s="85">
        <v>5</v>
      </c>
      <c r="K26" s="85">
        <v>5</v>
      </c>
      <c r="L26" s="85">
        <v>5</v>
      </c>
      <c r="M26" s="85">
        <v>5</v>
      </c>
      <c r="N26" s="85">
        <v>4</v>
      </c>
      <c r="O26" s="85">
        <v>4</v>
      </c>
      <c r="P26" s="85">
        <v>5</v>
      </c>
      <c r="Q26" s="85"/>
      <c r="R26" s="102"/>
      <c r="S26" s="85"/>
      <c r="T26" s="85"/>
      <c r="U26" s="86"/>
      <c r="V26" s="103">
        <f t="shared" si="0"/>
        <v>3</v>
      </c>
      <c r="W26" s="104">
        <f t="shared" si="1"/>
        <v>0</v>
      </c>
      <c r="X26" s="104">
        <f t="shared" si="28"/>
        <v>0</v>
      </c>
      <c r="Y26" s="104">
        <f t="shared" si="3"/>
        <v>0</v>
      </c>
      <c r="Z26" s="104">
        <f t="shared" si="4"/>
        <v>1</v>
      </c>
      <c r="AA26" s="104">
        <f t="shared" si="5"/>
        <v>2</v>
      </c>
      <c r="AB26" s="104">
        <f t="shared" si="6"/>
        <v>7</v>
      </c>
      <c r="AC26" s="104">
        <f t="shared" si="7"/>
        <v>10</v>
      </c>
      <c r="AD26" s="105">
        <f t="shared" si="8"/>
        <v>4.5999999999999996</v>
      </c>
      <c r="AE26" s="106">
        <f t="shared" si="10"/>
        <v>0</v>
      </c>
      <c r="AF26" s="31"/>
      <c r="AG26" s="92" t="str">
        <f t="shared" si="11"/>
        <v/>
      </c>
      <c r="AH26" s="92">
        <f t="shared" si="12"/>
        <v>5</v>
      </c>
      <c r="AI26" s="92">
        <f t="shared" si="13"/>
        <v>5</v>
      </c>
      <c r="AJ26" s="92">
        <f t="shared" si="14"/>
        <v>3</v>
      </c>
      <c r="AK26" s="92">
        <f t="shared" si="15"/>
        <v>5</v>
      </c>
      <c r="AL26" s="92">
        <f t="shared" si="16"/>
        <v>5</v>
      </c>
      <c r="AM26" s="92">
        <f t="shared" si="17"/>
        <v>5</v>
      </c>
      <c r="AN26" s="92">
        <f t="shared" si="18"/>
        <v>5</v>
      </c>
      <c r="AO26" s="92">
        <f t="shared" si="19"/>
        <v>4</v>
      </c>
      <c r="AP26" s="92">
        <f t="shared" si="20"/>
        <v>4</v>
      </c>
      <c r="AQ26" s="92">
        <f t="shared" si="21"/>
        <v>5</v>
      </c>
      <c r="AR26" s="92" t="str">
        <f t="shared" si="22"/>
        <v/>
      </c>
      <c r="AS26" s="92" t="str">
        <f t="shared" si="23"/>
        <v/>
      </c>
      <c r="AT26" s="92" t="str">
        <f t="shared" si="24"/>
        <v/>
      </c>
      <c r="AU26" s="92" t="str">
        <f t="shared" si="25"/>
        <v/>
      </c>
      <c r="AV26" s="92" t="str">
        <f t="shared" si="26"/>
        <v/>
      </c>
      <c r="AW26" s="87">
        <f t="shared" si="27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8" x14ac:dyDescent="0.25">
      <c r="A27" s="80">
        <v>21</v>
      </c>
      <c r="B27" s="110"/>
      <c r="C27" s="82" t="s">
        <v>37</v>
      </c>
      <c r="D27" s="83" t="s">
        <v>259</v>
      </c>
      <c r="E27" s="84">
        <v>2742</v>
      </c>
      <c r="F27" s="85"/>
      <c r="G27" s="85">
        <v>5</v>
      </c>
      <c r="H27" s="85">
        <v>5</v>
      </c>
      <c r="I27" s="85">
        <v>5</v>
      </c>
      <c r="J27" s="85">
        <v>5</v>
      </c>
      <c r="K27" s="85">
        <v>5</v>
      </c>
      <c r="L27" s="85">
        <v>5</v>
      </c>
      <c r="M27" s="85">
        <v>5</v>
      </c>
      <c r="N27" s="85">
        <v>5</v>
      </c>
      <c r="O27" s="85">
        <v>5</v>
      </c>
      <c r="P27" s="85">
        <v>5</v>
      </c>
      <c r="Q27" s="85"/>
      <c r="R27" s="102"/>
      <c r="S27" s="85"/>
      <c r="T27" s="85"/>
      <c r="U27" s="86"/>
      <c r="V27" s="103">
        <f t="shared" si="0"/>
        <v>5</v>
      </c>
      <c r="W27" s="104">
        <f t="shared" si="1"/>
        <v>0</v>
      </c>
      <c r="X27" s="104">
        <f t="shared" si="28"/>
        <v>0</v>
      </c>
      <c r="Y27" s="104">
        <f t="shared" si="3"/>
        <v>0</v>
      </c>
      <c r="Z27" s="104">
        <f t="shared" si="4"/>
        <v>0</v>
      </c>
      <c r="AA27" s="104">
        <f t="shared" si="5"/>
        <v>0</v>
      </c>
      <c r="AB27" s="104">
        <f t="shared" si="6"/>
        <v>10</v>
      </c>
      <c r="AC27" s="104">
        <f t="shared" si="7"/>
        <v>10</v>
      </c>
      <c r="AD27" s="105">
        <f t="shared" si="8"/>
        <v>5</v>
      </c>
      <c r="AE27" s="106">
        <f t="shared" si="10"/>
        <v>0</v>
      </c>
      <c r="AF27" s="31"/>
      <c r="AG27" s="92" t="str">
        <f t="shared" si="11"/>
        <v/>
      </c>
      <c r="AH27" s="92">
        <f t="shared" si="12"/>
        <v>5</v>
      </c>
      <c r="AI27" s="92">
        <f t="shared" si="13"/>
        <v>5</v>
      </c>
      <c r="AJ27" s="92">
        <f t="shared" si="14"/>
        <v>5</v>
      </c>
      <c r="AK27" s="92">
        <f t="shared" si="15"/>
        <v>5</v>
      </c>
      <c r="AL27" s="92">
        <f t="shared" si="16"/>
        <v>5</v>
      </c>
      <c r="AM27" s="92">
        <f t="shared" si="17"/>
        <v>5</v>
      </c>
      <c r="AN27" s="92">
        <f t="shared" si="18"/>
        <v>5</v>
      </c>
      <c r="AO27" s="92">
        <f t="shared" si="19"/>
        <v>5</v>
      </c>
      <c r="AP27" s="92">
        <f t="shared" si="20"/>
        <v>5</v>
      </c>
      <c r="AQ27" s="92">
        <f t="shared" si="21"/>
        <v>5</v>
      </c>
      <c r="AR27" s="92" t="str">
        <f t="shared" si="22"/>
        <v/>
      </c>
      <c r="AS27" s="92" t="str">
        <f t="shared" si="23"/>
        <v/>
      </c>
      <c r="AT27" s="92" t="str">
        <f t="shared" si="24"/>
        <v/>
      </c>
      <c r="AU27" s="92" t="str">
        <f t="shared" si="25"/>
        <v/>
      </c>
      <c r="AV27" s="92" t="str">
        <f t="shared" si="26"/>
        <v/>
      </c>
      <c r="AW27" s="87">
        <f t="shared" si="27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8" x14ac:dyDescent="0.25">
      <c r="A28" s="80">
        <v>22</v>
      </c>
      <c r="B28" s="110"/>
      <c r="C28" s="82" t="s">
        <v>37</v>
      </c>
      <c r="D28" s="83" t="s">
        <v>260</v>
      </c>
      <c r="E28" s="84">
        <v>2742</v>
      </c>
      <c r="F28" s="85"/>
      <c r="G28" s="85">
        <v>4</v>
      </c>
      <c r="H28" s="85">
        <v>4</v>
      </c>
      <c r="I28" s="85">
        <v>5</v>
      </c>
      <c r="J28" s="85">
        <v>3</v>
      </c>
      <c r="K28" s="85">
        <v>4</v>
      </c>
      <c r="L28" s="85">
        <v>3</v>
      </c>
      <c r="M28" s="85">
        <v>4</v>
      </c>
      <c r="N28" s="85">
        <v>3</v>
      </c>
      <c r="O28" s="85">
        <v>3</v>
      </c>
      <c r="P28" s="85">
        <v>4</v>
      </c>
      <c r="Q28" s="85"/>
      <c r="R28" s="102"/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8"/>
        <v>0</v>
      </c>
      <c r="Y28" s="104">
        <f t="shared" si="3"/>
        <v>0</v>
      </c>
      <c r="Z28" s="104">
        <f t="shared" si="4"/>
        <v>4</v>
      </c>
      <c r="AA28" s="104">
        <f t="shared" si="5"/>
        <v>5</v>
      </c>
      <c r="AB28" s="104">
        <f t="shared" si="6"/>
        <v>1</v>
      </c>
      <c r="AC28" s="104">
        <f t="shared" si="7"/>
        <v>10</v>
      </c>
      <c r="AD28" s="105">
        <f t="shared" si="8"/>
        <v>3.7</v>
      </c>
      <c r="AE28" s="106">
        <f t="shared" si="10"/>
        <v>0</v>
      </c>
      <c r="AF28" s="31"/>
      <c r="AG28" s="92" t="str">
        <f t="shared" si="11"/>
        <v/>
      </c>
      <c r="AH28" s="92">
        <f t="shared" si="12"/>
        <v>4</v>
      </c>
      <c r="AI28" s="92">
        <f t="shared" si="13"/>
        <v>4</v>
      </c>
      <c r="AJ28" s="92">
        <f t="shared" si="14"/>
        <v>5</v>
      </c>
      <c r="AK28" s="92">
        <f t="shared" si="15"/>
        <v>3</v>
      </c>
      <c r="AL28" s="92">
        <f t="shared" si="16"/>
        <v>4</v>
      </c>
      <c r="AM28" s="92">
        <f t="shared" si="17"/>
        <v>3</v>
      </c>
      <c r="AN28" s="92">
        <f t="shared" si="18"/>
        <v>4</v>
      </c>
      <c r="AO28" s="92">
        <f t="shared" si="19"/>
        <v>3</v>
      </c>
      <c r="AP28" s="92">
        <f t="shared" si="20"/>
        <v>3</v>
      </c>
      <c r="AQ28" s="92">
        <f t="shared" si="21"/>
        <v>4</v>
      </c>
      <c r="AR28" s="92" t="str">
        <f t="shared" si="22"/>
        <v/>
      </c>
      <c r="AS28" s="92" t="str">
        <f t="shared" si="23"/>
        <v/>
      </c>
      <c r="AT28" s="92" t="str">
        <f t="shared" si="24"/>
        <v/>
      </c>
      <c r="AU28" s="92" t="str">
        <f t="shared" si="25"/>
        <v/>
      </c>
      <c r="AV28" s="92" t="str">
        <f t="shared" si="26"/>
        <v/>
      </c>
      <c r="AW28" s="87">
        <f t="shared" si="27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8" x14ac:dyDescent="0.25">
      <c r="A29" s="80">
        <v>23</v>
      </c>
      <c r="B29" s="110"/>
      <c r="C29" s="82" t="s">
        <v>37</v>
      </c>
      <c r="D29" s="83" t="s">
        <v>261</v>
      </c>
      <c r="E29" s="84">
        <v>2742</v>
      </c>
      <c r="F29" s="85"/>
      <c r="G29" s="85">
        <v>4</v>
      </c>
      <c r="H29" s="85">
        <v>4</v>
      </c>
      <c r="I29" s="85">
        <v>3</v>
      </c>
      <c r="J29" s="85">
        <v>3</v>
      </c>
      <c r="K29" s="85">
        <v>4</v>
      </c>
      <c r="L29" s="85">
        <v>4</v>
      </c>
      <c r="M29" s="85">
        <v>5</v>
      </c>
      <c r="N29" s="85">
        <v>3</v>
      </c>
      <c r="O29" s="85">
        <v>3</v>
      </c>
      <c r="P29" s="85">
        <v>5</v>
      </c>
      <c r="Q29" s="85"/>
      <c r="R29" s="102"/>
      <c r="S29" s="85"/>
      <c r="T29" s="85"/>
      <c r="U29" s="86"/>
      <c r="V29" s="103">
        <f t="shared" si="0"/>
        <v>3</v>
      </c>
      <c r="W29" s="104">
        <f t="shared" si="1"/>
        <v>0</v>
      </c>
      <c r="X29" s="104">
        <f t="shared" si="28"/>
        <v>0</v>
      </c>
      <c r="Y29" s="104">
        <f t="shared" si="3"/>
        <v>0</v>
      </c>
      <c r="Z29" s="104">
        <f t="shared" si="4"/>
        <v>4</v>
      </c>
      <c r="AA29" s="104">
        <f t="shared" si="5"/>
        <v>4</v>
      </c>
      <c r="AB29" s="104">
        <f t="shared" si="6"/>
        <v>2</v>
      </c>
      <c r="AC29" s="104">
        <f t="shared" si="7"/>
        <v>10</v>
      </c>
      <c r="AD29" s="105">
        <f t="shared" si="8"/>
        <v>3.8</v>
      </c>
      <c r="AE29" s="106">
        <f t="shared" si="10"/>
        <v>0</v>
      </c>
      <c r="AF29" s="31"/>
      <c r="AG29" s="92" t="str">
        <f t="shared" si="11"/>
        <v/>
      </c>
      <c r="AH29" s="92">
        <f t="shared" si="12"/>
        <v>4</v>
      </c>
      <c r="AI29" s="92">
        <f t="shared" si="13"/>
        <v>4</v>
      </c>
      <c r="AJ29" s="92">
        <f t="shared" si="14"/>
        <v>3</v>
      </c>
      <c r="AK29" s="92">
        <f t="shared" si="15"/>
        <v>3</v>
      </c>
      <c r="AL29" s="92">
        <f t="shared" si="16"/>
        <v>4</v>
      </c>
      <c r="AM29" s="92">
        <f t="shared" si="17"/>
        <v>4</v>
      </c>
      <c r="AN29" s="92">
        <f t="shared" si="18"/>
        <v>5</v>
      </c>
      <c r="AO29" s="92">
        <f t="shared" si="19"/>
        <v>3</v>
      </c>
      <c r="AP29" s="92">
        <f t="shared" si="20"/>
        <v>3</v>
      </c>
      <c r="AQ29" s="92">
        <f t="shared" si="21"/>
        <v>5</v>
      </c>
      <c r="AR29" s="92" t="str">
        <f t="shared" si="22"/>
        <v/>
      </c>
      <c r="AS29" s="92" t="str">
        <f t="shared" si="23"/>
        <v/>
      </c>
      <c r="AT29" s="92" t="str">
        <f t="shared" si="24"/>
        <v/>
      </c>
      <c r="AU29" s="92" t="str">
        <f t="shared" si="25"/>
        <v/>
      </c>
      <c r="AV29" s="92" t="str">
        <f t="shared" si="26"/>
        <v/>
      </c>
      <c r="AW29" s="87">
        <f t="shared" si="27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8" x14ac:dyDescent="0.25">
      <c r="A30" s="80">
        <v>25</v>
      </c>
      <c r="B30" s="110"/>
      <c r="C30" s="82" t="s">
        <v>37</v>
      </c>
      <c r="D30" s="83" t="s">
        <v>262</v>
      </c>
      <c r="E30" s="84">
        <v>2742</v>
      </c>
      <c r="F30" s="85"/>
      <c r="G30" s="85">
        <v>5</v>
      </c>
      <c r="H30" s="85">
        <v>5</v>
      </c>
      <c r="I30" s="85">
        <v>4</v>
      </c>
      <c r="J30" s="85">
        <v>5</v>
      </c>
      <c r="K30" s="85">
        <v>5</v>
      </c>
      <c r="L30" s="85">
        <v>5</v>
      </c>
      <c r="M30" s="85">
        <v>5</v>
      </c>
      <c r="N30" s="85">
        <v>4</v>
      </c>
      <c r="O30" s="85">
        <v>5</v>
      </c>
      <c r="P30" s="85">
        <v>5</v>
      </c>
      <c r="Q30" s="85"/>
      <c r="R30" s="102"/>
      <c r="S30" s="85"/>
      <c r="T30" s="85"/>
      <c r="U30" s="86"/>
      <c r="V30" s="103">
        <f t="shared" si="0"/>
        <v>4</v>
      </c>
      <c r="W30" s="104">
        <f t="shared" si="1"/>
        <v>0</v>
      </c>
      <c r="X30" s="104">
        <f t="shared" si="28"/>
        <v>0</v>
      </c>
      <c r="Y30" s="104">
        <f t="shared" si="3"/>
        <v>0</v>
      </c>
      <c r="Z30" s="104">
        <f t="shared" si="4"/>
        <v>0</v>
      </c>
      <c r="AA30" s="104">
        <f t="shared" si="5"/>
        <v>2</v>
      </c>
      <c r="AB30" s="104">
        <f t="shared" si="6"/>
        <v>8</v>
      </c>
      <c r="AC30" s="104">
        <f t="shared" si="7"/>
        <v>10</v>
      </c>
      <c r="AD30" s="105">
        <f t="shared" si="8"/>
        <v>4.8</v>
      </c>
      <c r="AE30" s="106">
        <f t="shared" si="10"/>
        <v>0</v>
      </c>
      <c r="AF30" s="31"/>
      <c r="AG30" s="92" t="str">
        <f t="shared" si="11"/>
        <v/>
      </c>
      <c r="AH30" s="92">
        <f t="shared" si="12"/>
        <v>5</v>
      </c>
      <c r="AI30" s="92">
        <f t="shared" si="13"/>
        <v>5</v>
      </c>
      <c r="AJ30" s="92">
        <f t="shared" si="14"/>
        <v>4</v>
      </c>
      <c r="AK30" s="92">
        <f t="shared" si="15"/>
        <v>5</v>
      </c>
      <c r="AL30" s="92">
        <f t="shared" si="16"/>
        <v>5</v>
      </c>
      <c r="AM30" s="92">
        <f t="shared" si="17"/>
        <v>5</v>
      </c>
      <c r="AN30" s="92">
        <f t="shared" si="18"/>
        <v>5</v>
      </c>
      <c r="AO30" s="92">
        <f t="shared" si="19"/>
        <v>4</v>
      </c>
      <c r="AP30" s="92">
        <f t="shared" si="20"/>
        <v>5</v>
      </c>
      <c r="AQ30" s="92">
        <f t="shared" si="21"/>
        <v>5</v>
      </c>
      <c r="AR30" s="92" t="str">
        <f t="shared" si="22"/>
        <v/>
      </c>
      <c r="AS30" s="92" t="str">
        <f t="shared" si="23"/>
        <v/>
      </c>
      <c r="AT30" s="92" t="str">
        <f t="shared" si="24"/>
        <v/>
      </c>
      <c r="AU30" s="92" t="str">
        <f t="shared" si="25"/>
        <v/>
      </c>
      <c r="AV30" s="92" t="str">
        <f t="shared" si="26"/>
        <v/>
      </c>
      <c r="AW30" s="87">
        <f t="shared" si="27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8" x14ac:dyDescent="0.25">
      <c r="A31" s="80">
        <v>26</v>
      </c>
      <c r="B31" s="110"/>
      <c r="C31" s="82" t="s">
        <v>37</v>
      </c>
      <c r="D31" s="83" t="s">
        <v>263</v>
      </c>
      <c r="E31" s="84">
        <v>2742</v>
      </c>
      <c r="F31" s="85"/>
      <c r="G31" s="85">
        <v>4</v>
      </c>
      <c r="H31" s="85">
        <v>4</v>
      </c>
      <c r="I31" s="85">
        <v>5</v>
      </c>
      <c r="J31" s="85">
        <v>5</v>
      </c>
      <c r="K31" s="85">
        <v>4</v>
      </c>
      <c r="L31" s="85">
        <v>4</v>
      </c>
      <c r="M31" s="85">
        <v>5</v>
      </c>
      <c r="N31" s="85">
        <v>3</v>
      </c>
      <c r="O31" s="85">
        <v>4</v>
      </c>
      <c r="P31" s="85">
        <v>5</v>
      </c>
      <c r="Q31" s="85"/>
      <c r="R31" s="102"/>
      <c r="S31" s="85"/>
      <c r="T31" s="85"/>
      <c r="U31" s="86"/>
      <c r="V31" s="103">
        <f t="shared" si="0"/>
        <v>3</v>
      </c>
      <c r="W31" s="104">
        <f t="shared" si="1"/>
        <v>0</v>
      </c>
      <c r="X31" s="104">
        <f t="shared" si="28"/>
        <v>0</v>
      </c>
      <c r="Y31" s="104">
        <f t="shared" si="3"/>
        <v>0</v>
      </c>
      <c r="Z31" s="104">
        <f t="shared" si="4"/>
        <v>1</v>
      </c>
      <c r="AA31" s="104">
        <f t="shared" si="5"/>
        <v>5</v>
      </c>
      <c r="AB31" s="104">
        <f t="shared" si="6"/>
        <v>4</v>
      </c>
      <c r="AC31" s="104">
        <f t="shared" si="7"/>
        <v>10</v>
      </c>
      <c r="AD31" s="105">
        <f t="shared" si="8"/>
        <v>4.3</v>
      </c>
      <c r="AE31" s="106">
        <f t="shared" si="10"/>
        <v>0</v>
      </c>
      <c r="AF31" s="31"/>
      <c r="AG31" s="92" t="str">
        <f t="shared" si="11"/>
        <v/>
      </c>
      <c r="AH31" s="92">
        <f t="shared" si="12"/>
        <v>4</v>
      </c>
      <c r="AI31" s="92">
        <f t="shared" si="13"/>
        <v>4</v>
      </c>
      <c r="AJ31" s="92">
        <f t="shared" si="14"/>
        <v>5</v>
      </c>
      <c r="AK31" s="92">
        <f t="shared" si="15"/>
        <v>5</v>
      </c>
      <c r="AL31" s="92">
        <f t="shared" si="16"/>
        <v>4</v>
      </c>
      <c r="AM31" s="92">
        <f t="shared" si="17"/>
        <v>4</v>
      </c>
      <c r="AN31" s="92">
        <f t="shared" si="18"/>
        <v>5</v>
      </c>
      <c r="AO31" s="92">
        <f t="shared" si="19"/>
        <v>3</v>
      </c>
      <c r="AP31" s="92">
        <f t="shared" si="20"/>
        <v>4</v>
      </c>
      <c r="AQ31" s="92">
        <f t="shared" si="21"/>
        <v>5</v>
      </c>
      <c r="AR31" s="92" t="str">
        <f t="shared" si="22"/>
        <v/>
      </c>
      <c r="AS31" s="92" t="str">
        <f t="shared" si="23"/>
        <v/>
      </c>
      <c r="AT31" s="92" t="str">
        <f t="shared" si="24"/>
        <v/>
      </c>
      <c r="AU31" s="92" t="str">
        <f t="shared" si="25"/>
        <v/>
      </c>
      <c r="AV31" s="92" t="str">
        <f t="shared" si="26"/>
        <v/>
      </c>
      <c r="AW31" s="87">
        <f t="shared" si="27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8" x14ac:dyDescent="0.25">
      <c r="A32" s="80">
        <v>27</v>
      </c>
      <c r="B32" s="113"/>
      <c r="C32" s="82" t="s">
        <v>37</v>
      </c>
      <c r="D32" s="83" t="s">
        <v>264</v>
      </c>
      <c r="E32" s="84">
        <v>2742</v>
      </c>
      <c r="F32" s="85"/>
      <c r="G32" s="85">
        <v>4</v>
      </c>
      <c r="H32" s="208">
        <v>4</v>
      </c>
      <c r="I32" s="85">
        <v>5</v>
      </c>
      <c r="J32" s="85">
        <v>4</v>
      </c>
      <c r="K32" s="85">
        <v>4</v>
      </c>
      <c r="L32" s="85">
        <v>4</v>
      </c>
      <c r="M32" s="85">
        <v>5</v>
      </c>
      <c r="N32" s="85">
        <v>3</v>
      </c>
      <c r="O32" s="85">
        <v>3</v>
      </c>
      <c r="P32" s="85">
        <v>5</v>
      </c>
      <c r="Q32" s="114"/>
      <c r="R32" s="115"/>
      <c r="S32" s="86"/>
      <c r="T32" s="86"/>
      <c r="U32" s="86"/>
      <c r="V32" s="103">
        <f t="shared" si="0"/>
        <v>3</v>
      </c>
      <c r="W32" s="104">
        <f t="shared" si="1"/>
        <v>0</v>
      </c>
      <c r="X32" s="104">
        <f t="shared" si="28"/>
        <v>0</v>
      </c>
      <c r="Y32" s="104">
        <f t="shared" si="3"/>
        <v>0</v>
      </c>
      <c r="Z32" s="104">
        <f t="shared" si="4"/>
        <v>2</v>
      </c>
      <c r="AA32" s="104">
        <f t="shared" si="5"/>
        <v>5</v>
      </c>
      <c r="AB32" s="104">
        <f t="shared" si="6"/>
        <v>3</v>
      </c>
      <c r="AC32" s="104">
        <f t="shared" si="7"/>
        <v>10</v>
      </c>
      <c r="AD32" s="105">
        <f t="shared" si="8"/>
        <v>4.0999999999999996</v>
      </c>
      <c r="AE32" s="106">
        <f t="shared" si="10"/>
        <v>0</v>
      </c>
      <c r="AF32" s="31"/>
      <c r="AG32" s="184" t="str">
        <f t="shared" si="11"/>
        <v/>
      </c>
      <c r="AH32" s="184">
        <f t="shared" si="12"/>
        <v>4</v>
      </c>
      <c r="AI32" s="184">
        <f t="shared" si="13"/>
        <v>4</v>
      </c>
      <c r="AJ32" s="184">
        <f t="shared" si="14"/>
        <v>5</v>
      </c>
      <c r="AK32" s="184">
        <f t="shared" si="15"/>
        <v>4</v>
      </c>
      <c r="AL32" s="184">
        <f t="shared" si="16"/>
        <v>4</v>
      </c>
      <c r="AM32" s="184">
        <f t="shared" si="17"/>
        <v>4</v>
      </c>
      <c r="AN32" s="184">
        <f t="shared" si="18"/>
        <v>5</v>
      </c>
      <c r="AO32" s="184">
        <f t="shared" si="19"/>
        <v>3</v>
      </c>
      <c r="AP32" s="184">
        <f t="shared" si="20"/>
        <v>3</v>
      </c>
      <c r="AQ32" s="184">
        <f t="shared" si="21"/>
        <v>5</v>
      </c>
      <c r="AR32" s="184" t="str">
        <f t="shared" si="22"/>
        <v/>
      </c>
      <c r="AS32" s="184" t="str">
        <f t="shared" si="23"/>
        <v/>
      </c>
      <c r="AT32" s="184" t="str">
        <f t="shared" si="24"/>
        <v/>
      </c>
      <c r="AU32" s="184" t="str">
        <f t="shared" si="25"/>
        <v/>
      </c>
      <c r="AV32" s="184" t="str">
        <f t="shared" si="26"/>
        <v/>
      </c>
      <c r="AW32" s="103">
        <f t="shared" si="27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customHeight="1" x14ac:dyDescent="0.25">
      <c r="A33" s="80">
        <v>28</v>
      </c>
      <c r="B33" s="113"/>
      <c r="C33" s="82" t="s">
        <v>37</v>
      </c>
      <c r="D33" s="83" t="s">
        <v>265</v>
      </c>
      <c r="E33" s="84">
        <v>2742</v>
      </c>
      <c r="F33" s="85"/>
      <c r="G33" s="85">
        <v>5</v>
      </c>
      <c r="H33" s="208">
        <v>5</v>
      </c>
      <c r="I33" s="85">
        <v>4</v>
      </c>
      <c r="J33" s="85">
        <v>5</v>
      </c>
      <c r="K33" s="85">
        <v>5</v>
      </c>
      <c r="L33" s="85">
        <v>4</v>
      </c>
      <c r="M33" s="85">
        <v>5</v>
      </c>
      <c r="N33" s="85">
        <v>4</v>
      </c>
      <c r="O33" s="85">
        <v>4</v>
      </c>
      <c r="P33" s="85">
        <v>5</v>
      </c>
      <c r="Q33" s="114"/>
      <c r="R33" s="115"/>
      <c r="S33" s="86"/>
      <c r="T33" s="86"/>
      <c r="U33" s="86"/>
      <c r="V33" s="103">
        <f t="shared" si="0"/>
        <v>4</v>
      </c>
      <c r="W33" s="104">
        <f t="shared" si="1"/>
        <v>0</v>
      </c>
      <c r="X33" s="104">
        <f t="shared" si="28"/>
        <v>0</v>
      </c>
      <c r="Y33" s="104">
        <f t="shared" si="3"/>
        <v>0</v>
      </c>
      <c r="Z33" s="104">
        <f t="shared" si="4"/>
        <v>0</v>
      </c>
      <c r="AA33" s="104">
        <f t="shared" si="5"/>
        <v>4</v>
      </c>
      <c r="AB33" s="104">
        <f t="shared" si="6"/>
        <v>6</v>
      </c>
      <c r="AC33" s="104">
        <f t="shared" si="7"/>
        <v>10</v>
      </c>
      <c r="AD33" s="105">
        <f t="shared" si="8"/>
        <v>4.5999999999999996</v>
      </c>
      <c r="AE33" s="106">
        <f t="shared" si="10"/>
        <v>0</v>
      </c>
      <c r="AF33" s="31"/>
      <c r="AG33" s="184" t="str">
        <f t="shared" si="11"/>
        <v/>
      </c>
      <c r="AH33" s="184">
        <f t="shared" si="12"/>
        <v>5</v>
      </c>
      <c r="AI33" s="184">
        <f t="shared" si="13"/>
        <v>5</v>
      </c>
      <c r="AJ33" s="184">
        <f t="shared" si="14"/>
        <v>4</v>
      </c>
      <c r="AK33" s="184">
        <f t="shared" si="15"/>
        <v>5</v>
      </c>
      <c r="AL33" s="184">
        <f t="shared" si="16"/>
        <v>5</v>
      </c>
      <c r="AM33" s="184">
        <f t="shared" si="17"/>
        <v>4</v>
      </c>
      <c r="AN33" s="184">
        <f t="shared" si="18"/>
        <v>5</v>
      </c>
      <c r="AO33" s="184">
        <f t="shared" si="19"/>
        <v>4</v>
      </c>
      <c r="AP33" s="184">
        <f t="shared" si="20"/>
        <v>4</v>
      </c>
      <c r="AQ33" s="184">
        <f t="shared" si="21"/>
        <v>5</v>
      </c>
      <c r="AR33" s="184" t="str">
        <f t="shared" si="22"/>
        <v/>
      </c>
      <c r="AS33" s="184" t="str">
        <f t="shared" si="23"/>
        <v/>
      </c>
      <c r="AT33" s="184" t="str">
        <f t="shared" si="24"/>
        <v/>
      </c>
      <c r="AU33" s="184" t="str">
        <f t="shared" si="25"/>
        <v/>
      </c>
      <c r="AV33" s="184" t="str">
        <f t="shared" si="26"/>
        <v/>
      </c>
      <c r="AW33" s="103">
        <f t="shared" si="27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customHeight="1" x14ac:dyDescent="0.25">
      <c r="A34" s="80">
        <v>29</v>
      </c>
      <c r="B34" s="116"/>
      <c r="C34" s="82" t="s">
        <v>37</v>
      </c>
      <c r="D34" s="83" t="s">
        <v>266</v>
      </c>
      <c r="E34" s="84">
        <v>2742</v>
      </c>
      <c r="F34" s="85"/>
      <c r="G34" s="85">
        <v>5</v>
      </c>
      <c r="H34" s="85">
        <v>4</v>
      </c>
      <c r="I34" s="85">
        <v>5</v>
      </c>
      <c r="J34" s="85">
        <v>4</v>
      </c>
      <c r="K34" s="85">
        <v>4</v>
      </c>
      <c r="L34" s="85">
        <v>3</v>
      </c>
      <c r="M34" s="85">
        <v>5</v>
      </c>
      <c r="N34" s="85">
        <v>3</v>
      </c>
      <c r="O34" s="102">
        <v>3</v>
      </c>
      <c r="P34" s="85">
        <v>5</v>
      </c>
      <c r="Q34" s="102"/>
      <c r="R34" s="115"/>
      <c r="S34" s="86"/>
      <c r="T34" s="86"/>
      <c r="U34" s="86"/>
      <c r="V34" s="103">
        <f t="shared" si="0"/>
        <v>3</v>
      </c>
      <c r="W34" s="104">
        <f t="shared" si="1"/>
        <v>0</v>
      </c>
      <c r="X34" s="104">
        <f t="shared" si="28"/>
        <v>0</v>
      </c>
      <c r="Y34" s="104">
        <f t="shared" si="3"/>
        <v>0</v>
      </c>
      <c r="Z34" s="104">
        <f t="shared" si="4"/>
        <v>3</v>
      </c>
      <c r="AA34" s="104">
        <f t="shared" si="5"/>
        <v>3</v>
      </c>
      <c r="AB34" s="104">
        <f t="shared" si="6"/>
        <v>4</v>
      </c>
      <c r="AC34" s="104">
        <f t="shared" si="7"/>
        <v>10</v>
      </c>
      <c r="AD34" s="105">
        <f t="shared" si="8"/>
        <v>4.0999999999999996</v>
      </c>
      <c r="AE34" s="106">
        <f t="shared" si="10"/>
        <v>0</v>
      </c>
      <c r="AF34" s="31"/>
      <c r="AG34" s="184" t="str">
        <f t="shared" si="11"/>
        <v/>
      </c>
      <c r="AH34" s="184">
        <f t="shared" si="12"/>
        <v>5</v>
      </c>
      <c r="AI34" s="184">
        <f t="shared" si="13"/>
        <v>4</v>
      </c>
      <c r="AJ34" s="184">
        <f t="shared" si="14"/>
        <v>5</v>
      </c>
      <c r="AK34" s="184">
        <f t="shared" si="15"/>
        <v>4</v>
      </c>
      <c r="AL34" s="184">
        <f t="shared" si="16"/>
        <v>4</v>
      </c>
      <c r="AM34" s="184">
        <f t="shared" si="17"/>
        <v>3</v>
      </c>
      <c r="AN34" s="184">
        <f t="shared" si="18"/>
        <v>5</v>
      </c>
      <c r="AO34" s="184">
        <f t="shared" si="19"/>
        <v>3</v>
      </c>
      <c r="AP34" s="184">
        <f t="shared" si="20"/>
        <v>3</v>
      </c>
      <c r="AQ34" s="184">
        <f t="shared" si="21"/>
        <v>5</v>
      </c>
      <c r="AR34" s="184" t="str">
        <f t="shared" si="22"/>
        <v/>
      </c>
      <c r="AS34" s="184" t="str">
        <f t="shared" si="23"/>
        <v/>
      </c>
      <c r="AT34" s="184" t="str">
        <f t="shared" si="24"/>
        <v/>
      </c>
      <c r="AU34" s="184" t="str">
        <f t="shared" si="25"/>
        <v/>
      </c>
      <c r="AV34" s="184" t="str">
        <f t="shared" si="26"/>
        <v/>
      </c>
      <c r="AW34" s="103">
        <f t="shared" si="27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customHeight="1" x14ac:dyDescent="0.25">
      <c r="A35" s="80">
        <v>30</v>
      </c>
      <c r="B35" s="116"/>
      <c r="C35" s="82" t="s">
        <v>37</v>
      </c>
      <c r="D35" s="83" t="s">
        <v>267</v>
      </c>
      <c r="E35" s="84">
        <v>2742</v>
      </c>
      <c r="F35" s="85"/>
      <c r="G35" s="85">
        <v>4</v>
      </c>
      <c r="H35" s="85">
        <v>4</v>
      </c>
      <c r="I35" s="85">
        <v>4</v>
      </c>
      <c r="J35" s="85">
        <v>3</v>
      </c>
      <c r="K35" s="85">
        <v>4</v>
      </c>
      <c r="L35" s="85">
        <v>5</v>
      </c>
      <c r="M35" s="85">
        <v>4</v>
      </c>
      <c r="N35" s="85">
        <v>3</v>
      </c>
      <c r="O35" s="102">
        <v>3</v>
      </c>
      <c r="P35" s="85">
        <v>5</v>
      </c>
      <c r="Q35" s="102"/>
      <c r="R35" s="115"/>
      <c r="S35" s="86"/>
      <c r="T35" s="86"/>
      <c r="U35" s="86"/>
      <c r="V35" s="103">
        <f t="shared" si="0"/>
        <v>3</v>
      </c>
      <c r="W35" s="104">
        <f t="shared" si="1"/>
        <v>0</v>
      </c>
      <c r="X35" s="104">
        <f t="shared" si="28"/>
        <v>0</v>
      </c>
      <c r="Y35" s="104">
        <f t="shared" si="3"/>
        <v>0</v>
      </c>
      <c r="Z35" s="104">
        <f t="shared" si="4"/>
        <v>3</v>
      </c>
      <c r="AA35" s="104">
        <f t="shared" si="5"/>
        <v>5</v>
      </c>
      <c r="AB35" s="104">
        <f t="shared" si="6"/>
        <v>2</v>
      </c>
      <c r="AC35" s="104">
        <f t="shared" si="7"/>
        <v>10</v>
      </c>
      <c r="AD35" s="105">
        <f t="shared" si="8"/>
        <v>3.9</v>
      </c>
      <c r="AE35" s="106">
        <f t="shared" si="10"/>
        <v>0</v>
      </c>
      <c r="AF35" s="31"/>
      <c r="AG35" s="184" t="str">
        <f t="shared" si="11"/>
        <v/>
      </c>
      <c r="AH35" s="184">
        <f t="shared" si="12"/>
        <v>4</v>
      </c>
      <c r="AI35" s="184">
        <f t="shared" si="13"/>
        <v>4</v>
      </c>
      <c r="AJ35" s="184">
        <f t="shared" si="14"/>
        <v>4</v>
      </c>
      <c r="AK35" s="184">
        <f t="shared" si="15"/>
        <v>3</v>
      </c>
      <c r="AL35" s="184">
        <f t="shared" si="16"/>
        <v>4</v>
      </c>
      <c r="AM35" s="184">
        <f t="shared" si="17"/>
        <v>5</v>
      </c>
      <c r="AN35" s="184">
        <f t="shared" si="18"/>
        <v>4</v>
      </c>
      <c r="AO35" s="184">
        <f t="shared" si="19"/>
        <v>3</v>
      </c>
      <c r="AP35" s="184">
        <f t="shared" si="20"/>
        <v>3</v>
      </c>
      <c r="AQ35" s="184">
        <f t="shared" si="21"/>
        <v>5</v>
      </c>
      <c r="AR35" s="184" t="str">
        <f t="shared" si="22"/>
        <v/>
      </c>
      <c r="AS35" s="184" t="str">
        <f t="shared" si="23"/>
        <v/>
      </c>
      <c r="AT35" s="184" t="str">
        <f t="shared" si="24"/>
        <v/>
      </c>
      <c r="AU35" s="184" t="str">
        <f t="shared" si="25"/>
        <v/>
      </c>
      <c r="AV35" s="184" t="str">
        <f t="shared" si="26"/>
        <v/>
      </c>
      <c r="AW35" s="103">
        <f t="shared" si="27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>
        <v>31</v>
      </c>
      <c r="B36" s="117"/>
      <c r="C36" s="82"/>
      <c r="D36" s="83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8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10"/>
        <v>0</v>
      </c>
      <c r="AF36" s="31"/>
      <c r="AG36" s="184" t="str">
        <f t="shared" si="11"/>
        <v/>
      </c>
      <c r="AH36" s="184" t="str">
        <f t="shared" si="12"/>
        <v/>
      </c>
      <c r="AI36" s="184" t="str">
        <f t="shared" si="13"/>
        <v/>
      </c>
      <c r="AJ36" s="184" t="str">
        <f t="shared" si="14"/>
        <v/>
      </c>
      <c r="AK36" s="184" t="str">
        <f t="shared" si="15"/>
        <v/>
      </c>
      <c r="AL36" s="184" t="str">
        <f t="shared" si="16"/>
        <v/>
      </c>
      <c r="AM36" s="184" t="str">
        <f t="shared" si="17"/>
        <v/>
      </c>
      <c r="AN36" s="184" t="str">
        <f t="shared" si="18"/>
        <v/>
      </c>
      <c r="AO36" s="184" t="str">
        <f t="shared" si="19"/>
        <v/>
      </c>
      <c r="AP36" s="184" t="str">
        <f t="shared" si="20"/>
        <v/>
      </c>
      <c r="AQ36" s="184" t="str">
        <f t="shared" si="21"/>
        <v/>
      </c>
      <c r="AR36" s="184" t="str">
        <f t="shared" si="22"/>
        <v/>
      </c>
      <c r="AS36" s="184" t="str">
        <f t="shared" si="23"/>
        <v/>
      </c>
      <c r="AT36" s="184" t="str">
        <f t="shared" si="24"/>
        <v/>
      </c>
      <c r="AU36" s="184" t="str">
        <f t="shared" si="25"/>
        <v/>
      </c>
      <c r="AV36" s="184" t="str">
        <f t="shared" si="26"/>
        <v/>
      </c>
      <c r="AW36" s="103">
        <f t="shared" si="27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COUNTIF(E6:E36,"2742")</f>
        <v>30</v>
      </c>
      <c r="F37" s="86"/>
      <c r="G37" s="85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8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10"/>
        <v>0</v>
      </c>
      <c r="AF37" s="31"/>
      <c r="AG37" s="184" t="str">
        <f t="shared" si="11"/>
        <v/>
      </c>
      <c r="AH37" s="184" t="str">
        <f t="shared" si="12"/>
        <v/>
      </c>
      <c r="AI37" s="184" t="str">
        <f t="shared" si="13"/>
        <v/>
      </c>
      <c r="AJ37" s="184" t="str">
        <f t="shared" si="14"/>
        <v/>
      </c>
      <c r="AK37" s="184" t="str">
        <f t="shared" si="15"/>
        <v/>
      </c>
      <c r="AL37" s="184" t="str">
        <f t="shared" si="16"/>
        <v/>
      </c>
      <c r="AM37" s="184" t="str">
        <f t="shared" si="17"/>
        <v/>
      </c>
      <c r="AN37" s="184" t="str">
        <f t="shared" si="18"/>
        <v/>
      </c>
      <c r="AO37" s="184" t="str">
        <f t="shared" si="19"/>
        <v/>
      </c>
      <c r="AP37" s="184" t="str">
        <f t="shared" si="20"/>
        <v/>
      </c>
      <c r="AQ37" s="184" t="str">
        <f t="shared" si="21"/>
        <v/>
      </c>
      <c r="AR37" s="184" t="str">
        <f t="shared" si="22"/>
        <v/>
      </c>
      <c r="AS37" s="184" t="str">
        <f t="shared" si="23"/>
        <v/>
      </c>
      <c r="AT37" s="184" t="str">
        <f t="shared" si="24"/>
        <v/>
      </c>
      <c r="AU37" s="184" t="str">
        <f t="shared" si="25"/>
        <v/>
      </c>
      <c r="AV37" s="184" t="str">
        <f t="shared" si="26"/>
        <v/>
      </c>
      <c r="AW37" s="103">
        <f t="shared" si="27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4.2758620689655169</v>
      </c>
      <c r="H38" s="128">
        <v>4.4137931034482758</v>
      </c>
      <c r="I38" s="128">
        <v>4.4482758620689653</v>
      </c>
      <c r="J38" s="128">
        <v>4.2068965517241379</v>
      </c>
      <c r="K38" s="128">
        <v>4.4827586206896548</v>
      </c>
      <c r="L38" s="128">
        <v>4.3448275862068968</v>
      </c>
      <c r="M38" s="128">
        <v>4.8275862068965516</v>
      </c>
      <c r="N38" s="128">
        <v>3.4482758620689653</v>
      </c>
      <c r="O38" s="129">
        <v>3.7931034482758621</v>
      </c>
      <c r="P38" s="130">
        <v>4.7931034482758621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 t="e">
        <f>сводн.!#REF!</f>
        <v>#REF!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53</v>
      </c>
      <c r="AA38" s="104">
        <f>SUM(AA6:AA37)</f>
        <v>96</v>
      </c>
      <c r="AB38" s="104">
        <f>SUM(AB6:AB37)</f>
        <v>141</v>
      </c>
      <c r="AC38" s="104">
        <f t="shared" si="7"/>
        <v>290</v>
      </c>
      <c r="AD38" s="105">
        <f t="shared" si="8"/>
        <v>4.3034482758620687</v>
      </c>
      <c r="AE38" s="131"/>
      <c r="AF38" s="31"/>
      <c r="AG38" s="132" t="str">
        <f t="shared" ref="AG38:AV38" si="29">IF(COUNT(AG6:AG37)=0," ",SUM(AG6:AG37)/COUNT(AG6:AG37))</f>
        <v xml:space="preserve"> </v>
      </c>
      <c r="AH38" s="132">
        <f t="shared" si="29"/>
        <v>4.2758620689655169</v>
      </c>
      <c r="AI38" s="132">
        <f t="shared" si="29"/>
        <v>4.4137931034482758</v>
      </c>
      <c r="AJ38" s="132">
        <f t="shared" si="29"/>
        <v>4.4482758620689653</v>
      </c>
      <c r="AK38" s="132">
        <f t="shared" si="29"/>
        <v>4.2068965517241379</v>
      </c>
      <c r="AL38" s="132">
        <f t="shared" si="29"/>
        <v>4.4827586206896548</v>
      </c>
      <c r="AM38" s="132">
        <f t="shared" si="29"/>
        <v>4.3448275862068968</v>
      </c>
      <c r="AN38" s="132">
        <f t="shared" si="29"/>
        <v>4.8275862068965516</v>
      </c>
      <c r="AO38" s="132">
        <f t="shared" si="29"/>
        <v>3.4482758620689653</v>
      </c>
      <c r="AP38" s="132">
        <f t="shared" si="29"/>
        <v>3.7931034482758621</v>
      </c>
      <c r="AQ38" s="132">
        <f t="shared" si="29"/>
        <v>4.7931034482758621</v>
      </c>
      <c r="AR38" s="132" t="str">
        <f t="shared" si="29"/>
        <v xml:space="preserve"> </v>
      </c>
      <c r="AS38" s="132" t="str">
        <f t="shared" si="29"/>
        <v xml:space="preserve"> </v>
      </c>
      <c r="AT38" s="132" t="str">
        <f t="shared" si="29"/>
        <v xml:space="preserve"> </v>
      </c>
      <c r="AU38" s="132" t="str">
        <f t="shared" si="29"/>
        <v xml:space="preserve"> </v>
      </c>
      <c r="AV38" s="133" t="str">
        <f t="shared" si="29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12</v>
      </c>
      <c r="H39" s="137">
        <v>12</v>
      </c>
      <c r="I39" s="137">
        <v>16</v>
      </c>
      <c r="J39" s="137">
        <v>12</v>
      </c>
      <c r="K39" s="137">
        <v>16</v>
      </c>
      <c r="L39" s="137">
        <v>15</v>
      </c>
      <c r="M39" s="137">
        <v>24</v>
      </c>
      <c r="N39" s="137">
        <v>2</v>
      </c>
      <c r="O39" s="138">
        <v>8</v>
      </c>
      <c r="P39" s="138">
        <v>24</v>
      </c>
      <c r="Q39" s="138" t="str">
        <v>0</v>
      </c>
      <c r="R39" s="138" t="str">
        <v>0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2</v>
      </c>
      <c r="W39" s="140"/>
      <c r="X39" s="10">
        <f>SUM(X38:AB38)</f>
        <v>290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30">IF(COUNTIF(AG6:AG37,5)=0,"0",COUNTIF(AG6:AG37,5))</f>
        <v>0</v>
      </c>
      <c r="AH39" s="144">
        <f t="shared" si="30"/>
        <v>12</v>
      </c>
      <c r="AI39" s="144">
        <f t="shared" si="30"/>
        <v>12</v>
      </c>
      <c r="AJ39" s="144">
        <f t="shared" si="30"/>
        <v>16</v>
      </c>
      <c r="AK39" s="144">
        <f t="shared" si="30"/>
        <v>12</v>
      </c>
      <c r="AL39" s="144">
        <f t="shared" si="30"/>
        <v>16</v>
      </c>
      <c r="AM39" s="144">
        <f t="shared" si="30"/>
        <v>15</v>
      </c>
      <c r="AN39" s="144">
        <f t="shared" si="30"/>
        <v>24</v>
      </c>
      <c r="AO39" s="144">
        <f t="shared" si="30"/>
        <v>2</v>
      </c>
      <c r="AP39" s="144">
        <f t="shared" si="30"/>
        <v>8</v>
      </c>
      <c r="AQ39" s="144">
        <f t="shared" si="30"/>
        <v>24</v>
      </c>
      <c r="AR39" s="144" t="str">
        <f t="shared" si="30"/>
        <v>0</v>
      </c>
      <c r="AS39" s="144" t="str">
        <f t="shared" si="30"/>
        <v>0</v>
      </c>
      <c r="AT39" s="144" t="str">
        <f t="shared" si="30"/>
        <v>0</v>
      </c>
      <c r="AU39" s="144" t="str">
        <f t="shared" si="30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13</v>
      </c>
      <c r="H40" s="153">
        <v>17</v>
      </c>
      <c r="I40" s="153">
        <v>10</v>
      </c>
      <c r="J40" s="153">
        <v>11</v>
      </c>
      <c r="K40" s="153">
        <v>11</v>
      </c>
      <c r="L40" s="153">
        <v>9</v>
      </c>
      <c r="M40" s="153">
        <v>5</v>
      </c>
      <c r="N40" s="153">
        <v>9</v>
      </c>
      <c r="O40" s="154">
        <v>7</v>
      </c>
      <c r="P40" s="154">
        <v>4</v>
      </c>
      <c r="Q40" s="154" t="str">
        <v>0</v>
      </c>
      <c r="R40" s="154" t="str">
        <v>0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8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4</v>
      </c>
      <c r="AA40" s="156">
        <f>IF(COUNTIF(AA6:AA37,4)=0," ",COUNTIF(AA6:AA37,4))</f>
        <v>5</v>
      </c>
      <c r="AB40" s="156">
        <f>IF(COUNTIF(AB6:AB37,4)=0," ",COUNTIF(AB6:AB37,4))</f>
        <v>6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1">IF(COUNTIF(AG6:AG37,4)=0,"0",COUNTIF(AG6:AG37,4))</f>
        <v>0</v>
      </c>
      <c r="AH40" s="156">
        <f t="shared" si="31"/>
        <v>13</v>
      </c>
      <c r="AI40" s="156">
        <f t="shared" si="31"/>
        <v>17</v>
      </c>
      <c r="AJ40" s="156">
        <f t="shared" si="31"/>
        <v>10</v>
      </c>
      <c r="AK40" s="156">
        <f t="shared" si="31"/>
        <v>11</v>
      </c>
      <c r="AL40" s="156">
        <f t="shared" si="31"/>
        <v>11</v>
      </c>
      <c r="AM40" s="156">
        <f t="shared" si="31"/>
        <v>9</v>
      </c>
      <c r="AN40" s="156">
        <f t="shared" si="31"/>
        <v>5</v>
      </c>
      <c r="AO40" s="156">
        <f t="shared" si="31"/>
        <v>9</v>
      </c>
      <c r="AP40" s="156">
        <f t="shared" si="31"/>
        <v>7</v>
      </c>
      <c r="AQ40" s="156">
        <f t="shared" si="31"/>
        <v>4</v>
      </c>
      <c r="AR40" s="156" t="str">
        <f t="shared" si="31"/>
        <v>0</v>
      </c>
      <c r="AS40" s="156" t="str">
        <f t="shared" si="31"/>
        <v>0</v>
      </c>
      <c r="AT40" s="156" t="str">
        <f t="shared" si="31"/>
        <v>0</v>
      </c>
      <c r="AU40" s="156" t="str">
        <f t="shared" si="31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4</v>
      </c>
      <c r="H41" s="167" t="str">
        <v>0</v>
      </c>
      <c r="I41" s="167">
        <v>3</v>
      </c>
      <c r="J41" s="167">
        <v>6</v>
      </c>
      <c r="K41" s="167">
        <v>2</v>
      </c>
      <c r="L41" s="167">
        <v>5</v>
      </c>
      <c r="M41" s="167" t="str">
        <v>0</v>
      </c>
      <c r="N41" s="167">
        <v>18</v>
      </c>
      <c r="O41" s="168">
        <v>14</v>
      </c>
      <c r="P41" s="168">
        <v>1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19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3</v>
      </c>
      <c r="AA41" s="170">
        <f>IF(COUNTIF(AA6:AA37,3)=0," ",COUNTIF(AA6:AA37,3))</f>
        <v>6</v>
      </c>
      <c r="AB41" s="170">
        <f>IF(COUNTIF(AB6:AB37,3)=0," ",COUNTIF(AB6:AB37,3))</f>
        <v>2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2">IF(COUNTIF(AG6:AG37,3)=0,"0",COUNTIF(AG6:AG37,3))</f>
        <v>0</v>
      </c>
      <c r="AH41" s="170">
        <f t="shared" si="32"/>
        <v>4</v>
      </c>
      <c r="AI41" s="170" t="str">
        <f t="shared" si="32"/>
        <v>0</v>
      </c>
      <c r="AJ41" s="170">
        <f t="shared" si="32"/>
        <v>3</v>
      </c>
      <c r="AK41" s="170">
        <f t="shared" si="32"/>
        <v>6</v>
      </c>
      <c r="AL41" s="170">
        <f t="shared" si="32"/>
        <v>2</v>
      </c>
      <c r="AM41" s="170">
        <f t="shared" si="32"/>
        <v>5</v>
      </c>
      <c r="AN41" s="170" t="str">
        <f t="shared" si="32"/>
        <v>0</v>
      </c>
      <c r="AO41" s="170">
        <f t="shared" si="32"/>
        <v>18</v>
      </c>
      <c r="AP41" s="170">
        <f t="shared" si="32"/>
        <v>14</v>
      </c>
      <c r="AQ41" s="170">
        <f t="shared" si="32"/>
        <v>1</v>
      </c>
      <c r="AR41" s="170" t="str">
        <f t="shared" si="32"/>
        <v>0</v>
      </c>
      <c r="AS41" s="170" t="str">
        <f t="shared" si="32"/>
        <v>0</v>
      </c>
      <c r="AT41" s="170" t="str">
        <f t="shared" si="32"/>
        <v>0</v>
      </c>
      <c r="AU41" s="170" t="str">
        <f t="shared" si="32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6</v>
      </c>
      <c r="AA42" s="87">
        <f>IF(COUNTIF(AA6:AA37,2)=0," ",COUNTIF(AA6:AA37,2))</f>
        <v>7</v>
      </c>
      <c r="AB42" s="87">
        <f>IF(COUNTIF(AB6:AB37,2)=0," ",COUNTIF(AB6:AB37,2))</f>
        <v>4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3">COUNTIF(AG6:AG36,2)+COUNTIF(AG6:AG36,"д")</f>
        <v>0</v>
      </c>
      <c r="AH42" s="87">
        <f t="shared" si="33"/>
        <v>0</v>
      </c>
      <c r="AI42" s="87">
        <f t="shared" si="33"/>
        <v>0</v>
      </c>
      <c r="AJ42" s="87">
        <f t="shared" si="33"/>
        <v>0</v>
      </c>
      <c r="AK42" s="87">
        <f t="shared" si="33"/>
        <v>0</v>
      </c>
      <c r="AL42" s="87">
        <f t="shared" si="33"/>
        <v>0</v>
      </c>
      <c r="AM42" s="87">
        <f t="shared" si="33"/>
        <v>0</v>
      </c>
      <c r="AN42" s="87">
        <f t="shared" si="33"/>
        <v>0</v>
      </c>
      <c r="AO42" s="87">
        <f t="shared" si="33"/>
        <v>0</v>
      </c>
      <c r="AP42" s="87">
        <f t="shared" si="33"/>
        <v>0</v>
      </c>
      <c r="AQ42" s="87">
        <f t="shared" si="33"/>
        <v>0</v>
      </c>
      <c r="AR42" s="87">
        <f t="shared" si="33"/>
        <v>0</v>
      </c>
      <c r="AS42" s="87">
        <f t="shared" si="33"/>
        <v>0</v>
      </c>
      <c r="AT42" s="87">
        <f t="shared" si="33"/>
        <v>0</v>
      </c>
      <c r="AU42" s="87">
        <f t="shared" si="33"/>
        <v>0</v>
      </c>
      <c r="AV42" s="87">
        <f t="shared" si="33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>COUNTBLANK(V6:V27)</f>
        <v>0</v>
      </c>
      <c r="W43" s="87">
        <f>COUNTBLANK(W6:W35)</f>
        <v>0</v>
      </c>
      <c r="X43" s="87">
        <f>COUNTBLANK(X6:X27)</f>
        <v>0</v>
      </c>
      <c r="Y43" s="87">
        <f>COUNTBLANK(Y6:Y27)</f>
        <v>0</v>
      </c>
      <c r="Z43" s="87">
        <f>COUNTBLANK(Z6:Z27)</f>
        <v>0</v>
      </c>
      <c r="AA43" s="87">
        <f>COUNTBLANK(AA6:AA27)</f>
        <v>0</v>
      </c>
      <c r="AB43" s="87">
        <f>COUNTBLANK(AB6:AB27)</f>
        <v>0</v>
      </c>
      <c r="AC43" s="87"/>
      <c r="AD43" s="87">
        <f>COUNTBLANK(AD6:AD35)</f>
        <v>1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M2"/>
    <mergeCell ref="N2:P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4932" priority="5" operator="equal">
      <formula>4</formula>
    </cfRule>
    <cfRule type="cellIs" dxfId="14931" priority="6" operator="equal">
      <formula>3</formula>
    </cfRule>
  </conditionalFormatting>
  <conditionalFormatting sqref="Z5:AC5 W40:AF43 W39 F38:Q45 AG43:CB43 W44:AW45 H36:Q37 M34:Q35 H34:K35 K30:K32 H6:V7 AE6:AE39 AG6:AW42 H30:J35 H8:K31 M8:Q31 L8:L35 R8:V45 F8:G37">
    <cfRule type="cellIs" dxfId="14930" priority="7" operator="equal">
      <formula>5</formula>
    </cfRule>
    <cfRule type="cellIs" dxfId="14929" priority="8" operator="equal">
      <formula>4</formula>
    </cfRule>
    <cfRule type="cellIs" dxfId="14928" priority="9" operator="equal">
      <formula>3</formula>
    </cfRule>
  </conditionalFormatting>
  <conditionalFormatting sqref="AF6:AF37">
    <cfRule type="expression" dxfId="14927" priority="10">
      <formula>VALUE(RIGHT(AF6))&gt;AE6</formula>
    </cfRule>
    <cfRule type="expression" dxfId="14926" priority="11">
      <formula>EXACT(RIGHT(AF6,3),"зач")</formula>
    </cfRule>
  </conditionalFormatting>
  <conditionalFormatting sqref="AE3:AJ4 V3:AC4 N3:O3">
    <cfRule type="expression" dxfId="14925" priority="12">
      <formula>$D$1&lt;N3</formula>
    </cfRule>
    <cfRule type="expression" dxfId="14924" priority="13">
      <formula>$D$1&gt;N3</formula>
    </cfRule>
  </conditionalFormatting>
  <conditionalFormatting sqref="F30:G36 F6:G7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M3">
    <cfRule type="expression" dxfId="14923" priority="17">
      <formula>$D$1&lt;M3</formula>
    </cfRule>
    <cfRule type="expression" dxfId="14922" priority="18">
      <formula>$D$1&gt;M3</formula>
    </cfRule>
  </conditionalFormatting>
  <conditionalFormatting sqref="N4">
    <cfRule type="expression" priority="19">
      <formula>$D$1&lt;N4</formula>
    </cfRule>
    <cfRule type="expression" priority="20">
      <formula>$D$1&gt;N4</formula>
    </cfRule>
  </conditionalFormatting>
  <conditionalFormatting sqref="P5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P3:P4">
    <cfRule type="expression" priority="24">
      <formula>$D$1&lt;P3</formula>
    </cfRule>
    <cfRule type="expression" dxfId="14921" priority="25">
      <formula>$D$1&gt;P3</formula>
    </cfRule>
  </conditionalFormatting>
  <conditionalFormatting sqref="Q5">
    <cfRule type="cellIs" dxfId="14920" priority="26" operator="equal">
      <formula>5</formula>
    </cfRule>
    <cfRule type="cellIs" dxfId="14919" priority="27" operator="equal">
      <formula>4</formula>
    </cfRule>
    <cfRule type="cellIs" dxfId="14918" priority="28" operator="equal">
      <formula>3</formula>
    </cfRule>
  </conditionalFormatting>
  <conditionalFormatting sqref="Q3:Q4">
    <cfRule type="expression" dxfId="14917" priority="29">
      <formula>$D$1&lt;Q3</formula>
    </cfRule>
    <cfRule type="expression" dxfId="14916" priority="30">
      <formula>$D$1&gt;Q3</formula>
    </cfRule>
  </conditionalFormatting>
  <conditionalFormatting sqref="R3">
    <cfRule type="expression" priority="31">
      <formula>$D$1&lt;R3</formula>
    </cfRule>
    <cfRule type="expression" priority="32">
      <formula>$D$1&gt;R3</formula>
    </cfRule>
  </conditionalFormatting>
  <conditionalFormatting sqref="R4">
    <cfRule type="expression" priority="33">
      <formula>$D$1&lt;R4</formula>
    </cfRule>
    <cfRule type="expression" dxfId="14915" priority="34">
      <formula>$D$1&gt;R4</formula>
    </cfRule>
  </conditionalFormatting>
  <conditionalFormatting sqref="R5">
    <cfRule type="cellIs" dxfId="14914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S3">
    <cfRule type="expression" priority="38">
      <formula>$D$1&lt;S3</formula>
    </cfRule>
    <cfRule type="expression" dxfId="14913" priority="39">
      <formula>$D$1&gt;S3</formula>
    </cfRule>
  </conditionalFormatting>
  <conditionalFormatting sqref="S4">
    <cfRule type="expression" dxfId="14912" priority="40">
      <formula>$D$1&lt;S4</formula>
    </cfRule>
    <cfRule type="expression" priority="41">
      <formula>$D$1&gt;S4</formula>
    </cfRule>
  </conditionalFormatting>
  <conditionalFormatting sqref="S5">
    <cfRule type="cellIs" priority="42" operator="equal">
      <formula>5</formula>
    </cfRule>
    <cfRule type="cellIs" priority="43" operator="equal">
      <formula>4</formula>
    </cfRule>
    <cfRule type="cellIs" dxfId="14911" priority="44" operator="equal">
      <formula>3</formula>
    </cfRule>
  </conditionalFormatting>
  <conditionalFormatting sqref="T3">
    <cfRule type="expression" dxfId="14910" priority="45">
      <formula>$D$1&lt;T3</formula>
    </cfRule>
    <cfRule type="expression" dxfId="14909" priority="46">
      <formula>$D$1&gt;T3</formula>
    </cfRule>
  </conditionalFormatting>
  <conditionalFormatting sqref="T5">
    <cfRule type="cellIs" dxfId="14908" priority="47" operator="equal">
      <formula>5</formula>
    </cfRule>
    <cfRule type="cellIs" dxfId="14907" priority="48" operator="equal">
      <formula>4</formula>
    </cfRule>
    <cfRule type="cellIs" dxfId="14906" priority="49" operator="equal">
      <formula>3</formula>
    </cfRule>
  </conditionalFormatting>
  <conditionalFormatting sqref="T4">
    <cfRule type="expression" priority="50">
      <formula>$D$1&lt;T4</formula>
    </cfRule>
    <cfRule type="expression" priority="51">
      <formula>$D$1&gt;T4</formula>
    </cfRule>
  </conditionalFormatting>
  <conditionalFormatting sqref="U4">
    <cfRule type="expression" priority="52">
      <formula>$D$1&lt;U4</formula>
    </cfRule>
    <cfRule type="expression" dxfId="14905" priority="53">
      <formula>$D$1&gt;U4</formula>
    </cfRule>
  </conditionalFormatting>
  <conditionalFormatting sqref="U3">
    <cfRule type="expression" dxfId="14904" priority="54">
      <formula>$D$1&lt;U3</formula>
    </cfRule>
    <cfRule type="expression" dxfId="14903" priority="55">
      <formula>$D$1&gt;U3</formula>
    </cfRule>
  </conditionalFormatting>
  <conditionalFormatting sqref="U5">
    <cfRule type="cellIs" dxfId="14902" priority="56" operator="equal">
      <formula>5</formula>
    </cfRule>
    <cfRule type="cellIs" priority="57" operator="equal">
      <formula>4</formula>
    </cfRule>
    <cfRule type="cellIs" priority="58" operator="equal">
      <formula>3</formula>
    </cfRule>
  </conditionalFormatting>
  <conditionalFormatting sqref="J31:J34">
    <cfRule type="cellIs" priority="59" operator="equal">
      <formula>5</formula>
    </cfRule>
    <cfRule type="cellIs" dxfId="14901" priority="60" operator="equal">
      <formula>4</formula>
    </cfRule>
    <cfRule type="cellIs" dxfId="14900" priority="61" operator="equal">
      <formula>3</formula>
    </cfRule>
  </conditionalFormatting>
  <conditionalFormatting sqref="K32:K34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I31:I3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G3:I3">
    <cfRule type="expression" dxfId="14899" priority="68">
      <formula>$D$1&lt;G3</formula>
    </cfRule>
    <cfRule type="expression" dxfId="14898" priority="69">
      <formula>$D$1&gt;G3</formula>
    </cfRule>
  </conditionalFormatting>
  <conditionalFormatting sqref="I3">
    <cfRule type="expression" dxfId="14897" priority="70">
      <formula>$D$1&lt;I3</formula>
    </cfRule>
    <cfRule type="expression" dxfId="14896" priority="71">
      <formula>$D$1&gt;I3</formula>
    </cfRule>
  </conditionalFormatting>
  <conditionalFormatting sqref="I3">
    <cfRule type="expression" dxfId="14895" priority="72">
      <formula>$D$1&lt;I3</formula>
    </cfRule>
    <cfRule type="expression" dxfId="14894" priority="73">
      <formula>$D$1&gt;I3</formula>
    </cfRule>
  </conditionalFormatting>
  <conditionalFormatting sqref="I3">
    <cfRule type="expression" dxfId="14893" priority="74">
      <formula>$D$1&lt;I3</formula>
    </cfRule>
    <cfRule type="expression" dxfId="14892" priority="75">
      <formula>$D$1&gt;I3</formula>
    </cfRule>
  </conditionalFormatting>
  <conditionalFormatting sqref="G3">
    <cfRule type="expression" dxfId="14891" priority="76">
      <formula>$D$1&lt;G3</formula>
    </cfRule>
    <cfRule type="expression" dxfId="14890" priority="77">
      <formula>$D$1&gt;G3</formula>
    </cfRule>
  </conditionalFormatting>
  <conditionalFormatting sqref="J3:L3">
    <cfRule type="expression" dxfId="14889" priority="78">
      <formula>$D$1&lt;J3</formula>
    </cfRule>
    <cfRule type="expression" dxfId="14888" priority="79">
      <formula>$D$1&gt;J3</formula>
    </cfRule>
  </conditionalFormatting>
  <conditionalFormatting sqref="J3">
    <cfRule type="expression" dxfId="14887" priority="80">
      <formula>$D$1&lt;J3</formula>
    </cfRule>
    <cfRule type="expression" dxfId="14886" priority="81">
      <formula>$D$1&gt;J3</formula>
    </cfRule>
  </conditionalFormatting>
  <conditionalFormatting sqref="F3">
    <cfRule type="expression" priority="82">
      <formula>$D$1&lt;F3</formula>
    </cfRule>
    <cfRule type="expression" priority="83">
      <formula>$D$1&gt;F3</formula>
    </cfRule>
  </conditionalFormatting>
  <conditionalFormatting sqref="G5">
    <cfRule type="cellIs" priority="84" operator="equal">
      <formula>5</formula>
    </cfRule>
    <cfRule type="cellIs" dxfId="14885" priority="85" operator="equal">
      <formula>4</formula>
    </cfRule>
    <cfRule type="cellIs" dxfId="14884" priority="86" operator="equal">
      <formula>3</formula>
    </cfRule>
  </conditionalFormatting>
  <conditionalFormatting sqref="G4 I4">
    <cfRule type="expression" dxfId="14883" priority="87">
      <formula>$D$1&lt;G4</formula>
    </cfRule>
    <cfRule type="expression" dxfId="14882" priority="88">
      <formula>$D$1&gt;G4</formula>
    </cfRule>
  </conditionalFormatting>
  <conditionalFormatting sqref="I4">
    <cfRule type="expression" dxfId="14881" priority="89">
      <formula>$D$1&lt;I4</formula>
    </cfRule>
    <cfRule type="expression" dxfId="14880" priority="90">
      <formula>$D$1&gt;I4</formula>
    </cfRule>
  </conditionalFormatting>
  <conditionalFormatting sqref="I5">
    <cfRule type="cellIs" dxfId="14879" priority="91" operator="equal">
      <formula>5</formula>
    </cfRule>
    <cfRule type="cellIs" dxfId="14878" priority="92" operator="equal">
      <formula>4</formula>
    </cfRule>
    <cfRule type="cellIs" dxfId="14877" priority="93" operator="equal">
      <formula>3</formula>
    </cfRule>
  </conditionalFormatting>
  <conditionalFormatting sqref="I5">
    <cfRule type="cellIs" dxfId="14876" priority="94" operator="equal">
      <formula>5</formula>
    </cfRule>
    <cfRule type="cellIs" dxfId="14875" priority="95" operator="equal">
      <formula>4</formula>
    </cfRule>
    <cfRule type="cellIs" dxfId="14874" priority="96" operator="equal">
      <formula>3</formula>
    </cfRule>
  </conditionalFormatting>
  <conditionalFormatting sqref="I4">
    <cfRule type="expression" priority="97">
      <formula>$D$1&lt;I4</formula>
    </cfRule>
    <cfRule type="expression" priority="98">
      <formula>$D$1&gt;I4</formula>
    </cfRule>
  </conditionalFormatting>
  <conditionalFormatting sqref="I5">
    <cfRule type="cellIs" priority="99" operator="equal">
      <formula>5</formula>
    </cfRule>
    <cfRule type="cellIs" dxfId="14873" priority="100" operator="equal">
      <formula>4</formula>
    </cfRule>
    <cfRule type="cellIs" dxfId="14872" priority="101" operator="equal">
      <formula>3</formula>
    </cfRule>
  </conditionalFormatting>
  <conditionalFormatting sqref="I4">
    <cfRule type="expression" dxfId="14871" priority="102">
      <formula>$D$1&lt;I4</formula>
    </cfRule>
    <cfRule type="expression" dxfId="14870" priority="103">
      <formula>$D$1&gt;I4</formula>
    </cfRule>
  </conditionalFormatting>
  <conditionalFormatting sqref="I4">
    <cfRule type="expression" priority="104">
      <formula>$D$1&lt;I4</formula>
    </cfRule>
    <cfRule type="expression" priority="105">
      <formula>$D$1&gt;I4</formula>
    </cfRule>
  </conditionalFormatting>
  <conditionalFormatting sqref="I5">
    <cfRule type="cellIs" priority="106" operator="equal">
      <formula>5</formula>
    </cfRule>
    <cfRule type="cellIs" dxfId="14869" priority="107" operator="equal">
      <formula>4</formula>
    </cfRule>
    <cfRule type="cellIs" dxfId="14868" priority="108" operator="equal">
      <formula>3</formula>
    </cfRule>
  </conditionalFormatting>
  <conditionalFormatting sqref="I4">
    <cfRule type="expression" dxfId="14867" priority="109">
      <formula>$D$1&lt;I4</formula>
    </cfRule>
    <cfRule type="expression" dxfId="14866" priority="110">
      <formula>$D$1&gt;I4</formula>
    </cfRule>
  </conditionalFormatting>
  <conditionalFormatting sqref="I5">
    <cfRule type="cellIs" dxfId="14865" priority="111" operator="equal">
      <formula>5</formula>
    </cfRule>
    <cfRule type="cellIs" dxfId="14864" priority="112" operator="equal">
      <formula>4</formula>
    </cfRule>
    <cfRule type="cellIs" dxfId="14863" priority="113" operator="equal">
      <formula>3</formula>
    </cfRule>
  </conditionalFormatting>
  <conditionalFormatting sqref="I4">
    <cfRule type="expression" dxfId="14862" priority="114">
      <formula>$D$1&lt;I4</formula>
    </cfRule>
    <cfRule type="expression" dxfId="14861" priority="115">
      <formula>$D$1&gt;I4</formula>
    </cfRule>
  </conditionalFormatting>
  <conditionalFormatting sqref="G4">
    <cfRule type="expression" dxfId="14860" priority="116">
      <formula>$D$1&lt;G4</formula>
    </cfRule>
    <cfRule type="expression" dxfId="14859" priority="117">
      <formula>$D$1&gt;G4</formula>
    </cfRule>
  </conditionalFormatting>
  <conditionalFormatting sqref="J4">
    <cfRule type="expression" dxfId="14858" priority="118">
      <formula>$D$1&lt;J4</formula>
    </cfRule>
    <cfRule type="expression" dxfId="14857" priority="119">
      <formula>$D$1&gt;J4</formula>
    </cfRule>
  </conditionalFormatting>
  <conditionalFormatting sqref="K4">
    <cfRule type="expression" dxfId="14856" priority="120">
      <formula>$D$1&lt;K4</formula>
    </cfRule>
    <cfRule type="expression" dxfId="14855" priority="121">
      <formula>$D$1&gt;K4</formula>
    </cfRule>
  </conditionalFormatting>
  <conditionalFormatting sqref="L4">
    <cfRule type="expression" dxfId="14854" priority="122">
      <formula>$D$1&lt;L4</formula>
    </cfRule>
    <cfRule type="expression" dxfId="14853" priority="123">
      <formula>$D$1&gt;L4</formula>
    </cfRule>
  </conditionalFormatting>
  <conditionalFormatting sqref="H4">
    <cfRule type="expression" dxfId="14852" priority="124">
      <formula>$D$1&lt;H4</formula>
    </cfRule>
    <cfRule type="expression" dxfId="14851" priority="125">
      <formula>$D$1&gt;H4</formula>
    </cfRule>
  </conditionalFormatting>
  <conditionalFormatting sqref="H4">
    <cfRule type="expression" dxfId="14850" priority="126">
      <formula>$D$1&lt;H4</formula>
    </cfRule>
    <cfRule type="expression" dxfId="14849" priority="127">
      <formula>$D$1&gt;H4</formula>
    </cfRule>
  </conditionalFormatting>
  <conditionalFormatting sqref="H4">
    <cfRule type="expression" dxfId="14848" priority="128">
      <formula>$D$1&lt;H4</formula>
    </cfRule>
    <cfRule type="expression" dxfId="14847" priority="129">
      <formula>$D$1&gt;H4</formula>
    </cfRule>
  </conditionalFormatting>
  <conditionalFormatting sqref="H4">
    <cfRule type="expression" priority="130">
      <formula>$D$1&lt;H4</formula>
    </cfRule>
    <cfRule type="expression" priority="131">
      <formula>$D$1&gt;H4</formula>
    </cfRule>
  </conditionalFormatting>
  <conditionalFormatting sqref="H4">
    <cfRule type="expression" priority="132">
      <formula>$D$1&lt;H4</formula>
    </cfRule>
    <cfRule type="expression" priority="133">
      <formula>$D$1&gt;H4</formula>
    </cfRule>
  </conditionalFormatting>
  <conditionalFormatting sqref="H4">
    <cfRule type="expression" priority="134">
      <formula>$D$1&lt;H4</formula>
    </cfRule>
    <cfRule type="expression" priority="135">
      <formula>$D$1&gt;H4</formula>
    </cfRule>
  </conditionalFormatting>
  <conditionalFormatting sqref="F5">
    <cfRule type="cellIs" dxfId="14846" priority="136" operator="equal">
      <formula>5</formula>
    </cfRule>
    <cfRule type="cellIs" dxfId="14845" priority="137" operator="equal">
      <formula>4</formula>
    </cfRule>
    <cfRule type="cellIs" priority="138" operator="equal">
      <formula>3</formula>
    </cfRule>
  </conditionalFormatting>
  <conditionalFormatting sqref="F4">
    <cfRule type="expression" priority="139">
      <formula>$D$1&lt;F4</formula>
    </cfRule>
    <cfRule type="expression" priority="140">
      <formula>$D$1&gt;F4</formula>
    </cfRule>
  </conditionalFormatting>
  <conditionalFormatting sqref="J4">
    <cfRule type="expression" dxfId="14844" priority="141">
      <formula>$D$1&lt;J4</formula>
    </cfRule>
    <cfRule type="expression" dxfId="14843" priority="142">
      <formula>$D$1&gt;J4</formula>
    </cfRule>
  </conditionalFormatting>
  <conditionalFormatting sqref="K5">
    <cfRule type="cellIs" dxfId="14842" priority="143" operator="equal">
      <formula>5</formula>
    </cfRule>
    <cfRule type="cellIs" dxfId="14841" priority="144" operator="equal">
      <formula>4</formula>
    </cfRule>
    <cfRule type="cellIs" priority="145" operator="equal">
      <formula>3</formula>
    </cfRule>
  </conditionalFormatting>
  <conditionalFormatting sqref="K4">
    <cfRule type="expression" priority="146">
      <formula>$D$1&lt;K4</formula>
    </cfRule>
    <cfRule type="expression" priority="147">
      <formula>$D$1&gt;K4</formula>
    </cfRule>
  </conditionalFormatting>
  <conditionalFormatting sqref="L4">
    <cfRule type="expression" dxfId="14840" priority="148">
      <formula>$D$1&lt;L4</formula>
    </cfRule>
    <cfRule type="expression" dxfId="14839" priority="149">
      <formula>$D$1&gt;L4</formula>
    </cfRule>
  </conditionalFormatting>
  <conditionalFormatting sqref="J4">
    <cfRule type="expression" priority="150">
      <formula>$D$1&lt;J4</formula>
    </cfRule>
    <cfRule type="expression" priority="151">
      <formula>$D$1&gt;J4</formula>
    </cfRule>
  </conditionalFormatting>
  <conditionalFormatting sqref="J4">
    <cfRule type="expression" priority="152">
      <formula>$D$1&lt;J4</formula>
    </cfRule>
    <cfRule type="expression" dxfId="14838" priority="153">
      <formula>$D$1&gt;J4</formula>
    </cfRule>
  </conditionalFormatting>
  <conditionalFormatting sqref="J5">
    <cfRule type="cellIs" dxfId="14837" priority="154" operator="equal">
      <formula>5</formula>
    </cfRule>
    <cfRule type="cellIs" dxfId="14836" priority="155" operator="equal">
      <formula>4</formula>
    </cfRule>
    <cfRule type="cellIs" dxfId="14835" priority="156" operator="equal">
      <formula>3</formula>
    </cfRule>
  </conditionalFormatting>
  <conditionalFormatting sqref="J5">
    <cfRule type="cellIs" dxfId="14834" priority="157" operator="equal">
      <formula>5</formula>
    </cfRule>
    <cfRule type="cellIs" dxfId="14833" priority="158" operator="equal">
      <formula>4</formula>
    </cfRule>
    <cfRule type="cellIs" priority="159" operator="equal">
      <formula>3</formula>
    </cfRule>
  </conditionalFormatting>
  <conditionalFormatting sqref="J4">
    <cfRule type="expression" priority="160">
      <formula>$D$1&lt;J4</formula>
    </cfRule>
    <cfRule type="expression" priority="161">
      <formula>$D$1&gt;J4</formula>
    </cfRule>
  </conditionalFormatting>
  <conditionalFormatting sqref="J5">
    <cfRule type="cellIs" dxfId="14832" priority="162" operator="equal">
      <formula>5</formula>
    </cfRule>
    <cfRule type="cellIs" dxfId="14831" priority="163" operator="equal">
      <formula>4</formula>
    </cfRule>
    <cfRule type="cellIs" dxfId="14830" priority="164" operator="equal">
      <formula>3</formula>
    </cfRule>
  </conditionalFormatting>
  <conditionalFormatting sqref="J4">
    <cfRule type="expression" dxfId="14829" priority="165">
      <formula>$D$1&lt;J4</formula>
    </cfRule>
    <cfRule type="expression" dxfId="14828" priority="166">
      <formula>$D$1&gt;J4</formula>
    </cfRule>
  </conditionalFormatting>
  <conditionalFormatting sqref="J4">
    <cfRule type="expression" dxfId="14827" priority="167">
      <formula>$D$1&lt;J4</formula>
    </cfRule>
    <cfRule type="expression" dxfId="14826" priority="168">
      <formula>$D$1&gt;J4</formula>
    </cfRule>
  </conditionalFormatting>
  <conditionalFormatting sqref="J5">
    <cfRule type="cellIs" dxfId="14825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J5">
    <cfRule type="cellIs" priority="172" operator="equal">
      <formula>5</formula>
    </cfRule>
    <cfRule type="cellIs" dxfId="14824" priority="173" operator="equal">
      <formula>4</formula>
    </cfRule>
    <cfRule type="cellIs" dxfId="14823" priority="174" operator="equal">
      <formula>3</formula>
    </cfRule>
  </conditionalFormatting>
  <conditionalFormatting sqref="L4">
    <cfRule type="expression" dxfId="14822" priority="175">
      <formula>$D$1&lt;L4</formula>
    </cfRule>
    <cfRule type="expression" dxfId="14821" priority="176">
      <formula>$D$1&gt;L4</formula>
    </cfRule>
  </conditionalFormatting>
  <conditionalFormatting sqref="L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L4">
    <cfRule type="expression" dxfId="14820" priority="180">
      <formula>$D$1&lt;L4</formula>
    </cfRule>
    <cfRule type="expression" dxfId="14819" priority="181">
      <formula>$D$1&gt;L4</formula>
    </cfRule>
  </conditionalFormatting>
  <conditionalFormatting sqref="L4">
    <cfRule type="expression" dxfId="14818" priority="182">
      <formula>$D$1&lt;L4</formula>
    </cfRule>
    <cfRule type="expression" dxfId="14817" priority="183">
      <formula>$D$1&gt;L4</formula>
    </cfRule>
  </conditionalFormatting>
  <conditionalFormatting sqref="L4">
    <cfRule type="expression" priority="184">
      <formula>$D$1&lt;L4</formula>
    </cfRule>
    <cfRule type="expression" priority="185">
      <formula>$D$1&gt;L4</formula>
    </cfRule>
  </conditionalFormatting>
  <conditionalFormatting sqref="L5">
    <cfRule type="cellIs" priority="186" operator="equal">
      <formula>5</formula>
    </cfRule>
    <cfRule type="cellIs" dxfId="14816" priority="187" operator="equal">
      <formula>4</formula>
    </cfRule>
    <cfRule type="cellIs" dxfId="14815" priority="188" operator="equal">
      <formula>3</formula>
    </cfRule>
  </conditionalFormatting>
  <conditionalFormatting sqref="L4">
    <cfRule type="expression" dxfId="14814" priority="189">
      <formula>$D$1&lt;L4</formula>
    </cfRule>
    <cfRule type="expression" dxfId="14813" priority="190">
      <formula>$D$1&gt;L4</formula>
    </cfRule>
  </conditionalFormatting>
  <conditionalFormatting sqref="L4">
    <cfRule type="expression" priority="191">
      <formula>$D$1&lt;L4</formula>
    </cfRule>
    <cfRule type="expression" priority="192">
      <formula>$D$1&gt;L4</formula>
    </cfRule>
  </conditionalFormatting>
  <conditionalFormatting sqref="M4">
    <cfRule type="expression" priority="193">
      <formula>$D$1&lt;M4</formula>
    </cfRule>
    <cfRule type="expression" priority="194">
      <formula>$D$1&gt;M4</formula>
    </cfRule>
  </conditionalFormatting>
  <conditionalFormatting sqref="M4">
    <cfRule type="expression" priority="195">
      <formula>$D$1&lt;M4</formula>
    </cfRule>
    <cfRule type="expression" priority="196">
      <formula>$D$1&gt;M4</formula>
    </cfRule>
  </conditionalFormatting>
  <conditionalFormatting sqref="M5">
    <cfRule type="cellIs" dxfId="14812" priority="197" operator="equal">
      <formula>5</formula>
    </cfRule>
    <cfRule type="cellIs" dxfId="14811" priority="198" operator="equal">
      <formula>4</formula>
    </cfRule>
    <cfRule type="cellIs" dxfId="14810" priority="199" operator="equal">
      <formula>3</formula>
    </cfRule>
  </conditionalFormatting>
  <conditionalFormatting sqref="M5">
    <cfRule type="cellIs" dxfId="14809" priority="200" operator="equal">
      <formula>5</formula>
    </cfRule>
    <cfRule type="cellIs" priority="201" operator="equal">
      <formula>4</formula>
    </cfRule>
    <cfRule type="cellIs" priority="202" operator="equal">
      <formula>3</formula>
    </cfRule>
  </conditionalFormatting>
  <conditionalFormatting sqref="M4">
    <cfRule type="expression" priority="203">
      <formula>$D$1&lt;M4</formula>
    </cfRule>
    <cfRule type="expression" dxfId="14808" priority="204">
      <formula>$D$1&gt;M4</formula>
    </cfRule>
  </conditionalFormatting>
  <conditionalFormatting sqref="M5">
    <cfRule type="cellIs" dxfId="14807" priority="205" operator="equal">
      <formula>5</formula>
    </cfRule>
    <cfRule type="cellIs" dxfId="14806" priority="206" operator="equal">
      <formula>4</formula>
    </cfRule>
    <cfRule type="cellIs" dxfId="14805" priority="207" operator="equal">
      <formula>3</formula>
    </cfRule>
  </conditionalFormatting>
  <conditionalFormatting sqref="M4">
    <cfRule type="expression" dxfId="14804" priority="208">
      <formula>$D$1&lt;M4</formula>
    </cfRule>
    <cfRule type="expression" dxfId="14803" priority="209">
      <formula>$D$1&gt;M4</formula>
    </cfRule>
  </conditionalFormatting>
  <conditionalFormatting sqref="M4">
    <cfRule type="expression" dxfId="14802" priority="210">
      <formula>$D$1&lt;M4</formula>
    </cfRule>
    <cfRule type="expression" dxfId="14801" priority="211">
      <formula>$D$1&gt;M4</formula>
    </cfRule>
  </conditionalFormatting>
  <conditionalFormatting sqref="M5">
    <cfRule type="cellIs" priority="212" operator="equal">
      <formula>5</formula>
    </cfRule>
    <cfRule type="cellIs" priority="213" operator="equal">
      <formula>4</formula>
    </cfRule>
    <cfRule type="cellIs" priority="214" operator="equal">
      <formula>3</formula>
    </cfRule>
  </conditionalFormatting>
  <conditionalFormatting sqref="M4">
    <cfRule type="expression" dxfId="14800" priority="215">
      <formula>$D$1&lt;M4</formula>
    </cfRule>
    <cfRule type="expression" dxfId="14799" priority="216">
      <formula>$D$1&gt;M4</formula>
    </cfRule>
  </conditionalFormatting>
  <conditionalFormatting sqref="M5">
    <cfRule type="cellIs" dxfId="14798" priority="217" operator="equal">
      <formula>5</formula>
    </cfRule>
    <cfRule type="cellIs" dxfId="14797" priority="218" operator="equal">
      <formula>4</formula>
    </cfRule>
    <cfRule type="cellIs" priority="219" operator="equal">
      <formula>3</formula>
    </cfRule>
  </conditionalFormatting>
  <conditionalFormatting sqref="M4">
    <cfRule type="expression" priority="220">
      <formula>$D$1&lt;M4</formula>
    </cfRule>
    <cfRule type="expression" priority="221">
      <formula>$D$1&gt;M4</formula>
    </cfRule>
  </conditionalFormatting>
  <conditionalFormatting sqref="O4">
    <cfRule type="expression" dxfId="14796" priority="222">
      <formula>$D$1&lt;O4</formula>
    </cfRule>
    <cfRule type="expression" dxfId="14795" priority="223">
      <formula>$D$1&gt;O4</formula>
    </cfRule>
  </conditionalFormatting>
  <conditionalFormatting sqref="O4">
    <cfRule type="expression" dxfId="14794" priority="224">
      <formula>$D$1&lt;O4</formula>
    </cfRule>
    <cfRule type="expression" dxfId="14793" priority="225">
      <formula>$D$1&gt;O4</formula>
    </cfRule>
  </conditionalFormatting>
  <conditionalFormatting sqref="O4">
    <cfRule type="expression" dxfId="14792" priority="226">
      <formula>$D$1&lt;O4</formula>
    </cfRule>
    <cfRule type="expression" dxfId="14791" priority="227">
      <formula>$D$1&gt;O4</formula>
    </cfRule>
  </conditionalFormatting>
  <conditionalFormatting sqref="O5">
    <cfRule type="cellIs" dxfId="14790" priority="228" operator="equal">
      <formula>5</formula>
    </cfRule>
    <cfRule type="cellIs" dxfId="14789" priority="229" operator="equal">
      <formula>4</formula>
    </cfRule>
    <cfRule type="cellIs" dxfId="14788" priority="230" operator="equal">
      <formula>3</formula>
    </cfRule>
  </conditionalFormatting>
  <conditionalFormatting sqref="O4">
    <cfRule type="expression" priority="231">
      <formula>$D$1&lt;O4</formula>
    </cfRule>
    <cfRule type="expression" priority="232">
      <formula>$D$1&gt;O4</formula>
    </cfRule>
  </conditionalFormatting>
  <conditionalFormatting sqref="O4">
    <cfRule type="expression" priority="233">
      <formula>$D$1&lt;O4</formula>
    </cfRule>
    <cfRule type="expression" priority="234">
      <formula>$D$1&gt;O4</formula>
    </cfRule>
  </conditionalFormatting>
  <conditionalFormatting sqref="O4">
    <cfRule type="expression" dxfId="14787" priority="235">
      <formula>$D$1&lt;O4</formula>
    </cfRule>
    <cfRule type="expression" dxfId="14786" priority="236">
      <formula>$D$1&gt;O4</formula>
    </cfRule>
  </conditionalFormatting>
  <conditionalFormatting sqref="O5">
    <cfRule type="cellIs" dxfId="14785" priority="237" operator="equal">
      <formula>5</formula>
    </cfRule>
    <cfRule type="cellIs" dxfId="14784" priority="238" operator="equal">
      <formula>4</formula>
    </cfRule>
    <cfRule type="cellIs" dxfId="14783" priority="239" operator="equal">
      <formula>3</formula>
    </cfRule>
  </conditionalFormatting>
  <conditionalFormatting sqref="O4">
    <cfRule type="expression" dxfId="14782" priority="240">
      <formula>$D$1&lt;O4</formula>
    </cfRule>
    <cfRule type="expression" dxfId="14781" priority="241">
      <formula>$D$1&gt;O4</formula>
    </cfRule>
  </conditionalFormatting>
  <conditionalFormatting sqref="O4">
    <cfRule type="expression" dxfId="14780" priority="242">
      <formula>$D$1&lt;O4</formula>
    </cfRule>
    <cfRule type="expression" dxfId="14779" priority="243">
      <formula>$D$1&gt;O4</formula>
    </cfRule>
  </conditionalFormatting>
  <conditionalFormatting sqref="P32:P33">
    <cfRule type="cellIs" priority="244" operator="equal">
      <formula>5</formula>
    </cfRule>
    <cfRule type="cellIs" priority="245" operator="equal">
      <formula>4</formula>
    </cfRule>
    <cfRule type="cellIs" priority="246" operator="equal">
      <formula>3</formula>
    </cfRule>
  </conditionalFormatting>
  <conditionalFormatting sqref="N32:N33">
    <cfRule type="cellIs" dxfId="14778" priority="247" operator="equal">
      <formula>5</formula>
    </cfRule>
    <cfRule type="cellIs" dxfId="14777" priority="248" operator="equal">
      <formula>4</formula>
    </cfRule>
    <cfRule type="cellIs" dxfId="14776" priority="249" operator="equal">
      <formula>3</formula>
    </cfRule>
  </conditionalFormatting>
  <conditionalFormatting sqref="M32:M33">
    <cfRule type="cellIs" dxfId="14775" priority="250" operator="equal">
      <formula>5</formula>
    </cfRule>
    <cfRule type="cellIs" dxfId="14774" priority="251" operator="equal">
      <formula>4</formula>
    </cfRule>
    <cfRule type="cellIs" dxfId="14773" priority="252" operator="equal">
      <formula>3</formula>
    </cfRule>
  </conditionalFormatting>
  <conditionalFormatting sqref="H5">
    <cfRule type="cellIs" dxfId="14772" priority="253" operator="equal">
      <formula>5</formula>
    </cfRule>
    <cfRule type="cellIs" dxfId="14771" priority="254" operator="equal">
      <formula>4</formula>
    </cfRule>
    <cfRule type="cellIs" dxfId="14770" priority="255" operator="equal">
      <formula>3</formula>
    </cfRule>
  </conditionalFormatting>
  <conditionalFormatting sqref="H5">
    <cfRule type="cellIs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O32:O33">
    <cfRule type="cellIs" dxfId="14769" priority="259" operator="equal">
      <formula>5</formula>
    </cfRule>
    <cfRule type="cellIs" dxfId="14768" priority="260" operator="equal">
      <formula>4</formula>
    </cfRule>
    <cfRule type="cellIs" priority="261" operator="equal">
      <formula>3</formula>
    </cfRule>
  </conditionalFormatting>
  <pageMargins left="0.7" right="0.7" top="0.75" bottom="0.75" header="0.51180555555555496" footer="0.51180555555555496"/>
  <pageSetup paperSize="9" scale="57" firstPageNumber="0" orientation="portrait" horizontalDpi="300" verticalDpi="30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MK49"/>
  <sheetViews>
    <sheetView view="pageBreakPreview" zoomScale="65" zoomScaleNormal="100" zoomScalePageLayoutView="65" workbookViewId="0">
      <selection activeCell="O25" sqref="O2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5546875" style="15" customWidth="1"/>
    <col min="4" max="4" width="26.44140625" style="15" customWidth="1"/>
    <col min="5" max="5" width="5.44140625" style="15" customWidth="1"/>
    <col min="6" max="6" width="7.5546875" customWidth="1"/>
    <col min="7" max="7" width="7.109375" hidden="1" customWidth="1"/>
    <col min="8" max="12" width="7.88671875" customWidth="1"/>
    <col min="13" max="14" width="7.88671875" hidden="1" customWidth="1"/>
    <col min="15" max="16" width="7.88671875" customWidth="1"/>
    <col min="17" max="18" width="6.6640625" customWidth="1"/>
    <col min="19" max="19" width="7.33203125" customWidth="1"/>
    <col min="20" max="20" width="7.10937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20" t="s">
        <v>0</v>
      </c>
      <c r="G2" s="220"/>
      <c r="H2" s="8" t="s">
        <v>1</v>
      </c>
      <c r="I2" s="8"/>
      <c r="J2" s="8"/>
      <c r="K2" s="8"/>
      <c r="L2" s="8"/>
      <c r="M2" s="8"/>
      <c r="N2" s="8"/>
      <c r="O2" s="7" t="s">
        <v>2</v>
      </c>
      <c r="P2" s="7"/>
      <c r="Q2" s="7"/>
      <c r="R2" s="7"/>
      <c r="S2" s="6" t="s">
        <v>268</v>
      </c>
      <c r="T2" s="6"/>
      <c r="U2" s="221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2631</v>
      </c>
      <c r="B3" s="13"/>
      <c r="C3" s="13"/>
      <c r="D3" s="39" t="s">
        <v>3</v>
      </c>
      <c r="E3" s="40"/>
      <c r="F3" s="222">
        <v>43213</v>
      </c>
      <c r="G3" s="222"/>
      <c r="H3" s="223">
        <v>43279</v>
      </c>
      <c r="I3" s="204">
        <v>43295</v>
      </c>
      <c r="J3" s="224">
        <v>43286</v>
      </c>
      <c r="K3" s="204">
        <v>43292</v>
      </c>
      <c r="L3" s="222">
        <v>43283</v>
      </c>
      <c r="M3" s="222"/>
      <c r="N3" s="222"/>
      <c r="O3" s="204">
        <v>43301</v>
      </c>
      <c r="P3" s="204">
        <v>43306</v>
      </c>
      <c r="Q3" s="222">
        <v>43300</v>
      </c>
      <c r="R3" s="204">
        <v>43311</v>
      </c>
      <c r="S3" s="204">
        <v>43272</v>
      </c>
      <c r="T3" s="224">
        <v>43281</v>
      </c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7" customHeight="1" x14ac:dyDescent="0.25">
      <c r="A4" s="13"/>
      <c r="B4" s="13"/>
      <c r="C4" s="13"/>
      <c r="D4" s="51" t="s">
        <v>5</v>
      </c>
      <c r="E4" s="40"/>
      <c r="F4" s="53" t="s">
        <v>269</v>
      </c>
      <c r="G4" s="53"/>
      <c r="H4" s="53" t="s">
        <v>129</v>
      </c>
      <c r="I4" s="232" t="s">
        <v>270</v>
      </c>
      <c r="J4" s="53" t="s">
        <v>271</v>
      </c>
      <c r="K4" s="232" t="s">
        <v>12</v>
      </c>
      <c r="L4" s="53" t="s">
        <v>272</v>
      </c>
      <c r="M4" s="53"/>
      <c r="N4" s="53"/>
      <c r="O4" s="53" t="s">
        <v>14</v>
      </c>
      <c r="P4" s="232" t="s">
        <v>273</v>
      </c>
      <c r="Q4" s="53" t="s">
        <v>274</v>
      </c>
      <c r="R4" s="232" t="s">
        <v>275</v>
      </c>
      <c r="S4" s="232" t="s">
        <v>273</v>
      </c>
      <c r="T4" s="53" t="s">
        <v>276</v>
      </c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88.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/>
      <c r="H5" s="65" t="s">
        <v>20</v>
      </c>
      <c r="I5" s="63" t="s">
        <v>278</v>
      </c>
      <c r="J5" s="63" t="s">
        <v>279</v>
      </c>
      <c r="K5" s="63" t="s">
        <v>26</v>
      </c>
      <c r="L5" s="63" t="s">
        <v>280</v>
      </c>
      <c r="M5" s="63"/>
      <c r="N5" s="63"/>
      <c r="O5" s="64" t="s">
        <v>281</v>
      </c>
      <c r="P5" s="63" t="s">
        <v>282</v>
      </c>
      <c r="Q5" s="64" t="s">
        <v>283</v>
      </c>
      <c r="R5" s="63" t="s">
        <v>284</v>
      </c>
      <c r="S5" s="63" t="s">
        <v>282</v>
      </c>
      <c r="T5" s="63" t="s">
        <v>285</v>
      </c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5" customHeight="1" x14ac:dyDescent="0.25">
      <c r="A6" s="80">
        <v>1</v>
      </c>
      <c r="B6" s="81" t="s">
        <v>36</v>
      </c>
      <c r="C6" s="82" t="s">
        <v>37</v>
      </c>
      <c r="D6" s="112" t="s">
        <v>286</v>
      </c>
      <c r="E6" s="84">
        <v>2631</v>
      </c>
      <c r="F6" s="85" t="s">
        <v>287</v>
      </c>
      <c r="G6" s="85"/>
      <c r="H6" s="85">
        <v>4</v>
      </c>
      <c r="I6" s="85">
        <v>3</v>
      </c>
      <c r="J6" s="85">
        <v>3</v>
      </c>
      <c r="K6" s="85">
        <v>4</v>
      </c>
      <c r="L6" s="85" t="s">
        <v>92</v>
      </c>
      <c r="M6" s="85"/>
      <c r="N6" s="85"/>
      <c r="O6" s="85">
        <v>5</v>
      </c>
      <c r="P6" s="85">
        <v>3</v>
      </c>
      <c r="Q6" s="85">
        <v>3</v>
      </c>
      <c r="R6" s="85">
        <v>3</v>
      </c>
      <c r="S6" s="85">
        <v>3</v>
      </c>
      <c r="T6" s="85">
        <v>3</v>
      </c>
      <c r="U6" s="85"/>
      <c r="V6" s="245">
        <f t="shared" ref="V6:V37" si="0">IF(AC6&gt;0,IF(SUM(X6:Y6)/AC6&gt;0,2,IF(AND(SUM(X6:Y6)/AC6=0,Z6/AC6&gt;0),3,IF(AND((AB6/AC6+AA6/AC6)=1,AA6/AC6&gt;0),4,5))),0)</f>
        <v>2</v>
      </c>
      <c r="W6" s="98">
        <f t="shared" ref="W6:W37" si="1">COUNTIF(AG6:AV6,"б")</f>
        <v>0</v>
      </c>
      <c r="X6" s="98">
        <f t="shared" ref="X6:X37" si="2">COUNTIF(AG6:AV6,"д")</f>
        <v>0</v>
      </c>
      <c r="Y6" s="98">
        <f t="shared" ref="Y6:Y37" si="3">COUNTIF(AG6:AV6,2)+COUNTIF(AG6:AV6,"н")+COUNTIF(AG6:AV6,"д")</f>
        <v>1</v>
      </c>
      <c r="Z6" s="98">
        <f t="shared" ref="Z6:Z37" si="4">COUNTIF(AG6:AV6,Z$5)</f>
        <v>7</v>
      </c>
      <c r="AA6" s="98">
        <f t="shared" ref="AA6:AA37" si="5">COUNTIF(AG6:AV6,AA$5)</f>
        <v>2</v>
      </c>
      <c r="AB6" s="98">
        <f t="shared" ref="AB6:AB37" si="6">COUNTIF(AG6:AV6,AB$5)</f>
        <v>1</v>
      </c>
      <c r="AC6" s="98">
        <f t="shared" ref="AC6:AC38" si="7">SUM(X6:AB6)</f>
        <v>11</v>
      </c>
      <c r="AD6" s="246">
        <f t="shared" ref="AD6:AD37" si="8">IF(ISERROR(((X6+Y6)*2+Z6*3+AA6*4+AB6*5)/SUM(X6,Y6:AB6)),"",((X6+Y6)*2+Z6*3+AA6*4+AB6*5)/SUM(X6,Y6:AB6))</f>
        <v>3.2727272727272729</v>
      </c>
      <c r="AE6" s="99">
        <f>IF(AWX6=5,0.5,IF(AW6=4,0.25,IF(AW6&lt;=3,0)))</f>
        <v>0</v>
      </c>
      <c r="AG6" s="247" t="str">
        <f t="shared" ref="AG6:AG38" si="9">IF(ISERROR(VALUE(LEFT(F6))),LEFT(F6),VALUE(LEFT(F6)))</f>
        <v>з</v>
      </c>
      <c r="AH6" s="247" t="str">
        <f t="shared" ref="AH6:AH38" si="10">IF(ISERROR(VALUE(LEFT(G6))),LEFT(G6),VALUE(LEFT(G6)))</f>
        <v/>
      </c>
      <c r="AI6" s="247">
        <f t="shared" ref="AI6:AI38" si="11">IF(ISERROR(VALUE(LEFT(H6))),LEFT(H6),VALUE(LEFT(H6)))</f>
        <v>4</v>
      </c>
      <c r="AJ6" s="247">
        <f t="shared" ref="AJ6:AJ38" si="12">IF(ISERROR(VALUE(LEFT(I6))),LEFT(I6),VALUE(LEFT(I6)))</f>
        <v>3</v>
      </c>
      <c r="AK6" s="247">
        <f t="shared" ref="AK6:AK38" si="13">IF(ISERROR(VALUE(LEFT(J6))),LEFT(J6),VALUE(LEFT(J6)))</f>
        <v>3</v>
      </c>
      <c r="AL6" s="247">
        <f t="shared" ref="AL6:AL38" si="14">IF(ISERROR(VALUE(LEFT(K6))),LEFT(K6),VALUE(LEFT(K6)))</f>
        <v>4</v>
      </c>
      <c r="AM6" s="247">
        <f t="shared" ref="AM6:AM38" si="15">IF(ISERROR(VALUE(LEFT(L6))),LEFT(L6),VALUE(LEFT(L6)))</f>
        <v>2</v>
      </c>
      <c r="AN6" s="247" t="str">
        <f t="shared" ref="AN6:AN38" si="16">IF(ISERROR(VALUE(LEFT(M6))),LEFT(M6),VALUE(LEFT(M6)))</f>
        <v/>
      </c>
      <c r="AO6" s="247" t="str">
        <f t="shared" ref="AO6:AO38" si="17">IF(ISERROR(VALUE(LEFT(N6))),LEFT(N6),VALUE(LEFT(N6)))</f>
        <v/>
      </c>
      <c r="AP6" s="247">
        <f t="shared" ref="AP6:AP38" si="18">IF(ISERROR(VALUE(LEFT(O6))),LEFT(O6),VALUE(LEFT(O6)))</f>
        <v>5</v>
      </c>
      <c r="AQ6" s="247">
        <f t="shared" ref="AQ6:AQ38" si="19">IF(ISERROR(VALUE(LEFT(P6))),LEFT(P6),VALUE(LEFT(P6)))</f>
        <v>3</v>
      </c>
      <c r="AR6" s="247">
        <f t="shared" ref="AR6:AR38" si="20">IF(ISERROR(VALUE(LEFT(Q6))),LEFT(Q6),VALUE(LEFT(Q6)))</f>
        <v>3</v>
      </c>
      <c r="AS6" s="247">
        <f t="shared" ref="AS6:AS38" si="21">IF(ISERROR(VALUE(LEFT(R6))),LEFT(R6),VALUE(LEFT(R6)))</f>
        <v>3</v>
      </c>
      <c r="AT6" s="247">
        <f t="shared" ref="AT6:AT38" si="22">IF(ISERROR(VALUE(LEFT(S6))),LEFT(S6),VALUE(LEFT(S6)))</f>
        <v>3</v>
      </c>
      <c r="AU6" s="247">
        <f t="shared" ref="AU6:AU38" si="23">IF(ISERROR(VALUE(LEFT(T6))),LEFT(T6),VALUE(LEFT(T6)))</f>
        <v>3</v>
      </c>
      <c r="AV6" s="247" t="str">
        <f t="shared" ref="AV6:AV38" si="24">IF(ISERROR(VALUE(LEFT(U6))),LEFT(U6),VALUE(LEFT(U6)))</f>
        <v/>
      </c>
      <c r="AW6" s="245">
        <f t="shared" ref="AW6:AW38" si="25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5" customHeight="1" x14ac:dyDescent="0.25">
      <c r="A7" s="80">
        <v>2</v>
      </c>
      <c r="B7" s="81" t="s">
        <v>36</v>
      </c>
      <c r="C7" s="82" t="s">
        <v>37</v>
      </c>
      <c r="D7" s="112" t="s">
        <v>288</v>
      </c>
      <c r="E7" s="84">
        <v>2631</v>
      </c>
      <c r="F7" s="85" t="s">
        <v>287</v>
      </c>
      <c r="G7" s="85"/>
      <c r="H7" s="85">
        <v>5</v>
      </c>
      <c r="I7" s="85">
        <v>4</v>
      </c>
      <c r="J7" s="85">
        <v>3</v>
      </c>
      <c r="K7" s="85">
        <v>4</v>
      </c>
      <c r="L7" s="85">
        <v>3</v>
      </c>
      <c r="M7" s="85"/>
      <c r="N7" s="85"/>
      <c r="O7" s="85" t="s">
        <v>166</v>
      </c>
      <c r="P7" s="85">
        <v>3</v>
      </c>
      <c r="Q7" s="85">
        <v>3</v>
      </c>
      <c r="R7" s="85">
        <v>3</v>
      </c>
      <c r="S7" s="85">
        <v>4</v>
      </c>
      <c r="T7" s="85">
        <v>3</v>
      </c>
      <c r="U7" s="85"/>
      <c r="V7" s="245">
        <f t="shared" si="0"/>
        <v>2</v>
      </c>
      <c r="W7" s="98">
        <f t="shared" si="1"/>
        <v>0</v>
      </c>
      <c r="X7" s="98">
        <f t="shared" si="2"/>
        <v>0</v>
      </c>
      <c r="Y7" s="98">
        <f t="shared" si="3"/>
        <v>1</v>
      </c>
      <c r="Z7" s="98">
        <f t="shared" si="4"/>
        <v>6</v>
      </c>
      <c r="AA7" s="98">
        <f t="shared" si="5"/>
        <v>3</v>
      </c>
      <c r="AB7" s="98">
        <f t="shared" si="6"/>
        <v>1</v>
      </c>
      <c r="AC7" s="98">
        <f t="shared" si="7"/>
        <v>11</v>
      </c>
      <c r="AD7" s="246">
        <f t="shared" si="8"/>
        <v>3.3636363636363638</v>
      </c>
      <c r="AE7" s="99">
        <f>IF(AWX7=5,0.5,IF(AW7=4,0.25,IF(AW7&lt;=3,0)))</f>
        <v>0</v>
      </c>
      <c r="AG7" s="247" t="str">
        <f t="shared" si="9"/>
        <v>з</v>
      </c>
      <c r="AH7" s="247" t="str">
        <f t="shared" si="10"/>
        <v/>
      </c>
      <c r="AI7" s="247">
        <f t="shared" si="11"/>
        <v>5</v>
      </c>
      <c r="AJ7" s="247">
        <f t="shared" si="12"/>
        <v>4</v>
      </c>
      <c r="AK7" s="247">
        <f t="shared" si="13"/>
        <v>3</v>
      </c>
      <c r="AL7" s="247">
        <f t="shared" si="14"/>
        <v>4</v>
      </c>
      <c r="AM7" s="247">
        <f t="shared" si="15"/>
        <v>3</v>
      </c>
      <c r="AN7" s="247" t="str">
        <f t="shared" si="16"/>
        <v/>
      </c>
      <c r="AO7" s="247" t="str">
        <f t="shared" si="17"/>
        <v/>
      </c>
      <c r="AP7" s="247">
        <f t="shared" si="18"/>
        <v>2</v>
      </c>
      <c r="AQ7" s="247">
        <f t="shared" si="19"/>
        <v>3</v>
      </c>
      <c r="AR7" s="247">
        <f t="shared" si="20"/>
        <v>3</v>
      </c>
      <c r="AS7" s="247">
        <f t="shared" si="21"/>
        <v>3</v>
      </c>
      <c r="AT7" s="247">
        <f t="shared" si="22"/>
        <v>4</v>
      </c>
      <c r="AU7" s="247">
        <f t="shared" si="23"/>
        <v>3</v>
      </c>
      <c r="AV7" s="247" t="str">
        <f t="shared" si="24"/>
        <v/>
      </c>
      <c r="AW7" s="245">
        <f t="shared" si="25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5" customHeight="1" x14ac:dyDescent="0.25">
      <c r="A8" s="80">
        <v>3</v>
      </c>
      <c r="B8" s="81" t="s">
        <v>36</v>
      </c>
      <c r="C8" s="82" t="s">
        <v>37</v>
      </c>
      <c r="D8" s="183" t="s">
        <v>289</v>
      </c>
      <c r="E8" s="84">
        <v>2631</v>
      </c>
      <c r="F8" s="85" t="s">
        <v>287</v>
      </c>
      <c r="G8" s="85"/>
      <c r="H8" s="85">
        <v>4</v>
      </c>
      <c r="I8" s="85">
        <v>3</v>
      </c>
      <c r="J8" s="85">
        <v>4</v>
      </c>
      <c r="K8" s="85">
        <v>4</v>
      </c>
      <c r="L8" s="85">
        <v>3</v>
      </c>
      <c r="M8" s="85"/>
      <c r="N8" s="85"/>
      <c r="O8" s="85">
        <v>5</v>
      </c>
      <c r="P8" s="85">
        <v>3</v>
      </c>
      <c r="Q8" s="85">
        <v>3</v>
      </c>
      <c r="R8" s="85">
        <v>3</v>
      </c>
      <c r="S8" s="85">
        <v>3</v>
      </c>
      <c r="T8" s="85">
        <v>3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7</v>
      </c>
      <c r="AA8" s="98">
        <f t="shared" si="5"/>
        <v>3</v>
      </c>
      <c r="AB8" s="98">
        <f t="shared" si="6"/>
        <v>1</v>
      </c>
      <c r="AC8" s="98">
        <f t="shared" si="7"/>
        <v>11</v>
      </c>
      <c r="AD8" s="246">
        <f t="shared" si="8"/>
        <v>3.4545454545454546</v>
      </c>
      <c r="AE8" s="99">
        <f>IF(AWX7=5,0.5,IF(AW8=4,0.25,IF(AW8&lt;=3,0)))</f>
        <v>0</v>
      </c>
      <c r="AG8" s="247" t="str">
        <f t="shared" si="9"/>
        <v>з</v>
      </c>
      <c r="AH8" s="247" t="str">
        <f t="shared" si="10"/>
        <v/>
      </c>
      <c r="AI8" s="247">
        <f t="shared" si="11"/>
        <v>4</v>
      </c>
      <c r="AJ8" s="247">
        <f t="shared" si="12"/>
        <v>3</v>
      </c>
      <c r="AK8" s="247">
        <f t="shared" si="13"/>
        <v>4</v>
      </c>
      <c r="AL8" s="247">
        <f t="shared" si="14"/>
        <v>4</v>
      </c>
      <c r="AM8" s="247">
        <f t="shared" si="15"/>
        <v>3</v>
      </c>
      <c r="AN8" s="247" t="str">
        <f t="shared" si="16"/>
        <v/>
      </c>
      <c r="AO8" s="247" t="str">
        <f t="shared" si="17"/>
        <v/>
      </c>
      <c r="AP8" s="247">
        <f t="shared" si="18"/>
        <v>5</v>
      </c>
      <c r="AQ8" s="247">
        <f t="shared" si="19"/>
        <v>3</v>
      </c>
      <c r="AR8" s="247">
        <f t="shared" si="20"/>
        <v>3</v>
      </c>
      <c r="AS8" s="247">
        <f t="shared" si="21"/>
        <v>3</v>
      </c>
      <c r="AT8" s="247">
        <f t="shared" si="22"/>
        <v>3</v>
      </c>
      <c r="AU8" s="247">
        <f t="shared" si="23"/>
        <v>3</v>
      </c>
      <c r="AV8" s="247" t="str">
        <f t="shared" si="24"/>
        <v/>
      </c>
      <c r="AW8" s="245">
        <f t="shared" si="25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5" customHeight="1" x14ac:dyDescent="0.25">
      <c r="A9" s="80">
        <v>4</v>
      </c>
      <c r="B9" s="81" t="s">
        <v>36</v>
      </c>
      <c r="C9" s="82" t="s">
        <v>37</v>
      </c>
      <c r="D9" s="112" t="s">
        <v>290</v>
      </c>
      <c r="E9" s="84">
        <v>2631</v>
      </c>
      <c r="F9" s="85" t="s">
        <v>287</v>
      </c>
      <c r="G9" s="85"/>
      <c r="H9" s="85">
        <v>5</v>
      </c>
      <c r="I9" s="85">
        <v>5</v>
      </c>
      <c r="J9" s="85">
        <v>5</v>
      </c>
      <c r="K9" s="85">
        <v>5</v>
      </c>
      <c r="L9" s="85">
        <v>3</v>
      </c>
      <c r="M9" s="85"/>
      <c r="N9" s="85"/>
      <c r="O9" s="85">
        <v>5</v>
      </c>
      <c r="P9" s="85">
        <v>5</v>
      </c>
      <c r="Q9" s="85">
        <v>5</v>
      </c>
      <c r="R9" s="85">
        <v>5</v>
      </c>
      <c r="S9" s="85">
        <v>5</v>
      </c>
      <c r="T9" s="85">
        <v>5</v>
      </c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1</v>
      </c>
      <c r="AA9" s="98">
        <f t="shared" si="5"/>
        <v>0</v>
      </c>
      <c r="AB9" s="98">
        <f t="shared" si="6"/>
        <v>10</v>
      </c>
      <c r="AC9" s="98">
        <f t="shared" si="7"/>
        <v>11</v>
      </c>
      <c r="AD9" s="246">
        <f t="shared" si="8"/>
        <v>4.8181818181818183</v>
      </c>
      <c r="AE9" s="99">
        <f>IF(AWX7=5,0.5,IF(AW9=4,0.25,IF(AW9&lt;=3,0)))</f>
        <v>0</v>
      </c>
      <c r="AG9" s="247" t="str">
        <f t="shared" si="9"/>
        <v>з</v>
      </c>
      <c r="AH9" s="247" t="str">
        <f t="shared" si="10"/>
        <v/>
      </c>
      <c r="AI9" s="247">
        <f t="shared" si="11"/>
        <v>5</v>
      </c>
      <c r="AJ9" s="247">
        <f t="shared" si="12"/>
        <v>5</v>
      </c>
      <c r="AK9" s="247">
        <f t="shared" si="13"/>
        <v>5</v>
      </c>
      <c r="AL9" s="247">
        <f t="shared" si="14"/>
        <v>5</v>
      </c>
      <c r="AM9" s="247">
        <f t="shared" si="15"/>
        <v>3</v>
      </c>
      <c r="AN9" s="247" t="str">
        <f t="shared" si="16"/>
        <v/>
      </c>
      <c r="AO9" s="247" t="str">
        <f t="shared" si="17"/>
        <v/>
      </c>
      <c r="AP9" s="247">
        <f t="shared" si="18"/>
        <v>5</v>
      </c>
      <c r="AQ9" s="247">
        <f t="shared" si="19"/>
        <v>5</v>
      </c>
      <c r="AR9" s="247">
        <f t="shared" si="20"/>
        <v>5</v>
      </c>
      <c r="AS9" s="247">
        <f t="shared" si="21"/>
        <v>5</v>
      </c>
      <c r="AT9" s="247">
        <f t="shared" si="22"/>
        <v>5</v>
      </c>
      <c r="AU9" s="247">
        <f t="shared" si="23"/>
        <v>5</v>
      </c>
      <c r="AV9" s="247" t="str">
        <f t="shared" si="24"/>
        <v/>
      </c>
      <c r="AW9" s="245">
        <f t="shared" si="25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5" customHeight="1" x14ac:dyDescent="0.25">
      <c r="A10" s="80">
        <v>5</v>
      </c>
      <c r="B10" s="81" t="s">
        <v>36</v>
      </c>
      <c r="C10" s="82" t="s">
        <v>37</v>
      </c>
      <c r="D10" s="112" t="s">
        <v>291</v>
      </c>
      <c r="E10" s="84">
        <v>2631</v>
      </c>
      <c r="F10" s="85" t="s">
        <v>292</v>
      </c>
      <c r="G10" s="85"/>
      <c r="H10" s="85">
        <v>5</v>
      </c>
      <c r="I10" s="85">
        <v>3</v>
      </c>
      <c r="J10" s="85">
        <v>4</v>
      </c>
      <c r="K10" s="85">
        <v>4</v>
      </c>
      <c r="L10" s="85">
        <v>3</v>
      </c>
      <c r="M10" s="85"/>
      <c r="N10" s="85"/>
      <c r="O10" s="85">
        <v>4</v>
      </c>
      <c r="P10" s="85">
        <v>3</v>
      </c>
      <c r="Q10" s="85">
        <v>3</v>
      </c>
      <c r="R10" s="85">
        <v>3</v>
      </c>
      <c r="S10" s="85">
        <v>3</v>
      </c>
      <c r="T10" s="85">
        <v>3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7</v>
      </c>
      <c r="AA10" s="98">
        <f t="shared" si="5"/>
        <v>3</v>
      </c>
      <c r="AB10" s="98">
        <f t="shared" si="6"/>
        <v>1</v>
      </c>
      <c r="AC10" s="98">
        <f t="shared" si="7"/>
        <v>11</v>
      </c>
      <c r="AD10" s="246">
        <f t="shared" si="8"/>
        <v>3.4545454545454546</v>
      </c>
      <c r="AE10" s="99">
        <f>IF(AWX7=5,0.5,IF(AW10=4,0.25,IF(AW10&lt;=3,0)))</f>
        <v>0</v>
      </c>
      <c r="AG10" s="247" t="str">
        <f t="shared" si="9"/>
        <v>а</v>
      </c>
      <c r="AH10" s="247" t="str">
        <f t="shared" si="10"/>
        <v/>
      </c>
      <c r="AI10" s="247">
        <f t="shared" si="11"/>
        <v>5</v>
      </c>
      <c r="AJ10" s="247">
        <f t="shared" si="12"/>
        <v>3</v>
      </c>
      <c r="AK10" s="247">
        <f t="shared" si="13"/>
        <v>4</v>
      </c>
      <c r="AL10" s="247">
        <f t="shared" si="14"/>
        <v>4</v>
      </c>
      <c r="AM10" s="247">
        <f t="shared" si="15"/>
        <v>3</v>
      </c>
      <c r="AN10" s="247" t="str">
        <f t="shared" si="16"/>
        <v/>
      </c>
      <c r="AO10" s="247" t="str">
        <f t="shared" si="17"/>
        <v/>
      </c>
      <c r="AP10" s="247">
        <f t="shared" si="18"/>
        <v>4</v>
      </c>
      <c r="AQ10" s="247">
        <f t="shared" si="19"/>
        <v>3</v>
      </c>
      <c r="AR10" s="247">
        <f t="shared" si="20"/>
        <v>3</v>
      </c>
      <c r="AS10" s="247">
        <f t="shared" si="21"/>
        <v>3</v>
      </c>
      <c r="AT10" s="247">
        <f t="shared" si="22"/>
        <v>3</v>
      </c>
      <c r="AU10" s="247">
        <f t="shared" si="23"/>
        <v>3</v>
      </c>
      <c r="AV10" s="247" t="str">
        <f t="shared" si="24"/>
        <v/>
      </c>
      <c r="AW10" s="245">
        <f t="shared" si="25"/>
        <v>0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5" customHeight="1" x14ac:dyDescent="0.25">
      <c r="A11" s="80">
        <v>6</v>
      </c>
      <c r="B11" s="81" t="s">
        <v>36</v>
      </c>
      <c r="C11" s="82" t="s">
        <v>37</v>
      </c>
      <c r="D11" s="112" t="s">
        <v>293</v>
      </c>
      <c r="E11" s="84">
        <v>2631</v>
      </c>
      <c r="F11" s="85" t="s">
        <v>287</v>
      </c>
      <c r="G11" s="85"/>
      <c r="H11" s="85">
        <v>4</v>
      </c>
      <c r="I11" s="85">
        <v>4</v>
      </c>
      <c r="J11" s="85">
        <v>5</v>
      </c>
      <c r="K11" s="85">
        <v>4</v>
      </c>
      <c r="L11" s="85">
        <v>3</v>
      </c>
      <c r="M11" s="85"/>
      <c r="N11" s="85"/>
      <c r="O11" s="85">
        <v>5</v>
      </c>
      <c r="P11" s="85">
        <v>4</v>
      </c>
      <c r="Q11" s="85">
        <v>4</v>
      </c>
      <c r="R11" s="85" t="s">
        <v>92</v>
      </c>
      <c r="S11" s="85">
        <v>4</v>
      </c>
      <c r="T11" s="85">
        <v>4</v>
      </c>
      <c r="U11" s="85"/>
      <c r="V11" s="245">
        <f t="shared" si="0"/>
        <v>2</v>
      </c>
      <c r="W11" s="98">
        <f t="shared" si="1"/>
        <v>0</v>
      </c>
      <c r="X11" s="98">
        <f t="shared" si="2"/>
        <v>0</v>
      </c>
      <c r="Y11" s="98">
        <f t="shared" si="3"/>
        <v>1</v>
      </c>
      <c r="Z11" s="98">
        <f t="shared" si="4"/>
        <v>1</v>
      </c>
      <c r="AA11" s="98">
        <f t="shared" si="5"/>
        <v>7</v>
      </c>
      <c r="AB11" s="98">
        <f t="shared" si="6"/>
        <v>2</v>
      </c>
      <c r="AC11" s="98">
        <f t="shared" si="7"/>
        <v>11</v>
      </c>
      <c r="AD11" s="246">
        <f t="shared" si="8"/>
        <v>3.9090909090909092</v>
      </c>
      <c r="AE11" s="99">
        <f>IF(AWX7=5,0.5,IF(AW11=4,0.25,IF(AW11&lt;=3,0)))</f>
        <v>0</v>
      </c>
      <c r="AG11" s="247" t="str">
        <f t="shared" si="9"/>
        <v>з</v>
      </c>
      <c r="AH11" s="247" t="str">
        <f t="shared" si="10"/>
        <v/>
      </c>
      <c r="AI11" s="247">
        <f t="shared" si="11"/>
        <v>4</v>
      </c>
      <c r="AJ11" s="247">
        <f t="shared" si="12"/>
        <v>4</v>
      </c>
      <c r="AK11" s="247">
        <f t="shared" si="13"/>
        <v>5</v>
      </c>
      <c r="AL11" s="247">
        <f t="shared" si="14"/>
        <v>4</v>
      </c>
      <c r="AM11" s="247">
        <f t="shared" si="15"/>
        <v>3</v>
      </c>
      <c r="AN11" s="247" t="str">
        <f t="shared" si="16"/>
        <v/>
      </c>
      <c r="AO11" s="247" t="str">
        <f t="shared" si="17"/>
        <v/>
      </c>
      <c r="AP11" s="247">
        <f t="shared" si="18"/>
        <v>5</v>
      </c>
      <c r="AQ11" s="247">
        <f t="shared" si="19"/>
        <v>4</v>
      </c>
      <c r="AR11" s="247">
        <f t="shared" si="20"/>
        <v>4</v>
      </c>
      <c r="AS11" s="247">
        <f t="shared" si="21"/>
        <v>2</v>
      </c>
      <c r="AT11" s="247">
        <f t="shared" si="22"/>
        <v>4</v>
      </c>
      <c r="AU11" s="247">
        <f t="shared" si="23"/>
        <v>4</v>
      </c>
      <c r="AV11" s="247" t="str">
        <f t="shared" si="24"/>
        <v/>
      </c>
      <c r="AW11" s="245">
        <f t="shared" si="25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5" customHeight="1" x14ac:dyDescent="0.25">
      <c r="A12" s="80">
        <v>7</v>
      </c>
      <c r="B12" s="81" t="s">
        <v>36</v>
      </c>
      <c r="C12" s="82" t="s">
        <v>37</v>
      </c>
      <c r="D12" s="112" t="s">
        <v>294</v>
      </c>
      <c r="E12" s="84">
        <v>2631</v>
      </c>
      <c r="F12" s="85" t="s">
        <v>287</v>
      </c>
      <c r="G12" s="85"/>
      <c r="H12" s="85">
        <v>4</v>
      </c>
      <c r="I12" s="85">
        <v>3</v>
      </c>
      <c r="J12" s="85">
        <v>5</v>
      </c>
      <c r="K12" s="85">
        <v>5</v>
      </c>
      <c r="L12" s="85">
        <v>3</v>
      </c>
      <c r="M12" s="85"/>
      <c r="N12" s="85"/>
      <c r="O12" s="85">
        <v>5</v>
      </c>
      <c r="P12" s="85">
        <v>3</v>
      </c>
      <c r="Q12" s="85">
        <v>4</v>
      </c>
      <c r="R12" s="85">
        <v>3</v>
      </c>
      <c r="S12" s="85">
        <v>4</v>
      </c>
      <c r="T12" s="85">
        <v>3</v>
      </c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5</v>
      </c>
      <c r="AA12" s="98">
        <f t="shared" si="5"/>
        <v>3</v>
      </c>
      <c r="AB12" s="98">
        <f t="shared" si="6"/>
        <v>3</v>
      </c>
      <c r="AC12" s="98">
        <f t="shared" si="7"/>
        <v>11</v>
      </c>
      <c r="AD12" s="246">
        <f t="shared" si="8"/>
        <v>3.8181818181818183</v>
      </c>
      <c r="AE12" s="99">
        <f>IF(AWX7=5,0.5,IF(AW12=4,0.25,IF(AW12&lt;=3,0)))</f>
        <v>0</v>
      </c>
      <c r="AG12" s="247" t="str">
        <f t="shared" si="9"/>
        <v>з</v>
      </c>
      <c r="AH12" s="247" t="str">
        <f t="shared" si="10"/>
        <v/>
      </c>
      <c r="AI12" s="247">
        <f t="shared" si="11"/>
        <v>4</v>
      </c>
      <c r="AJ12" s="247">
        <f t="shared" si="12"/>
        <v>3</v>
      </c>
      <c r="AK12" s="247">
        <f t="shared" si="13"/>
        <v>5</v>
      </c>
      <c r="AL12" s="247">
        <f t="shared" si="14"/>
        <v>5</v>
      </c>
      <c r="AM12" s="247">
        <f t="shared" si="15"/>
        <v>3</v>
      </c>
      <c r="AN12" s="247" t="str">
        <f t="shared" si="16"/>
        <v/>
      </c>
      <c r="AO12" s="247" t="str">
        <f t="shared" si="17"/>
        <v/>
      </c>
      <c r="AP12" s="247">
        <f t="shared" si="18"/>
        <v>5</v>
      </c>
      <c r="AQ12" s="247">
        <f t="shared" si="19"/>
        <v>3</v>
      </c>
      <c r="AR12" s="247">
        <f t="shared" si="20"/>
        <v>4</v>
      </c>
      <c r="AS12" s="247">
        <f t="shared" si="21"/>
        <v>3</v>
      </c>
      <c r="AT12" s="247">
        <f t="shared" si="22"/>
        <v>4</v>
      </c>
      <c r="AU12" s="247">
        <f t="shared" si="23"/>
        <v>3</v>
      </c>
      <c r="AV12" s="247" t="str">
        <f t="shared" si="24"/>
        <v/>
      </c>
      <c r="AW12" s="245">
        <f t="shared" si="25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5" customHeight="1" x14ac:dyDescent="0.25">
      <c r="A13" s="80">
        <v>8</v>
      </c>
      <c r="B13" s="81" t="s">
        <v>36</v>
      </c>
      <c r="C13" s="82" t="s">
        <v>37</v>
      </c>
      <c r="D13" s="112" t="s">
        <v>295</v>
      </c>
      <c r="E13" s="84">
        <v>2631</v>
      </c>
      <c r="F13" s="85" t="s">
        <v>287</v>
      </c>
      <c r="G13" s="85"/>
      <c r="H13" s="85">
        <v>4</v>
      </c>
      <c r="I13" s="85">
        <v>3</v>
      </c>
      <c r="J13" s="85">
        <v>3</v>
      </c>
      <c r="K13" s="85">
        <v>5</v>
      </c>
      <c r="L13" s="85">
        <v>3</v>
      </c>
      <c r="M13" s="85"/>
      <c r="N13" s="85"/>
      <c r="O13" s="85">
        <v>5</v>
      </c>
      <c r="P13" s="85">
        <v>3</v>
      </c>
      <c r="Q13" s="85">
        <v>3</v>
      </c>
      <c r="R13" s="85">
        <v>3</v>
      </c>
      <c r="S13" s="85">
        <v>3</v>
      </c>
      <c r="T13" s="85">
        <v>3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8</v>
      </c>
      <c r="AA13" s="98">
        <f t="shared" si="5"/>
        <v>1</v>
      </c>
      <c r="AB13" s="98">
        <f t="shared" si="6"/>
        <v>2</v>
      </c>
      <c r="AC13" s="98">
        <f t="shared" si="7"/>
        <v>11</v>
      </c>
      <c r="AD13" s="246">
        <f t="shared" si="8"/>
        <v>3.4545454545454546</v>
      </c>
      <c r="AE13" s="99">
        <f>IF(AWX7=5,0.5,IF(AW13=4,0.25,IF(AW13&lt;=3,0)))</f>
        <v>0</v>
      </c>
      <c r="AG13" s="247" t="str">
        <f t="shared" si="9"/>
        <v>з</v>
      </c>
      <c r="AH13" s="247" t="str">
        <f t="shared" si="10"/>
        <v/>
      </c>
      <c r="AI13" s="247">
        <f t="shared" si="11"/>
        <v>4</v>
      </c>
      <c r="AJ13" s="247">
        <f t="shared" si="12"/>
        <v>3</v>
      </c>
      <c r="AK13" s="247">
        <f t="shared" si="13"/>
        <v>3</v>
      </c>
      <c r="AL13" s="247">
        <f t="shared" si="14"/>
        <v>5</v>
      </c>
      <c r="AM13" s="247">
        <f t="shared" si="15"/>
        <v>3</v>
      </c>
      <c r="AN13" s="247" t="str">
        <f t="shared" si="16"/>
        <v/>
      </c>
      <c r="AO13" s="247" t="str">
        <f t="shared" si="17"/>
        <v/>
      </c>
      <c r="AP13" s="247">
        <f t="shared" si="18"/>
        <v>5</v>
      </c>
      <c r="AQ13" s="247">
        <f t="shared" si="19"/>
        <v>3</v>
      </c>
      <c r="AR13" s="247">
        <f t="shared" si="20"/>
        <v>3</v>
      </c>
      <c r="AS13" s="247">
        <f t="shared" si="21"/>
        <v>3</v>
      </c>
      <c r="AT13" s="247">
        <f t="shared" si="22"/>
        <v>3</v>
      </c>
      <c r="AU13" s="247">
        <f t="shared" si="23"/>
        <v>3</v>
      </c>
      <c r="AV13" s="247" t="str">
        <f t="shared" si="24"/>
        <v/>
      </c>
      <c r="AW13" s="245">
        <f t="shared" si="25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5" customHeight="1" x14ac:dyDescent="0.25">
      <c r="A14" s="80">
        <v>9</v>
      </c>
      <c r="B14" s="248"/>
      <c r="C14" s="82" t="s">
        <v>37</v>
      </c>
      <c r="D14" s="112" t="s">
        <v>296</v>
      </c>
      <c r="E14" s="84">
        <v>2631</v>
      </c>
      <c r="F14" s="85" t="s">
        <v>287</v>
      </c>
      <c r="G14" s="85"/>
      <c r="H14" s="85">
        <v>4</v>
      </c>
      <c r="I14" s="85">
        <v>3</v>
      </c>
      <c r="J14" s="85">
        <v>3</v>
      </c>
      <c r="K14" s="85">
        <v>5</v>
      </c>
      <c r="L14" s="85">
        <v>3</v>
      </c>
      <c r="M14" s="85"/>
      <c r="N14" s="85"/>
      <c r="O14" s="85">
        <v>3</v>
      </c>
      <c r="P14" s="85">
        <v>3</v>
      </c>
      <c r="Q14" s="85">
        <v>3</v>
      </c>
      <c r="R14" s="182" t="s">
        <v>297</v>
      </c>
      <c r="S14" s="85">
        <v>3</v>
      </c>
      <c r="T14" s="85">
        <v>3</v>
      </c>
      <c r="U14" s="85"/>
      <c r="V14" s="245">
        <f t="shared" si="0"/>
        <v>3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8</v>
      </c>
      <c r="AA14" s="98">
        <f t="shared" si="5"/>
        <v>1</v>
      </c>
      <c r="AB14" s="98">
        <f t="shared" si="6"/>
        <v>1</v>
      </c>
      <c r="AC14" s="98">
        <f t="shared" si="7"/>
        <v>10</v>
      </c>
      <c r="AD14" s="246">
        <f t="shared" si="8"/>
        <v>3.3</v>
      </c>
      <c r="AE14" s="99">
        <f>IF(AWX7=5,0.5,IF(AW14=4,0.25,IF(AW14&lt;=3,0)))</f>
        <v>0</v>
      </c>
      <c r="AF14" s="15"/>
      <c r="AG14" s="247" t="str">
        <f t="shared" si="9"/>
        <v>з</v>
      </c>
      <c r="AH14" s="247" t="str">
        <f t="shared" si="10"/>
        <v/>
      </c>
      <c r="AI14" s="247">
        <f t="shared" si="11"/>
        <v>4</v>
      </c>
      <c r="AJ14" s="247">
        <f t="shared" si="12"/>
        <v>3</v>
      </c>
      <c r="AK14" s="247">
        <f t="shared" si="13"/>
        <v>3</v>
      </c>
      <c r="AL14" s="247">
        <f t="shared" si="14"/>
        <v>5</v>
      </c>
      <c r="AM14" s="247">
        <f t="shared" si="15"/>
        <v>3</v>
      </c>
      <c r="AN14" s="247" t="str">
        <f t="shared" si="16"/>
        <v/>
      </c>
      <c r="AO14" s="247" t="str">
        <f t="shared" si="17"/>
        <v/>
      </c>
      <c r="AP14" s="247">
        <f t="shared" si="18"/>
        <v>3</v>
      </c>
      <c r="AQ14" s="247">
        <f t="shared" si="19"/>
        <v>3</v>
      </c>
      <c r="AR14" s="247">
        <f t="shared" si="20"/>
        <v>3</v>
      </c>
      <c r="AS14" s="247" t="str">
        <f t="shared" si="21"/>
        <v>о</v>
      </c>
      <c r="AT14" s="247">
        <f t="shared" si="22"/>
        <v>3</v>
      </c>
      <c r="AU14" s="247">
        <f t="shared" si="23"/>
        <v>3</v>
      </c>
      <c r="AV14" s="247" t="str">
        <f t="shared" si="24"/>
        <v/>
      </c>
      <c r="AW14" s="245">
        <f t="shared" si="25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0">
        <v>10</v>
      </c>
      <c r="B15" s="248"/>
      <c r="C15" s="82" t="s">
        <v>37</v>
      </c>
      <c r="D15" s="112" t="s">
        <v>298</v>
      </c>
      <c r="E15" s="84">
        <v>2631</v>
      </c>
      <c r="F15" s="85" t="s">
        <v>287</v>
      </c>
      <c r="G15" s="85"/>
      <c r="H15" s="85">
        <v>4</v>
      </c>
      <c r="I15" s="85">
        <v>3</v>
      </c>
      <c r="J15" s="85">
        <v>3</v>
      </c>
      <c r="K15" s="85">
        <v>5</v>
      </c>
      <c r="L15" s="85">
        <v>3</v>
      </c>
      <c r="M15" s="85"/>
      <c r="N15" s="85"/>
      <c r="O15" s="85">
        <v>5</v>
      </c>
      <c r="P15" s="85">
        <v>3</v>
      </c>
      <c r="Q15" s="85">
        <v>3</v>
      </c>
      <c r="R15" s="85">
        <v>3</v>
      </c>
      <c r="S15" s="85">
        <v>3</v>
      </c>
      <c r="T15" s="85">
        <v>3</v>
      </c>
      <c r="U15" s="85"/>
      <c r="V15" s="245">
        <f t="shared" si="0"/>
        <v>3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8</v>
      </c>
      <c r="AA15" s="98">
        <f t="shared" si="5"/>
        <v>1</v>
      </c>
      <c r="AB15" s="98">
        <f t="shared" si="6"/>
        <v>2</v>
      </c>
      <c r="AC15" s="98">
        <f t="shared" si="7"/>
        <v>11</v>
      </c>
      <c r="AD15" s="246">
        <f t="shared" si="8"/>
        <v>3.4545454545454546</v>
      </c>
      <c r="AE15" s="99">
        <f>IF(AWX7=5,0.5,IF(AW15=4,0.25,IF(AW15&lt;=3,0)))</f>
        <v>0</v>
      </c>
      <c r="AF15" s="15"/>
      <c r="AG15" s="247" t="str">
        <f t="shared" si="9"/>
        <v>з</v>
      </c>
      <c r="AH15" s="247" t="str">
        <f t="shared" si="10"/>
        <v/>
      </c>
      <c r="AI15" s="247">
        <f t="shared" si="11"/>
        <v>4</v>
      </c>
      <c r="AJ15" s="247">
        <f t="shared" si="12"/>
        <v>3</v>
      </c>
      <c r="AK15" s="247">
        <f t="shared" si="13"/>
        <v>3</v>
      </c>
      <c r="AL15" s="247">
        <f t="shared" si="14"/>
        <v>5</v>
      </c>
      <c r="AM15" s="247">
        <f t="shared" si="15"/>
        <v>3</v>
      </c>
      <c r="AN15" s="247" t="str">
        <f t="shared" si="16"/>
        <v/>
      </c>
      <c r="AO15" s="247" t="str">
        <f t="shared" si="17"/>
        <v/>
      </c>
      <c r="AP15" s="247">
        <f t="shared" si="18"/>
        <v>5</v>
      </c>
      <c r="AQ15" s="247">
        <f t="shared" si="19"/>
        <v>3</v>
      </c>
      <c r="AR15" s="247">
        <f t="shared" si="20"/>
        <v>3</v>
      </c>
      <c r="AS15" s="247">
        <f t="shared" si="21"/>
        <v>3</v>
      </c>
      <c r="AT15" s="247">
        <f t="shared" si="22"/>
        <v>3</v>
      </c>
      <c r="AU15" s="247">
        <f t="shared" si="23"/>
        <v>3</v>
      </c>
      <c r="AV15" s="247" t="str">
        <f t="shared" si="24"/>
        <v/>
      </c>
      <c r="AW15" s="245">
        <f t="shared" si="25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0">
        <v>11</v>
      </c>
      <c r="B16" s="248"/>
      <c r="C16" s="82" t="s">
        <v>52</v>
      </c>
      <c r="D16" s="112" t="s">
        <v>299</v>
      </c>
      <c r="E16" s="84">
        <v>2631</v>
      </c>
      <c r="F16" s="85" t="s">
        <v>287</v>
      </c>
      <c r="G16" s="85"/>
      <c r="H16" s="85">
        <v>5</v>
      </c>
      <c r="I16" s="85">
        <v>4</v>
      </c>
      <c r="J16" s="85">
        <v>3</v>
      </c>
      <c r="K16" s="85">
        <v>5</v>
      </c>
      <c r="L16" s="85">
        <v>3</v>
      </c>
      <c r="M16" s="85"/>
      <c r="N16" s="85"/>
      <c r="O16" s="85">
        <v>5</v>
      </c>
      <c r="P16" s="85">
        <v>4</v>
      </c>
      <c r="Q16" s="85">
        <v>5</v>
      </c>
      <c r="R16" s="85">
        <v>3</v>
      </c>
      <c r="S16" s="85">
        <v>4</v>
      </c>
      <c r="T16" s="85">
        <v>3</v>
      </c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4</v>
      </c>
      <c r="AA16" s="98">
        <f t="shared" si="5"/>
        <v>3</v>
      </c>
      <c r="AB16" s="98">
        <f t="shared" si="6"/>
        <v>4</v>
      </c>
      <c r="AC16" s="98">
        <f t="shared" si="7"/>
        <v>11</v>
      </c>
      <c r="AD16" s="246">
        <f t="shared" si="8"/>
        <v>4</v>
      </c>
      <c r="AE16" s="99">
        <f>IF(AWX7=5,0.5,IF(AW16=4,0.25,IF(AW16&lt;=3,0)))</f>
        <v>0</v>
      </c>
      <c r="AF16" s="15"/>
      <c r="AG16" s="247" t="str">
        <f t="shared" si="9"/>
        <v>з</v>
      </c>
      <c r="AH16" s="247" t="str">
        <f t="shared" si="10"/>
        <v/>
      </c>
      <c r="AI16" s="247">
        <f t="shared" si="11"/>
        <v>5</v>
      </c>
      <c r="AJ16" s="247">
        <f t="shared" si="12"/>
        <v>4</v>
      </c>
      <c r="AK16" s="247">
        <f t="shared" si="13"/>
        <v>3</v>
      </c>
      <c r="AL16" s="247">
        <f t="shared" si="14"/>
        <v>5</v>
      </c>
      <c r="AM16" s="247">
        <f t="shared" si="15"/>
        <v>3</v>
      </c>
      <c r="AN16" s="247" t="str">
        <f t="shared" si="16"/>
        <v/>
      </c>
      <c r="AO16" s="247" t="str">
        <f t="shared" si="17"/>
        <v/>
      </c>
      <c r="AP16" s="247">
        <f t="shared" si="18"/>
        <v>5</v>
      </c>
      <c r="AQ16" s="247">
        <f t="shared" si="19"/>
        <v>4</v>
      </c>
      <c r="AR16" s="247">
        <f t="shared" si="20"/>
        <v>5</v>
      </c>
      <c r="AS16" s="247">
        <f t="shared" si="21"/>
        <v>3</v>
      </c>
      <c r="AT16" s="247">
        <f t="shared" si="22"/>
        <v>4</v>
      </c>
      <c r="AU16" s="247">
        <f t="shared" si="23"/>
        <v>3</v>
      </c>
      <c r="AV16" s="247" t="str">
        <f t="shared" si="24"/>
        <v/>
      </c>
      <c r="AW16" s="245">
        <f t="shared" si="25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0">
        <v>12</v>
      </c>
      <c r="B17" s="251"/>
      <c r="C17" s="82" t="s">
        <v>37</v>
      </c>
      <c r="D17" s="112" t="s">
        <v>300</v>
      </c>
      <c r="E17" s="84">
        <v>2631</v>
      </c>
      <c r="F17" s="85" t="s">
        <v>287</v>
      </c>
      <c r="G17" s="85"/>
      <c r="H17" s="85">
        <v>5</v>
      </c>
      <c r="I17" s="85">
        <v>5</v>
      </c>
      <c r="J17" s="85">
        <v>5</v>
      </c>
      <c r="K17" s="85">
        <v>5</v>
      </c>
      <c r="L17" s="85" t="s">
        <v>41</v>
      </c>
      <c r="M17" s="85"/>
      <c r="N17" s="85"/>
      <c r="O17" s="85">
        <v>3</v>
      </c>
      <c r="P17" s="85">
        <v>4</v>
      </c>
      <c r="Q17" s="85">
        <v>4</v>
      </c>
      <c r="R17" s="85">
        <v>4</v>
      </c>
      <c r="S17" s="85">
        <v>5</v>
      </c>
      <c r="T17" s="85">
        <v>4</v>
      </c>
      <c r="U17" s="85"/>
      <c r="V17" s="245">
        <f t="shared" si="0"/>
        <v>3</v>
      </c>
      <c r="W17" s="98">
        <f t="shared" si="1"/>
        <v>0</v>
      </c>
      <c r="X17" s="98">
        <f t="shared" si="2"/>
        <v>0</v>
      </c>
      <c r="Y17" s="98">
        <f t="shared" si="3"/>
        <v>0</v>
      </c>
      <c r="Z17" s="98">
        <f t="shared" si="4"/>
        <v>1</v>
      </c>
      <c r="AA17" s="98">
        <f t="shared" si="5"/>
        <v>4</v>
      </c>
      <c r="AB17" s="98">
        <f t="shared" si="6"/>
        <v>5</v>
      </c>
      <c r="AC17" s="98">
        <f t="shared" si="7"/>
        <v>10</v>
      </c>
      <c r="AD17" s="246">
        <f t="shared" si="8"/>
        <v>4.4000000000000004</v>
      </c>
      <c r="AE17" s="99">
        <f>IF(AWX7=5,0.5,IF(AW17=4,0.25,IF(AW17&lt;=3,0)))</f>
        <v>0</v>
      </c>
      <c r="AF17" s="15"/>
      <c r="AG17" s="247" t="str">
        <f t="shared" si="9"/>
        <v>з</v>
      </c>
      <c r="AH17" s="247" t="str">
        <f t="shared" si="10"/>
        <v/>
      </c>
      <c r="AI17" s="247">
        <f t="shared" si="11"/>
        <v>5</v>
      </c>
      <c r="AJ17" s="247">
        <f t="shared" si="12"/>
        <v>5</v>
      </c>
      <c r="AK17" s="247">
        <f t="shared" si="13"/>
        <v>5</v>
      </c>
      <c r="AL17" s="247">
        <f t="shared" si="14"/>
        <v>5</v>
      </c>
      <c r="AM17" s="247" t="str">
        <f t="shared" si="15"/>
        <v>а</v>
      </c>
      <c r="AN17" s="247" t="str">
        <f t="shared" si="16"/>
        <v/>
      </c>
      <c r="AO17" s="247" t="str">
        <f t="shared" si="17"/>
        <v/>
      </c>
      <c r="AP17" s="247">
        <f t="shared" si="18"/>
        <v>3</v>
      </c>
      <c r="AQ17" s="247">
        <f t="shared" si="19"/>
        <v>4</v>
      </c>
      <c r="AR17" s="247">
        <f t="shared" si="20"/>
        <v>4</v>
      </c>
      <c r="AS17" s="247">
        <f t="shared" si="21"/>
        <v>4</v>
      </c>
      <c r="AT17" s="247">
        <f t="shared" si="22"/>
        <v>5</v>
      </c>
      <c r="AU17" s="247">
        <f t="shared" si="23"/>
        <v>4</v>
      </c>
      <c r="AV17" s="247" t="str">
        <f t="shared" si="24"/>
        <v/>
      </c>
      <c r="AW17" s="245">
        <f t="shared" si="25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0">
        <v>13</v>
      </c>
      <c r="B18" s="199"/>
      <c r="C18" s="82" t="s">
        <v>37</v>
      </c>
      <c r="D18" s="112" t="s">
        <v>301</v>
      </c>
      <c r="E18" s="84">
        <v>2631</v>
      </c>
      <c r="F18" s="85" t="s">
        <v>287</v>
      </c>
      <c r="G18" s="85"/>
      <c r="H18" s="85">
        <v>5</v>
      </c>
      <c r="I18" s="85">
        <v>5</v>
      </c>
      <c r="J18" s="85">
        <v>5</v>
      </c>
      <c r="K18" s="85">
        <v>5</v>
      </c>
      <c r="L18" s="85">
        <v>4</v>
      </c>
      <c r="M18" s="85"/>
      <c r="N18" s="85"/>
      <c r="O18" s="85">
        <v>5</v>
      </c>
      <c r="P18" s="85">
        <v>5</v>
      </c>
      <c r="Q18" s="85">
        <v>5</v>
      </c>
      <c r="R18" s="85">
        <v>4</v>
      </c>
      <c r="S18" s="85">
        <v>5</v>
      </c>
      <c r="T18" s="85">
        <v>5</v>
      </c>
      <c r="U18" s="85"/>
      <c r="V18" s="245">
        <f t="shared" si="0"/>
        <v>4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0</v>
      </c>
      <c r="AA18" s="98">
        <f t="shared" si="5"/>
        <v>2</v>
      </c>
      <c r="AB18" s="98">
        <f t="shared" si="6"/>
        <v>9</v>
      </c>
      <c r="AC18" s="98">
        <f t="shared" si="7"/>
        <v>11</v>
      </c>
      <c r="AD18" s="246">
        <f t="shared" si="8"/>
        <v>4.8181818181818183</v>
      </c>
      <c r="AE18" s="99">
        <f>IF(AWX7=5,0.5,IF(AW18=4,0.25,IF(AW18&lt;=3,0)))</f>
        <v>0</v>
      </c>
      <c r="AF18" s="15"/>
      <c r="AG18" s="247" t="str">
        <f t="shared" si="9"/>
        <v>з</v>
      </c>
      <c r="AH18" s="247" t="str">
        <f t="shared" si="10"/>
        <v/>
      </c>
      <c r="AI18" s="247">
        <f t="shared" si="11"/>
        <v>5</v>
      </c>
      <c r="AJ18" s="247">
        <f t="shared" si="12"/>
        <v>5</v>
      </c>
      <c r="AK18" s="247">
        <f t="shared" si="13"/>
        <v>5</v>
      </c>
      <c r="AL18" s="247">
        <f t="shared" si="14"/>
        <v>5</v>
      </c>
      <c r="AM18" s="247">
        <f t="shared" si="15"/>
        <v>4</v>
      </c>
      <c r="AN18" s="247" t="str">
        <f t="shared" si="16"/>
        <v/>
      </c>
      <c r="AO18" s="247" t="str">
        <f t="shared" si="17"/>
        <v/>
      </c>
      <c r="AP18" s="247">
        <f t="shared" si="18"/>
        <v>5</v>
      </c>
      <c r="AQ18" s="247">
        <f t="shared" si="19"/>
        <v>5</v>
      </c>
      <c r="AR18" s="247">
        <f t="shared" si="20"/>
        <v>5</v>
      </c>
      <c r="AS18" s="247">
        <f t="shared" si="21"/>
        <v>4</v>
      </c>
      <c r="AT18" s="247">
        <f t="shared" si="22"/>
        <v>5</v>
      </c>
      <c r="AU18" s="247">
        <f t="shared" si="23"/>
        <v>5</v>
      </c>
      <c r="AV18" s="247" t="str">
        <f t="shared" si="24"/>
        <v/>
      </c>
      <c r="AW18" s="245">
        <f t="shared" si="25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0">
        <v>14</v>
      </c>
      <c r="B19" s="199"/>
      <c r="C19" s="82" t="s">
        <v>37</v>
      </c>
      <c r="D19" s="112" t="s">
        <v>302</v>
      </c>
      <c r="E19" s="84">
        <v>2631</v>
      </c>
      <c r="F19" s="85" t="s">
        <v>287</v>
      </c>
      <c r="G19" s="85"/>
      <c r="H19" s="85">
        <v>4</v>
      </c>
      <c r="I19" s="85">
        <v>3</v>
      </c>
      <c r="J19" s="85">
        <v>3</v>
      </c>
      <c r="K19" s="85">
        <v>4</v>
      </c>
      <c r="L19" s="85" t="s">
        <v>166</v>
      </c>
      <c r="M19" s="85"/>
      <c r="N19" s="85"/>
      <c r="O19" s="85">
        <v>3</v>
      </c>
      <c r="P19" s="85">
        <v>3</v>
      </c>
      <c r="Q19" s="85">
        <v>3</v>
      </c>
      <c r="R19" s="85">
        <v>3</v>
      </c>
      <c r="S19" s="85">
        <v>3</v>
      </c>
      <c r="T19" s="85">
        <v>3</v>
      </c>
      <c r="U19" s="85"/>
      <c r="V19" s="245">
        <f t="shared" si="0"/>
        <v>2</v>
      </c>
      <c r="W19" s="98">
        <f t="shared" si="1"/>
        <v>0</v>
      </c>
      <c r="X19" s="98">
        <f t="shared" si="2"/>
        <v>0</v>
      </c>
      <c r="Y19" s="98">
        <f t="shared" si="3"/>
        <v>1</v>
      </c>
      <c r="Z19" s="98">
        <f t="shared" si="4"/>
        <v>8</v>
      </c>
      <c r="AA19" s="98">
        <f t="shared" si="5"/>
        <v>2</v>
      </c>
      <c r="AB19" s="98">
        <f t="shared" si="6"/>
        <v>0</v>
      </c>
      <c r="AC19" s="98">
        <f t="shared" si="7"/>
        <v>11</v>
      </c>
      <c r="AD19" s="246">
        <f t="shared" si="8"/>
        <v>3.0909090909090908</v>
      </c>
      <c r="AE19" s="99">
        <f>IF(AWX7=5,0.5,IF(AW19=4,0.25,IF(AW19&lt;=3,0)))</f>
        <v>0</v>
      </c>
      <c r="AF19" s="15"/>
      <c r="AG19" s="247" t="str">
        <f t="shared" si="9"/>
        <v>з</v>
      </c>
      <c r="AH19" s="247" t="str">
        <f t="shared" si="10"/>
        <v/>
      </c>
      <c r="AI19" s="247">
        <f t="shared" si="11"/>
        <v>4</v>
      </c>
      <c r="AJ19" s="247">
        <f t="shared" si="12"/>
        <v>3</v>
      </c>
      <c r="AK19" s="247">
        <f t="shared" si="13"/>
        <v>3</v>
      </c>
      <c r="AL19" s="247">
        <f t="shared" si="14"/>
        <v>4</v>
      </c>
      <c r="AM19" s="247">
        <f t="shared" si="15"/>
        <v>2</v>
      </c>
      <c r="AN19" s="247" t="str">
        <f t="shared" si="16"/>
        <v/>
      </c>
      <c r="AO19" s="247" t="str">
        <f t="shared" si="17"/>
        <v/>
      </c>
      <c r="AP19" s="247">
        <f t="shared" si="18"/>
        <v>3</v>
      </c>
      <c r="AQ19" s="247">
        <f t="shared" si="19"/>
        <v>3</v>
      </c>
      <c r="AR19" s="247">
        <f t="shared" si="20"/>
        <v>3</v>
      </c>
      <c r="AS19" s="247">
        <f t="shared" si="21"/>
        <v>3</v>
      </c>
      <c r="AT19" s="247">
        <f t="shared" si="22"/>
        <v>3</v>
      </c>
      <c r="AU19" s="247">
        <f t="shared" si="23"/>
        <v>3</v>
      </c>
      <c r="AV19" s="247" t="str">
        <f t="shared" si="24"/>
        <v/>
      </c>
      <c r="AW19" s="245">
        <f t="shared" si="25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0">
        <v>15</v>
      </c>
      <c r="B20" s="199"/>
      <c r="C20" s="82" t="s">
        <v>37</v>
      </c>
      <c r="D20" s="112" t="s">
        <v>303</v>
      </c>
      <c r="E20" s="84">
        <v>2631</v>
      </c>
      <c r="F20" s="85" t="s">
        <v>287</v>
      </c>
      <c r="G20" s="85"/>
      <c r="H20" s="85">
        <v>3</v>
      </c>
      <c r="I20" s="85">
        <v>3</v>
      </c>
      <c r="J20" s="85">
        <v>3</v>
      </c>
      <c r="K20" s="85">
        <v>4</v>
      </c>
      <c r="L20" s="85">
        <v>3</v>
      </c>
      <c r="M20" s="85"/>
      <c r="N20" s="85"/>
      <c r="O20" s="85" t="s">
        <v>42</v>
      </c>
      <c r="P20" s="85">
        <v>3</v>
      </c>
      <c r="Q20" s="85">
        <v>4</v>
      </c>
      <c r="R20" s="85" t="s">
        <v>166</v>
      </c>
      <c r="S20" s="85">
        <v>4</v>
      </c>
      <c r="T20" s="85">
        <v>3</v>
      </c>
      <c r="U20" s="85"/>
      <c r="V20" s="245">
        <f t="shared" si="0"/>
        <v>2</v>
      </c>
      <c r="W20" s="98">
        <f t="shared" si="1"/>
        <v>0</v>
      </c>
      <c r="X20" s="98">
        <f t="shared" si="2"/>
        <v>0</v>
      </c>
      <c r="Y20" s="98">
        <f t="shared" si="3"/>
        <v>1</v>
      </c>
      <c r="Z20" s="98">
        <f t="shared" si="4"/>
        <v>6</v>
      </c>
      <c r="AA20" s="98">
        <f t="shared" si="5"/>
        <v>3</v>
      </c>
      <c r="AB20" s="98">
        <f t="shared" si="6"/>
        <v>0</v>
      </c>
      <c r="AC20" s="98">
        <f t="shared" si="7"/>
        <v>10</v>
      </c>
      <c r="AD20" s="246">
        <f t="shared" si="8"/>
        <v>3.2</v>
      </c>
      <c r="AE20" s="99">
        <f>IF(AWX7=5,0.5,IF(AW20=4,0.25,IF(AW20&lt;=3,0)))</f>
        <v>0</v>
      </c>
      <c r="AF20" s="15"/>
      <c r="AG20" s="247" t="str">
        <f t="shared" si="9"/>
        <v>з</v>
      </c>
      <c r="AH20" s="247" t="str">
        <f t="shared" si="10"/>
        <v/>
      </c>
      <c r="AI20" s="247">
        <f t="shared" si="11"/>
        <v>3</v>
      </c>
      <c r="AJ20" s="247">
        <f t="shared" si="12"/>
        <v>3</v>
      </c>
      <c r="AK20" s="247">
        <f t="shared" si="13"/>
        <v>3</v>
      </c>
      <c r="AL20" s="247">
        <f t="shared" si="14"/>
        <v>4</v>
      </c>
      <c r="AM20" s="247">
        <f t="shared" si="15"/>
        <v>3</v>
      </c>
      <c r="AN20" s="247" t="str">
        <f t="shared" si="16"/>
        <v/>
      </c>
      <c r="AO20" s="247" t="str">
        <f t="shared" si="17"/>
        <v/>
      </c>
      <c r="AP20" s="247" t="str">
        <f t="shared" si="18"/>
        <v>а</v>
      </c>
      <c r="AQ20" s="247">
        <f t="shared" si="19"/>
        <v>3</v>
      </c>
      <c r="AR20" s="247">
        <f t="shared" si="20"/>
        <v>4</v>
      </c>
      <c r="AS20" s="247">
        <f t="shared" si="21"/>
        <v>2</v>
      </c>
      <c r="AT20" s="247">
        <f t="shared" si="22"/>
        <v>4</v>
      </c>
      <c r="AU20" s="247">
        <f t="shared" si="23"/>
        <v>3</v>
      </c>
      <c r="AV20" s="247" t="str">
        <f t="shared" si="24"/>
        <v/>
      </c>
      <c r="AW20" s="245">
        <f t="shared" si="25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0">
        <v>16</v>
      </c>
      <c r="B21" s="199"/>
      <c r="C21" s="82" t="s">
        <v>304</v>
      </c>
      <c r="D21" s="112" t="s">
        <v>305</v>
      </c>
      <c r="E21" s="84">
        <v>2631</v>
      </c>
      <c r="F21" s="85" t="s">
        <v>287</v>
      </c>
      <c r="G21" s="85"/>
      <c r="H21" s="85">
        <v>4</v>
      </c>
      <c r="I21" s="85" t="s">
        <v>42</v>
      </c>
      <c r="J21" s="85">
        <v>3</v>
      </c>
      <c r="K21" s="85">
        <v>5</v>
      </c>
      <c r="L21" s="85">
        <v>3</v>
      </c>
      <c r="M21" s="85"/>
      <c r="N21" s="85"/>
      <c r="O21" s="85">
        <v>5</v>
      </c>
      <c r="P21" s="85">
        <v>3</v>
      </c>
      <c r="Q21" s="85" t="s">
        <v>42</v>
      </c>
      <c r="R21" s="85" t="s">
        <v>166</v>
      </c>
      <c r="S21" s="85">
        <v>3</v>
      </c>
      <c r="T21" s="85">
        <v>3</v>
      </c>
      <c r="U21" s="85"/>
      <c r="V21" s="245">
        <f t="shared" si="0"/>
        <v>2</v>
      </c>
      <c r="W21" s="98">
        <f t="shared" si="1"/>
        <v>0</v>
      </c>
      <c r="X21" s="98">
        <f t="shared" si="2"/>
        <v>0</v>
      </c>
      <c r="Y21" s="98">
        <f t="shared" si="3"/>
        <v>1</v>
      </c>
      <c r="Z21" s="98">
        <f t="shared" si="4"/>
        <v>5</v>
      </c>
      <c r="AA21" s="98">
        <f t="shared" si="5"/>
        <v>1</v>
      </c>
      <c r="AB21" s="98">
        <f t="shared" si="6"/>
        <v>2</v>
      </c>
      <c r="AC21" s="98">
        <f t="shared" si="7"/>
        <v>9</v>
      </c>
      <c r="AD21" s="246">
        <f t="shared" si="8"/>
        <v>3.4444444444444446</v>
      </c>
      <c r="AE21" s="99">
        <f>IF(AWX7=5,0.5,IF(AW21=4,0.25,IF(AW21&lt;=3,0)))</f>
        <v>0</v>
      </c>
      <c r="AF21" s="15"/>
      <c r="AG21" s="247" t="str">
        <f t="shared" si="9"/>
        <v>з</v>
      </c>
      <c r="AH21" s="247" t="str">
        <f t="shared" si="10"/>
        <v/>
      </c>
      <c r="AI21" s="247">
        <f t="shared" si="11"/>
        <v>4</v>
      </c>
      <c r="AJ21" s="247" t="str">
        <f t="shared" si="12"/>
        <v>а</v>
      </c>
      <c r="AK21" s="247">
        <f t="shared" si="13"/>
        <v>3</v>
      </c>
      <c r="AL21" s="247">
        <f t="shared" si="14"/>
        <v>5</v>
      </c>
      <c r="AM21" s="247">
        <f t="shared" si="15"/>
        <v>3</v>
      </c>
      <c r="AN21" s="247" t="str">
        <f t="shared" si="16"/>
        <v/>
      </c>
      <c r="AO21" s="247" t="str">
        <f t="shared" si="17"/>
        <v/>
      </c>
      <c r="AP21" s="247">
        <f t="shared" si="18"/>
        <v>5</v>
      </c>
      <c r="AQ21" s="247">
        <f t="shared" si="19"/>
        <v>3</v>
      </c>
      <c r="AR21" s="247" t="str">
        <f t="shared" si="20"/>
        <v>а</v>
      </c>
      <c r="AS21" s="247">
        <f t="shared" si="21"/>
        <v>2</v>
      </c>
      <c r="AT21" s="247">
        <f t="shared" si="22"/>
        <v>3</v>
      </c>
      <c r="AU21" s="247">
        <f t="shared" si="23"/>
        <v>3</v>
      </c>
      <c r="AV21" s="247" t="str">
        <f t="shared" si="24"/>
        <v/>
      </c>
      <c r="AW21" s="245">
        <f t="shared" si="25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0">
        <v>17</v>
      </c>
      <c r="B22" s="199"/>
      <c r="C22" s="82" t="s">
        <v>52</v>
      </c>
      <c r="D22" s="112" t="s">
        <v>306</v>
      </c>
      <c r="E22" s="84">
        <v>2631</v>
      </c>
      <c r="F22" s="85" t="s">
        <v>287</v>
      </c>
      <c r="G22" s="85"/>
      <c r="H22" s="85">
        <v>5</v>
      </c>
      <c r="I22" s="85">
        <v>4</v>
      </c>
      <c r="J22" s="85">
        <v>5</v>
      </c>
      <c r="K22" s="85">
        <v>5</v>
      </c>
      <c r="L22" s="85">
        <v>3</v>
      </c>
      <c r="M22" s="85"/>
      <c r="N22" s="85"/>
      <c r="O22" s="85">
        <v>5</v>
      </c>
      <c r="P22" s="85">
        <v>4</v>
      </c>
      <c r="Q22" s="85">
        <v>4</v>
      </c>
      <c r="R22" s="85">
        <v>4</v>
      </c>
      <c r="S22" s="85">
        <v>5</v>
      </c>
      <c r="T22" s="85">
        <v>5</v>
      </c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1</v>
      </c>
      <c r="AA22" s="98">
        <f t="shared" si="5"/>
        <v>4</v>
      </c>
      <c r="AB22" s="98">
        <f t="shared" si="6"/>
        <v>6</v>
      </c>
      <c r="AC22" s="98">
        <f t="shared" si="7"/>
        <v>11</v>
      </c>
      <c r="AD22" s="246">
        <f t="shared" si="8"/>
        <v>4.4545454545454541</v>
      </c>
      <c r="AE22" s="99">
        <f>IF(AWX7=5,0.5,IF(AW22=4,0.25,IF(AW22&lt;=3,0)))</f>
        <v>0</v>
      </c>
      <c r="AF22" s="15"/>
      <c r="AG22" s="247" t="str">
        <f t="shared" si="9"/>
        <v>з</v>
      </c>
      <c r="AH22" s="247" t="str">
        <f t="shared" si="10"/>
        <v/>
      </c>
      <c r="AI22" s="247">
        <f t="shared" si="11"/>
        <v>5</v>
      </c>
      <c r="AJ22" s="247">
        <f t="shared" si="12"/>
        <v>4</v>
      </c>
      <c r="AK22" s="247">
        <f t="shared" si="13"/>
        <v>5</v>
      </c>
      <c r="AL22" s="247">
        <f t="shared" si="14"/>
        <v>5</v>
      </c>
      <c r="AM22" s="247">
        <f t="shared" si="15"/>
        <v>3</v>
      </c>
      <c r="AN22" s="247" t="str">
        <f t="shared" si="16"/>
        <v/>
      </c>
      <c r="AO22" s="247" t="str">
        <f t="shared" si="17"/>
        <v/>
      </c>
      <c r="AP22" s="247">
        <f t="shared" si="18"/>
        <v>5</v>
      </c>
      <c r="AQ22" s="247">
        <f t="shared" si="19"/>
        <v>4</v>
      </c>
      <c r="AR22" s="247">
        <f t="shared" si="20"/>
        <v>4</v>
      </c>
      <c r="AS22" s="247">
        <f t="shared" si="21"/>
        <v>4</v>
      </c>
      <c r="AT22" s="247">
        <f t="shared" si="22"/>
        <v>5</v>
      </c>
      <c r="AU22" s="247">
        <f t="shared" si="23"/>
        <v>5</v>
      </c>
      <c r="AV22" s="247" t="str">
        <f t="shared" si="24"/>
        <v/>
      </c>
      <c r="AW22" s="245">
        <f t="shared" si="25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0">
        <v>18</v>
      </c>
      <c r="B23" s="199"/>
      <c r="C23" s="82" t="s">
        <v>37</v>
      </c>
      <c r="D23" s="112" t="s">
        <v>307</v>
      </c>
      <c r="E23" s="84">
        <v>2631</v>
      </c>
      <c r="F23" s="85" t="s">
        <v>287</v>
      </c>
      <c r="G23" s="85"/>
      <c r="H23" s="85">
        <v>4</v>
      </c>
      <c r="I23" s="85">
        <v>3</v>
      </c>
      <c r="J23" s="85">
        <v>4</v>
      </c>
      <c r="K23" s="85">
        <v>4</v>
      </c>
      <c r="L23" s="85" t="s">
        <v>92</v>
      </c>
      <c r="M23" s="85"/>
      <c r="N23" s="85"/>
      <c r="O23" s="85">
        <v>4</v>
      </c>
      <c r="P23" s="85">
        <v>4</v>
      </c>
      <c r="Q23" s="85">
        <v>5</v>
      </c>
      <c r="R23" s="85">
        <v>3</v>
      </c>
      <c r="S23" s="85">
        <v>5</v>
      </c>
      <c r="T23" s="85">
        <v>3</v>
      </c>
      <c r="U23" s="85"/>
      <c r="V23" s="245">
        <f t="shared" si="0"/>
        <v>2</v>
      </c>
      <c r="W23" s="98">
        <f t="shared" si="1"/>
        <v>0</v>
      </c>
      <c r="X23" s="98">
        <f t="shared" si="2"/>
        <v>0</v>
      </c>
      <c r="Y23" s="98">
        <f t="shared" si="3"/>
        <v>1</v>
      </c>
      <c r="Z23" s="98">
        <f t="shared" si="4"/>
        <v>3</v>
      </c>
      <c r="AA23" s="98">
        <f t="shared" si="5"/>
        <v>5</v>
      </c>
      <c r="AB23" s="98">
        <f t="shared" si="6"/>
        <v>2</v>
      </c>
      <c r="AC23" s="98">
        <f t="shared" si="7"/>
        <v>11</v>
      </c>
      <c r="AD23" s="246">
        <f t="shared" si="8"/>
        <v>3.7272727272727271</v>
      </c>
      <c r="AE23" s="99">
        <f>IF(AWX7=5,0.5,IF(AW23=4,0.25,IF(AW23&lt;=3,0)))</f>
        <v>0</v>
      </c>
      <c r="AF23" s="15"/>
      <c r="AG23" s="247" t="str">
        <f t="shared" si="9"/>
        <v>з</v>
      </c>
      <c r="AH23" s="247" t="str">
        <f t="shared" si="10"/>
        <v/>
      </c>
      <c r="AI23" s="247">
        <f t="shared" si="11"/>
        <v>4</v>
      </c>
      <c r="AJ23" s="247">
        <f t="shared" si="12"/>
        <v>3</v>
      </c>
      <c r="AK23" s="247">
        <f t="shared" si="13"/>
        <v>4</v>
      </c>
      <c r="AL23" s="247">
        <f t="shared" si="14"/>
        <v>4</v>
      </c>
      <c r="AM23" s="247">
        <f t="shared" si="15"/>
        <v>2</v>
      </c>
      <c r="AN23" s="247" t="str">
        <f t="shared" si="16"/>
        <v/>
      </c>
      <c r="AO23" s="247" t="str">
        <f t="shared" si="17"/>
        <v/>
      </c>
      <c r="AP23" s="247">
        <f t="shared" si="18"/>
        <v>4</v>
      </c>
      <c r="AQ23" s="247">
        <f t="shared" si="19"/>
        <v>4</v>
      </c>
      <c r="AR23" s="247">
        <f t="shared" si="20"/>
        <v>5</v>
      </c>
      <c r="AS23" s="247">
        <f t="shared" si="21"/>
        <v>3</v>
      </c>
      <c r="AT23" s="247">
        <f t="shared" si="22"/>
        <v>5</v>
      </c>
      <c r="AU23" s="247">
        <f t="shared" si="23"/>
        <v>3</v>
      </c>
      <c r="AV23" s="247" t="str">
        <f t="shared" si="24"/>
        <v/>
      </c>
      <c r="AW23" s="245">
        <f t="shared" si="25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0">
        <v>19</v>
      </c>
      <c r="B24" s="199"/>
      <c r="C24" s="82" t="s">
        <v>37</v>
      </c>
      <c r="D24" s="112" t="s">
        <v>308</v>
      </c>
      <c r="E24" s="84">
        <v>2631</v>
      </c>
      <c r="F24" s="85" t="s">
        <v>287</v>
      </c>
      <c r="G24" s="85"/>
      <c r="H24" s="85">
        <v>5</v>
      </c>
      <c r="I24" s="85">
        <v>5</v>
      </c>
      <c r="J24" s="85">
        <v>4</v>
      </c>
      <c r="K24" s="85">
        <v>5</v>
      </c>
      <c r="L24" s="85">
        <v>4</v>
      </c>
      <c r="M24" s="85"/>
      <c r="N24" s="85"/>
      <c r="O24" s="85">
        <v>5</v>
      </c>
      <c r="P24" s="85">
        <v>5</v>
      </c>
      <c r="Q24" s="85">
        <v>4</v>
      </c>
      <c r="R24" s="85">
        <v>5</v>
      </c>
      <c r="S24" s="85">
        <v>5</v>
      </c>
      <c r="T24" s="85">
        <v>4</v>
      </c>
      <c r="U24" s="85"/>
      <c r="V24" s="245">
        <f t="shared" si="0"/>
        <v>4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0</v>
      </c>
      <c r="AA24" s="98">
        <f t="shared" si="5"/>
        <v>4</v>
      </c>
      <c r="AB24" s="98">
        <f t="shared" si="6"/>
        <v>7</v>
      </c>
      <c r="AC24" s="98">
        <f t="shared" si="7"/>
        <v>11</v>
      </c>
      <c r="AD24" s="246">
        <f t="shared" si="8"/>
        <v>4.6363636363636367</v>
      </c>
      <c r="AE24" s="99">
        <f>IF(AWX7=5,0.5,IF(AW24=4,0.25,IF(AW24&lt;=3,0)))</f>
        <v>0</v>
      </c>
      <c r="AF24" s="15"/>
      <c r="AG24" s="247" t="str">
        <f t="shared" si="9"/>
        <v>з</v>
      </c>
      <c r="AH24" s="247" t="str">
        <f t="shared" si="10"/>
        <v/>
      </c>
      <c r="AI24" s="247">
        <f t="shared" si="11"/>
        <v>5</v>
      </c>
      <c r="AJ24" s="247">
        <f t="shared" si="12"/>
        <v>5</v>
      </c>
      <c r="AK24" s="247">
        <f t="shared" si="13"/>
        <v>4</v>
      </c>
      <c r="AL24" s="247">
        <f t="shared" si="14"/>
        <v>5</v>
      </c>
      <c r="AM24" s="247">
        <f t="shared" si="15"/>
        <v>4</v>
      </c>
      <c r="AN24" s="247" t="str">
        <f t="shared" si="16"/>
        <v/>
      </c>
      <c r="AO24" s="247" t="str">
        <f t="shared" si="17"/>
        <v/>
      </c>
      <c r="AP24" s="247">
        <f t="shared" si="18"/>
        <v>5</v>
      </c>
      <c r="AQ24" s="247">
        <f t="shared" si="19"/>
        <v>5</v>
      </c>
      <c r="AR24" s="247">
        <f t="shared" si="20"/>
        <v>4</v>
      </c>
      <c r="AS24" s="247">
        <f t="shared" si="21"/>
        <v>5</v>
      </c>
      <c r="AT24" s="247">
        <f t="shared" si="22"/>
        <v>5</v>
      </c>
      <c r="AU24" s="247">
        <f t="shared" si="23"/>
        <v>4</v>
      </c>
      <c r="AV24" s="247" t="str">
        <f t="shared" si="24"/>
        <v/>
      </c>
      <c r="AW24" s="245">
        <f t="shared" si="25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0">
        <v>20</v>
      </c>
      <c r="B25" s="199"/>
      <c r="C25" s="82" t="s">
        <v>52</v>
      </c>
      <c r="D25" s="112" t="s">
        <v>309</v>
      </c>
      <c r="E25" s="84">
        <v>2631</v>
      </c>
      <c r="F25" s="85" t="s">
        <v>287</v>
      </c>
      <c r="G25" s="85"/>
      <c r="H25" s="85">
        <v>3</v>
      </c>
      <c r="I25" s="85">
        <v>4</v>
      </c>
      <c r="J25" s="85">
        <v>4</v>
      </c>
      <c r="K25" s="85">
        <v>4</v>
      </c>
      <c r="L25" s="85">
        <v>3</v>
      </c>
      <c r="M25" s="85"/>
      <c r="N25" s="85"/>
      <c r="O25" s="85">
        <v>5</v>
      </c>
      <c r="P25" s="85">
        <v>4</v>
      </c>
      <c r="Q25" s="85">
        <v>5</v>
      </c>
      <c r="R25" s="85">
        <v>4</v>
      </c>
      <c r="S25" s="85">
        <v>3</v>
      </c>
      <c r="T25" s="85">
        <v>4</v>
      </c>
      <c r="U25" s="85"/>
      <c r="V25" s="245">
        <f t="shared" si="0"/>
        <v>3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3</v>
      </c>
      <c r="AA25" s="98">
        <f t="shared" si="5"/>
        <v>6</v>
      </c>
      <c r="AB25" s="98">
        <f t="shared" si="6"/>
        <v>2</v>
      </c>
      <c r="AC25" s="98">
        <f t="shared" si="7"/>
        <v>11</v>
      </c>
      <c r="AD25" s="246">
        <f t="shared" si="8"/>
        <v>3.9090909090909092</v>
      </c>
      <c r="AE25" s="99">
        <f>IF(AWX7=5,0.5,IF(AW25=4,0.25,IF(AW25&lt;=3,0)))</f>
        <v>0</v>
      </c>
      <c r="AF25" s="15"/>
      <c r="AG25" s="247" t="str">
        <f t="shared" si="9"/>
        <v>з</v>
      </c>
      <c r="AH25" s="247" t="str">
        <f t="shared" si="10"/>
        <v/>
      </c>
      <c r="AI25" s="247">
        <f t="shared" si="11"/>
        <v>3</v>
      </c>
      <c r="AJ25" s="247">
        <f t="shared" si="12"/>
        <v>4</v>
      </c>
      <c r="AK25" s="247">
        <f t="shared" si="13"/>
        <v>4</v>
      </c>
      <c r="AL25" s="247">
        <f t="shared" si="14"/>
        <v>4</v>
      </c>
      <c r="AM25" s="247">
        <f t="shared" si="15"/>
        <v>3</v>
      </c>
      <c r="AN25" s="247" t="str">
        <f t="shared" si="16"/>
        <v/>
      </c>
      <c r="AO25" s="247" t="str">
        <f t="shared" si="17"/>
        <v/>
      </c>
      <c r="AP25" s="247">
        <f t="shared" si="18"/>
        <v>5</v>
      </c>
      <c r="AQ25" s="247">
        <f t="shared" si="19"/>
        <v>4</v>
      </c>
      <c r="AR25" s="247">
        <f t="shared" si="20"/>
        <v>5</v>
      </c>
      <c r="AS25" s="247">
        <f t="shared" si="21"/>
        <v>4</v>
      </c>
      <c r="AT25" s="247">
        <f t="shared" si="22"/>
        <v>3</v>
      </c>
      <c r="AU25" s="247">
        <f t="shared" si="23"/>
        <v>4</v>
      </c>
      <c r="AV25" s="247" t="str">
        <f t="shared" si="24"/>
        <v/>
      </c>
      <c r="AW25" s="245">
        <f t="shared" si="25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0">
        <v>21</v>
      </c>
      <c r="B26" s="199"/>
      <c r="C26" s="82" t="s">
        <v>37</v>
      </c>
      <c r="D26" s="112" t="s">
        <v>310</v>
      </c>
      <c r="E26" s="84">
        <v>2631</v>
      </c>
      <c r="F26" s="85" t="s">
        <v>287</v>
      </c>
      <c r="G26" s="85"/>
      <c r="H26" s="85">
        <v>5</v>
      </c>
      <c r="I26" s="85">
        <v>3</v>
      </c>
      <c r="J26" s="85">
        <v>4</v>
      </c>
      <c r="K26" s="85">
        <v>4</v>
      </c>
      <c r="L26" s="85">
        <v>3</v>
      </c>
      <c r="M26" s="85"/>
      <c r="N26" s="85"/>
      <c r="O26" s="85">
        <v>5</v>
      </c>
      <c r="P26" s="85">
        <v>4</v>
      </c>
      <c r="Q26" s="85">
        <v>4</v>
      </c>
      <c r="R26" s="85">
        <v>3</v>
      </c>
      <c r="S26" s="85">
        <v>3</v>
      </c>
      <c r="T26" s="85">
        <v>3</v>
      </c>
      <c r="U26" s="85"/>
      <c r="V26" s="245">
        <f t="shared" si="0"/>
        <v>3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5</v>
      </c>
      <c r="AA26" s="98">
        <f t="shared" si="5"/>
        <v>4</v>
      </c>
      <c r="AB26" s="98">
        <f t="shared" si="6"/>
        <v>2</v>
      </c>
      <c r="AC26" s="98">
        <f t="shared" si="7"/>
        <v>11</v>
      </c>
      <c r="AD26" s="246">
        <f t="shared" si="8"/>
        <v>3.7272727272727271</v>
      </c>
      <c r="AE26" s="99">
        <f>IF(AWX7=5,0.5,IF(AW26=4,0.25,IF(AW26&lt;=3,0)))</f>
        <v>0</v>
      </c>
      <c r="AF26" s="15"/>
      <c r="AG26" s="247" t="str">
        <f t="shared" si="9"/>
        <v>з</v>
      </c>
      <c r="AH26" s="247" t="str">
        <f t="shared" si="10"/>
        <v/>
      </c>
      <c r="AI26" s="247">
        <f t="shared" si="11"/>
        <v>5</v>
      </c>
      <c r="AJ26" s="247">
        <f t="shared" si="12"/>
        <v>3</v>
      </c>
      <c r="AK26" s="247">
        <f t="shared" si="13"/>
        <v>4</v>
      </c>
      <c r="AL26" s="247">
        <f t="shared" si="14"/>
        <v>4</v>
      </c>
      <c r="AM26" s="247">
        <f t="shared" si="15"/>
        <v>3</v>
      </c>
      <c r="AN26" s="247" t="str">
        <f t="shared" si="16"/>
        <v/>
      </c>
      <c r="AO26" s="247" t="str">
        <f t="shared" si="17"/>
        <v/>
      </c>
      <c r="AP26" s="247">
        <f t="shared" si="18"/>
        <v>5</v>
      </c>
      <c r="AQ26" s="247">
        <f t="shared" si="19"/>
        <v>4</v>
      </c>
      <c r="AR26" s="247">
        <f t="shared" si="20"/>
        <v>4</v>
      </c>
      <c r="AS26" s="247">
        <f t="shared" si="21"/>
        <v>3</v>
      </c>
      <c r="AT26" s="247">
        <f t="shared" si="22"/>
        <v>3</v>
      </c>
      <c r="AU26" s="247">
        <f t="shared" si="23"/>
        <v>3</v>
      </c>
      <c r="AV26" s="247" t="str">
        <f t="shared" si="24"/>
        <v/>
      </c>
      <c r="AW26" s="245">
        <f t="shared" si="25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0">
        <v>22</v>
      </c>
      <c r="B27" s="199"/>
      <c r="C27" s="82" t="s">
        <v>37</v>
      </c>
      <c r="D27" s="112" t="s">
        <v>311</v>
      </c>
      <c r="E27" s="84">
        <v>2631</v>
      </c>
      <c r="F27" s="85" t="s">
        <v>287</v>
      </c>
      <c r="G27" s="85"/>
      <c r="H27" s="85">
        <v>5</v>
      </c>
      <c r="I27" s="85">
        <v>3</v>
      </c>
      <c r="J27" s="85">
        <v>4</v>
      </c>
      <c r="K27" s="85">
        <v>4</v>
      </c>
      <c r="L27" s="85" t="s">
        <v>92</v>
      </c>
      <c r="M27" s="85"/>
      <c r="N27" s="85"/>
      <c r="O27" s="85">
        <v>5</v>
      </c>
      <c r="P27" s="85">
        <v>3</v>
      </c>
      <c r="Q27" s="85">
        <v>3</v>
      </c>
      <c r="R27" s="85">
        <v>3</v>
      </c>
      <c r="S27" s="85">
        <v>5</v>
      </c>
      <c r="T27" s="85">
        <v>3</v>
      </c>
      <c r="U27" s="85"/>
      <c r="V27" s="245">
        <f t="shared" si="0"/>
        <v>2</v>
      </c>
      <c r="W27" s="98">
        <f t="shared" si="1"/>
        <v>0</v>
      </c>
      <c r="X27" s="98">
        <f t="shared" si="2"/>
        <v>0</v>
      </c>
      <c r="Y27" s="98">
        <f t="shared" si="3"/>
        <v>1</v>
      </c>
      <c r="Z27" s="98">
        <f t="shared" si="4"/>
        <v>5</v>
      </c>
      <c r="AA27" s="98">
        <f t="shared" si="5"/>
        <v>2</v>
      </c>
      <c r="AB27" s="98">
        <f t="shared" si="6"/>
        <v>3</v>
      </c>
      <c r="AC27" s="98">
        <f t="shared" si="7"/>
        <v>11</v>
      </c>
      <c r="AD27" s="246">
        <f t="shared" si="8"/>
        <v>3.6363636363636362</v>
      </c>
      <c r="AE27" s="99">
        <f>IF(AWX7=5,0.5,IF(AW27=4,0.25,IF(AW27&lt;=3,0)))</f>
        <v>0</v>
      </c>
      <c r="AF27" s="15"/>
      <c r="AG27" s="247" t="str">
        <f t="shared" si="9"/>
        <v>з</v>
      </c>
      <c r="AH27" s="247" t="str">
        <f t="shared" si="10"/>
        <v/>
      </c>
      <c r="AI27" s="247">
        <f t="shared" si="11"/>
        <v>5</v>
      </c>
      <c r="AJ27" s="247">
        <f t="shared" si="12"/>
        <v>3</v>
      </c>
      <c r="AK27" s="247">
        <f t="shared" si="13"/>
        <v>4</v>
      </c>
      <c r="AL27" s="247">
        <f t="shared" si="14"/>
        <v>4</v>
      </c>
      <c r="AM27" s="247">
        <f t="shared" si="15"/>
        <v>2</v>
      </c>
      <c r="AN27" s="247" t="str">
        <f t="shared" si="16"/>
        <v/>
      </c>
      <c r="AO27" s="247" t="str">
        <f t="shared" si="17"/>
        <v/>
      </c>
      <c r="AP27" s="247">
        <f t="shared" si="18"/>
        <v>5</v>
      </c>
      <c r="AQ27" s="247">
        <f t="shared" si="19"/>
        <v>3</v>
      </c>
      <c r="AR27" s="247">
        <f t="shared" si="20"/>
        <v>3</v>
      </c>
      <c r="AS27" s="247">
        <f t="shared" si="21"/>
        <v>3</v>
      </c>
      <c r="AT27" s="247">
        <f t="shared" si="22"/>
        <v>5</v>
      </c>
      <c r="AU27" s="247">
        <f t="shared" si="23"/>
        <v>3</v>
      </c>
      <c r="AV27" s="247" t="str">
        <f t="shared" si="24"/>
        <v/>
      </c>
      <c r="AW27" s="245">
        <f t="shared" si="25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customHeight="1" x14ac:dyDescent="0.25">
      <c r="A28" s="80">
        <v>23</v>
      </c>
      <c r="B28" s="199"/>
      <c r="C28" s="82" t="s">
        <v>37</v>
      </c>
      <c r="D28" s="112" t="s">
        <v>312</v>
      </c>
      <c r="E28" s="84">
        <v>2631</v>
      </c>
      <c r="F28" s="85" t="s">
        <v>287</v>
      </c>
      <c r="G28" s="85"/>
      <c r="H28" s="85">
        <v>5</v>
      </c>
      <c r="I28" s="85">
        <v>5</v>
      </c>
      <c r="J28" s="85">
        <v>4</v>
      </c>
      <c r="K28" s="85">
        <v>5</v>
      </c>
      <c r="L28" s="85">
        <v>3</v>
      </c>
      <c r="M28" s="85"/>
      <c r="N28" s="85"/>
      <c r="O28" s="85">
        <v>5</v>
      </c>
      <c r="P28" s="85">
        <v>5</v>
      </c>
      <c r="Q28" s="85">
        <v>3</v>
      </c>
      <c r="R28" s="85">
        <v>3</v>
      </c>
      <c r="S28" s="85">
        <v>5</v>
      </c>
      <c r="T28" s="85">
        <v>5</v>
      </c>
      <c r="U28" s="85"/>
      <c r="V28" s="245">
        <f t="shared" si="0"/>
        <v>3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3</v>
      </c>
      <c r="AA28" s="98">
        <f t="shared" si="5"/>
        <v>1</v>
      </c>
      <c r="AB28" s="98">
        <f t="shared" si="6"/>
        <v>7</v>
      </c>
      <c r="AC28" s="98">
        <f t="shared" si="7"/>
        <v>11</v>
      </c>
      <c r="AD28" s="246">
        <f t="shared" si="8"/>
        <v>4.3636363636363633</v>
      </c>
      <c r="AE28" s="99">
        <f>IF(AWX7=5,0.5,IF(AW28=4,0.25,IF(AW28&lt;=3,0)))</f>
        <v>0</v>
      </c>
      <c r="AF28" s="15"/>
      <c r="AG28" s="247" t="str">
        <f t="shared" si="9"/>
        <v>з</v>
      </c>
      <c r="AH28" s="247" t="str">
        <f t="shared" si="10"/>
        <v/>
      </c>
      <c r="AI28" s="247">
        <f t="shared" si="11"/>
        <v>5</v>
      </c>
      <c r="AJ28" s="247">
        <f t="shared" si="12"/>
        <v>5</v>
      </c>
      <c r="AK28" s="247">
        <f t="shared" si="13"/>
        <v>4</v>
      </c>
      <c r="AL28" s="247">
        <f t="shared" si="14"/>
        <v>5</v>
      </c>
      <c r="AM28" s="247">
        <f t="shared" si="15"/>
        <v>3</v>
      </c>
      <c r="AN28" s="247" t="str">
        <f t="shared" si="16"/>
        <v/>
      </c>
      <c r="AO28" s="247" t="str">
        <f t="shared" si="17"/>
        <v/>
      </c>
      <c r="AP28" s="247">
        <f t="shared" si="18"/>
        <v>5</v>
      </c>
      <c r="AQ28" s="247">
        <f t="shared" si="19"/>
        <v>5</v>
      </c>
      <c r="AR28" s="247">
        <f t="shared" si="20"/>
        <v>3</v>
      </c>
      <c r="AS28" s="247">
        <f t="shared" si="21"/>
        <v>3</v>
      </c>
      <c r="AT28" s="247">
        <f t="shared" si="22"/>
        <v>5</v>
      </c>
      <c r="AU28" s="247">
        <f t="shared" si="23"/>
        <v>5</v>
      </c>
      <c r="AV28" s="247" t="str">
        <f t="shared" si="24"/>
        <v/>
      </c>
      <c r="AW28" s="245">
        <f t="shared" si="25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customHeight="1" x14ac:dyDescent="0.25">
      <c r="A29" s="80">
        <v>24</v>
      </c>
      <c r="B29" s="199"/>
      <c r="C29" s="82" t="s">
        <v>52</v>
      </c>
      <c r="D29" s="112" t="s">
        <v>313</v>
      </c>
      <c r="E29" s="84">
        <v>2631</v>
      </c>
      <c r="F29" s="85" t="s">
        <v>287</v>
      </c>
      <c r="G29" s="85"/>
      <c r="H29" s="85">
        <v>5</v>
      </c>
      <c r="I29" s="85">
        <v>3</v>
      </c>
      <c r="J29" s="85">
        <v>3</v>
      </c>
      <c r="K29" s="85">
        <v>5</v>
      </c>
      <c r="L29" s="85">
        <v>3</v>
      </c>
      <c r="M29" s="85"/>
      <c r="N29" s="85"/>
      <c r="O29" s="85">
        <v>3</v>
      </c>
      <c r="P29" s="85">
        <v>4</v>
      </c>
      <c r="Q29" s="85">
        <v>4</v>
      </c>
      <c r="R29" s="85">
        <v>3</v>
      </c>
      <c r="S29" s="85">
        <v>5</v>
      </c>
      <c r="T29" s="85">
        <v>5</v>
      </c>
      <c r="U29" s="85"/>
      <c r="V29" s="245">
        <f t="shared" si="0"/>
        <v>3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5</v>
      </c>
      <c r="AA29" s="98">
        <f t="shared" si="5"/>
        <v>2</v>
      </c>
      <c r="AB29" s="98">
        <f t="shared" si="6"/>
        <v>4</v>
      </c>
      <c r="AC29" s="98">
        <f t="shared" si="7"/>
        <v>11</v>
      </c>
      <c r="AD29" s="246">
        <f t="shared" si="8"/>
        <v>3.9090909090909092</v>
      </c>
      <c r="AE29" s="99">
        <f>IF(AWX7=5,0.5,IF(AW29=4,0.25,IF(AW29&lt;=3,0)))</f>
        <v>0</v>
      </c>
      <c r="AF29" s="15"/>
      <c r="AG29" s="247" t="str">
        <f t="shared" si="9"/>
        <v>з</v>
      </c>
      <c r="AH29" s="247" t="str">
        <f t="shared" si="10"/>
        <v/>
      </c>
      <c r="AI29" s="247">
        <f t="shared" si="11"/>
        <v>5</v>
      </c>
      <c r="AJ29" s="247">
        <f t="shared" si="12"/>
        <v>3</v>
      </c>
      <c r="AK29" s="247">
        <f t="shared" si="13"/>
        <v>3</v>
      </c>
      <c r="AL29" s="247">
        <f t="shared" si="14"/>
        <v>5</v>
      </c>
      <c r="AM29" s="247">
        <f t="shared" si="15"/>
        <v>3</v>
      </c>
      <c r="AN29" s="247" t="str">
        <f t="shared" si="16"/>
        <v/>
      </c>
      <c r="AO29" s="247" t="str">
        <f t="shared" si="17"/>
        <v/>
      </c>
      <c r="AP29" s="247">
        <f t="shared" si="18"/>
        <v>3</v>
      </c>
      <c r="AQ29" s="247">
        <f t="shared" si="19"/>
        <v>4</v>
      </c>
      <c r="AR29" s="247">
        <f t="shared" si="20"/>
        <v>4</v>
      </c>
      <c r="AS29" s="247">
        <f t="shared" si="21"/>
        <v>3</v>
      </c>
      <c r="AT29" s="247">
        <f t="shared" si="22"/>
        <v>5</v>
      </c>
      <c r="AU29" s="247">
        <f t="shared" si="23"/>
        <v>5</v>
      </c>
      <c r="AV29" s="247" t="str">
        <f t="shared" si="24"/>
        <v/>
      </c>
      <c r="AW29" s="245">
        <f t="shared" si="25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customHeight="1" x14ac:dyDescent="0.25">
      <c r="A30" s="80">
        <v>25</v>
      </c>
      <c r="B30" s="199"/>
      <c r="C30" s="82" t="s">
        <v>37</v>
      </c>
      <c r="D30" s="112" t="s">
        <v>314</v>
      </c>
      <c r="E30" s="84">
        <v>2631</v>
      </c>
      <c r="F30" s="85" t="s">
        <v>287</v>
      </c>
      <c r="G30" s="85"/>
      <c r="H30" s="85">
        <v>5</v>
      </c>
      <c r="I30" s="85">
        <v>4</v>
      </c>
      <c r="J30" s="85">
        <v>3</v>
      </c>
      <c r="K30" s="85">
        <v>5</v>
      </c>
      <c r="L30" s="85">
        <v>3</v>
      </c>
      <c r="M30" s="85"/>
      <c r="N30" s="85"/>
      <c r="O30" s="85">
        <v>3</v>
      </c>
      <c r="P30" s="85">
        <v>5</v>
      </c>
      <c r="Q30" s="85">
        <v>5</v>
      </c>
      <c r="R30" s="85">
        <v>4</v>
      </c>
      <c r="S30" s="85">
        <v>5</v>
      </c>
      <c r="T30" s="85">
        <v>4</v>
      </c>
      <c r="U30" s="85"/>
      <c r="V30" s="245">
        <f t="shared" si="0"/>
        <v>3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3</v>
      </c>
      <c r="AA30" s="98">
        <f t="shared" si="5"/>
        <v>3</v>
      </c>
      <c r="AB30" s="98">
        <f t="shared" si="6"/>
        <v>5</v>
      </c>
      <c r="AC30" s="98">
        <f t="shared" si="7"/>
        <v>11</v>
      </c>
      <c r="AD30" s="246">
        <f t="shared" si="8"/>
        <v>4.1818181818181817</v>
      </c>
      <c r="AE30" s="99">
        <f>IF(AWX7=5,0.5,IF(AW30=4,0.25,IF(AW30&lt;=3,0)))</f>
        <v>0</v>
      </c>
      <c r="AF30" s="15"/>
      <c r="AG30" s="247" t="str">
        <f t="shared" si="9"/>
        <v>з</v>
      </c>
      <c r="AH30" s="247" t="str">
        <f t="shared" si="10"/>
        <v/>
      </c>
      <c r="AI30" s="247">
        <f t="shared" si="11"/>
        <v>5</v>
      </c>
      <c r="AJ30" s="247">
        <f t="shared" si="12"/>
        <v>4</v>
      </c>
      <c r="AK30" s="247">
        <f t="shared" si="13"/>
        <v>3</v>
      </c>
      <c r="AL30" s="247">
        <f t="shared" si="14"/>
        <v>5</v>
      </c>
      <c r="AM30" s="247">
        <f t="shared" si="15"/>
        <v>3</v>
      </c>
      <c r="AN30" s="247" t="str">
        <f t="shared" si="16"/>
        <v/>
      </c>
      <c r="AO30" s="247" t="str">
        <f t="shared" si="17"/>
        <v/>
      </c>
      <c r="AP30" s="247">
        <f t="shared" si="18"/>
        <v>3</v>
      </c>
      <c r="AQ30" s="247">
        <f t="shared" si="19"/>
        <v>5</v>
      </c>
      <c r="AR30" s="247">
        <f t="shared" si="20"/>
        <v>5</v>
      </c>
      <c r="AS30" s="247">
        <f t="shared" si="21"/>
        <v>4</v>
      </c>
      <c r="AT30" s="247">
        <f t="shared" si="22"/>
        <v>5</v>
      </c>
      <c r="AU30" s="247">
        <f t="shared" si="23"/>
        <v>4</v>
      </c>
      <c r="AV30" s="247" t="str">
        <f t="shared" si="24"/>
        <v/>
      </c>
      <c r="AW30" s="245">
        <f t="shared" si="25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customHeight="1" x14ac:dyDescent="0.25">
      <c r="A31" s="80">
        <v>26</v>
      </c>
      <c r="B31" s="199"/>
      <c r="C31" s="82" t="s">
        <v>37</v>
      </c>
      <c r="D31" s="112" t="s">
        <v>315</v>
      </c>
      <c r="E31" s="84">
        <v>2631</v>
      </c>
      <c r="F31" s="85" t="s">
        <v>287</v>
      </c>
      <c r="G31" s="85"/>
      <c r="H31" s="85">
        <v>5</v>
      </c>
      <c r="I31" s="85">
        <v>5</v>
      </c>
      <c r="J31" s="85">
        <v>3</v>
      </c>
      <c r="K31" s="85">
        <v>5</v>
      </c>
      <c r="L31" s="85">
        <v>3</v>
      </c>
      <c r="M31" s="85"/>
      <c r="N31" s="85"/>
      <c r="O31" s="85">
        <v>3</v>
      </c>
      <c r="P31" s="85">
        <v>5</v>
      </c>
      <c r="Q31" s="85">
        <v>5</v>
      </c>
      <c r="R31" s="85">
        <v>4</v>
      </c>
      <c r="S31" s="85">
        <v>5</v>
      </c>
      <c r="T31" s="85">
        <v>4</v>
      </c>
      <c r="U31" s="85"/>
      <c r="V31" s="245">
        <f t="shared" si="0"/>
        <v>3</v>
      </c>
      <c r="W31" s="98">
        <f t="shared" si="1"/>
        <v>0</v>
      </c>
      <c r="X31" s="98">
        <f t="shared" si="2"/>
        <v>0</v>
      </c>
      <c r="Y31" s="98">
        <f t="shared" si="3"/>
        <v>0</v>
      </c>
      <c r="Z31" s="98">
        <f t="shared" si="4"/>
        <v>3</v>
      </c>
      <c r="AA31" s="98">
        <f t="shared" si="5"/>
        <v>2</v>
      </c>
      <c r="AB31" s="98">
        <f t="shared" si="6"/>
        <v>6</v>
      </c>
      <c r="AC31" s="98">
        <f t="shared" si="7"/>
        <v>11</v>
      </c>
      <c r="AD31" s="246">
        <f t="shared" si="8"/>
        <v>4.2727272727272725</v>
      </c>
      <c r="AE31" s="99">
        <f>IF(AWX7=5,0.5,IF(AW31=4,0.25,IF(AW31&lt;=3,0)))</f>
        <v>0</v>
      </c>
      <c r="AF31" s="15"/>
      <c r="AG31" s="247" t="str">
        <f t="shared" si="9"/>
        <v>з</v>
      </c>
      <c r="AH31" s="247" t="str">
        <f t="shared" si="10"/>
        <v/>
      </c>
      <c r="AI31" s="247">
        <f t="shared" si="11"/>
        <v>5</v>
      </c>
      <c r="AJ31" s="247">
        <f t="shared" si="12"/>
        <v>5</v>
      </c>
      <c r="AK31" s="247">
        <f t="shared" si="13"/>
        <v>3</v>
      </c>
      <c r="AL31" s="247">
        <f t="shared" si="14"/>
        <v>5</v>
      </c>
      <c r="AM31" s="247">
        <f t="shared" si="15"/>
        <v>3</v>
      </c>
      <c r="AN31" s="247" t="str">
        <f t="shared" si="16"/>
        <v/>
      </c>
      <c r="AO31" s="247" t="str">
        <f t="shared" si="17"/>
        <v/>
      </c>
      <c r="AP31" s="247">
        <f t="shared" si="18"/>
        <v>3</v>
      </c>
      <c r="AQ31" s="247">
        <f t="shared" si="19"/>
        <v>5</v>
      </c>
      <c r="AR31" s="247">
        <f t="shared" si="20"/>
        <v>5</v>
      </c>
      <c r="AS31" s="247">
        <f t="shared" si="21"/>
        <v>4</v>
      </c>
      <c r="AT31" s="247">
        <f t="shared" si="22"/>
        <v>5</v>
      </c>
      <c r="AU31" s="247">
        <f t="shared" si="23"/>
        <v>4</v>
      </c>
      <c r="AV31" s="247" t="str">
        <f t="shared" si="24"/>
        <v/>
      </c>
      <c r="AW31" s="245">
        <f t="shared" si="25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0">
        <v>27</v>
      </c>
      <c r="B32" s="36"/>
      <c r="C32" s="82" t="s">
        <v>37</v>
      </c>
      <c r="D32" s="112" t="s">
        <v>316</v>
      </c>
      <c r="E32" s="84">
        <v>2631</v>
      </c>
      <c r="F32" s="85" t="s">
        <v>287</v>
      </c>
      <c r="G32" s="85"/>
      <c r="H32" s="85">
        <v>5</v>
      </c>
      <c r="I32" s="85">
        <v>3</v>
      </c>
      <c r="J32" s="85">
        <v>3</v>
      </c>
      <c r="K32" s="85">
        <v>5</v>
      </c>
      <c r="L32" s="85">
        <v>3</v>
      </c>
      <c r="M32" s="85"/>
      <c r="N32" s="85"/>
      <c r="O32" s="85">
        <v>3</v>
      </c>
      <c r="P32" s="85">
        <v>4</v>
      </c>
      <c r="Q32" s="85">
        <v>5</v>
      </c>
      <c r="R32" s="85" t="s">
        <v>166</v>
      </c>
      <c r="S32" s="85">
        <v>3</v>
      </c>
      <c r="T32" s="85">
        <v>3</v>
      </c>
      <c r="U32" s="85"/>
      <c r="V32" s="245">
        <f t="shared" si="0"/>
        <v>2</v>
      </c>
      <c r="W32" s="98">
        <f t="shared" si="1"/>
        <v>0</v>
      </c>
      <c r="X32" s="98">
        <f t="shared" si="2"/>
        <v>0</v>
      </c>
      <c r="Y32" s="98">
        <f t="shared" si="3"/>
        <v>1</v>
      </c>
      <c r="Z32" s="98">
        <f t="shared" si="4"/>
        <v>6</v>
      </c>
      <c r="AA32" s="98">
        <f t="shared" si="5"/>
        <v>1</v>
      </c>
      <c r="AB32" s="98">
        <f t="shared" si="6"/>
        <v>3</v>
      </c>
      <c r="AC32" s="98">
        <f t="shared" si="7"/>
        <v>11</v>
      </c>
      <c r="AD32" s="246">
        <f t="shared" si="8"/>
        <v>3.5454545454545454</v>
      </c>
      <c r="AE32" s="99">
        <f>IF(AWX7=5,0.5,IF(AW32=4,0.25,IF(AW32&lt;=3,0)))</f>
        <v>0</v>
      </c>
      <c r="AF32" s="15"/>
      <c r="AG32" s="247" t="str">
        <f t="shared" si="9"/>
        <v>з</v>
      </c>
      <c r="AH32" s="247" t="str">
        <f t="shared" si="10"/>
        <v/>
      </c>
      <c r="AI32" s="247">
        <f t="shared" si="11"/>
        <v>5</v>
      </c>
      <c r="AJ32" s="247">
        <f t="shared" si="12"/>
        <v>3</v>
      </c>
      <c r="AK32" s="247">
        <f t="shared" si="13"/>
        <v>3</v>
      </c>
      <c r="AL32" s="247">
        <f t="shared" si="14"/>
        <v>5</v>
      </c>
      <c r="AM32" s="247">
        <f t="shared" si="15"/>
        <v>3</v>
      </c>
      <c r="AN32" s="247" t="str">
        <f t="shared" si="16"/>
        <v/>
      </c>
      <c r="AO32" s="247" t="str">
        <f t="shared" si="17"/>
        <v/>
      </c>
      <c r="AP32" s="247">
        <f t="shared" si="18"/>
        <v>3</v>
      </c>
      <c r="AQ32" s="247">
        <f t="shared" si="19"/>
        <v>4</v>
      </c>
      <c r="AR32" s="247">
        <f t="shared" si="20"/>
        <v>5</v>
      </c>
      <c r="AS32" s="247">
        <f t="shared" si="21"/>
        <v>2</v>
      </c>
      <c r="AT32" s="247">
        <f t="shared" si="22"/>
        <v>3</v>
      </c>
      <c r="AU32" s="247">
        <f t="shared" si="23"/>
        <v>3</v>
      </c>
      <c r="AV32" s="247" t="str">
        <f t="shared" si="24"/>
        <v/>
      </c>
      <c r="AW32" s="245">
        <f t="shared" si="25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25">
      <c r="A33" s="80"/>
      <c r="B33" s="36"/>
      <c r="C33" s="82"/>
      <c r="D33" s="112"/>
      <c r="E33" s="84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85"/>
      <c r="S33" s="85"/>
      <c r="T33" s="85"/>
      <c r="U33" s="85"/>
      <c r="V33" s="245">
        <f t="shared" si="0"/>
        <v>0</v>
      </c>
      <c r="W33" s="98">
        <f t="shared" si="1"/>
        <v>0</v>
      </c>
      <c r="X33" s="98">
        <f t="shared" si="2"/>
        <v>0</v>
      </c>
      <c r="Y33" s="98">
        <f t="shared" si="3"/>
        <v>0</v>
      </c>
      <c r="Z33" s="98">
        <f t="shared" si="4"/>
        <v>0</v>
      </c>
      <c r="AA33" s="98">
        <f t="shared" si="5"/>
        <v>0</v>
      </c>
      <c r="AB33" s="98">
        <f t="shared" si="6"/>
        <v>0</v>
      </c>
      <c r="AC33" s="98">
        <f t="shared" si="7"/>
        <v>0</v>
      </c>
      <c r="AD33" s="246" t="str">
        <f t="shared" si="8"/>
        <v/>
      </c>
      <c r="AE33" s="99">
        <f>IF(AWX7=5,0.5,IF(AW33=4,0.25,IF(AW33&lt;=3,0)))</f>
        <v>0</v>
      </c>
      <c r="AF33" s="15"/>
      <c r="AG33" s="247" t="str">
        <f t="shared" si="9"/>
        <v/>
      </c>
      <c r="AH33" s="247" t="str">
        <f t="shared" si="10"/>
        <v/>
      </c>
      <c r="AI33" s="247" t="str">
        <f t="shared" si="11"/>
        <v/>
      </c>
      <c r="AJ33" s="247" t="str">
        <f t="shared" si="12"/>
        <v/>
      </c>
      <c r="AK33" s="247" t="str">
        <f t="shared" si="13"/>
        <v/>
      </c>
      <c r="AL33" s="247" t="str">
        <f t="shared" si="14"/>
        <v/>
      </c>
      <c r="AM33" s="247" t="str">
        <f t="shared" si="15"/>
        <v/>
      </c>
      <c r="AN33" s="247" t="str">
        <f t="shared" si="16"/>
        <v/>
      </c>
      <c r="AO33" s="247" t="str">
        <f t="shared" si="17"/>
        <v/>
      </c>
      <c r="AP33" s="247" t="str">
        <f t="shared" si="18"/>
        <v/>
      </c>
      <c r="AQ33" s="247" t="str">
        <f t="shared" si="19"/>
        <v/>
      </c>
      <c r="AR33" s="247" t="str">
        <f t="shared" si="20"/>
        <v/>
      </c>
      <c r="AS33" s="247" t="str">
        <f t="shared" si="21"/>
        <v/>
      </c>
      <c r="AT33" s="247" t="str">
        <f t="shared" si="22"/>
        <v/>
      </c>
      <c r="AU33" s="247" t="str">
        <f t="shared" si="23"/>
        <v/>
      </c>
      <c r="AV33" s="247" t="str">
        <f t="shared" si="24"/>
        <v/>
      </c>
      <c r="AW33" s="245">
        <f t="shared" si="25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3">
      <c r="A34" s="80"/>
      <c r="B34" s="117"/>
      <c r="C34" s="252"/>
      <c r="D34" s="253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245">
        <f t="shared" si="0"/>
        <v>0</v>
      </c>
      <c r="W34" s="98">
        <f t="shared" si="1"/>
        <v>0</v>
      </c>
      <c r="X34" s="98">
        <f t="shared" si="2"/>
        <v>0</v>
      </c>
      <c r="Y34" s="98">
        <f t="shared" si="3"/>
        <v>0</v>
      </c>
      <c r="Z34" s="98">
        <f t="shared" si="4"/>
        <v>0</v>
      </c>
      <c r="AA34" s="98">
        <f t="shared" si="5"/>
        <v>0</v>
      </c>
      <c r="AB34" s="98">
        <f t="shared" si="6"/>
        <v>0</v>
      </c>
      <c r="AC34" s="98">
        <f t="shared" si="7"/>
        <v>0</v>
      </c>
      <c r="AD34" s="246" t="str">
        <f t="shared" si="8"/>
        <v/>
      </c>
      <c r="AE34" s="99">
        <f>IF(AWX7=5,0.5,IF(AW34=4,0.25,IF(AW34&lt;=3,0)))</f>
        <v>0</v>
      </c>
      <c r="AF34" s="15"/>
      <c r="AG34" s="247" t="str">
        <f t="shared" si="9"/>
        <v/>
      </c>
      <c r="AH34" s="247" t="str">
        <f t="shared" si="10"/>
        <v/>
      </c>
      <c r="AI34" s="247" t="str">
        <f t="shared" si="11"/>
        <v/>
      </c>
      <c r="AJ34" s="247" t="str">
        <f t="shared" si="12"/>
        <v/>
      </c>
      <c r="AK34" s="247" t="str">
        <f t="shared" si="13"/>
        <v/>
      </c>
      <c r="AL34" s="247" t="str">
        <f t="shared" si="14"/>
        <v/>
      </c>
      <c r="AM34" s="247" t="str">
        <f t="shared" si="15"/>
        <v/>
      </c>
      <c r="AN34" s="247" t="str">
        <f t="shared" si="16"/>
        <v/>
      </c>
      <c r="AO34" s="247" t="str">
        <f t="shared" si="17"/>
        <v/>
      </c>
      <c r="AP34" s="247" t="str">
        <f t="shared" si="18"/>
        <v/>
      </c>
      <c r="AQ34" s="247" t="str">
        <f t="shared" si="19"/>
        <v/>
      </c>
      <c r="AR34" s="247" t="str">
        <f t="shared" si="20"/>
        <v/>
      </c>
      <c r="AS34" s="247" t="str">
        <f t="shared" si="21"/>
        <v/>
      </c>
      <c r="AT34" s="247" t="str">
        <f t="shared" si="22"/>
        <v/>
      </c>
      <c r="AU34" s="247" t="str">
        <f t="shared" si="23"/>
        <v/>
      </c>
      <c r="AV34" s="247" t="str">
        <f t="shared" si="24"/>
        <v/>
      </c>
      <c r="AW34" s="245">
        <f t="shared" si="25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3">
      <c r="A35" s="80"/>
      <c r="B35" s="117"/>
      <c r="C35" s="252"/>
      <c r="D35" s="253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245">
        <f t="shared" si="0"/>
        <v>0</v>
      </c>
      <c r="W35" s="98">
        <f t="shared" si="1"/>
        <v>0</v>
      </c>
      <c r="X35" s="98">
        <f t="shared" si="2"/>
        <v>0</v>
      </c>
      <c r="Y35" s="98">
        <f t="shared" si="3"/>
        <v>0</v>
      </c>
      <c r="Z35" s="98">
        <f t="shared" si="4"/>
        <v>0</v>
      </c>
      <c r="AA35" s="98">
        <f t="shared" si="5"/>
        <v>0</v>
      </c>
      <c r="AB35" s="98">
        <f t="shared" si="6"/>
        <v>0</v>
      </c>
      <c r="AC35" s="98">
        <f t="shared" si="7"/>
        <v>0</v>
      </c>
      <c r="AD35" s="246" t="str">
        <f t="shared" si="8"/>
        <v/>
      </c>
      <c r="AE35" s="99">
        <f>IF(AWX7=5,0.5,IF(AW35=4,0.25,IF(AW35&lt;=3,0)))</f>
        <v>0</v>
      </c>
      <c r="AF35" s="15"/>
      <c r="AG35" s="247" t="str">
        <f t="shared" si="9"/>
        <v/>
      </c>
      <c r="AH35" s="247" t="str">
        <f t="shared" si="10"/>
        <v/>
      </c>
      <c r="AI35" s="247" t="str">
        <f t="shared" si="11"/>
        <v/>
      </c>
      <c r="AJ35" s="247" t="str">
        <f t="shared" si="12"/>
        <v/>
      </c>
      <c r="AK35" s="247" t="str">
        <f t="shared" si="13"/>
        <v/>
      </c>
      <c r="AL35" s="247" t="str">
        <f t="shared" si="14"/>
        <v/>
      </c>
      <c r="AM35" s="247" t="str">
        <f t="shared" si="15"/>
        <v/>
      </c>
      <c r="AN35" s="247" t="str">
        <f t="shared" si="16"/>
        <v/>
      </c>
      <c r="AO35" s="247" t="str">
        <f t="shared" si="17"/>
        <v/>
      </c>
      <c r="AP35" s="247" t="str">
        <f t="shared" si="18"/>
        <v/>
      </c>
      <c r="AQ35" s="247" t="str">
        <f t="shared" si="19"/>
        <v/>
      </c>
      <c r="AR35" s="247" t="str">
        <f t="shared" si="20"/>
        <v/>
      </c>
      <c r="AS35" s="247" t="str">
        <f t="shared" si="21"/>
        <v/>
      </c>
      <c r="AT35" s="247" t="str">
        <f t="shared" si="22"/>
        <v/>
      </c>
      <c r="AU35" s="247" t="str">
        <f t="shared" si="23"/>
        <v/>
      </c>
      <c r="AV35" s="247" t="str">
        <f t="shared" si="24"/>
        <v/>
      </c>
      <c r="AW35" s="245">
        <f t="shared" si="25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3">
      <c r="A36" s="80"/>
      <c r="B36" s="117"/>
      <c r="C36" s="252"/>
      <c r="D36" s="253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245">
        <f t="shared" si="0"/>
        <v>0</v>
      </c>
      <c r="W36" s="98">
        <f t="shared" si="1"/>
        <v>0</v>
      </c>
      <c r="X36" s="98">
        <f t="shared" si="2"/>
        <v>0</v>
      </c>
      <c r="Y36" s="98">
        <f t="shared" si="3"/>
        <v>0</v>
      </c>
      <c r="Z36" s="98">
        <f t="shared" si="4"/>
        <v>0</v>
      </c>
      <c r="AA36" s="98">
        <f t="shared" si="5"/>
        <v>0</v>
      </c>
      <c r="AB36" s="98">
        <f t="shared" si="6"/>
        <v>0</v>
      </c>
      <c r="AC36" s="98">
        <f t="shared" si="7"/>
        <v>0</v>
      </c>
      <c r="AD36" s="246" t="str">
        <f t="shared" si="8"/>
        <v/>
      </c>
      <c r="AE36" s="99">
        <f>IF(AWX7=5,0.5,IF(AW36=4,0.25,IF(AW36&lt;=3,0)))</f>
        <v>0</v>
      </c>
      <c r="AF36" s="15"/>
      <c r="AG36" s="247" t="str">
        <f t="shared" si="9"/>
        <v/>
      </c>
      <c r="AH36" s="247" t="str">
        <f t="shared" si="10"/>
        <v/>
      </c>
      <c r="AI36" s="247" t="str">
        <f t="shared" si="11"/>
        <v/>
      </c>
      <c r="AJ36" s="247" t="str">
        <f t="shared" si="12"/>
        <v/>
      </c>
      <c r="AK36" s="247" t="str">
        <f t="shared" si="13"/>
        <v/>
      </c>
      <c r="AL36" s="247" t="str">
        <f t="shared" si="14"/>
        <v/>
      </c>
      <c r="AM36" s="247" t="str">
        <f t="shared" si="15"/>
        <v/>
      </c>
      <c r="AN36" s="247" t="str">
        <f t="shared" si="16"/>
        <v/>
      </c>
      <c r="AO36" s="247" t="str">
        <f t="shared" si="17"/>
        <v/>
      </c>
      <c r="AP36" s="247" t="str">
        <f t="shared" si="18"/>
        <v/>
      </c>
      <c r="AQ36" s="247" t="str">
        <f t="shared" si="19"/>
        <v/>
      </c>
      <c r="AR36" s="247" t="str">
        <f t="shared" si="20"/>
        <v/>
      </c>
      <c r="AS36" s="247" t="str">
        <f t="shared" si="21"/>
        <v/>
      </c>
      <c r="AT36" s="247" t="str">
        <f t="shared" si="22"/>
        <v/>
      </c>
      <c r="AU36" s="247" t="str">
        <f t="shared" si="23"/>
        <v/>
      </c>
      <c r="AV36" s="247" t="str">
        <f t="shared" si="24"/>
        <v/>
      </c>
      <c r="AW36" s="245">
        <f t="shared" si="25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80"/>
      <c r="B37" s="123"/>
      <c r="C37" s="252"/>
      <c r="D37" s="253"/>
      <c r="E37" s="84"/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245">
        <f t="shared" si="0"/>
        <v>0</v>
      </c>
      <c r="W37" s="98">
        <f t="shared" si="1"/>
        <v>0</v>
      </c>
      <c r="X37" s="98">
        <f t="shared" si="2"/>
        <v>0</v>
      </c>
      <c r="Y37" s="98">
        <f t="shared" si="3"/>
        <v>0</v>
      </c>
      <c r="Z37" s="98">
        <f t="shared" si="4"/>
        <v>0</v>
      </c>
      <c r="AA37" s="98">
        <f t="shared" si="5"/>
        <v>0</v>
      </c>
      <c r="AB37" s="98">
        <f t="shared" si="6"/>
        <v>0</v>
      </c>
      <c r="AC37" s="98">
        <f t="shared" si="7"/>
        <v>0</v>
      </c>
      <c r="AD37" s="246" t="str">
        <f t="shared" si="8"/>
        <v/>
      </c>
      <c r="AE37" s="99">
        <f>IF(AWX7=5,0.5,IF(AW37=4,0.25,IF(AW37&lt;=3,0)))</f>
        <v>0</v>
      </c>
      <c r="AF37" s="15"/>
      <c r="AG37" s="247" t="str">
        <f t="shared" si="9"/>
        <v/>
      </c>
      <c r="AH37" s="247" t="str">
        <f t="shared" si="10"/>
        <v/>
      </c>
      <c r="AI37" s="247" t="str">
        <f t="shared" si="11"/>
        <v/>
      </c>
      <c r="AJ37" s="247" t="str">
        <f t="shared" si="12"/>
        <v/>
      </c>
      <c r="AK37" s="247" t="str">
        <f t="shared" si="13"/>
        <v/>
      </c>
      <c r="AL37" s="247" t="str">
        <f t="shared" si="14"/>
        <v/>
      </c>
      <c r="AM37" s="247" t="str">
        <f t="shared" si="15"/>
        <v/>
      </c>
      <c r="AN37" s="247" t="str">
        <f t="shared" si="16"/>
        <v/>
      </c>
      <c r="AO37" s="247" t="str">
        <f t="shared" si="17"/>
        <v/>
      </c>
      <c r="AP37" s="247" t="str">
        <f t="shared" si="18"/>
        <v/>
      </c>
      <c r="AQ37" s="247" t="str">
        <f t="shared" si="19"/>
        <v/>
      </c>
      <c r="AR37" s="247" t="str">
        <f t="shared" si="20"/>
        <v/>
      </c>
      <c r="AS37" s="247" t="str">
        <f t="shared" si="21"/>
        <v/>
      </c>
      <c r="AT37" s="247" t="str">
        <f t="shared" si="22"/>
        <v/>
      </c>
      <c r="AU37" s="247" t="str">
        <f t="shared" si="23"/>
        <v/>
      </c>
      <c r="AV37" s="247" t="str">
        <f t="shared" si="24"/>
        <v/>
      </c>
      <c r="AW37" s="245">
        <f t="shared" si="25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customHeight="1" x14ac:dyDescent="0.3">
      <c r="A38" s="80"/>
      <c r="B38" s="123"/>
      <c r="C38" s="123"/>
      <c r="D38" s="123"/>
      <c r="E38" s="124">
        <f>COUNTIF(E6:E37,"2631")</f>
        <v>27</v>
      </c>
      <c r="F38" s="85"/>
      <c r="G38" s="85"/>
      <c r="H38" s="85"/>
      <c r="I38" s="85"/>
      <c r="J38" s="85"/>
      <c r="K38" s="85"/>
      <c r="L38" s="102"/>
      <c r="M38" s="85"/>
      <c r="N38" s="85"/>
      <c r="O38" s="102"/>
      <c r="P38" s="85"/>
      <c r="Q38" s="85"/>
      <c r="R38" s="102"/>
      <c r="S38" s="85"/>
      <c r="T38" s="85"/>
      <c r="U38" s="85"/>
      <c r="V38" s="124" t="e">
        <f>сводн.!#REF!</f>
        <v>#REF!</v>
      </c>
      <c r="W38" s="254">
        <f>SUM(W6:W37)</f>
        <v>0</v>
      </c>
      <c r="X38" s="254">
        <f>SUM(X6:X37)</f>
        <v>0</v>
      </c>
      <c r="Y38" s="254">
        <f>SUM(Y6:Y37)-X38</f>
        <v>9</v>
      </c>
      <c r="Z38" s="254">
        <f>SUM(Z6:Z37)</f>
        <v>119</v>
      </c>
      <c r="AA38" s="254">
        <f>SUM(AA6:AA37)</f>
        <v>73</v>
      </c>
      <c r="AB38" s="254">
        <f>SUM(AB6:AB37)</f>
        <v>91</v>
      </c>
      <c r="AC38" s="254">
        <f t="shared" si="7"/>
        <v>292</v>
      </c>
      <c r="AD38" s="255"/>
      <c r="AE38" s="256"/>
      <c r="AF38" s="15"/>
      <c r="AG38" s="247" t="str">
        <f t="shared" si="9"/>
        <v/>
      </c>
      <c r="AH38" s="247" t="str">
        <f t="shared" si="10"/>
        <v/>
      </c>
      <c r="AI38" s="247" t="str">
        <f t="shared" si="11"/>
        <v/>
      </c>
      <c r="AJ38" s="247" t="str">
        <f t="shared" si="12"/>
        <v/>
      </c>
      <c r="AK38" s="247" t="str">
        <f t="shared" si="13"/>
        <v/>
      </c>
      <c r="AL38" s="247" t="str">
        <f t="shared" si="14"/>
        <v/>
      </c>
      <c r="AM38" s="247" t="str">
        <f t="shared" si="15"/>
        <v/>
      </c>
      <c r="AN38" s="247" t="str">
        <f t="shared" si="16"/>
        <v/>
      </c>
      <c r="AO38" s="247" t="str">
        <f t="shared" si="17"/>
        <v/>
      </c>
      <c r="AP38" s="247" t="str">
        <f t="shared" si="18"/>
        <v/>
      </c>
      <c r="AQ38" s="247" t="str">
        <f t="shared" si="19"/>
        <v/>
      </c>
      <c r="AR38" s="247" t="str">
        <f t="shared" si="20"/>
        <v/>
      </c>
      <c r="AS38" s="247" t="str">
        <f t="shared" si="21"/>
        <v/>
      </c>
      <c r="AT38" s="247" t="str">
        <f t="shared" si="22"/>
        <v/>
      </c>
      <c r="AU38" s="247" t="str">
        <f t="shared" si="23"/>
        <v/>
      </c>
      <c r="AV38" s="247" t="str">
        <f t="shared" si="24"/>
        <v/>
      </c>
      <c r="AW38" s="245">
        <f t="shared" si="25"/>
        <v>0</v>
      </c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249"/>
      <c r="CG38" s="249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26"/>
      <c r="B39" s="126"/>
      <c r="C39" s="127" t="s">
        <v>68</v>
      </c>
      <c r="D39" s="127"/>
      <c r="E39" s="124"/>
      <c r="F39" s="257" t="str">
        <f t="array" ref="F39:U46">AG39:AV46</f>
        <v xml:space="preserve"> </v>
      </c>
      <c r="G39" s="257" t="str">
        <v xml:space="preserve"> </v>
      </c>
      <c r="H39" s="257">
        <v>4.4814814814814818</v>
      </c>
      <c r="I39" s="257">
        <v>3.6923076923076925</v>
      </c>
      <c r="J39" s="257">
        <v>3.7407407407407409</v>
      </c>
      <c r="K39" s="257">
        <v>4.5925925925925926</v>
      </c>
      <c r="L39" s="257">
        <v>2.9230769230769229</v>
      </c>
      <c r="M39" s="257" t="str">
        <v xml:space="preserve"> </v>
      </c>
      <c r="N39" s="257" t="str">
        <v xml:space="preserve"> </v>
      </c>
      <c r="O39" s="129">
        <v>4.2692307692307692</v>
      </c>
      <c r="P39" s="129">
        <v>3.7777777777777777</v>
      </c>
      <c r="Q39" s="129">
        <v>3.9230769230769229</v>
      </c>
      <c r="R39" s="129">
        <v>3.2307692307692308</v>
      </c>
      <c r="S39" s="257">
        <v>4</v>
      </c>
      <c r="T39" s="257">
        <v>3.5925925925925926</v>
      </c>
      <c r="U39" s="257" t="str">
        <v xml:space="preserve"> </v>
      </c>
      <c r="V39" s="258">
        <f>сводн.!T24</f>
        <v>3</v>
      </c>
      <c r="AD39" s="255">
        <f>IF(ISERROR(((X38+Y38)*2+Z38*3+AA38*4+AB38*5)/SUM(X38,Y38:AB38)),"",((X38+Y38)*2+Z38*3+AA38*4+AB38*5)/SUM(X38,Y38:AB38))</f>
        <v>3.8424657534246576</v>
      </c>
      <c r="AE39" s="259"/>
      <c r="AF39" s="15"/>
      <c r="AG39" s="260" t="str">
        <f t="shared" ref="AG39:AV39" si="26">IF(COUNT(AG6:AG37)=0," ",SUM(AG6:AG37)/COUNT(AG6:AG37))</f>
        <v xml:space="preserve"> </v>
      </c>
      <c r="AH39" s="260" t="str">
        <f t="shared" si="26"/>
        <v xml:space="preserve"> </v>
      </c>
      <c r="AI39" s="260">
        <f t="shared" si="26"/>
        <v>4.4814814814814818</v>
      </c>
      <c r="AJ39" s="260">
        <f t="shared" si="26"/>
        <v>3.6923076923076925</v>
      </c>
      <c r="AK39" s="260">
        <f t="shared" si="26"/>
        <v>3.7407407407407409</v>
      </c>
      <c r="AL39" s="260">
        <f t="shared" si="26"/>
        <v>4.5925925925925926</v>
      </c>
      <c r="AM39" s="260">
        <f t="shared" si="26"/>
        <v>2.9230769230769229</v>
      </c>
      <c r="AN39" s="260" t="str">
        <f t="shared" si="26"/>
        <v xml:space="preserve"> </v>
      </c>
      <c r="AO39" s="260" t="str">
        <f t="shared" si="26"/>
        <v xml:space="preserve"> </v>
      </c>
      <c r="AP39" s="260">
        <f t="shared" si="26"/>
        <v>4.2692307692307692</v>
      </c>
      <c r="AQ39" s="260">
        <f t="shared" si="26"/>
        <v>3.7777777777777777</v>
      </c>
      <c r="AR39" s="260">
        <f t="shared" si="26"/>
        <v>3.9230769230769229</v>
      </c>
      <c r="AS39" s="260">
        <f t="shared" si="26"/>
        <v>3.2307692307692308</v>
      </c>
      <c r="AT39" s="260">
        <f t="shared" si="26"/>
        <v>4</v>
      </c>
      <c r="AU39" s="260">
        <f t="shared" si="26"/>
        <v>3.5925925925925926</v>
      </c>
      <c r="AV39" s="261" t="str">
        <f t="shared" si="26"/>
        <v xml:space="preserve"> </v>
      </c>
      <c r="AW39" s="245"/>
      <c r="AX39" s="249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0"/>
      <c r="BJ39" s="250"/>
      <c r="BK39" s="250"/>
      <c r="BL39" s="250"/>
      <c r="BM39" s="250"/>
      <c r="BN39" s="250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49" customFormat="1" x14ac:dyDescent="0.25">
      <c r="A40" s="134"/>
      <c r="B40" s="134"/>
      <c r="C40" s="135" t="s">
        <v>69</v>
      </c>
      <c r="D40" s="135"/>
      <c r="E40" s="136"/>
      <c r="F40" s="262" t="str">
        <v>0</v>
      </c>
      <c r="G40" s="262" t="str">
        <v>0</v>
      </c>
      <c r="H40" s="262">
        <v>15</v>
      </c>
      <c r="I40" s="262">
        <v>6</v>
      </c>
      <c r="J40" s="262">
        <v>6</v>
      </c>
      <c r="K40" s="262">
        <v>16</v>
      </c>
      <c r="L40" s="262" t="str">
        <v>0</v>
      </c>
      <c r="M40" s="262" t="str">
        <v>0</v>
      </c>
      <c r="N40" s="262" t="str">
        <v>0</v>
      </c>
      <c r="O40" s="263">
        <v>16</v>
      </c>
      <c r="P40" s="263">
        <v>6</v>
      </c>
      <c r="Q40" s="263">
        <v>8</v>
      </c>
      <c r="R40" s="263">
        <v>2</v>
      </c>
      <c r="S40" s="262">
        <v>11</v>
      </c>
      <c r="T40" s="262">
        <v>5</v>
      </c>
      <c r="U40" s="262" t="str">
        <v xml:space="preserve"> </v>
      </c>
      <c r="V40" s="264" t="str">
        <f>IF(COUNTIF(V6:V37,5)=0,"0",COUNTIF(V6:V37,5))</f>
        <v>0</v>
      </c>
      <c r="W40" s="136"/>
      <c r="X40" s="3">
        <f>SUM(X38:AB38)</f>
        <v>292</v>
      </c>
      <c r="Y40" s="3"/>
      <c r="Z40" s="3"/>
      <c r="AA40" s="3"/>
      <c r="AB40" s="3"/>
      <c r="AC40" s="265"/>
      <c r="AD40" s="255">
        <f>IF(ISERROR(((X40+Y40)*2+Z40*3+AA40*4+AB40*5)/SUM(X40,Y40:AB40)),"",((X40+Y40)*2+Z40*3+AA40*4+AB40*5)/SUM(X40,Y40:AB40))</f>
        <v>2</v>
      </c>
      <c r="AE40" s="266"/>
      <c r="AG40" s="267" t="str">
        <f t="shared" ref="AG40:AU40" si="27">IF(COUNTIF(AG6:AG37,5)=0,"0",COUNTIF(AG6:AG37,5))</f>
        <v>0</v>
      </c>
      <c r="AH40" s="267" t="str">
        <f t="shared" si="27"/>
        <v>0</v>
      </c>
      <c r="AI40" s="267">
        <f t="shared" si="27"/>
        <v>15</v>
      </c>
      <c r="AJ40" s="267">
        <f t="shared" si="27"/>
        <v>6</v>
      </c>
      <c r="AK40" s="267">
        <f t="shared" si="27"/>
        <v>6</v>
      </c>
      <c r="AL40" s="267">
        <f t="shared" si="27"/>
        <v>16</v>
      </c>
      <c r="AM40" s="267" t="str">
        <f t="shared" si="27"/>
        <v>0</v>
      </c>
      <c r="AN40" s="267" t="str">
        <f t="shared" si="27"/>
        <v>0</v>
      </c>
      <c r="AO40" s="267" t="str">
        <f t="shared" si="27"/>
        <v>0</v>
      </c>
      <c r="AP40" s="267">
        <f t="shared" si="27"/>
        <v>16</v>
      </c>
      <c r="AQ40" s="267">
        <f t="shared" si="27"/>
        <v>6</v>
      </c>
      <c r="AR40" s="267">
        <f t="shared" si="27"/>
        <v>8</v>
      </c>
      <c r="AS40" s="267">
        <f t="shared" si="27"/>
        <v>2</v>
      </c>
      <c r="AT40" s="267">
        <f t="shared" si="27"/>
        <v>11</v>
      </c>
      <c r="AU40" s="267">
        <f t="shared" si="27"/>
        <v>5</v>
      </c>
      <c r="AV40" s="268" t="str">
        <f>IF(COUNTIF(AV6:AV37,5)=0," ",COUNTIF(AV6:AV37,5))</f>
        <v xml:space="preserve"> </v>
      </c>
      <c r="AW40" s="267"/>
      <c r="AX40" s="269"/>
      <c r="AY40" s="270"/>
      <c r="AZ40" s="270"/>
      <c r="BA40" s="270"/>
      <c r="BB40" s="270"/>
      <c r="BC40" s="270"/>
      <c r="BD40" s="270"/>
      <c r="BE40" s="270"/>
      <c r="BF40" s="270"/>
      <c r="BG40" s="270"/>
      <c r="BH40" s="270"/>
      <c r="BI40" s="270"/>
      <c r="BJ40" s="270"/>
      <c r="BK40" s="270"/>
      <c r="BL40" s="270"/>
      <c r="BM40" s="270"/>
      <c r="BN40" s="270"/>
      <c r="BO40" s="271"/>
      <c r="BP40" s="271"/>
      <c r="BQ40" s="271"/>
      <c r="BR40" s="271"/>
      <c r="BS40" s="271"/>
      <c r="BT40" s="271"/>
      <c r="BU40" s="271"/>
      <c r="BV40" s="271"/>
      <c r="BW40" s="271"/>
      <c r="BX40" s="271"/>
      <c r="BY40" s="271"/>
      <c r="BZ40" s="271"/>
      <c r="CA40" s="271"/>
      <c r="CB40" s="271"/>
      <c r="CC40" s="271"/>
      <c r="CD40" s="271"/>
      <c r="CE40" s="271"/>
      <c r="CF40" s="271"/>
      <c r="CG40" s="271"/>
      <c r="CH40" s="271"/>
      <c r="CI40" s="271"/>
      <c r="CJ40" s="271"/>
      <c r="CK40" s="271"/>
      <c r="CL40" s="271"/>
      <c r="CM40" s="271"/>
    </row>
    <row r="41" spans="1:157" s="163" customFormat="1" x14ac:dyDescent="0.25">
      <c r="A41" s="150"/>
      <c r="B41" s="150"/>
      <c r="C41" s="151" t="s">
        <v>70</v>
      </c>
      <c r="D41" s="151"/>
      <c r="E41" s="152"/>
      <c r="F41" s="272" t="str">
        <v>0</v>
      </c>
      <c r="G41" s="272" t="str">
        <v>0</v>
      </c>
      <c r="H41" s="272">
        <v>10</v>
      </c>
      <c r="I41" s="272">
        <v>6</v>
      </c>
      <c r="J41" s="272">
        <v>8</v>
      </c>
      <c r="K41" s="272">
        <v>11</v>
      </c>
      <c r="L41" s="272">
        <v>2</v>
      </c>
      <c r="M41" s="272" t="str">
        <v>0</v>
      </c>
      <c r="N41" s="272" t="str">
        <v>0</v>
      </c>
      <c r="O41" s="273">
        <v>2</v>
      </c>
      <c r="P41" s="273">
        <v>9</v>
      </c>
      <c r="Q41" s="273">
        <v>8</v>
      </c>
      <c r="R41" s="273">
        <v>6</v>
      </c>
      <c r="S41" s="272">
        <v>5</v>
      </c>
      <c r="T41" s="272">
        <v>6</v>
      </c>
      <c r="U41" s="272" t="str">
        <v xml:space="preserve"> </v>
      </c>
      <c r="V41" s="274">
        <f>IF(COUNTIF(V6:V37,4)=0,"0",COUNTIF(V6:V37,4))</f>
        <v>2</v>
      </c>
      <c r="W41" s="275"/>
      <c r="X41" s="275"/>
      <c r="Y41" s="275" t="str">
        <f>IF(COUNTIF(Y6:Y37,4)=0," ",COUNTIF(Y6:Y37,4))</f>
        <v xml:space="preserve"> </v>
      </c>
      <c r="Z41" s="275">
        <f>IF(COUNTIF(Z6:Z37,4)=0," ",COUNTIF(Z6:Z37,4))</f>
        <v>1</v>
      </c>
      <c r="AA41" s="275">
        <f>IF(COUNTIF(AA6:AA37,4)=0," ",COUNTIF(AA6:AA37,4))</f>
        <v>4</v>
      </c>
      <c r="AB41" s="275">
        <f>IF(COUNTIF(AB6:AB37,4)=0," ",COUNTIF(AB6:AB37,4))</f>
        <v>2</v>
      </c>
      <c r="AC41" s="275"/>
      <c r="AD41" s="275"/>
      <c r="AE41" s="276" t="str">
        <f>IF(COUNTIF(AE6:AE37,4)=0," ",COUNTIF(AE6:AE37,4))</f>
        <v xml:space="preserve"> </v>
      </c>
      <c r="AF41" s="275" t="str">
        <f>IF(COUNTIF(AF6:AF37,4)=0," ",COUNTIF(AF6:AF37,4))</f>
        <v xml:space="preserve"> </v>
      </c>
      <c r="AG41" s="275" t="str">
        <f t="shared" ref="AG41:AU41" si="28">IF(COUNTIF(AG6:AG37,4)=0,"0",COUNTIF(AG6:AG37,4))</f>
        <v>0</v>
      </c>
      <c r="AH41" s="275" t="str">
        <f t="shared" si="28"/>
        <v>0</v>
      </c>
      <c r="AI41" s="275">
        <f t="shared" si="28"/>
        <v>10</v>
      </c>
      <c r="AJ41" s="275">
        <f t="shared" si="28"/>
        <v>6</v>
      </c>
      <c r="AK41" s="275">
        <f t="shared" si="28"/>
        <v>8</v>
      </c>
      <c r="AL41" s="275">
        <f t="shared" si="28"/>
        <v>11</v>
      </c>
      <c r="AM41" s="275">
        <f t="shared" si="28"/>
        <v>2</v>
      </c>
      <c r="AN41" s="275" t="str">
        <f t="shared" si="28"/>
        <v>0</v>
      </c>
      <c r="AO41" s="275" t="str">
        <f t="shared" si="28"/>
        <v>0</v>
      </c>
      <c r="AP41" s="275">
        <f t="shared" si="28"/>
        <v>2</v>
      </c>
      <c r="AQ41" s="275">
        <f t="shared" si="28"/>
        <v>9</v>
      </c>
      <c r="AR41" s="275">
        <f t="shared" si="28"/>
        <v>8</v>
      </c>
      <c r="AS41" s="275">
        <f t="shared" si="28"/>
        <v>6</v>
      </c>
      <c r="AT41" s="275">
        <f t="shared" si="28"/>
        <v>5</v>
      </c>
      <c r="AU41" s="275">
        <f t="shared" si="28"/>
        <v>6</v>
      </c>
      <c r="AV41" s="277" t="str">
        <f>IF(COUNTIF(AV6:AV37,4)=0," ",COUNTIF(AV6:AV37,4))</f>
        <v xml:space="preserve"> </v>
      </c>
      <c r="AW41" s="275"/>
      <c r="AX41" s="278"/>
      <c r="AY41" s="279"/>
      <c r="AZ41" s="279"/>
      <c r="BA41" s="279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80"/>
      <c r="BP41" s="280"/>
      <c r="BQ41" s="280"/>
      <c r="BR41" s="280"/>
      <c r="BS41" s="280"/>
      <c r="BT41" s="280"/>
      <c r="BU41" s="280"/>
      <c r="BV41" s="280"/>
      <c r="BW41" s="280"/>
      <c r="BX41" s="280"/>
      <c r="BY41" s="280"/>
      <c r="BZ41" s="280"/>
      <c r="CA41" s="280"/>
      <c r="CB41" s="280"/>
      <c r="CC41" s="280"/>
      <c r="CD41" s="280"/>
      <c r="CE41" s="280"/>
      <c r="CF41" s="280"/>
      <c r="CG41" s="280"/>
      <c r="CH41" s="280"/>
      <c r="CI41" s="280"/>
      <c r="CJ41" s="280"/>
      <c r="CK41" s="280"/>
      <c r="CL41" s="280"/>
      <c r="CM41" s="280"/>
    </row>
    <row r="42" spans="1:157" s="177" customFormat="1" x14ac:dyDescent="0.25">
      <c r="A42" s="164"/>
      <c r="B42" s="164"/>
      <c r="C42" s="165" t="s">
        <v>71</v>
      </c>
      <c r="D42" s="165"/>
      <c r="E42" s="166"/>
      <c r="F42" s="281" t="str">
        <v>0</v>
      </c>
      <c r="G42" s="281" t="str">
        <v>0</v>
      </c>
      <c r="H42" s="281">
        <v>2</v>
      </c>
      <c r="I42" s="281">
        <v>14</v>
      </c>
      <c r="J42" s="281">
        <v>13</v>
      </c>
      <c r="K42" s="281" t="str">
        <v>0</v>
      </c>
      <c r="L42" s="281">
        <v>20</v>
      </c>
      <c r="M42" s="281" t="str">
        <v>0</v>
      </c>
      <c r="N42" s="281" t="str">
        <v>0</v>
      </c>
      <c r="O42" s="282">
        <v>7</v>
      </c>
      <c r="P42" s="282">
        <v>12</v>
      </c>
      <c r="Q42" s="282">
        <v>10</v>
      </c>
      <c r="R42" s="282">
        <v>14</v>
      </c>
      <c r="S42" s="281">
        <v>11</v>
      </c>
      <c r="T42" s="281">
        <v>16</v>
      </c>
      <c r="U42" s="281" t="str">
        <v xml:space="preserve"> </v>
      </c>
      <c r="V42" s="283">
        <f>IF(COUNTIF(V6:V37,3)=0,"0",COUNTIF(V6:V37,3))</f>
        <v>16</v>
      </c>
      <c r="W42" s="284"/>
      <c r="X42" s="284"/>
      <c r="Y42" s="284" t="str">
        <f>IF(COUNTIF(Y6:Y37,3)=0," ",COUNTIF(Y6:Y37,3))</f>
        <v xml:space="preserve"> </v>
      </c>
      <c r="Z42" s="284">
        <f>IF(COUNTIF(Z6:Z37,3)=0," ",COUNTIF(Z6:Z37,3))</f>
        <v>5</v>
      </c>
      <c r="AA42" s="284">
        <f>IF(COUNTIF(AA6:AA37,3)=0," ",COUNTIF(AA6:AA37,3))</f>
        <v>7</v>
      </c>
      <c r="AB42" s="284">
        <f>IF(COUNTIF(AB6:AB37,3)=0," ",COUNTIF(AB6:AB37,3))</f>
        <v>3</v>
      </c>
      <c r="AC42" s="284"/>
      <c r="AD42" s="284"/>
      <c r="AE42" s="285" t="str">
        <f>IF(COUNTIF(AE6:AE37,3)=0," ",COUNTIF(AE6:AE37,3))</f>
        <v xml:space="preserve"> </v>
      </c>
      <c r="AF42" s="284" t="str">
        <f>IF(COUNTIF(AF6:AF37,3)=0," ",COUNTIF(AF6:AF37,3))</f>
        <v xml:space="preserve"> </v>
      </c>
      <c r="AG42" s="284" t="str">
        <f t="shared" ref="AG42:AU42" si="29">IF(COUNTIF(AG6:AG37,3)=0,"0",COUNTIF(AG6:AG37,3))</f>
        <v>0</v>
      </c>
      <c r="AH42" s="284" t="str">
        <f t="shared" si="29"/>
        <v>0</v>
      </c>
      <c r="AI42" s="284">
        <f t="shared" si="29"/>
        <v>2</v>
      </c>
      <c r="AJ42" s="284">
        <f t="shared" si="29"/>
        <v>14</v>
      </c>
      <c r="AK42" s="284">
        <f t="shared" si="29"/>
        <v>13</v>
      </c>
      <c r="AL42" s="284" t="str">
        <f t="shared" si="29"/>
        <v>0</v>
      </c>
      <c r="AM42" s="284">
        <f t="shared" si="29"/>
        <v>20</v>
      </c>
      <c r="AN42" s="284" t="str">
        <f t="shared" si="29"/>
        <v>0</v>
      </c>
      <c r="AO42" s="284" t="str">
        <f t="shared" si="29"/>
        <v>0</v>
      </c>
      <c r="AP42" s="284">
        <f t="shared" si="29"/>
        <v>7</v>
      </c>
      <c r="AQ42" s="284">
        <f t="shared" si="29"/>
        <v>12</v>
      </c>
      <c r="AR42" s="284">
        <f t="shared" si="29"/>
        <v>10</v>
      </c>
      <c r="AS42" s="284">
        <f t="shared" si="29"/>
        <v>14</v>
      </c>
      <c r="AT42" s="284">
        <f t="shared" si="29"/>
        <v>11</v>
      </c>
      <c r="AU42" s="284">
        <f t="shared" si="29"/>
        <v>16</v>
      </c>
      <c r="AV42" s="286" t="str">
        <f>IF(COUNTIF(AV6:AV37,3)=0," ",COUNTIF(AV6:AV37,3))</f>
        <v xml:space="preserve"> </v>
      </c>
      <c r="AW42" s="284"/>
      <c r="AX42" s="287"/>
      <c r="AY42" s="288"/>
      <c r="AZ42" s="288"/>
      <c r="BA42" s="288"/>
      <c r="BB42" s="288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</row>
    <row r="43" spans="1:157" x14ac:dyDescent="0.25">
      <c r="A43" s="126"/>
      <c r="B43" s="126"/>
      <c r="C43" s="127" t="s">
        <v>72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4</v>
      </c>
      <c r="M43" s="85">
        <v>0</v>
      </c>
      <c r="N43" s="85">
        <v>0</v>
      </c>
      <c r="O43" s="102">
        <v>1</v>
      </c>
      <c r="P43" s="102">
        <v>0</v>
      </c>
      <c r="Q43" s="102">
        <v>0</v>
      </c>
      <c r="R43" s="102">
        <v>4</v>
      </c>
      <c r="S43" s="85">
        <v>0</v>
      </c>
      <c r="T43" s="85">
        <v>0</v>
      </c>
      <c r="U43" s="85">
        <v>0</v>
      </c>
      <c r="V43" s="245">
        <f>IF(COUNTIF(V6:V37,2)=0,"0",COUNTIF(V6:V37,2))</f>
        <v>9</v>
      </c>
      <c r="W43" s="245"/>
      <c r="X43" s="245"/>
      <c r="Y43" s="245" t="str">
        <f>IF(COUNTIF(Y6:Y37,2)=0," ",COUNTIF(Y6:Y37,2))</f>
        <v xml:space="preserve"> </v>
      </c>
      <c r="Z43" s="245" t="str">
        <f>IF(COUNTIF(Z6:Z37,2)=0," ",COUNTIF(Z6:Z37,2))</f>
        <v xml:space="preserve"> </v>
      </c>
      <c r="AA43" s="245">
        <f>IF(COUNTIF(AA6:AA37,2)=0," ",COUNTIF(AA6:AA37,2))</f>
        <v>6</v>
      </c>
      <c r="AB43" s="245">
        <f>IF(COUNTIF(AB6:AB37,2)=0," ",COUNTIF(AB6:AB37,2))</f>
        <v>7</v>
      </c>
      <c r="AC43" s="245"/>
      <c r="AD43" s="245"/>
      <c r="AE43" s="290" t="str">
        <f>IF(COUNTIF(AE6:AE37,2)=0," ",COUNTIF(AE6:AE37,2))</f>
        <v xml:space="preserve"> </v>
      </c>
      <c r="AF43" s="245" t="str">
        <f>IF(COUNTIF(AF6:AF37,2)=0," ",COUNTIF(AF6:AF37,2))</f>
        <v xml:space="preserve"> </v>
      </c>
      <c r="AG43" s="245">
        <f t="shared" ref="AG43:AV43" si="30">COUNTIF(AG6:AG36,2)+COUNTIF(AG6:AG36,"д")</f>
        <v>0</v>
      </c>
      <c r="AH43" s="245">
        <f t="shared" si="30"/>
        <v>0</v>
      </c>
      <c r="AI43" s="245">
        <f t="shared" si="30"/>
        <v>0</v>
      </c>
      <c r="AJ43" s="245">
        <f t="shared" si="30"/>
        <v>0</v>
      </c>
      <c r="AK43" s="245">
        <f t="shared" si="30"/>
        <v>0</v>
      </c>
      <c r="AL43" s="245">
        <f t="shared" si="30"/>
        <v>0</v>
      </c>
      <c r="AM43" s="245">
        <f t="shared" si="30"/>
        <v>4</v>
      </c>
      <c r="AN43" s="245">
        <f t="shared" si="30"/>
        <v>0</v>
      </c>
      <c r="AO43" s="245">
        <f t="shared" si="30"/>
        <v>0</v>
      </c>
      <c r="AP43" s="245">
        <f t="shared" si="30"/>
        <v>1</v>
      </c>
      <c r="AQ43" s="245">
        <f t="shared" si="30"/>
        <v>0</v>
      </c>
      <c r="AR43" s="245">
        <f t="shared" si="30"/>
        <v>0</v>
      </c>
      <c r="AS43" s="245">
        <f t="shared" si="30"/>
        <v>4</v>
      </c>
      <c r="AT43" s="245">
        <f t="shared" si="30"/>
        <v>0</v>
      </c>
      <c r="AU43" s="245">
        <f t="shared" si="30"/>
        <v>0</v>
      </c>
      <c r="AV43" s="245">
        <f t="shared" si="30"/>
        <v>0</v>
      </c>
      <c r="AW43" s="245"/>
      <c r="AX43" s="249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0"/>
      <c r="BJ43" s="250"/>
      <c r="BK43" s="250"/>
      <c r="BL43" s="250"/>
      <c r="BM43" s="250"/>
      <c r="BN43" s="250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26"/>
      <c r="B44" s="126"/>
      <c r="C44" s="127" t="s">
        <v>73</v>
      </c>
      <c r="D44" s="127"/>
      <c r="E44" s="124"/>
      <c r="F44" s="85">
        <v>1</v>
      </c>
      <c r="G44" s="85">
        <v>0</v>
      </c>
      <c r="H44" s="85">
        <v>0</v>
      </c>
      <c r="I44" s="85">
        <v>1</v>
      </c>
      <c r="J44" s="85">
        <v>0</v>
      </c>
      <c r="K44" s="85">
        <v>0</v>
      </c>
      <c r="L44" s="85">
        <v>1</v>
      </c>
      <c r="M44" s="85">
        <v>0</v>
      </c>
      <c r="N44" s="85">
        <v>0</v>
      </c>
      <c r="O44" s="102">
        <v>1</v>
      </c>
      <c r="P44" s="102">
        <v>0</v>
      </c>
      <c r="Q44" s="102">
        <v>1</v>
      </c>
      <c r="R44" s="102">
        <v>0</v>
      </c>
      <c r="S44" s="85">
        <v>0</v>
      </c>
      <c r="T44" s="85">
        <v>0</v>
      </c>
      <c r="U44" s="85">
        <v>0</v>
      </c>
      <c r="V44" s="245">
        <f t="shared" ref="V44:AB44" si="31">COUNTBLANK(V6:V26)</f>
        <v>0</v>
      </c>
      <c r="W44" s="245">
        <f t="shared" si="31"/>
        <v>0</v>
      </c>
      <c r="X44" s="245">
        <f t="shared" si="31"/>
        <v>0</v>
      </c>
      <c r="Y44" s="245">
        <f t="shared" si="31"/>
        <v>0</v>
      </c>
      <c r="Z44" s="245">
        <f t="shared" si="31"/>
        <v>0</v>
      </c>
      <c r="AA44" s="245">
        <f t="shared" si="31"/>
        <v>0</v>
      </c>
      <c r="AB44" s="245">
        <f t="shared" si="31"/>
        <v>0</v>
      </c>
      <c r="AC44" s="245"/>
      <c r="AD44" s="245">
        <f>COUNTBLANK(AD6:AD33)</f>
        <v>1</v>
      </c>
      <c r="AE44" s="290" t="str">
        <f>IF(COUNTIF(AE6:AE37,"б")=0," ",COUNTIF(AE6:AE37,"б"))</f>
        <v xml:space="preserve"> </v>
      </c>
      <c r="AF44" s="291">
        <f t="shared" ref="AF44:BK44" si="32">IF(COUNTIF(AF6:AF37,"б")=0+COUNTIF(AF6:AF37,"а")=0,"0",COUNTIF(AF6:AF37,"б")+COUNTIF(AF6:AF37,"а"))</f>
        <v>0</v>
      </c>
      <c r="AG44" s="291">
        <f t="shared" si="32"/>
        <v>1</v>
      </c>
      <c r="AH44" s="291">
        <f t="shared" si="32"/>
        <v>0</v>
      </c>
      <c r="AI44" s="291">
        <f t="shared" si="32"/>
        <v>0</v>
      </c>
      <c r="AJ44" s="291">
        <f t="shared" si="32"/>
        <v>1</v>
      </c>
      <c r="AK44" s="291">
        <f t="shared" si="32"/>
        <v>0</v>
      </c>
      <c r="AL44" s="291">
        <f t="shared" si="32"/>
        <v>0</v>
      </c>
      <c r="AM44" s="291">
        <f t="shared" si="32"/>
        <v>1</v>
      </c>
      <c r="AN44" s="291">
        <f t="shared" si="32"/>
        <v>0</v>
      </c>
      <c r="AO44" s="291">
        <f t="shared" si="32"/>
        <v>0</v>
      </c>
      <c r="AP44" s="291">
        <f t="shared" si="32"/>
        <v>1</v>
      </c>
      <c r="AQ44" s="291">
        <f t="shared" si="32"/>
        <v>0</v>
      </c>
      <c r="AR44" s="291">
        <f t="shared" si="32"/>
        <v>1</v>
      </c>
      <c r="AS44" s="291">
        <f t="shared" si="32"/>
        <v>0</v>
      </c>
      <c r="AT44" s="291">
        <f t="shared" si="32"/>
        <v>0</v>
      </c>
      <c r="AU44" s="291">
        <f t="shared" si="32"/>
        <v>0</v>
      </c>
      <c r="AV44" s="291">
        <f t="shared" si="32"/>
        <v>0</v>
      </c>
      <c r="AW44" s="291">
        <f t="shared" si="32"/>
        <v>0</v>
      </c>
      <c r="AX44" s="291">
        <f t="shared" si="32"/>
        <v>0</v>
      </c>
      <c r="AY44" s="291">
        <f t="shared" si="32"/>
        <v>0</v>
      </c>
      <c r="AZ44" s="291">
        <f t="shared" si="32"/>
        <v>0</v>
      </c>
      <c r="BA44" s="291">
        <f t="shared" si="32"/>
        <v>0</v>
      </c>
      <c r="BB44" s="291">
        <f t="shared" si="32"/>
        <v>0</v>
      </c>
      <c r="BC44" s="291">
        <f t="shared" si="32"/>
        <v>0</v>
      </c>
      <c r="BD44" s="291">
        <f t="shared" si="32"/>
        <v>0</v>
      </c>
      <c r="BE44" s="291">
        <f t="shared" si="32"/>
        <v>0</v>
      </c>
      <c r="BF44" s="291">
        <f t="shared" si="32"/>
        <v>0</v>
      </c>
      <c r="BG44" s="291">
        <f t="shared" si="32"/>
        <v>0</v>
      </c>
      <c r="BH44" s="291">
        <f t="shared" si="32"/>
        <v>0</v>
      </c>
      <c r="BI44" s="291">
        <f t="shared" si="32"/>
        <v>0</v>
      </c>
      <c r="BJ44" s="291">
        <f t="shared" si="32"/>
        <v>0</v>
      </c>
      <c r="BK44" s="291">
        <f t="shared" si="32"/>
        <v>0</v>
      </c>
      <c r="BL44" s="291">
        <f t="shared" ref="BL44:CB44" si="33">IF(COUNTIF(BL6:BL37,"б")=0+COUNTIF(BL6:BL37,"а")=0,"0",COUNTIF(BL6:BL37,"б")+COUNTIF(BL6:BL37,"а"))</f>
        <v>0</v>
      </c>
      <c r="BM44" s="291">
        <f t="shared" si="33"/>
        <v>0</v>
      </c>
      <c r="BN44" s="291">
        <f t="shared" si="33"/>
        <v>0</v>
      </c>
      <c r="BO44" s="291">
        <f t="shared" si="33"/>
        <v>0</v>
      </c>
      <c r="BP44" s="291">
        <f t="shared" si="33"/>
        <v>0</v>
      </c>
      <c r="BQ44" s="291">
        <f t="shared" si="33"/>
        <v>0</v>
      </c>
      <c r="BR44" s="291">
        <f t="shared" si="33"/>
        <v>0</v>
      </c>
      <c r="BS44" s="291">
        <f t="shared" si="33"/>
        <v>0</v>
      </c>
      <c r="BT44" s="291">
        <f t="shared" si="33"/>
        <v>0</v>
      </c>
      <c r="BU44" s="291">
        <f t="shared" si="33"/>
        <v>0</v>
      </c>
      <c r="BV44" s="291">
        <f t="shared" si="33"/>
        <v>0</v>
      </c>
      <c r="BW44" s="291">
        <f t="shared" si="33"/>
        <v>0</v>
      </c>
      <c r="BX44" s="291">
        <f t="shared" si="33"/>
        <v>0</v>
      </c>
      <c r="BY44" s="291">
        <f t="shared" si="33"/>
        <v>0</v>
      </c>
      <c r="BZ44" s="291">
        <f t="shared" si="33"/>
        <v>0</v>
      </c>
      <c r="CA44" s="291">
        <f t="shared" si="33"/>
        <v>0</v>
      </c>
      <c r="CB44" s="291">
        <f t="shared" si="33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26"/>
      <c r="B45" s="126"/>
      <c r="C45" s="127" t="s">
        <v>74</v>
      </c>
      <c r="D45" s="127"/>
      <c r="E45" s="124"/>
      <c r="F45" s="85">
        <v>26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IF(COUNTIF(V6:V37,"з")=0,"0",COUNTIF(V6:V37,"з"))</f>
        <v>0</v>
      </c>
      <c r="W45" s="245"/>
      <c r="X45" s="245"/>
      <c r="Y45" s="245" t="str">
        <f>IF(COUNTIF(Y6:Y37,"з")=0," ",COUNTIF(Y6:Y37,"з"))</f>
        <v xml:space="preserve"> </v>
      </c>
      <c r="Z45" s="245" t="str">
        <f>IF(COUNTIF(Z6:Z37,"з")=0," ",COUNTIF(Z6:Z37,"з"))</f>
        <v xml:space="preserve"> </v>
      </c>
      <c r="AA45" s="245" t="str">
        <f>IF(COUNTIF(AA6:AA37,"з")=0," ",COUNTIF(AA6:AA37,"з"))</f>
        <v xml:space="preserve"> </v>
      </c>
      <c r="AB45" s="245" t="str">
        <f>IF(COUNTIF(AB6:AB37,"з")=0," ",COUNTIF(AB6:AB37,"з"))</f>
        <v xml:space="preserve"> </v>
      </c>
      <c r="AC45" s="245"/>
      <c r="AD45" s="245" t="str">
        <f>IF(COUNTIF(AD6:AD37,"з")=0," ",COUNTIF(AD6:AD37,"з"))</f>
        <v xml:space="preserve"> </v>
      </c>
      <c r="AE45" s="290" t="str">
        <f>IF(COUNTIF(AE6:AE37,"з")=0," ",COUNTIF(AE6:AE37,"з"))</f>
        <v xml:space="preserve"> </v>
      </c>
      <c r="AF45" s="245" t="str">
        <f>IF(COUNTIF(AF6:AF37,"з")=0," ",COUNTIF(AF6:AF37,"з"))</f>
        <v xml:space="preserve"> </v>
      </c>
      <c r="AG45" s="245">
        <f t="shared" ref="AG45:AW45" si="34">IF(COUNTIF(AG6:AG37,"з")=0,"0",COUNTIF(AG6:AG37,"з"))</f>
        <v>26</v>
      </c>
      <c r="AH45" s="245" t="str">
        <f t="shared" si="34"/>
        <v>0</v>
      </c>
      <c r="AI45" s="245" t="str">
        <f t="shared" si="34"/>
        <v>0</v>
      </c>
      <c r="AJ45" s="245" t="str">
        <f t="shared" si="34"/>
        <v>0</v>
      </c>
      <c r="AK45" s="245" t="str">
        <f t="shared" si="34"/>
        <v>0</v>
      </c>
      <c r="AL45" s="245" t="str">
        <f t="shared" si="34"/>
        <v>0</v>
      </c>
      <c r="AM45" s="245" t="str">
        <f t="shared" si="34"/>
        <v>0</v>
      </c>
      <c r="AN45" s="245" t="str">
        <f t="shared" si="34"/>
        <v>0</v>
      </c>
      <c r="AO45" s="245" t="str">
        <f t="shared" si="34"/>
        <v>0</v>
      </c>
      <c r="AP45" s="245" t="str">
        <f t="shared" si="34"/>
        <v>0</v>
      </c>
      <c r="AQ45" s="245" t="str">
        <f t="shared" si="34"/>
        <v>0</v>
      </c>
      <c r="AR45" s="245" t="str">
        <f t="shared" si="34"/>
        <v>0</v>
      </c>
      <c r="AS45" s="245" t="str">
        <f t="shared" si="34"/>
        <v>0</v>
      </c>
      <c r="AT45" s="245" t="str">
        <f t="shared" si="34"/>
        <v>0</v>
      </c>
      <c r="AU45" s="245" t="str">
        <f t="shared" si="34"/>
        <v>0</v>
      </c>
      <c r="AV45" s="245" t="str">
        <f t="shared" si="34"/>
        <v>0</v>
      </c>
      <c r="AW45" s="245" t="str">
        <f t="shared" si="34"/>
        <v>0</v>
      </c>
      <c r="AX45" s="16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26"/>
      <c r="B46" s="126"/>
      <c r="C46" s="127" t="s">
        <v>75</v>
      </c>
      <c r="D46" s="127"/>
      <c r="E46" s="124"/>
      <c r="F46" s="85" t="str">
        <v>0</v>
      </c>
      <c r="G46" s="85" t="str">
        <v>0</v>
      </c>
      <c r="H46" s="85" t="str">
        <v>0</v>
      </c>
      <c r="I46" s="85" t="str">
        <v>0</v>
      </c>
      <c r="J46" s="85" t="str">
        <v>0</v>
      </c>
      <c r="K46" s="85" t="str">
        <v>0</v>
      </c>
      <c r="L46" s="85" t="str">
        <v>0</v>
      </c>
      <c r="M46" s="85" t="str">
        <v>0</v>
      </c>
      <c r="N46" s="85" t="str">
        <v>0</v>
      </c>
      <c r="O46" s="102" t="str">
        <v>0</v>
      </c>
      <c r="P46" s="102" t="str">
        <v>0</v>
      </c>
      <c r="Q46" s="102" t="str">
        <v>0</v>
      </c>
      <c r="R46" s="102" t="str">
        <v>0</v>
      </c>
      <c r="S46" s="85" t="str">
        <v>0</v>
      </c>
      <c r="T46" s="85" t="str">
        <v>0</v>
      </c>
      <c r="U46" s="85" t="str">
        <v>0</v>
      </c>
      <c r="V46" s="245" t="str">
        <f>IF(COUNTIF(V6:V37,"н")=0,"0",COUNTIF(V6:V37,"н"))</f>
        <v>0</v>
      </c>
      <c r="W46" s="245"/>
      <c r="X46" s="245"/>
      <c r="Y46" s="245" t="str">
        <f>IF(COUNTIF(Y6:Y37,"н")=0," ",COUNTIF(Y6:Y37,"н"))</f>
        <v xml:space="preserve"> </v>
      </c>
      <c r="Z46" s="245" t="str">
        <f>IF(COUNTIF(Z6:Z37,"н")=0," ",COUNTIF(Z6:Z37,"н"))</f>
        <v xml:space="preserve"> </v>
      </c>
      <c r="AA46" s="245" t="str">
        <f>IF(COUNTIF(AA6:AA37,"н")=0," ",COUNTIF(AA6:AA37,"н"))</f>
        <v xml:space="preserve"> </v>
      </c>
      <c r="AB46" s="245" t="str">
        <f>IF(COUNTIF(AB6:AB37,"н")=0," ",COUNTIF(AB6:AB37,"н"))</f>
        <v xml:space="preserve"> </v>
      </c>
      <c r="AC46" s="245"/>
      <c r="AD46" s="245" t="str">
        <f>IF(COUNTIF(AD6:AD37,"н")=0," ",COUNTIF(AD6:AD37,"н"))</f>
        <v xml:space="preserve"> </v>
      </c>
      <c r="AE46" s="290" t="str">
        <f>IF(COUNTIF(AE6:AE37,"н")=0," ",COUNTIF(AE6:AE37,"н"))</f>
        <v xml:space="preserve"> </v>
      </c>
      <c r="AF46" s="245" t="str">
        <f>IF(COUNTIF(AF6:AF37,"н")=0," ",COUNTIF(AF6:AF37,"н"))</f>
        <v xml:space="preserve"> </v>
      </c>
      <c r="AG46" s="245" t="str">
        <f t="shared" ref="AG46:AW46" si="35">IF(COUNTIF(AG6:AG37,"н")=0,"0",COUNTIF(AG6:AG37,"н"))</f>
        <v>0</v>
      </c>
      <c r="AH46" s="245" t="str">
        <f t="shared" si="35"/>
        <v>0</v>
      </c>
      <c r="AI46" s="245" t="str">
        <f t="shared" si="35"/>
        <v>0</v>
      </c>
      <c r="AJ46" s="245" t="str">
        <f t="shared" si="35"/>
        <v>0</v>
      </c>
      <c r="AK46" s="245" t="str">
        <f t="shared" si="35"/>
        <v>0</v>
      </c>
      <c r="AL46" s="245" t="str">
        <f t="shared" si="35"/>
        <v>0</v>
      </c>
      <c r="AM46" s="245" t="str">
        <f t="shared" si="35"/>
        <v>0</v>
      </c>
      <c r="AN46" s="245" t="str">
        <f t="shared" si="35"/>
        <v>0</v>
      </c>
      <c r="AO46" s="245" t="str">
        <f t="shared" si="35"/>
        <v>0</v>
      </c>
      <c r="AP46" s="245" t="str">
        <f t="shared" si="35"/>
        <v>0</v>
      </c>
      <c r="AQ46" s="245" t="str">
        <f t="shared" si="35"/>
        <v>0</v>
      </c>
      <c r="AR46" s="245" t="str">
        <f t="shared" si="35"/>
        <v>0</v>
      </c>
      <c r="AS46" s="245" t="str">
        <f t="shared" si="35"/>
        <v>0</v>
      </c>
      <c r="AT46" s="245" t="str">
        <f t="shared" si="35"/>
        <v>0</v>
      </c>
      <c r="AU46" s="245" t="str">
        <f t="shared" si="35"/>
        <v>0</v>
      </c>
      <c r="AV46" s="245" t="str">
        <f t="shared" si="35"/>
        <v>0</v>
      </c>
      <c r="AW46" s="245" t="str">
        <f t="shared" si="35"/>
        <v>0</v>
      </c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17"/>
      <c r="X49" s="217"/>
      <c r="Y49" s="217"/>
      <c r="Z49" s="217"/>
      <c r="AA49" s="217"/>
      <c r="AB49" s="217"/>
      <c r="AC49" s="217"/>
      <c r="AD49" s="217"/>
      <c r="AG49" s="218"/>
      <c r="AH49" s="218"/>
      <c r="AI49" s="218" t="str">
        <f>IF(COUNTIF(AI6:AI41,"н")=0,"0",COUNTIF(AI6:AI41,"н"))</f>
        <v>0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16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9">
    <mergeCell ref="AG3:AW3"/>
    <mergeCell ref="AX3:BM3"/>
    <mergeCell ref="BP3:CE3"/>
    <mergeCell ref="X40:AB40"/>
    <mergeCell ref="H2:N2"/>
    <mergeCell ref="O2:R2"/>
    <mergeCell ref="S2:T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6">
    <cfRule type="cellIs" dxfId="14767" priority="5" operator="equal">
      <formula>4</formula>
    </cfRule>
    <cfRule type="cellIs" dxfId="14766" priority="6" operator="equal">
      <formula>3</formula>
    </cfRule>
  </conditionalFormatting>
  <conditionalFormatting sqref="Z5:AC5 W41:AF44 W40 F37:Q46 AG44:CB44 W45:AW46 H6:I31 R40:V46 R39:U39 I32:I33 H34:J36 L34:Q36 AE6:AE40 R34:V38 AG6:AW43 S33:V33 T6:V32 K6:Q31">
    <cfRule type="cellIs" dxfId="14765" priority="7" operator="equal">
      <formula>5</formula>
    </cfRule>
    <cfRule type="cellIs" dxfId="14764" priority="8" operator="equal">
      <formula>4</formula>
    </cfRule>
    <cfRule type="cellIs" dxfId="14763" priority="9" operator="equal">
      <formula>3</formula>
    </cfRule>
  </conditionalFormatting>
  <conditionalFormatting sqref="AF6:AF38">
    <cfRule type="expression" dxfId="14762" priority="10">
      <formula>VALUE(RIGHT(AF6))&gt;AE6</formula>
    </cfRule>
    <cfRule type="expression" dxfId="14761" priority="11">
      <formula>EXACT(RIGHT(AF6,3),"зач")</formula>
    </cfRule>
  </conditionalFormatting>
  <conditionalFormatting sqref="AE3:AJ4 Q3 T3:AC4">
    <cfRule type="expression" dxfId="14760" priority="12">
      <formula>$D$1&lt;Q3</formula>
    </cfRule>
    <cfRule type="expression" dxfId="14759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758" priority="17">
      <formula>$D$1&lt;T3</formula>
    </cfRule>
    <cfRule type="expression" dxfId="14757" priority="18">
      <formula>$D$1&gt;T3</formula>
    </cfRule>
  </conditionalFormatting>
  <conditionalFormatting sqref="Q3">
    <cfRule type="expression" priority="19">
      <formula>$D$1&lt;Q3</formula>
    </cfRule>
    <cfRule type="expression" priority="20">
      <formula>$D$1&gt;Q3</formula>
    </cfRule>
  </conditionalFormatting>
  <conditionalFormatting sqref="J6:J31 L6:L31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J32:J33">
    <cfRule type="cellIs" priority="24" operator="equal">
      <formula>5</formula>
    </cfRule>
    <cfRule type="cellIs" dxfId="14756" priority="25" operator="equal">
      <formula>4</formula>
    </cfRule>
    <cfRule type="cellIs" dxfId="14755" priority="26" operator="equal">
      <formula>3</formula>
    </cfRule>
  </conditionalFormatting>
  <conditionalFormatting sqref="H33">
    <cfRule type="cellIs" dxfId="14754" priority="27" operator="equal">
      <formula>5</formula>
    </cfRule>
    <cfRule type="cellIs" dxfId="14753" priority="28" operator="equal">
      <formula>4</formula>
    </cfRule>
    <cfRule type="cellIs" dxfId="14752" priority="29" operator="equal">
      <formula>3</formula>
    </cfRule>
  </conditionalFormatting>
  <conditionalFormatting sqref="H32">
    <cfRule type="cellIs" dxfId="14751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F6:F36">
    <cfRule type="cellIs" priority="33" operator="equal">
      <formula>5</formula>
    </cfRule>
    <cfRule type="cellIs" dxfId="14750" priority="34" operator="equal">
      <formula>4</formula>
    </cfRule>
    <cfRule type="cellIs" dxfId="14749" priority="35" operator="equal">
      <formula>3</formula>
    </cfRule>
  </conditionalFormatting>
  <conditionalFormatting sqref="L33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L32">
    <cfRule type="cellIs" dxfId="14748" priority="39" operator="equal">
      <formula>5</formula>
    </cfRule>
    <cfRule type="cellIs" dxfId="14747" priority="40" operator="equal">
      <formula>4</formula>
    </cfRule>
    <cfRule type="cellIs" priority="41" operator="equal">
      <formula>3</formula>
    </cfRule>
  </conditionalFormatting>
  <conditionalFormatting sqref="G6:G36">
    <cfRule type="cellIs" priority="42" operator="equal">
      <formula>5</formula>
    </cfRule>
    <cfRule type="cellIs" priority="43" operator="equal">
      <formula>4</formula>
    </cfRule>
    <cfRule type="cellIs" dxfId="14746" priority="44" operator="equal">
      <formula>3</formula>
    </cfRule>
  </conditionalFormatting>
  <conditionalFormatting sqref="G4">
    <cfRule type="expression" dxfId="14745" priority="45">
      <formula>$D$1&lt;G4</formula>
    </cfRule>
    <cfRule type="expression" dxfId="14744" priority="46">
      <formula>$D$1&gt;G4</formula>
    </cfRule>
  </conditionalFormatting>
  <conditionalFormatting sqref="J3:J4">
    <cfRule type="expression" dxfId="14743" priority="47">
      <formula>$D$1&lt;J3</formula>
    </cfRule>
    <cfRule type="expression" dxfId="14742" priority="48">
      <formula>$D$1&gt;J3</formula>
    </cfRule>
  </conditionalFormatting>
  <conditionalFormatting sqref="G5">
    <cfRule type="cellIs" dxfId="14741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J4">
    <cfRule type="expression" priority="52">
      <formula>$D$1&lt;J4</formula>
    </cfRule>
    <cfRule type="expression" dxfId="14740" priority="53">
      <formula>$D$1&gt;J4</formula>
    </cfRule>
  </conditionalFormatting>
  <conditionalFormatting sqref="I3:I4">
    <cfRule type="expression" dxfId="14739" priority="54">
      <formula>$D$1&lt;I3</formula>
    </cfRule>
    <cfRule type="expression" dxfId="14738" priority="55">
      <formula>$D$1&gt;I3</formula>
    </cfRule>
  </conditionalFormatting>
  <conditionalFormatting sqref="N32:N33">
    <cfRule type="cellIs" dxfId="14737" priority="56" operator="equal">
      <formula>5</formula>
    </cfRule>
    <cfRule type="cellIs" priority="57" operator="equal">
      <formula>4</formula>
    </cfRule>
    <cfRule type="cellIs" priority="58" operator="equal">
      <formula>3</formula>
    </cfRule>
  </conditionalFormatting>
  <conditionalFormatting sqref="P32:P33">
    <cfRule type="cellIs" priority="59" operator="equal">
      <formula>5</formula>
    </cfRule>
    <cfRule type="cellIs" dxfId="14736" priority="60" operator="equal">
      <formula>4</formula>
    </cfRule>
    <cfRule type="cellIs" dxfId="14735" priority="61" operator="equal">
      <formula>3</formula>
    </cfRule>
  </conditionalFormatting>
  <conditionalFormatting sqref="Q32:Q33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M32:M33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O32">
    <cfRule type="cellIs" dxfId="14734" priority="68" operator="equal">
      <formula>5</formula>
    </cfRule>
    <cfRule type="cellIs" dxfId="14733" priority="69" operator="equal">
      <formula>4</formula>
    </cfRule>
    <cfRule type="cellIs" dxfId="14732" priority="70" operator="equal">
      <formula>3</formula>
    </cfRule>
  </conditionalFormatting>
  <conditionalFormatting sqref="O33">
    <cfRule type="cellIs" dxfId="14731" priority="71" operator="equal">
      <formula>5</formula>
    </cfRule>
    <cfRule type="cellIs" dxfId="14730" priority="72" operator="equal">
      <formula>4</formula>
    </cfRule>
    <cfRule type="cellIs" dxfId="14729" priority="73" operator="equal">
      <formula>3</formula>
    </cfRule>
  </conditionalFormatting>
  <conditionalFormatting sqref="N3:O3">
    <cfRule type="expression" dxfId="14728" priority="74">
      <formula>$D$1&lt;N3</formula>
    </cfRule>
    <cfRule type="expression" dxfId="14727" priority="75">
      <formula>$D$1&gt;N3</formula>
    </cfRule>
  </conditionalFormatting>
  <conditionalFormatting sqref="P3">
    <cfRule type="expression" dxfId="14726" priority="76">
      <formula>$D$1&lt;P3</formula>
    </cfRule>
    <cfRule type="expression" dxfId="14725" priority="77">
      <formula>$D$1&gt;P3</formula>
    </cfRule>
  </conditionalFormatting>
  <conditionalFormatting sqref="O4">
    <cfRule type="expression" dxfId="14724" priority="78">
      <formula>$D$1&lt;O4</formula>
    </cfRule>
    <cfRule type="expression" dxfId="14723" priority="79">
      <formula>$D$1&gt;O4</formula>
    </cfRule>
  </conditionalFormatting>
  <conditionalFormatting sqref="N4">
    <cfRule type="expression" dxfId="14722" priority="80">
      <formula>$D$1&lt;N4</formula>
    </cfRule>
    <cfRule type="expression" dxfId="14721" priority="81">
      <formula>$D$1&gt;N4</formula>
    </cfRule>
  </conditionalFormatting>
  <conditionalFormatting sqref="N4">
    <cfRule type="expression" priority="82">
      <formula>$D$1&lt;N4</formula>
    </cfRule>
    <cfRule type="expression" priority="83">
      <formula>$D$1&gt;N4</formula>
    </cfRule>
  </conditionalFormatting>
  <conditionalFormatting sqref="N4">
    <cfRule type="expression" priority="84">
      <formula>$D$1&lt;N4</formula>
    </cfRule>
    <cfRule type="expression" dxfId="14720" priority="85">
      <formula>$D$1&gt;N4</formula>
    </cfRule>
  </conditionalFormatting>
  <conditionalFormatting sqref="N4">
    <cfRule type="expression" dxfId="14719" priority="86">
      <formula>$D$1&lt;N4</formula>
    </cfRule>
    <cfRule type="expression" dxfId="14718" priority="87">
      <formula>$D$1&gt;N4</formula>
    </cfRule>
  </conditionalFormatting>
  <conditionalFormatting sqref="N4">
    <cfRule type="expression" dxfId="14717" priority="88">
      <formula>$D$1&lt;N4</formula>
    </cfRule>
    <cfRule type="expression" dxfId="14716" priority="89">
      <formula>$D$1&gt;N4</formula>
    </cfRule>
  </conditionalFormatting>
  <conditionalFormatting sqref="G3 L3">
    <cfRule type="expression" dxfId="14715" priority="90">
      <formula>$D$1&lt;G3</formula>
    </cfRule>
    <cfRule type="expression" dxfId="14714" priority="91">
      <formula>$D$1&gt;G3</formula>
    </cfRule>
  </conditionalFormatting>
  <conditionalFormatting sqref="H5:I5">
    <cfRule type="cellIs" dxfId="14713" priority="92" operator="equal">
      <formula>5</formula>
    </cfRule>
    <cfRule type="cellIs" dxfId="14712" priority="93" operator="equal">
      <formula>4</formula>
    </cfRule>
    <cfRule type="cellIs" dxfId="14711" priority="94" operator="equal">
      <formula>3</formula>
    </cfRule>
  </conditionalFormatting>
  <conditionalFormatting sqref="H3:I4">
    <cfRule type="expression" dxfId="14710" priority="95">
      <formula>$D$1&lt;H3</formula>
    </cfRule>
    <cfRule type="expression" dxfId="14709" priority="96">
      <formula>$D$1&gt;H3</formula>
    </cfRule>
  </conditionalFormatting>
  <conditionalFormatting sqref="J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J3:J4">
    <cfRule type="expression" dxfId="14708" priority="100">
      <formula>$D$4&lt;J3</formula>
    </cfRule>
    <cfRule type="expression" dxfId="14707" priority="101">
      <formula>$D$4&gt;J3</formula>
    </cfRule>
  </conditionalFormatting>
  <conditionalFormatting sqref="J4">
    <cfRule type="expression" dxfId="14706" priority="102">
      <formula>$D$4&lt;J4</formula>
    </cfRule>
    <cfRule type="expression" dxfId="14705" priority="103">
      <formula>$D$4&gt;J4</formula>
    </cfRule>
  </conditionalFormatting>
  <conditionalFormatting sqref="P3">
    <cfRule type="expression" priority="104">
      <formula>$D$4&lt;P3</formula>
    </cfRule>
    <cfRule type="expression" priority="105">
      <formula>$D$4&gt;P3</formula>
    </cfRule>
  </conditionalFormatting>
  <conditionalFormatting sqref="P4">
    <cfRule type="expression" priority="106">
      <formula>$D$4&lt;P4</formula>
    </cfRule>
    <cfRule type="expression" dxfId="14704" priority="107">
      <formula>$D$4&gt;P4</formula>
    </cfRule>
  </conditionalFormatting>
  <conditionalFormatting sqref="P4">
    <cfRule type="expression" dxfId="14703" priority="108">
      <formula>$D$1&lt;P4</formula>
    </cfRule>
    <cfRule type="expression" dxfId="14702" priority="109">
      <formula>$D$1&gt;P4</formula>
    </cfRule>
  </conditionalFormatting>
  <conditionalFormatting sqref="P4">
    <cfRule type="expression" dxfId="14701" priority="110">
      <formula>$D$4&lt;P4</formula>
    </cfRule>
    <cfRule type="expression" dxfId="14700" priority="111">
      <formula>$D$4&gt;P4</formula>
    </cfRule>
  </conditionalFormatting>
  <conditionalFormatting sqref="P5">
    <cfRule type="cellIs" dxfId="14699" priority="112" operator="equal">
      <formula>5</formula>
    </cfRule>
    <cfRule type="cellIs" dxfId="14698" priority="113" operator="equal">
      <formula>4</formula>
    </cfRule>
    <cfRule type="cellIs" dxfId="14697" priority="114" operator="equal">
      <formula>3</formula>
    </cfRule>
  </conditionalFormatting>
  <conditionalFormatting sqref="K3">
    <cfRule type="expression" dxfId="14696" priority="115">
      <formula>$D$4&lt;K3</formula>
    </cfRule>
    <cfRule type="expression" dxfId="14695" priority="116">
      <formula>$D$4&gt;K3</formula>
    </cfRule>
  </conditionalFormatting>
  <conditionalFormatting sqref="K3">
    <cfRule type="expression" dxfId="14694" priority="117">
      <formula>$D$1&lt;K3</formula>
    </cfRule>
    <cfRule type="expression" dxfId="14693" priority="118">
      <formula>$D$1&gt;K3</formula>
    </cfRule>
  </conditionalFormatting>
  <conditionalFormatting sqref="K4">
    <cfRule type="expression" dxfId="14692" priority="119">
      <formula>$D$4&lt;K4</formula>
    </cfRule>
    <cfRule type="expression" dxfId="14691" priority="120">
      <formula>$D$4&gt;K4</formula>
    </cfRule>
  </conditionalFormatting>
  <conditionalFormatting sqref="K4">
    <cfRule type="expression" dxfId="14690" priority="121">
      <formula>$D$1&lt;K4</formula>
    </cfRule>
    <cfRule type="expression" dxfId="14689" priority="122">
      <formula>$D$1&gt;K4</formula>
    </cfRule>
  </conditionalFormatting>
  <conditionalFormatting sqref="K4">
    <cfRule type="expression" dxfId="14688" priority="123">
      <formula>$D$4&lt;K4</formula>
    </cfRule>
    <cfRule type="expression" dxfId="14687" priority="124">
      <formula>$D$4&gt;K4</formula>
    </cfRule>
  </conditionalFormatting>
  <conditionalFormatting sqref="K5">
    <cfRule type="cellIs" dxfId="14686" priority="125" operator="equal">
      <formula>5</formula>
    </cfRule>
    <cfRule type="cellIs" dxfId="14685" priority="126" operator="equal">
      <formula>4</formula>
    </cfRule>
    <cfRule type="cellIs" dxfId="14684" priority="127" operator="equal">
      <formula>3</formula>
    </cfRule>
  </conditionalFormatting>
  <conditionalFormatting sqref="L4">
    <cfRule type="expression" dxfId="14683" priority="128">
      <formula>$D$1&lt;L4</formula>
    </cfRule>
    <cfRule type="expression" dxfId="14682" priority="129">
      <formula>$D$1&gt;L4</formula>
    </cfRule>
  </conditionalFormatting>
  <conditionalFormatting sqref="N5">
    <cfRule type="cellIs" priority="130" operator="equal">
      <formula>5</formula>
    </cfRule>
    <cfRule type="cellIs" priority="131" operator="equal">
      <formula>4</formula>
    </cfRule>
    <cfRule type="cellIs" priority="132" operator="equal">
      <formula>3</formula>
    </cfRule>
  </conditionalFormatting>
  <conditionalFormatting sqref="N4">
    <cfRule type="expression" priority="133">
      <formula>$D$1&lt;N4</formula>
    </cfRule>
    <cfRule type="expression" priority="134">
      <formula>$D$1&gt;N4</formula>
    </cfRule>
  </conditionalFormatting>
  <conditionalFormatting sqref="K6:K36">
    <cfRule type="cellIs" priority="135" operator="equal">
      <formula>5</formula>
    </cfRule>
    <cfRule type="cellIs" dxfId="14681" priority="136" operator="equal">
      <formula>4</formula>
    </cfRule>
    <cfRule type="cellIs" dxfId="14680" priority="137" operator="equal">
      <formula>3</formula>
    </cfRule>
  </conditionalFormatting>
  <conditionalFormatting sqref="F5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F3">
    <cfRule type="expression" dxfId="14679" priority="141">
      <formula>$D$1&lt;F3</formula>
    </cfRule>
    <cfRule type="expression" dxfId="14678" priority="142">
      <formula>$D$1&gt;F3</formula>
    </cfRule>
  </conditionalFormatting>
  <conditionalFormatting sqref="F4">
    <cfRule type="expression" dxfId="14677" priority="143">
      <formula>$D$1&lt;F4</formula>
    </cfRule>
    <cfRule type="expression" dxfId="14676" priority="144">
      <formula>$D$1&gt;F4</formula>
    </cfRule>
  </conditionalFormatting>
  <conditionalFormatting sqref="L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M5">
    <cfRule type="cellIs" dxfId="14675" priority="148" operator="equal">
      <formula>5</formula>
    </cfRule>
    <cfRule type="cellIs" dxfId="14674" priority="149" operator="equal">
      <formula>4</formula>
    </cfRule>
    <cfRule type="cellIs" priority="150" operator="equal">
      <formula>3</formula>
    </cfRule>
  </conditionalFormatting>
  <conditionalFormatting sqref="M3:M4">
    <cfRule type="expression" priority="151">
      <formula>$D$4&lt;M3</formula>
    </cfRule>
    <cfRule type="expression" priority="152">
      <formula>$D$4&gt;M3</formula>
    </cfRule>
  </conditionalFormatting>
  <conditionalFormatting sqref="M3:M4">
    <cfRule type="expression" dxfId="14673" priority="153">
      <formula>$D$1&lt;M3</formula>
    </cfRule>
    <cfRule type="expression" dxfId="14672" priority="154">
      <formula>$D$1&gt;M3</formula>
    </cfRule>
  </conditionalFormatting>
  <conditionalFormatting sqref="M4">
    <cfRule type="expression" dxfId="14671" priority="155">
      <formula>$D$4&lt;M4</formula>
    </cfRule>
    <cfRule type="expression" dxfId="14670" priority="156">
      <formula>$D$4&gt;M4</formula>
    </cfRule>
  </conditionalFormatting>
  <conditionalFormatting sqref="R6:R31">
    <cfRule type="cellIs" dxfId="14669" priority="157" operator="equal">
      <formula>5</formula>
    </cfRule>
    <cfRule type="cellIs" dxfId="14668" priority="158" operator="equal">
      <formula>4</formula>
    </cfRule>
    <cfRule type="cellIs" priority="159" operator="equal">
      <formula>3</formula>
    </cfRule>
  </conditionalFormatting>
  <conditionalFormatting sqref="R32:R33">
    <cfRule type="cellIs" priority="160" operator="equal">
      <formula>5</formula>
    </cfRule>
    <cfRule type="cellIs" priority="161" operator="equal">
      <formula>4</formula>
    </cfRule>
    <cfRule type="cellIs" dxfId="14667" priority="162" operator="equal">
      <formula>3</formula>
    </cfRule>
  </conditionalFormatting>
  <conditionalFormatting sqref="R3">
    <cfRule type="expression" dxfId="14666" priority="163">
      <formula>$D$1&lt;R3</formula>
    </cfRule>
    <cfRule type="expression" dxfId="14665" priority="164">
      <formula>$D$1&gt;R3</formula>
    </cfRule>
  </conditionalFormatting>
  <conditionalFormatting sqref="R3">
    <cfRule type="expression" dxfId="14664" priority="165">
      <formula>$D$4&lt;R3</formula>
    </cfRule>
    <cfRule type="expression" dxfId="14663" priority="166">
      <formula>$D$4&gt;R3</formula>
    </cfRule>
  </conditionalFormatting>
  <conditionalFormatting sqref="J3">
    <cfRule type="expression" dxfId="14662" priority="167">
      <formula>$D$4&lt;J3</formula>
    </cfRule>
    <cfRule type="expression" dxfId="14661" priority="168">
      <formula>$D$4&gt;J3</formula>
    </cfRule>
  </conditionalFormatting>
  <conditionalFormatting sqref="K6:K31">
    <cfRule type="cellIs" dxfId="14660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K32">
    <cfRule type="cellIs" priority="172" operator="equal">
      <formula>5</formula>
    </cfRule>
    <cfRule type="cellIs" dxfId="14659" priority="173" operator="equal">
      <formula>4</formula>
    </cfRule>
    <cfRule type="cellIs" dxfId="14658" priority="174" operator="equal">
      <formula>3</formula>
    </cfRule>
  </conditionalFormatting>
  <conditionalFormatting sqref="M32">
    <cfRule type="cellIs" dxfId="14657" priority="175" operator="equal">
      <formula>5</formula>
    </cfRule>
    <cfRule type="cellIs" dxfId="14656" priority="176" operator="equal">
      <formula>4</formula>
    </cfRule>
    <cfRule type="cellIs" priority="177" operator="equal">
      <formula>3</formula>
    </cfRule>
  </conditionalFormatting>
  <conditionalFormatting sqref="L32">
    <cfRule type="cellIs" priority="178" operator="equal">
      <formula>5</formula>
    </cfRule>
    <cfRule type="cellIs" priority="179" operator="equal">
      <formula>4</formula>
    </cfRule>
    <cfRule type="cellIs" dxfId="14655" priority="180" operator="equal">
      <formula>3</formula>
    </cfRule>
  </conditionalFormatting>
  <conditionalFormatting sqref="M3">
    <cfRule type="expression" dxfId="14654" priority="181">
      <formula>$D$1&lt;M3</formula>
    </cfRule>
    <cfRule type="expression" dxfId="14653" priority="182">
      <formula>$D$1&gt;M3</formula>
    </cfRule>
  </conditionalFormatting>
  <conditionalFormatting sqref="M4">
    <cfRule type="expression" dxfId="14652" priority="183">
      <formula>$D$1&lt;M4</formula>
    </cfRule>
    <cfRule type="expression" priority="184">
      <formula>$D$1&gt;M4</formula>
    </cfRule>
  </conditionalFormatting>
  <conditionalFormatting sqref="M4">
    <cfRule type="expression" priority="185">
      <formula>$D$1&lt;M4</formula>
    </cfRule>
    <cfRule type="expression" priority="186">
      <formula>$D$1&gt;M4</formula>
    </cfRule>
  </conditionalFormatting>
  <conditionalFormatting sqref="M4">
    <cfRule type="expression" dxfId="14651" priority="187">
      <formula>$D$1&lt;M4</formula>
    </cfRule>
    <cfRule type="expression" dxfId="14650" priority="188">
      <formula>$D$1&gt;M4</formula>
    </cfRule>
  </conditionalFormatting>
  <conditionalFormatting sqref="M4">
    <cfRule type="expression" dxfId="14649" priority="189">
      <formula>$D$1&lt;M4</formula>
    </cfRule>
    <cfRule type="expression" dxfId="14648" priority="190">
      <formula>$D$1&gt;M4</formula>
    </cfRule>
  </conditionalFormatting>
  <conditionalFormatting sqref="M4">
    <cfRule type="expression" priority="191">
      <formula>$D$1&lt;M4</formula>
    </cfRule>
    <cfRule type="expression" priority="192">
      <formula>$D$1&gt;M4</formula>
    </cfRule>
  </conditionalFormatting>
  <conditionalFormatting sqref="K3">
    <cfRule type="expression" priority="193">
      <formula>$D$1&lt;K3</formula>
    </cfRule>
    <cfRule type="expression" priority="194">
      <formula>$D$1&gt;K3</formula>
    </cfRule>
  </conditionalFormatting>
  <conditionalFormatting sqref="J3">
    <cfRule type="expression" priority="195">
      <formula>$D$1&lt;J3</formula>
    </cfRule>
    <cfRule type="expression" priority="196">
      <formula>$D$1&gt;J3</formula>
    </cfRule>
  </conditionalFormatting>
  <conditionalFormatting sqref="J4">
    <cfRule type="expression" dxfId="14647" priority="197">
      <formula>$D$4&lt;J4</formula>
    </cfRule>
    <cfRule type="expression" dxfId="14646" priority="198">
      <formula>$D$4&gt;J4</formula>
    </cfRule>
  </conditionalFormatting>
  <conditionalFormatting sqref="J4">
    <cfRule type="expression" dxfId="14645" priority="199">
      <formula>$D$1&lt;J4</formula>
    </cfRule>
    <cfRule type="expression" dxfId="14644" priority="200">
      <formula>$D$1&gt;J4</formula>
    </cfRule>
  </conditionalFormatting>
  <conditionalFormatting sqref="J4">
    <cfRule type="expression" priority="201">
      <formula>$D$4&lt;J4</formula>
    </cfRule>
    <cfRule type="expression" priority="202">
      <formula>$D$4&gt;J4</formula>
    </cfRule>
  </conditionalFormatting>
  <conditionalFormatting sqref="J5">
    <cfRule type="cellIs" priority="203" operator="equal">
      <formula>5</formula>
    </cfRule>
    <cfRule type="cellIs" dxfId="14643" priority="204" operator="equal">
      <formula>4</formula>
    </cfRule>
    <cfRule type="cellIs" dxfId="14642" priority="205" operator="equal">
      <formula>3</formula>
    </cfRule>
  </conditionalFormatting>
  <conditionalFormatting sqref="K4">
    <cfRule type="expression" dxfId="14641" priority="206">
      <formula>$D$1&lt;K4</formula>
    </cfRule>
    <cfRule type="expression" dxfId="14640" priority="207">
      <formula>$D$1&gt;K4</formula>
    </cfRule>
  </conditionalFormatting>
  <conditionalFormatting sqref="M5">
    <cfRule type="cellIs" dxfId="14639" priority="208" operator="equal">
      <formula>5</formula>
    </cfRule>
    <cfRule type="cellIs" dxfId="14638" priority="209" operator="equal">
      <formula>4</formula>
    </cfRule>
    <cfRule type="cellIs" dxfId="14637" priority="210" operator="equal">
      <formula>3</formula>
    </cfRule>
  </conditionalFormatting>
  <conditionalFormatting sqref="M4">
    <cfRule type="expression" dxfId="14636" priority="211">
      <formula>$D$1&lt;M4</formula>
    </cfRule>
    <cfRule type="expression" priority="212">
      <formula>$D$1&gt;M4</formula>
    </cfRule>
  </conditionalFormatting>
  <conditionalFormatting sqref="J6:J32">
    <cfRule type="cellIs" priority="213" operator="equal">
      <formula>5</formula>
    </cfRule>
    <cfRule type="cellIs" priority="214" operator="equal">
      <formula>4</formula>
    </cfRule>
    <cfRule type="cellIs" dxfId="14635" priority="215" operator="equal">
      <formula>3</formula>
    </cfRule>
  </conditionalFormatting>
  <conditionalFormatting sqref="K5">
    <cfRule type="cellIs" dxfId="14634" priority="216" operator="equal">
      <formula>5</formula>
    </cfRule>
    <cfRule type="cellIs" dxfId="14633" priority="217" operator="equal">
      <formula>4</formula>
    </cfRule>
    <cfRule type="cellIs" dxfId="14632" priority="218" operator="equal">
      <formula>3</formula>
    </cfRule>
  </conditionalFormatting>
  <conditionalFormatting sqref="L5">
    <cfRule type="cellIs" priority="219" operator="equal">
      <formula>5</formula>
    </cfRule>
    <cfRule type="cellIs" priority="220" operator="equal">
      <formula>4</formula>
    </cfRule>
    <cfRule type="cellIs" priority="221" operator="equal">
      <formula>3</formula>
    </cfRule>
  </conditionalFormatting>
  <conditionalFormatting sqref="L3:L4">
    <cfRule type="expression" dxfId="14631" priority="222">
      <formula>$D$4&lt;L3</formula>
    </cfRule>
    <cfRule type="expression" dxfId="14630" priority="223">
      <formula>$D$4&gt;L3</formula>
    </cfRule>
  </conditionalFormatting>
  <conditionalFormatting sqref="L3:L4">
    <cfRule type="expression" dxfId="14629" priority="224">
      <formula>$D$1&lt;L3</formula>
    </cfRule>
    <cfRule type="expression" dxfId="14628" priority="225">
      <formula>$D$1&gt;L3</formula>
    </cfRule>
  </conditionalFormatting>
  <conditionalFormatting sqref="L4">
    <cfRule type="expression" dxfId="14627" priority="226">
      <formula>$D$4&lt;L4</formula>
    </cfRule>
    <cfRule type="expression" dxfId="14626" priority="227">
      <formula>$D$4&gt;L4</formula>
    </cfRule>
  </conditionalFormatting>
  <conditionalFormatting sqref="S6:S32">
    <cfRule type="cellIs" dxfId="14625" priority="228" operator="equal">
      <formula>5</formula>
    </cfRule>
    <cfRule type="cellIs" dxfId="14624" priority="229" operator="equal">
      <formula>4</formula>
    </cfRule>
    <cfRule type="cellIs" dxfId="14623" priority="230" operator="equal">
      <formula>3</formula>
    </cfRule>
  </conditionalFormatting>
  <conditionalFormatting sqref="S5">
    <cfRule type="cellIs" priority="231" operator="equal">
      <formula>5</formula>
    </cfRule>
    <cfRule type="cellIs" priority="232" operator="equal">
      <formula>4</formula>
    </cfRule>
    <cfRule type="cellIs" priority="233" operator="equal">
      <formula>3</formula>
    </cfRule>
  </conditionalFormatting>
  <conditionalFormatting sqref="S3:S4">
    <cfRule type="expression" priority="234">
      <formula>$D$1&lt;S3</formula>
    </cfRule>
    <cfRule type="expression" dxfId="14622" priority="235">
      <formula>$D$1&gt;S3</formula>
    </cfRule>
  </conditionalFormatting>
  <conditionalFormatting sqref="I6:I31 K6:K31">
    <cfRule type="cellIs" dxfId="14621" priority="236" operator="equal">
      <formula>5</formula>
    </cfRule>
    <cfRule type="cellIs" dxfId="14620" priority="237" operator="equal">
      <formula>4</formula>
    </cfRule>
    <cfRule type="cellIs" dxfId="14619" priority="238" operator="equal">
      <formula>3</formula>
    </cfRule>
  </conditionalFormatting>
  <conditionalFormatting sqref="I32">
    <cfRule type="cellIs" dxfId="14618" priority="239" operator="equal">
      <formula>5</formula>
    </cfRule>
    <cfRule type="cellIs" dxfId="14617" priority="240" operator="equal">
      <formula>4</formula>
    </cfRule>
    <cfRule type="cellIs" dxfId="14616" priority="241" operator="equal">
      <formula>3</formula>
    </cfRule>
  </conditionalFormatting>
  <conditionalFormatting sqref="K32">
    <cfRule type="cellIs" dxfId="14615" priority="242" operator="equal">
      <formula>5</formula>
    </cfRule>
    <cfRule type="cellIs" dxfId="14614" priority="243" operator="equal">
      <formula>4</formula>
    </cfRule>
    <cfRule type="cellIs" priority="244" operator="equal">
      <formula>3</formula>
    </cfRule>
  </conditionalFormatting>
  <conditionalFormatting sqref="L32">
    <cfRule type="cellIs" priority="245" operator="equal">
      <formula>5</formula>
    </cfRule>
    <cfRule type="cellIs" priority="246" operator="equal">
      <formula>4</formula>
    </cfRule>
    <cfRule type="cellIs" dxfId="14613" priority="247" operator="equal">
      <formula>3</formula>
    </cfRule>
  </conditionalFormatting>
  <conditionalFormatting sqref="K3">
    <cfRule type="expression" dxfId="14612" priority="248">
      <formula>$D$1&lt;K3</formula>
    </cfRule>
    <cfRule type="expression" dxfId="14611" priority="249">
      <formula>$D$1&gt;K3</formula>
    </cfRule>
  </conditionalFormatting>
  <conditionalFormatting sqref="I5">
    <cfRule type="cellIs" dxfId="14610" priority="250" operator="equal">
      <formula>5</formula>
    </cfRule>
    <cfRule type="cellIs" dxfId="14609" priority="251" operator="equal">
      <formula>4</formula>
    </cfRule>
    <cfRule type="cellIs" dxfId="14608" priority="252" operator="equal">
      <formula>3</formula>
    </cfRule>
  </conditionalFormatting>
  <conditionalFormatting sqref="I3:I4">
    <cfRule type="expression" dxfId="14607" priority="253">
      <formula>$D$4&lt;I3</formula>
    </cfRule>
    <cfRule type="expression" dxfId="14606" priority="254">
      <formula>$D$4&gt;I3</formula>
    </cfRule>
  </conditionalFormatting>
  <conditionalFormatting sqref="I4">
    <cfRule type="expression" dxfId="14605" priority="255">
      <formula>$D$4&lt;I4</formula>
    </cfRule>
    <cfRule type="expression" priority="256">
      <formula>$D$4&gt;I4</formula>
    </cfRule>
  </conditionalFormatting>
  <conditionalFormatting sqref="J3">
    <cfRule type="expression" priority="257">
      <formula>$D$4&lt;J3</formula>
    </cfRule>
    <cfRule type="expression" priority="258">
      <formula>$D$4&gt;J3</formula>
    </cfRule>
  </conditionalFormatting>
  <conditionalFormatting sqref="J3">
    <cfRule type="expression" dxfId="14604" priority="259">
      <formula>$D$1&lt;J3</formula>
    </cfRule>
    <cfRule type="expression" dxfId="14603" priority="260">
      <formula>$D$1&gt;J3</formula>
    </cfRule>
  </conditionalFormatting>
  <conditionalFormatting sqref="J4">
    <cfRule type="expression" priority="261">
      <formula>$D$4&lt;J4</formula>
    </cfRule>
    <cfRule type="expression" priority="262">
      <formula>$D$4&gt;J4</formula>
    </cfRule>
  </conditionalFormatting>
  <conditionalFormatting sqref="J4">
    <cfRule type="expression" priority="263">
      <formula>$D$4&lt;J4</formula>
    </cfRule>
    <cfRule type="expression" priority="264">
      <formula>$D$4&gt;J4</formula>
    </cfRule>
  </conditionalFormatting>
  <conditionalFormatting sqref="J5">
    <cfRule type="cellIs" priority="265" operator="equal">
      <formula>5</formula>
    </cfRule>
    <cfRule type="cellIs" priority="266" operator="equal">
      <formula>4</formula>
    </cfRule>
    <cfRule type="cellIs" dxfId="14602" priority="267" operator="equal">
      <formula>3</formula>
    </cfRule>
  </conditionalFormatting>
  <conditionalFormatting sqref="K4">
    <cfRule type="expression" dxfId="14601" priority="268">
      <formula>$D$1&lt;K4</formula>
    </cfRule>
    <cfRule type="expression" dxfId="14600" priority="269">
      <formula>$D$1&gt;K4</formula>
    </cfRule>
  </conditionalFormatting>
  <conditionalFormatting sqref="J6:J32">
    <cfRule type="cellIs" dxfId="14599" priority="270" operator="equal">
      <formula>5</formula>
    </cfRule>
    <cfRule type="cellIs" dxfId="14598" priority="271" operator="equal">
      <formula>4</formula>
    </cfRule>
    <cfRule type="cellIs" dxfId="14597" priority="272" operator="equal">
      <formula>3</formula>
    </cfRule>
  </conditionalFormatting>
  <conditionalFormatting sqref="K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L5">
    <cfRule type="cellIs" dxfId="14596" priority="276" operator="equal">
      <formula>5</formula>
    </cfRule>
    <cfRule type="cellIs" dxfId="14595" priority="277" operator="equal">
      <formula>4</formula>
    </cfRule>
    <cfRule type="cellIs" priority="278" operator="equal">
      <formula>3</formula>
    </cfRule>
  </conditionalFormatting>
  <conditionalFormatting sqref="L3:L4">
    <cfRule type="expression" priority="279">
      <formula>$D$4&lt;L3</formula>
    </cfRule>
    <cfRule type="expression" priority="280">
      <formula>$D$4&gt;L3</formula>
    </cfRule>
  </conditionalFormatting>
  <conditionalFormatting sqref="L3:L4">
    <cfRule type="expression" dxfId="14594" priority="281">
      <formula>$D$1&lt;L3</formula>
    </cfRule>
    <cfRule type="expression" dxfId="14593" priority="282">
      <formula>$D$1&gt;L3</formula>
    </cfRule>
  </conditionalFormatting>
  <conditionalFormatting sqref="L4">
    <cfRule type="expression" priority="283">
      <formula>$D$4&lt;L4</formula>
    </cfRule>
    <cfRule type="expression" priority="284">
      <formula>$D$4&gt;L4</formula>
    </cfRule>
  </conditionalFormatting>
  <conditionalFormatting sqref="J6:J31">
    <cfRule type="cellIs" priority="285" operator="equal">
      <formula>5</formula>
    </cfRule>
    <cfRule type="cellIs" dxfId="14592" priority="286" operator="equal">
      <formula>4</formula>
    </cfRule>
    <cfRule type="cellIs" dxfId="14591" priority="287" operator="equal">
      <formula>3</formula>
    </cfRule>
  </conditionalFormatting>
  <conditionalFormatting sqref="J32">
    <cfRule type="cellIs" dxfId="14590" priority="288" operator="equal">
      <formula>5</formula>
    </cfRule>
    <cfRule type="cellIs" dxfId="14589" priority="289" operator="equal">
      <formula>4</formula>
    </cfRule>
    <cfRule type="cellIs" dxfId="14588" priority="290" operator="equal">
      <formula>3</formula>
    </cfRule>
  </conditionalFormatting>
  <conditionalFormatting sqref="L32">
    <cfRule type="cellIs" dxfId="14587" priority="291" operator="equal">
      <formula>5</formula>
    </cfRule>
    <cfRule type="cellIs" priority="292" operator="equal">
      <formula>4</formula>
    </cfRule>
    <cfRule type="cellIs" priority="293" operator="equal">
      <formula>3</formula>
    </cfRule>
  </conditionalFormatting>
  <conditionalFormatting sqref="K32">
    <cfRule type="cellIs" priority="294" operator="equal">
      <formula>5</formula>
    </cfRule>
    <cfRule type="cellIs" dxfId="14586" priority="295" operator="equal">
      <formula>4</formula>
    </cfRule>
    <cfRule type="cellIs" dxfId="14585" priority="296" operator="equal">
      <formula>3</formula>
    </cfRule>
  </conditionalFormatting>
  <conditionalFormatting sqref="L3">
    <cfRule type="expression" dxfId="14584" priority="297">
      <formula>$D$1&lt;L3</formula>
    </cfRule>
    <cfRule type="expression" dxfId="14583" priority="298">
      <formula>$D$1&gt;L3</formula>
    </cfRule>
  </conditionalFormatting>
  <conditionalFormatting sqref="L4">
    <cfRule type="expression" dxfId="14582" priority="299">
      <formula>$D$1&lt;L4</formula>
    </cfRule>
    <cfRule type="expression" dxfId="14581" priority="300">
      <formula>$D$1&gt;L4</formula>
    </cfRule>
  </conditionalFormatting>
  <conditionalFormatting sqref="L4">
    <cfRule type="expression" dxfId="14580" priority="301">
      <formula>$D$1&lt;L4</formula>
    </cfRule>
    <cfRule type="expression" dxfId="14579" priority="302">
      <formula>$D$1&gt;L4</formula>
    </cfRule>
  </conditionalFormatting>
  <conditionalFormatting sqref="L4">
    <cfRule type="expression" dxfId="14578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14577" priority="307">
      <formula>$D$1&lt;L4</formula>
    </cfRule>
    <cfRule type="expression" dxfId="14576" priority="308">
      <formula>$D$1&gt;L4</formula>
    </cfRule>
  </conditionalFormatting>
  <conditionalFormatting sqref="J3">
    <cfRule type="expression" priority="309">
      <formula>$D$1&lt;J3</formula>
    </cfRule>
    <cfRule type="expression" priority="310">
      <formula>$D$1&gt;J3</formula>
    </cfRule>
  </conditionalFormatting>
  <conditionalFormatting sqref="I3">
    <cfRule type="expression" priority="311">
      <formula>$D$4&lt;I3</formula>
    </cfRule>
    <cfRule type="expression" priority="312">
      <formula>$D$4&gt;I3</formula>
    </cfRule>
  </conditionalFormatting>
  <conditionalFormatting sqref="I3">
    <cfRule type="expression" priority="313">
      <formula>$D$1&lt;I3</formula>
    </cfRule>
    <cfRule type="expression" priority="314">
      <formula>$D$1&gt;I3</formula>
    </cfRule>
  </conditionalFormatting>
  <conditionalFormatting sqref="I4">
    <cfRule type="expression" dxfId="14575" priority="315">
      <formula>$D$4&lt;I4</formula>
    </cfRule>
    <cfRule type="expression" dxfId="14574" priority="316">
      <formula>$D$4&gt;I4</formula>
    </cfRule>
  </conditionalFormatting>
  <conditionalFormatting sqref="I4">
    <cfRule type="expression" dxfId="14573" priority="317">
      <formula>$D$1&lt;I4</formula>
    </cfRule>
    <cfRule type="expression" dxfId="14572" priority="318">
      <formula>$D$1&gt;I4</formula>
    </cfRule>
  </conditionalFormatting>
  <conditionalFormatting sqref="I4">
    <cfRule type="expression" dxfId="14571" priority="319">
      <formula>$D$4&lt;I4</formula>
    </cfRule>
    <cfRule type="expression" dxfId="14570" priority="320">
      <formula>$D$4&gt;I4</formula>
    </cfRule>
  </conditionalFormatting>
  <conditionalFormatting sqref="I5">
    <cfRule type="cellIs" priority="321" operator="equal">
      <formula>5</formula>
    </cfRule>
    <cfRule type="cellIs" priority="322" operator="equal">
      <formula>4</formula>
    </cfRule>
    <cfRule type="cellIs" priority="323" operator="equal">
      <formula>3</formula>
    </cfRule>
  </conditionalFormatting>
  <conditionalFormatting sqref="J4">
    <cfRule type="expression" dxfId="14569" priority="324">
      <formula>$D$1&lt;J4</formula>
    </cfRule>
    <cfRule type="expression" dxfId="14568" priority="325">
      <formula>$D$1&gt;J4</formula>
    </cfRule>
  </conditionalFormatting>
  <conditionalFormatting sqref="L5">
    <cfRule type="cellIs" priority="326" operator="equal">
      <formula>5</formula>
    </cfRule>
    <cfRule type="cellIs" priority="327" operator="equal">
      <formula>4</formula>
    </cfRule>
    <cfRule type="cellIs" priority="328" operator="equal">
      <formula>3</formula>
    </cfRule>
  </conditionalFormatting>
  <conditionalFormatting sqref="L4">
    <cfRule type="expression" dxfId="14567" priority="329">
      <formula>$D$1&lt;L4</formula>
    </cfRule>
    <cfRule type="expression" dxfId="14566" priority="330">
      <formula>$D$1&gt;L4</formula>
    </cfRule>
  </conditionalFormatting>
  <conditionalFormatting sqref="I6:I32">
    <cfRule type="cellIs" priority="331" operator="equal">
      <formula>5</formula>
    </cfRule>
    <cfRule type="cellIs" priority="332" operator="equal">
      <formula>4</formula>
    </cfRule>
    <cfRule type="cellIs" priority="333" operator="equal">
      <formula>3</formula>
    </cfRule>
  </conditionalFormatting>
  <conditionalFormatting sqref="J5">
    <cfRule type="cellIs" dxfId="14565" priority="334" operator="equal">
      <formula>5</formula>
    </cfRule>
    <cfRule type="cellIs" dxfId="14564" priority="335" operator="equal">
      <formula>4</formula>
    </cfRule>
    <cfRule type="cellIs" dxfId="14563" priority="336" operator="equal">
      <formula>3</formula>
    </cfRule>
  </conditionalFormatting>
  <conditionalFormatting sqref="K5">
    <cfRule type="cellIs" dxfId="14562" priority="337" operator="equal">
      <formula>5</formula>
    </cfRule>
    <cfRule type="cellIs" dxfId="14561" priority="338" operator="equal">
      <formula>4</formula>
    </cfRule>
    <cfRule type="cellIs" dxfId="14560" priority="339" operator="equal">
      <formula>3</formula>
    </cfRule>
  </conditionalFormatting>
  <conditionalFormatting sqref="K3:K4">
    <cfRule type="expression" priority="340">
      <formula>$D$4&lt;K3</formula>
    </cfRule>
    <cfRule type="expression" priority="341">
      <formula>$D$4&gt;K3</formula>
    </cfRule>
  </conditionalFormatting>
  <conditionalFormatting sqref="K3:K4">
    <cfRule type="expression" priority="342">
      <formula>$D$1&lt;K3</formula>
    </cfRule>
    <cfRule type="expression" dxfId="14559" priority="343">
      <formula>$D$1&gt;K3</formula>
    </cfRule>
  </conditionalFormatting>
  <conditionalFormatting sqref="K4">
    <cfRule type="expression" dxfId="14558" priority="344">
      <formula>$D$4&lt;K4</formula>
    </cfRule>
    <cfRule type="expression" dxfId="14557" priority="345">
      <formula>$D$4&gt;K4</formula>
    </cfRule>
  </conditionalFormatting>
  <conditionalFormatting sqref="S6:S31">
    <cfRule type="cellIs" dxfId="14556" priority="346" operator="equal">
      <formula>5</formula>
    </cfRule>
    <cfRule type="cellIs" priority="347" operator="equal">
      <formula>4</formula>
    </cfRule>
    <cfRule type="cellIs" priority="348" operator="equal">
      <formula>3</formula>
    </cfRule>
  </conditionalFormatting>
  <conditionalFormatting sqref="S32">
    <cfRule type="cellIs" priority="349" operator="equal">
      <formula>5</formula>
    </cfRule>
    <cfRule type="cellIs" dxfId="14555" priority="350" operator="equal">
      <formula>4</formula>
    </cfRule>
    <cfRule type="cellIs" dxfId="14554" priority="351" operator="equal">
      <formula>3</formula>
    </cfRule>
  </conditionalFormatting>
  <conditionalFormatting sqref="S3:S4">
    <cfRule type="expression" priority="352">
      <formula>$D$1&lt;S3</formula>
    </cfRule>
    <cfRule type="expression" priority="353">
      <formula>$D$1&gt;S3</formula>
    </cfRule>
  </conditionalFormatting>
  <conditionalFormatting sqref="S5">
    <cfRule type="cellIs" priority="354" operator="equal">
      <formula>5</formula>
    </cfRule>
    <cfRule type="cellIs" priority="355" operator="equal">
      <formula>4</formula>
    </cfRule>
    <cfRule type="cellIs" priority="356" operator="equal">
      <formula>3</formula>
    </cfRule>
  </conditionalFormatting>
  <conditionalFormatting sqref="S3:S4">
    <cfRule type="expression" priority="357">
      <formula>$D$4&lt;S3</formula>
    </cfRule>
    <cfRule type="expression" dxfId="14553" priority="358">
      <formula>$D$4&gt;S3</formula>
    </cfRule>
  </conditionalFormatting>
  <conditionalFormatting sqref="S4">
    <cfRule type="expression" dxfId="14552" priority="359">
      <formula>$D$4&lt;S4</formula>
    </cfRule>
    <cfRule type="expression" dxfId="14551" priority="360">
      <formula>$D$4&gt;S4</formula>
    </cfRule>
  </conditionalFormatting>
  <conditionalFormatting sqref="T6:T32">
    <cfRule type="cellIs" dxfId="14550" priority="361" operator="equal">
      <formula>5</formula>
    </cfRule>
    <cfRule type="cellIs" dxfId="14549" priority="362" operator="equal">
      <formula>4</formula>
    </cfRule>
    <cfRule type="cellIs" dxfId="14548" priority="363" operator="equal">
      <formula>3</formula>
    </cfRule>
  </conditionalFormatting>
  <conditionalFormatting sqref="T5">
    <cfRule type="cellIs" dxfId="14547" priority="364" operator="equal">
      <formula>5</formula>
    </cfRule>
    <cfRule type="cellIs" dxfId="14546" priority="365" operator="equal">
      <formula>4</formula>
    </cfRule>
    <cfRule type="cellIs" dxfId="14545" priority="366" operator="equal">
      <formula>3</formula>
    </cfRule>
  </conditionalFormatting>
  <conditionalFormatting sqref="T3:T4">
    <cfRule type="expression" dxfId="14544" priority="367">
      <formula>$D$1&lt;T3</formula>
    </cfRule>
    <cfRule type="expression" dxfId="14543" priority="368">
      <formula>$D$1&gt;T3</formula>
    </cfRule>
  </conditionalFormatting>
  <conditionalFormatting sqref="Q4">
    <cfRule type="expression" dxfId="14542" priority="369">
      <formula>$D$1&lt;Q4</formula>
    </cfRule>
    <cfRule type="expression" dxfId="14541" priority="370">
      <formula>$D$1&gt;Q4</formula>
    </cfRule>
  </conditionalFormatting>
  <conditionalFormatting sqref="R4">
    <cfRule type="expression" dxfId="14540" priority="371">
      <formula>$D$1&lt;R4</formula>
    </cfRule>
    <cfRule type="expression" priority="372">
      <formula>$D$1&gt;R4</formula>
    </cfRule>
  </conditionalFormatting>
  <conditionalFormatting sqref="R5">
    <cfRule type="cellIs" priority="373" operator="equal">
      <formula>5</formula>
    </cfRule>
    <cfRule type="cellIs" priority="374" operator="equal">
      <formula>4</formula>
    </cfRule>
    <cfRule type="cellIs" dxfId="14539" priority="375" operator="equal">
      <formula>3</formula>
    </cfRule>
  </conditionalFormatting>
  <conditionalFormatting sqref="R4">
    <cfRule type="expression" dxfId="14538" priority="376">
      <formula>$D$1&lt;R4</formula>
    </cfRule>
    <cfRule type="expression" dxfId="14537" priority="377">
      <formula>$D$1&gt;R4</formula>
    </cfRule>
  </conditionalFormatting>
  <conditionalFormatting sqref="R4">
    <cfRule type="expression" dxfId="14536" priority="378">
      <formula>$D$1&lt;R4</formula>
    </cfRule>
    <cfRule type="expression" dxfId="14535" priority="379">
      <formula>$D$1&gt;R4</formula>
    </cfRule>
  </conditionalFormatting>
  <conditionalFormatting sqref="R4">
    <cfRule type="expression" dxfId="14534" priority="380">
      <formula>$D$4&lt;R4</formula>
    </cfRule>
    <cfRule type="expression" dxfId="14533" priority="381">
      <formula>$D$4&gt;R4</formula>
    </cfRule>
  </conditionalFormatting>
  <conditionalFormatting sqref="R4">
    <cfRule type="expression" dxfId="14532" priority="382">
      <formula>$D$1&lt;R4</formula>
    </cfRule>
    <cfRule type="expression" dxfId="14531" priority="383">
      <formula>$D$1&gt;R4</formula>
    </cfRule>
  </conditionalFormatting>
  <conditionalFormatting sqref="R4">
    <cfRule type="expression" dxfId="14530" priority="384">
      <formula>$D$4&lt;R4</formula>
    </cfRule>
    <cfRule type="expression" dxfId="14529" priority="385">
      <formula>$D$4&gt;R4</formula>
    </cfRule>
  </conditionalFormatting>
  <conditionalFormatting sqref="R5">
    <cfRule type="cellIs" dxfId="14528" priority="386" operator="equal">
      <formula>5</formula>
    </cfRule>
    <cfRule type="cellIs" priority="387" operator="equal">
      <formula>4</formula>
    </cfRule>
    <cfRule type="cellIs" priority="388" operator="equal">
      <formula>3</formula>
    </cfRule>
  </conditionalFormatting>
  <pageMargins left="0.7" right="0.7" top="0.75" bottom="0.75" header="0.51180555555555496" footer="0.51180555555555496"/>
  <pageSetup paperSize="9" scale="57" firstPageNumber="0" orientation="portrait" horizontalDpi="300" verticalDpi="300" r:id="rId1"/>
  <colBreaks count="1" manualBreakCount="1">
    <brk id="3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MK50"/>
  <sheetViews>
    <sheetView view="pageBreakPreview" topLeftCell="C1" zoomScale="65" zoomScaleNormal="100" zoomScalePageLayoutView="65" workbookViewId="0">
      <selection activeCell="O16" sqref="O1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44140625" style="15" customWidth="1"/>
    <col min="4" max="4" width="27" style="15" customWidth="1"/>
    <col min="5" max="5" width="5.44140625" style="15" customWidth="1"/>
    <col min="6" max="6" width="7" customWidth="1"/>
    <col min="7" max="7" width="7.109375" hidden="1" customWidth="1"/>
    <col min="8" max="12" width="7.109375" customWidth="1"/>
    <col min="13" max="13" width="7" hidden="1" customWidth="1"/>
    <col min="14" max="18" width="7" customWidth="1"/>
    <col min="19" max="19" width="7.33203125" customWidth="1"/>
    <col min="20" max="21" width="6.1093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5" t="s">
        <v>0</v>
      </c>
      <c r="H2" s="14" t="s">
        <v>1</v>
      </c>
      <c r="I2" s="14"/>
      <c r="J2" s="14"/>
      <c r="K2" s="14"/>
      <c r="L2" s="14"/>
      <c r="M2" s="14"/>
      <c r="N2" s="14" t="s">
        <v>2</v>
      </c>
      <c r="O2" s="14"/>
      <c r="P2" s="14"/>
      <c r="Q2" s="14"/>
      <c r="R2" s="2" t="s">
        <v>268</v>
      </c>
      <c r="S2" s="2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2632</v>
      </c>
      <c r="B3" s="13"/>
      <c r="C3" s="13"/>
      <c r="D3" s="39" t="s">
        <v>3</v>
      </c>
      <c r="E3" s="40"/>
      <c r="F3" s="41">
        <v>43209</v>
      </c>
      <c r="G3" s="41"/>
      <c r="H3" s="223">
        <v>43279</v>
      </c>
      <c r="I3" s="204">
        <v>43286</v>
      </c>
      <c r="J3" s="204">
        <v>43308</v>
      </c>
      <c r="K3" s="204">
        <v>43285</v>
      </c>
      <c r="L3" s="189">
        <v>43293</v>
      </c>
      <c r="M3" s="41"/>
      <c r="N3" s="41">
        <v>43294</v>
      </c>
      <c r="O3" s="185">
        <v>43301</v>
      </c>
      <c r="P3" s="204">
        <v>43311</v>
      </c>
      <c r="Q3" s="41">
        <v>43306</v>
      </c>
      <c r="R3" s="204">
        <v>43281</v>
      </c>
      <c r="S3" s="41">
        <v>43292</v>
      </c>
      <c r="T3" s="193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3" t="s">
        <v>269</v>
      </c>
      <c r="G4" s="52"/>
      <c r="H4" s="53" t="s">
        <v>129</v>
      </c>
      <c r="I4" s="232" t="s">
        <v>271</v>
      </c>
      <c r="J4" s="232" t="s">
        <v>12</v>
      </c>
      <c r="K4" s="232" t="s">
        <v>272</v>
      </c>
      <c r="L4" s="52" t="s">
        <v>270</v>
      </c>
      <c r="M4" s="52"/>
      <c r="N4" s="52" t="s">
        <v>14</v>
      </c>
      <c r="O4" s="52" t="s">
        <v>275</v>
      </c>
      <c r="P4" s="232" t="s">
        <v>273</v>
      </c>
      <c r="Q4" s="53" t="s">
        <v>274</v>
      </c>
      <c r="R4" s="232" t="s">
        <v>273</v>
      </c>
      <c r="S4" s="52" t="s">
        <v>276</v>
      </c>
      <c r="T4" s="193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/>
      <c r="H5" s="65" t="s">
        <v>20</v>
      </c>
      <c r="I5" s="63" t="s">
        <v>279</v>
      </c>
      <c r="J5" s="63" t="s">
        <v>26</v>
      </c>
      <c r="K5" s="63" t="s">
        <v>280</v>
      </c>
      <c r="L5" s="63" t="s">
        <v>278</v>
      </c>
      <c r="M5" s="64"/>
      <c r="N5" s="66" t="s">
        <v>317</v>
      </c>
      <c r="O5" s="64" t="s">
        <v>284</v>
      </c>
      <c r="P5" s="63" t="s">
        <v>282</v>
      </c>
      <c r="Q5" s="64" t="s">
        <v>283</v>
      </c>
      <c r="R5" s="63" t="s">
        <v>282</v>
      </c>
      <c r="S5" s="66" t="s">
        <v>285</v>
      </c>
      <c r="T5" s="292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5" customHeight="1" x14ac:dyDescent="0.25">
      <c r="A6" s="80">
        <v>1</v>
      </c>
      <c r="B6" s="81" t="s">
        <v>36</v>
      </c>
      <c r="C6" s="82" t="s">
        <v>86</v>
      </c>
      <c r="D6" s="183" t="s">
        <v>318</v>
      </c>
      <c r="E6" s="84">
        <v>2632</v>
      </c>
      <c r="F6" s="85" t="s">
        <v>287</v>
      </c>
      <c r="G6" s="85"/>
      <c r="H6" s="85">
        <v>5</v>
      </c>
      <c r="I6" s="85">
        <v>5</v>
      </c>
      <c r="J6" s="85">
        <v>5</v>
      </c>
      <c r="K6" s="85">
        <v>3</v>
      </c>
      <c r="L6" s="85">
        <v>5</v>
      </c>
      <c r="M6" s="85"/>
      <c r="N6" s="85">
        <v>5</v>
      </c>
      <c r="O6" s="85">
        <v>4</v>
      </c>
      <c r="P6" s="85">
        <v>4</v>
      </c>
      <c r="Q6" s="85">
        <v>4</v>
      </c>
      <c r="R6" s="85">
        <v>4</v>
      </c>
      <c r="S6" s="85">
        <v>5</v>
      </c>
      <c r="T6" s="85"/>
      <c r="U6" s="85"/>
      <c r="V6" s="245">
        <f t="shared" ref="V6:V32" si="0">IF(AC6&gt;0,IF(SUM(X6:Y6)/AC6&gt;0,2,IF(AND(SUM(X6:Y6)/AC6=0,Z6/AC6&gt;0),3,IF(AND((AB6/AC6+AA6/AC6)=1,AA6/AC6&gt;0),4,5))),0)</f>
        <v>3</v>
      </c>
      <c r="W6" s="98">
        <f t="shared" ref="W6:W32" si="1">COUNTIF(AG6:AV6,"б")</f>
        <v>0</v>
      </c>
      <c r="X6" s="98">
        <f t="shared" ref="X6:X32" si="2">COUNTIF(AG6:AV6,"д")</f>
        <v>0</v>
      </c>
      <c r="Y6" s="98">
        <f t="shared" ref="Y6:Y32" si="3">COUNTIF(AG6:AV6,2)+COUNTIF(AG6:AV6,"н")+COUNTIF(AG6:AV6,"д")</f>
        <v>0</v>
      </c>
      <c r="Z6" s="98">
        <f t="shared" ref="Z6:Z32" si="4">COUNTIF(AG6:AV6,Z$5)</f>
        <v>1</v>
      </c>
      <c r="AA6" s="98">
        <f t="shared" ref="AA6:AA32" si="5">COUNTIF(AG6:AV6,AA$5)</f>
        <v>4</v>
      </c>
      <c r="AB6" s="98">
        <f t="shared" ref="AB6:AB32" si="6">COUNTIF(AG6:AV6,AB$5)</f>
        <v>6</v>
      </c>
      <c r="AC6" s="98">
        <f t="shared" ref="AC6:AC33" si="7">SUM(X6:AB6)</f>
        <v>11</v>
      </c>
      <c r="AD6" s="246">
        <f t="shared" ref="AD6:AD32" si="8">IF(ISERROR(((X6+Y6)*2+Z6*3+AA6*4+AB6*5)/SUM(X6,Y6:AB6)),"",((X6+Y6)*2+Z6*3+AA6*4+AB6*5)/SUM(X6,Y6:AB6))</f>
        <v>4.4545454545454541</v>
      </c>
      <c r="AE6" s="99">
        <f>IF(AW6=5,0.5,IF(AW6=4,0.25,IF(AW6&lt;=3,0)))</f>
        <v>0</v>
      </c>
      <c r="AG6" s="247" t="str">
        <f t="shared" ref="AG6:AG32" si="9">IF(ISERROR(VALUE(LEFT(F6))),LEFT(F6),VALUE(LEFT(F6)))</f>
        <v>з</v>
      </c>
      <c r="AH6" s="247" t="str">
        <f t="shared" ref="AH6:AH32" si="10">IF(ISERROR(VALUE(LEFT(G6))),LEFT(G6),VALUE(LEFT(G6)))</f>
        <v/>
      </c>
      <c r="AI6" s="247">
        <f t="shared" ref="AI6:AI32" si="11">IF(ISERROR(VALUE(LEFT(H6))),LEFT(H6),VALUE(LEFT(H6)))</f>
        <v>5</v>
      </c>
      <c r="AJ6" s="247">
        <f t="shared" ref="AJ6:AJ32" si="12">IF(ISERROR(VALUE(LEFT(I6))),LEFT(I6),VALUE(LEFT(I6)))</f>
        <v>5</v>
      </c>
      <c r="AK6" s="247">
        <f t="shared" ref="AK6:AK32" si="13">IF(ISERROR(VALUE(LEFT(J6))),LEFT(J6),VALUE(LEFT(J6)))</f>
        <v>5</v>
      </c>
      <c r="AL6" s="247">
        <f t="shared" ref="AL6:AL32" si="14">IF(ISERROR(VALUE(LEFT(K6))),LEFT(K6),VALUE(LEFT(K6)))</f>
        <v>3</v>
      </c>
      <c r="AM6" s="247">
        <f t="shared" ref="AM6:AM32" si="15">IF(ISERROR(VALUE(LEFT(L6))),LEFT(L6),VALUE(LEFT(L6)))</f>
        <v>5</v>
      </c>
      <c r="AN6" s="247" t="str">
        <f t="shared" ref="AN6:AN32" si="16">IF(ISERROR(VALUE(LEFT(M6))),LEFT(M6),VALUE(LEFT(M6)))</f>
        <v/>
      </c>
      <c r="AO6" s="247">
        <f t="shared" ref="AO6:AO32" si="17">IF(ISERROR(VALUE(LEFT(N6))),LEFT(N6),VALUE(LEFT(N6)))</f>
        <v>5</v>
      </c>
      <c r="AP6" s="247">
        <f t="shared" ref="AP6:AP32" si="18">IF(ISERROR(VALUE(LEFT(O6))),LEFT(O6),VALUE(LEFT(O6)))</f>
        <v>4</v>
      </c>
      <c r="AQ6" s="247">
        <f t="shared" ref="AQ6:AQ32" si="19">IF(ISERROR(VALUE(LEFT(P6))),LEFT(P6),VALUE(LEFT(P6)))</f>
        <v>4</v>
      </c>
      <c r="AR6" s="247">
        <f t="shared" ref="AR6:AR32" si="20">IF(ISERROR(VALUE(LEFT(Q6))),LEFT(Q6),VALUE(LEFT(Q6)))</f>
        <v>4</v>
      </c>
      <c r="AS6" s="247">
        <f t="shared" ref="AS6:AS32" si="21">IF(ISERROR(VALUE(LEFT(R6))),LEFT(R6),VALUE(LEFT(R6)))</f>
        <v>4</v>
      </c>
      <c r="AT6" s="247">
        <f t="shared" ref="AT6:AT32" si="22">IF(ISERROR(VALUE(LEFT(S6))),LEFT(S6),VALUE(LEFT(S6)))</f>
        <v>5</v>
      </c>
      <c r="AU6" s="247" t="str">
        <f t="shared" ref="AU6:AU32" si="23">IF(ISERROR(VALUE(LEFT(T6))),LEFT(T6),VALUE(LEFT(T6)))</f>
        <v/>
      </c>
      <c r="AV6" s="247" t="str">
        <f t="shared" ref="AV6:AV32" si="24">IF(ISERROR(VALUE(LEFT(U6))),LEFT(U6),VALUE(LEFT(U6)))</f>
        <v/>
      </c>
      <c r="AW6" s="245">
        <f t="shared" ref="AW6:AW32" si="25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5" customHeight="1" x14ac:dyDescent="0.25">
      <c r="A7" s="80">
        <v>2</v>
      </c>
      <c r="B7" s="81" t="s">
        <v>36</v>
      </c>
      <c r="C7" s="82" t="s">
        <v>37</v>
      </c>
      <c r="D7" s="183" t="s">
        <v>319</v>
      </c>
      <c r="E7" s="84">
        <v>2632</v>
      </c>
      <c r="F7" s="85" t="s">
        <v>287</v>
      </c>
      <c r="G7" s="85"/>
      <c r="H7" s="85">
        <v>4</v>
      </c>
      <c r="I7" s="85">
        <v>4</v>
      </c>
      <c r="J7" s="85">
        <v>4</v>
      </c>
      <c r="K7" s="85">
        <v>3</v>
      </c>
      <c r="L7" s="85">
        <v>3</v>
      </c>
      <c r="M7" s="85"/>
      <c r="N7" s="85">
        <v>5</v>
      </c>
      <c r="O7" s="85">
        <v>3</v>
      </c>
      <c r="P7" s="85">
        <v>3</v>
      </c>
      <c r="Q7" s="85">
        <v>3</v>
      </c>
      <c r="R7" s="85">
        <v>3</v>
      </c>
      <c r="S7" s="85">
        <v>4</v>
      </c>
      <c r="T7" s="85"/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6</v>
      </c>
      <c r="AA7" s="98">
        <f t="shared" si="5"/>
        <v>4</v>
      </c>
      <c r="AB7" s="98">
        <f t="shared" si="6"/>
        <v>1</v>
      </c>
      <c r="AC7" s="98">
        <f t="shared" si="7"/>
        <v>11</v>
      </c>
      <c r="AD7" s="246">
        <f t="shared" si="8"/>
        <v>3.5454545454545454</v>
      </c>
      <c r="AE7" s="99">
        <f t="shared" ref="AE7:AE32" si="26">IF(AX7=5,0.5,IF(AX7=4,0.25,IF(AX7&lt;=3,0)))</f>
        <v>0</v>
      </c>
      <c r="AG7" s="247" t="str">
        <f t="shared" si="9"/>
        <v>з</v>
      </c>
      <c r="AH7" s="247" t="str">
        <f t="shared" si="10"/>
        <v/>
      </c>
      <c r="AI7" s="247">
        <f t="shared" si="11"/>
        <v>4</v>
      </c>
      <c r="AJ7" s="247">
        <f t="shared" si="12"/>
        <v>4</v>
      </c>
      <c r="AK7" s="247">
        <f t="shared" si="13"/>
        <v>4</v>
      </c>
      <c r="AL7" s="247">
        <f t="shared" si="14"/>
        <v>3</v>
      </c>
      <c r="AM7" s="247">
        <f t="shared" si="15"/>
        <v>3</v>
      </c>
      <c r="AN7" s="247" t="str">
        <f t="shared" si="16"/>
        <v/>
      </c>
      <c r="AO7" s="247">
        <f t="shared" si="17"/>
        <v>5</v>
      </c>
      <c r="AP7" s="247">
        <f t="shared" si="18"/>
        <v>3</v>
      </c>
      <c r="AQ7" s="247">
        <f t="shared" si="19"/>
        <v>3</v>
      </c>
      <c r="AR7" s="247">
        <f t="shared" si="20"/>
        <v>3</v>
      </c>
      <c r="AS7" s="247">
        <f t="shared" si="21"/>
        <v>3</v>
      </c>
      <c r="AT7" s="247">
        <f t="shared" si="22"/>
        <v>4</v>
      </c>
      <c r="AU7" s="247" t="str">
        <f t="shared" si="23"/>
        <v/>
      </c>
      <c r="AV7" s="247" t="str">
        <f t="shared" si="24"/>
        <v/>
      </c>
      <c r="AW7" s="245">
        <f t="shared" si="25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5" customHeight="1" x14ac:dyDescent="0.25">
      <c r="A8" s="80">
        <v>3</v>
      </c>
      <c r="B8" s="81" t="s">
        <v>36</v>
      </c>
      <c r="C8" s="82" t="s">
        <v>37</v>
      </c>
      <c r="D8" s="183" t="s">
        <v>320</v>
      </c>
      <c r="E8" s="84">
        <v>2632</v>
      </c>
      <c r="F8" s="85" t="s">
        <v>287</v>
      </c>
      <c r="G8" s="85"/>
      <c r="H8" s="85">
        <v>5</v>
      </c>
      <c r="I8" s="85">
        <v>3</v>
      </c>
      <c r="J8" s="85">
        <v>5</v>
      </c>
      <c r="K8" s="85">
        <v>3</v>
      </c>
      <c r="L8" s="85">
        <v>4</v>
      </c>
      <c r="M8" s="85"/>
      <c r="N8" s="85">
        <v>5</v>
      </c>
      <c r="O8" s="85">
        <v>3</v>
      </c>
      <c r="P8" s="85">
        <v>3</v>
      </c>
      <c r="Q8" s="85">
        <v>5</v>
      </c>
      <c r="R8" s="85">
        <v>3</v>
      </c>
      <c r="S8" s="85">
        <v>4</v>
      </c>
      <c r="T8" s="85"/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5</v>
      </c>
      <c r="AA8" s="98">
        <f t="shared" si="5"/>
        <v>2</v>
      </c>
      <c r="AB8" s="98">
        <f t="shared" si="6"/>
        <v>4</v>
      </c>
      <c r="AC8" s="98">
        <f t="shared" si="7"/>
        <v>11</v>
      </c>
      <c r="AD8" s="246">
        <f t="shared" si="8"/>
        <v>3.9090909090909092</v>
      </c>
      <c r="AE8" s="99">
        <f t="shared" si="26"/>
        <v>0</v>
      </c>
      <c r="AG8" s="247" t="str">
        <f t="shared" si="9"/>
        <v>з</v>
      </c>
      <c r="AH8" s="247" t="str">
        <f t="shared" si="10"/>
        <v/>
      </c>
      <c r="AI8" s="247">
        <f t="shared" si="11"/>
        <v>5</v>
      </c>
      <c r="AJ8" s="247">
        <f t="shared" si="12"/>
        <v>3</v>
      </c>
      <c r="AK8" s="247">
        <f t="shared" si="13"/>
        <v>5</v>
      </c>
      <c r="AL8" s="247">
        <f t="shared" si="14"/>
        <v>3</v>
      </c>
      <c r="AM8" s="247">
        <f t="shared" si="15"/>
        <v>4</v>
      </c>
      <c r="AN8" s="247" t="str">
        <f t="shared" si="16"/>
        <v/>
      </c>
      <c r="AO8" s="247">
        <f t="shared" si="17"/>
        <v>5</v>
      </c>
      <c r="AP8" s="247">
        <f t="shared" si="18"/>
        <v>3</v>
      </c>
      <c r="AQ8" s="247">
        <f t="shared" si="19"/>
        <v>3</v>
      </c>
      <c r="AR8" s="247">
        <f t="shared" si="20"/>
        <v>5</v>
      </c>
      <c r="AS8" s="247">
        <f t="shared" si="21"/>
        <v>3</v>
      </c>
      <c r="AT8" s="247">
        <f t="shared" si="22"/>
        <v>4</v>
      </c>
      <c r="AU8" s="247" t="str">
        <f t="shared" si="23"/>
        <v/>
      </c>
      <c r="AV8" s="247" t="str">
        <f t="shared" si="24"/>
        <v/>
      </c>
      <c r="AW8" s="245">
        <f t="shared" si="25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5" customHeight="1" x14ac:dyDescent="0.25">
      <c r="A9" s="80">
        <v>4</v>
      </c>
      <c r="B9" s="81" t="s">
        <v>36</v>
      </c>
      <c r="C9" s="82" t="s">
        <v>37</v>
      </c>
      <c r="D9" s="183" t="s">
        <v>321</v>
      </c>
      <c r="E9" s="84">
        <v>2632</v>
      </c>
      <c r="F9" s="85" t="s">
        <v>287</v>
      </c>
      <c r="G9" s="85"/>
      <c r="H9" s="85">
        <v>5</v>
      </c>
      <c r="I9" s="85">
        <v>4</v>
      </c>
      <c r="J9" s="85">
        <v>5</v>
      </c>
      <c r="K9" s="85">
        <v>4</v>
      </c>
      <c r="L9" s="85">
        <v>5</v>
      </c>
      <c r="M9" s="85"/>
      <c r="N9" s="85">
        <v>5</v>
      </c>
      <c r="O9" s="85">
        <v>4</v>
      </c>
      <c r="P9" s="85">
        <v>5</v>
      </c>
      <c r="Q9" s="85">
        <v>5</v>
      </c>
      <c r="R9" s="85">
        <v>5</v>
      </c>
      <c r="S9" s="85">
        <v>5</v>
      </c>
      <c r="T9" s="85"/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3</v>
      </c>
      <c r="AB9" s="98">
        <f t="shared" si="6"/>
        <v>8</v>
      </c>
      <c r="AC9" s="98">
        <f t="shared" si="7"/>
        <v>11</v>
      </c>
      <c r="AD9" s="246">
        <f t="shared" si="8"/>
        <v>4.7272727272727275</v>
      </c>
      <c r="AE9" s="99">
        <f t="shared" si="26"/>
        <v>0</v>
      </c>
      <c r="AG9" s="247" t="str">
        <f t="shared" si="9"/>
        <v>з</v>
      </c>
      <c r="AH9" s="247" t="str">
        <f t="shared" si="10"/>
        <v/>
      </c>
      <c r="AI9" s="247">
        <f t="shared" si="11"/>
        <v>5</v>
      </c>
      <c r="AJ9" s="247">
        <f t="shared" si="12"/>
        <v>4</v>
      </c>
      <c r="AK9" s="247">
        <f t="shared" si="13"/>
        <v>5</v>
      </c>
      <c r="AL9" s="247">
        <f t="shared" si="14"/>
        <v>4</v>
      </c>
      <c r="AM9" s="247">
        <f t="shared" si="15"/>
        <v>5</v>
      </c>
      <c r="AN9" s="247" t="str">
        <f t="shared" si="16"/>
        <v/>
      </c>
      <c r="AO9" s="247">
        <f t="shared" si="17"/>
        <v>5</v>
      </c>
      <c r="AP9" s="247">
        <f t="shared" si="18"/>
        <v>4</v>
      </c>
      <c r="AQ9" s="247">
        <f t="shared" si="19"/>
        <v>5</v>
      </c>
      <c r="AR9" s="247">
        <f t="shared" si="20"/>
        <v>5</v>
      </c>
      <c r="AS9" s="247">
        <f t="shared" si="21"/>
        <v>5</v>
      </c>
      <c r="AT9" s="247">
        <f t="shared" si="22"/>
        <v>5</v>
      </c>
      <c r="AU9" s="247" t="str">
        <f t="shared" si="23"/>
        <v/>
      </c>
      <c r="AV9" s="247" t="str">
        <f t="shared" si="24"/>
        <v/>
      </c>
      <c r="AW9" s="245">
        <f t="shared" si="25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5" customHeight="1" x14ac:dyDescent="0.25">
      <c r="A10" s="80">
        <v>5</v>
      </c>
      <c r="B10" s="81" t="s">
        <v>36</v>
      </c>
      <c r="C10" s="82" t="s">
        <v>37</v>
      </c>
      <c r="D10" s="183" t="s">
        <v>322</v>
      </c>
      <c r="E10" s="84">
        <v>2632</v>
      </c>
      <c r="F10" s="85" t="s">
        <v>287</v>
      </c>
      <c r="G10" s="85"/>
      <c r="H10" s="85">
        <v>5</v>
      </c>
      <c r="I10" s="85">
        <v>3</v>
      </c>
      <c r="J10" s="85">
        <v>5</v>
      </c>
      <c r="K10" s="85">
        <v>3</v>
      </c>
      <c r="L10" s="85">
        <v>5</v>
      </c>
      <c r="M10" s="85"/>
      <c r="N10" s="85">
        <v>5</v>
      </c>
      <c r="O10" s="85">
        <v>3</v>
      </c>
      <c r="P10" s="85">
        <v>4</v>
      </c>
      <c r="Q10" s="85">
        <v>3</v>
      </c>
      <c r="R10" s="85">
        <v>5</v>
      </c>
      <c r="S10" s="85">
        <v>5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4</v>
      </c>
      <c r="AA10" s="98">
        <f t="shared" si="5"/>
        <v>1</v>
      </c>
      <c r="AB10" s="98">
        <f t="shared" si="6"/>
        <v>6</v>
      </c>
      <c r="AC10" s="98">
        <f t="shared" si="7"/>
        <v>11</v>
      </c>
      <c r="AD10" s="246">
        <f t="shared" si="8"/>
        <v>4.1818181818181817</v>
      </c>
      <c r="AE10" s="99">
        <f t="shared" si="26"/>
        <v>0</v>
      </c>
      <c r="AG10" s="247" t="str">
        <f t="shared" si="9"/>
        <v>з</v>
      </c>
      <c r="AH10" s="247" t="str">
        <f t="shared" si="10"/>
        <v/>
      </c>
      <c r="AI10" s="247">
        <f t="shared" si="11"/>
        <v>5</v>
      </c>
      <c r="AJ10" s="247">
        <f t="shared" si="12"/>
        <v>3</v>
      </c>
      <c r="AK10" s="247">
        <f t="shared" si="13"/>
        <v>5</v>
      </c>
      <c r="AL10" s="247">
        <f t="shared" si="14"/>
        <v>3</v>
      </c>
      <c r="AM10" s="247">
        <f t="shared" si="15"/>
        <v>5</v>
      </c>
      <c r="AN10" s="247" t="str">
        <f t="shared" si="16"/>
        <v/>
      </c>
      <c r="AO10" s="247">
        <f t="shared" si="17"/>
        <v>5</v>
      </c>
      <c r="AP10" s="247">
        <f t="shared" si="18"/>
        <v>3</v>
      </c>
      <c r="AQ10" s="247">
        <f t="shared" si="19"/>
        <v>4</v>
      </c>
      <c r="AR10" s="247">
        <f t="shared" si="20"/>
        <v>3</v>
      </c>
      <c r="AS10" s="247">
        <f t="shared" si="21"/>
        <v>5</v>
      </c>
      <c r="AT10" s="247">
        <f t="shared" si="22"/>
        <v>5</v>
      </c>
      <c r="AU10" s="247" t="str">
        <f t="shared" si="23"/>
        <v/>
      </c>
      <c r="AV10" s="247" t="str">
        <f t="shared" si="24"/>
        <v/>
      </c>
      <c r="AW10" s="245">
        <f t="shared" si="25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5" customHeight="1" x14ac:dyDescent="0.25">
      <c r="A11" s="80">
        <v>6</v>
      </c>
      <c r="B11" s="81" t="s">
        <v>36</v>
      </c>
      <c r="C11" s="82" t="s">
        <v>37</v>
      </c>
      <c r="D11" s="183" t="s">
        <v>323</v>
      </c>
      <c r="E11" s="84">
        <v>2632</v>
      </c>
      <c r="F11" s="85" t="s">
        <v>287</v>
      </c>
      <c r="G11" s="85"/>
      <c r="H11" s="85">
        <v>5</v>
      </c>
      <c r="I11" s="85">
        <v>3</v>
      </c>
      <c r="J11" s="85">
        <v>5</v>
      </c>
      <c r="K11" s="85" t="s">
        <v>92</v>
      </c>
      <c r="L11" s="85">
        <v>5</v>
      </c>
      <c r="M11" s="85"/>
      <c r="N11" s="85">
        <v>5</v>
      </c>
      <c r="O11" s="85">
        <v>3</v>
      </c>
      <c r="P11" s="85">
        <v>4</v>
      </c>
      <c r="Q11" s="85">
        <v>5</v>
      </c>
      <c r="R11" s="85">
        <v>4</v>
      </c>
      <c r="S11" s="85">
        <v>5</v>
      </c>
      <c r="T11" s="85"/>
      <c r="U11" s="85"/>
      <c r="V11" s="245">
        <f t="shared" si="0"/>
        <v>2</v>
      </c>
      <c r="W11" s="98">
        <f t="shared" si="1"/>
        <v>0</v>
      </c>
      <c r="X11" s="98">
        <f t="shared" si="2"/>
        <v>0</v>
      </c>
      <c r="Y11" s="98">
        <f t="shared" si="3"/>
        <v>1</v>
      </c>
      <c r="Z11" s="98">
        <f t="shared" si="4"/>
        <v>2</v>
      </c>
      <c r="AA11" s="98">
        <f t="shared" si="5"/>
        <v>2</v>
      </c>
      <c r="AB11" s="98">
        <f t="shared" si="6"/>
        <v>6</v>
      </c>
      <c r="AC11" s="98">
        <f t="shared" si="7"/>
        <v>11</v>
      </c>
      <c r="AD11" s="246">
        <f t="shared" si="8"/>
        <v>4.1818181818181817</v>
      </c>
      <c r="AE11" s="99">
        <f t="shared" si="26"/>
        <v>0</v>
      </c>
      <c r="AG11" s="247" t="str">
        <f t="shared" si="9"/>
        <v>з</v>
      </c>
      <c r="AH11" s="247" t="str">
        <f t="shared" si="10"/>
        <v/>
      </c>
      <c r="AI11" s="247">
        <f t="shared" si="11"/>
        <v>5</v>
      </c>
      <c r="AJ11" s="247">
        <f t="shared" si="12"/>
        <v>3</v>
      </c>
      <c r="AK11" s="247">
        <f t="shared" si="13"/>
        <v>5</v>
      </c>
      <c r="AL11" s="247">
        <f t="shared" si="14"/>
        <v>2</v>
      </c>
      <c r="AM11" s="247">
        <f t="shared" si="15"/>
        <v>5</v>
      </c>
      <c r="AN11" s="247" t="str">
        <f t="shared" si="16"/>
        <v/>
      </c>
      <c r="AO11" s="247">
        <f t="shared" si="17"/>
        <v>5</v>
      </c>
      <c r="AP11" s="247">
        <f t="shared" si="18"/>
        <v>3</v>
      </c>
      <c r="AQ11" s="247">
        <f t="shared" si="19"/>
        <v>4</v>
      </c>
      <c r="AR11" s="247">
        <f t="shared" si="20"/>
        <v>5</v>
      </c>
      <c r="AS11" s="247">
        <f t="shared" si="21"/>
        <v>4</v>
      </c>
      <c r="AT11" s="247">
        <f t="shared" si="22"/>
        <v>5</v>
      </c>
      <c r="AU11" s="247" t="str">
        <f t="shared" si="23"/>
        <v/>
      </c>
      <c r="AV11" s="247" t="str">
        <f t="shared" si="24"/>
        <v/>
      </c>
      <c r="AW11" s="245">
        <f t="shared" si="25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5" customHeight="1" x14ac:dyDescent="0.25">
      <c r="A12" s="80">
        <v>7</v>
      </c>
      <c r="B12" s="81" t="s">
        <v>36</v>
      </c>
      <c r="C12" s="82" t="s">
        <v>37</v>
      </c>
      <c r="D12" s="183" t="s">
        <v>324</v>
      </c>
      <c r="E12" s="84">
        <v>2632</v>
      </c>
      <c r="F12" s="85" t="s">
        <v>287</v>
      </c>
      <c r="G12" s="85"/>
      <c r="H12" s="85">
        <v>4</v>
      </c>
      <c r="I12" s="85">
        <v>4</v>
      </c>
      <c r="J12" s="85">
        <v>4</v>
      </c>
      <c r="K12" s="85">
        <v>3</v>
      </c>
      <c r="L12" s="85">
        <v>3</v>
      </c>
      <c r="M12" s="85"/>
      <c r="N12" s="85" t="s">
        <v>41</v>
      </c>
      <c r="O12" s="85" t="s">
        <v>166</v>
      </c>
      <c r="P12" s="85">
        <v>3</v>
      </c>
      <c r="Q12" s="85">
        <v>5</v>
      </c>
      <c r="R12" s="85">
        <v>3</v>
      </c>
      <c r="S12" s="85">
        <v>4</v>
      </c>
      <c r="T12" s="85"/>
      <c r="U12" s="85"/>
      <c r="V12" s="245">
        <f t="shared" si="0"/>
        <v>2</v>
      </c>
      <c r="W12" s="98">
        <f t="shared" si="1"/>
        <v>0</v>
      </c>
      <c r="X12" s="98">
        <f t="shared" si="2"/>
        <v>0</v>
      </c>
      <c r="Y12" s="98">
        <f t="shared" si="3"/>
        <v>1</v>
      </c>
      <c r="Z12" s="98">
        <f t="shared" si="4"/>
        <v>4</v>
      </c>
      <c r="AA12" s="98">
        <f t="shared" si="5"/>
        <v>4</v>
      </c>
      <c r="AB12" s="98">
        <f t="shared" si="6"/>
        <v>1</v>
      </c>
      <c r="AC12" s="98">
        <f t="shared" si="7"/>
        <v>10</v>
      </c>
      <c r="AD12" s="246">
        <f t="shared" si="8"/>
        <v>3.5</v>
      </c>
      <c r="AE12" s="99">
        <f t="shared" si="26"/>
        <v>0</v>
      </c>
      <c r="AG12" s="247" t="str">
        <f t="shared" si="9"/>
        <v>з</v>
      </c>
      <c r="AH12" s="247" t="str">
        <f t="shared" si="10"/>
        <v/>
      </c>
      <c r="AI12" s="247">
        <f t="shared" si="11"/>
        <v>4</v>
      </c>
      <c r="AJ12" s="247">
        <f t="shared" si="12"/>
        <v>4</v>
      </c>
      <c r="AK12" s="247">
        <f t="shared" si="13"/>
        <v>4</v>
      </c>
      <c r="AL12" s="247">
        <f t="shared" si="14"/>
        <v>3</v>
      </c>
      <c r="AM12" s="247">
        <f t="shared" si="15"/>
        <v>3</v>
      </c>
      <c r="AN12" s="247" t="str">
        <f t="shared" si="16"/>
        <v/>
      </c>
      <c r="AO12" s="247" t="str">
        <f t="shared" si="17"/>
        <v>а</v>
      </c>
      <c r="AP12" s="247">
        <f t="shared" si="18"/>
        <v>2</v>
      </c>
      <c r="AQ12" s="247">
        <f t="shared" si="19"/>
        <v>3</v>
      </c>
      <c r="AR12" s="247">
        <f t="shared" si="20"/>
        <v>5</v>
      </c>
      <c r="AS12" s="247">
        <f t="shared" si="21"/>
        <v>3</v>
      </c>
      <c r="AT12" s="247">
        <f t="shared" si="22"/>
        <v>4</v>
      </c>
      <c r="AU12" s="247" t="str">
        <f t="shared" si="23"/>
        <v/>
      </c>
      <c r="AV12" s="247" t="str">
        <f t="shared" si="24"/>
        <v/>
      </c>
      <c r="AW12" s="245">
        <f t="shared" si="25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5" customHeight="1" x14ac:dyDescent="0.25">
      <c r="A13" s="80">
        <v>8</v>
      </c>
      <c r="B13" s="81" t="s">
        <v>36</v>
      </c>
      <c r="C13" s="82" t="s">
        <v>86</v>
      </c>
      <c r="D13" s="183" t="s">
        <v>325</v>
      </c>
      <c r="E13" s="84">
        <v>2632</v>
      </c>
      <c r="F13" s="85" t="s">
        <v>287</v>
      </c>
      <c r="G13" s="85"/>
      <c r="H13" s="85">
        <v>5</v>
      </c>
      <c r="I13" s="85">
        <v>3</v>
      </c>
      <c r="J13" s="85">
        <v>5</v>
      </c>
      <c r="K13" s="85">
        <v>3</v>
      </c>
      <c r="L13" s="85">
        <v>4</v>
      </c>
      <c r="M13" s="85"/>
      <c r="N13" s="85">
        <v>3</v>
      </c>
      <c r="O13" s="85">
        <v>3</v>
      </c>
      <c r="P13" s="85">
        <v>4</v>
      </c>
      <c r="Q13" s="85">
        <v>5</v>
      </c>
      <c r="R13" s="85">
        <v>4</v>
      </c>
      <c r="S13" s="85">
        <v>5</v>
      </c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4</v>
      </c>
      <c r="AA13" s="98">
        <f t="shared" si="5"/>
        <v>3</v>
      </c>
      <c r="AB13" s="98">
        <f t="shared" si="6"/>
        <v>4</v>
      </c>
      <c r="AC13" s="98">
        <f t="shared" si="7"/>
        <v>11</v>
      </c>
      <c r="AD13" s="246">
        <f t="shared" si="8"/>
        <v>4</v>
      </c>
      <c r="AE13" s="99">
        <f t="shared" si="26"/>
        <v>0</v>
      </c>
      <c r="AG13" s="247" t="str">
        <f t="shared" si="9"/>
        <v>з</v>
      </c>
      <c r="AH13" s="247" t="str">
        <f t="shared" si="10"/>
        <v/>
      </c>
      <c r="AI13" s="247">
        <f t="shared" si="11"/>
        <v>5</v>
      </c>
      <c r="AJ13" s="247">
        <f t="shared" si="12"/>
        <v>3</v>
      </c>
      <c r="AK13" s="247">
        <f t="shared" si="13"/>
        <v>5</v>
      </c>
      <c r="AL13" s="247">
        <f t="shared" si="14"/>
        <v>3</v>
      </c>
      <c r="AM13" s="247">
        <f t="shared" si="15"/>
        <v>4</v>
      </c>
      <c r="AN13" s="247" t="str">
        <f t="shared" si="16"/>
        <v/>
      </c>
      <c r="AO13" s="247">
        <f t="shared" si="17"/>
        <v>3</v>
      </c>
      <c r="AP13" s="247">
        <f t="shared" si="18"/>
        <v>3</v>
      </c>
      <c r="AQ13" s="247">
        <f t="shared" si="19"/>
        <v>4</v>
      </c>
      <c r="AR13" s="247">
        <f t="shared" si="20"/>
        <v>5</v>
      </c>
      <c r="AS13" s="247">
        <f t="shared" si="21"/>
        <v>4</v>
      </c>
      <c r="AT13" s="247">
        <f t="shared" si="22"/>
        <v>5</v>
      </c>
      <c r="AU13" s="247" t="str">
        <f t="shared" si="23"/>
        <v/>
      </c>
      <c r="AV13" s="247" t="str">
        <f t="shared" si="24"/>
        <v/>
      </c>
      <c r="AW13" s="245">
        <f t="shared" si="25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5" customHeight="1" x14ac:dyDescent="0.25">
      <c r="A14" s="80">
        <v>9</v>
      </c>
      <c r="B14" s="248"/>
      <c r="C14" s="82" t="s">
        <v>37</v>
      </c>
      <c r="D14" s="183" t="s">
        <v>326</v>
      </c>
      <c r="E14" s="84">
        <v>2632</v>
      </c>
      <c r="F14" s="85" t="s">
        <v>287</v>
      </c>
      <c r="G14" s="85"/>
      <c r="H14" s="85">
        <v>3</v>
      </c>
      <c r="I14" s="85">
        <v>4</v>
      </c>
      <c r="J14" s="85">
        <v>4</v>
      </c>
      <c r="K14" s="85" t="s">
        <v>92</v>
      </c>
      <c r="L14" s="85">
        <v>3</v>
      </c>
      <c r="M14" s="85"/>
      <c r="N14" s="85">
        <v>5</v>
      </c>
      <c r="O14" s="85" t="s">
        <v>92</v>
      </c>
      <c r="P14" s="85">
        <v>3</v>
      </c>
      <c r="Q14" s="85">
        <v>5</v>
      </c>
      <c r="R14" s="85">
        <v>3</v>
      </c>
      <c r="S14" s="85">
        <v>4</v>
      </c>
      <c r="T14" s="85"/>
      <c r="U14" s="85"/>
      <c r="V14" s="245">
        <f t="shared" si="0"/>
        <v>2</v>
      </c>
      <c r="W14" s="98">
        <f t="shared" si="1"/>
        <v>0</v>
      </c>
      <c r="X14" s="98">
        <f t="shared" si="2"/>
        <v>0</v>
      </c>
      <c r="Y14" s="98">
        <f t="shared" si="3"/>
        <v>2</v>
      </c>
      <c r="Z14" s="98">
        <f t="shared" si="4"/>
        <v>4</v>
      </c>
      <c r="AA14" s="98">
        <f t="shared" si="5"/>
        <v>3</v>
      </c>
      <c r="AB14" s="98">
        <f t="shared" si="6"/>
        <v>2</v>
      </c>
      <c r="AC14" s="98">
        <f t="shared" si="7"/>
        <v>11</v>
      </c>
      <c r="AD14" s="255">
        <f t="shared" si="8"/>
        <v>3.4545454545454546</v>
      </c>
      <c r="AE14" s="293">
        <f t="shared" si="26"/>
        <v>0</v>
      </c>
      <c r="AF14" s="15"/>
      <c r="AG14" s="247" t="str">
        <f t="shared" si="9"/>
        <v>з</v>
      </c>
      <c r="AH14" s="247" t="str">
        <f t="shared" si="10"/>
        <v/>
      </c>
      <c r="AI14" s="247">
        <f t="shared" si="11"/>
        <v>3</v>
      </c>
      <c r="AJ14" s="247">
        <f t="shared" si="12"/>
        <v>4</v>
      </c>
      <c r="AK14" s="247">
        <f t="shared" si="13"/>
        <v>4</v>
      </c>
      <c r="AL14" s="247">
        <f t="shared" si="14"/>
        <v>2</v>
      </c>
      <c r="AM14" s="247">
        <f t="shared" si="15"/>
        <v>3</v>
      </c>
      <c r="AN14" s="247" t="str">
        <f t="shared" si="16"/>
        <v/>
      </c>
      <c r="AO14" s="247">
        <f t="shared" si="17"/>
        <v>5</v>
      </c>
      <c r="AP14" s="247">
        <f t="shared" si="18"/>
        <v>2</v>
      </c>
      <c r="AQ14" s="247">
        <f t="shared" si="19"/>
        <v>3</v>
      </c>
      <c r="AR14" s="247">
        <f t="shared" si="20"/>
        <v>5</v>
      </c>
      <c r="AS14" s="247">
        <f t="shared" si="21"/>
        <v>3</v>
      </c>
      <c r="AT14" s="247">
        <f t="shared" si="22"/>
        <v>4</v>
      </c>
      <c r="AU14" s="247" t="str">
        <f t="shared" si="23"/>
        <v/>
      </c>
      <c r="AV14" s="247" t="str">
        <f t="shared" si="24"/>
        <v/>
      </c>
      <c r="AW14" s="245">
        <f t="shared" si="25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0">
        <v>10</v>
      </c>
      <c r="B15" s="248"/>
      <c r="C15" s="82" t="s">
        <v>37</v>
      </c>
      <c r="D15" s="183" t="s">
        <v>327</v>
      </c>
      <c r="E15" s="84">
        <v>2632</v>
      </c>
      <c r="F15" s="85" t="s">
        <v>287</v>
      </c>
      <c r="G15" s="85"/>
      <c r="H15" s="85">
        <v>5</v>
      </c>
      <c r="I15" s="85">
        <v>5</v>
      </c>
      <c r="J15" s="85">
        <v>5</v>
      </c>
      <c r="K15" s="85">
        <v>3</v>
      </c>
      <c r="L15" s="85">
        <v>5</v>
      </c>
      <c r="M15" s="85"/>
      <c r="N15" s="85">
        <v>5</v>
      </c>
      <c r="O15" s="85">
        <v>4</v>
      </c>
      <c r="P15" s="85">
        <v>5</v>
      </c>
      <c r="Q15" s="85">
        <v>4</v>
      </c>
      <c r="R15" s="85">
        <v>5</v>
      </c>
      <c r="S15" s="85">
        <v>5</v>
      </c>
      <c r="T15" s="85"/>
      <c r="U15" s="85"/>
      <c r="V15" s="245">
        <f t="shared" si="0"/>
        <v>3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1</v>
      </c>
      <c r="AA15" s="98">
        <f t="shared" si="5"/>
        <v>2</v>
      </c>
      <c r="AB15" s="98">
        <f t="shared" si="6"/>
        <v>8</v>
      </c>
      <c r="AC15" s="98">
        <f t="shared" si="7"/>
        <v>11</v>
      </c>
      <c r="AD15" s="255">
        <f t="shared" si="8"/>
        <v>4.6363636363636367</v>
      </c>
      <c r="AE15" s="293">
        <f t="shared" si="26"/>
        <v>0</v>
      </c>
      <c r="AF15" s="15"/>
      <c r="AG15" s="247" t="str">
        <f t="shared" si="9"/>
        <v>з</v>
      </c>
      <c r="AH15" s="247" t="str">
        <f t="shared" si="10"/>
        <v/>
      </c>
      <c r="AI15" s="247">
        <f t="shared" si="11"/>
        <v>5</v>
      </c>
      <c r="AJ15" s="247">
        <f t="shared" si="12"/>
        <v>5</v>
      </c>
      <c r="AK15" s="247">
        <f t="shared" si="13"/>
        <v>5</v>
      </c>
      <c r="AL15" s="247">
        <f t="shared" si="14"/>
        <v>3</v>
      </c>
      <c r="AM15" s="247">
        <f t="shared" si="15"/>
        <v>5</v>
      </c>
      <c r="AN15" s="247" t="str">
        <f t="shared" si="16"/>
        <v/>
      </c>
      <c r="AO15" s="247">
        <f t="shared" si="17"/>
        <v>5</v>
      </c>
      <c r="AP15" s="247">
        <f t="shared" si="18"/>
        <v>4</v>
      </c>
      <c r="AQ15" s="247">
        <f t="shared" si="19"/>
        <v>5</v>
      </c>
      <c r="AR15" s="247">
        <f t="shared" si="20"/>
        <v>4</v>
      </c>
      <c r="AS15" s="247">
        <f t="shared" si="21"/>
        <v>5</v>
      </c>
      <c r="AT15" s="247">
        <f t="shared" si="22"/>
        <v>5</v>
      </c>
      <c r="AU15" s="247" t="str">
        <f t="shared" si="23"/>
        <v/>
      </c>
      <c r="AV15" s="247" t="str">
        <f t="shared" si="24"/>
        <v/>
      </c>
      <c r="AW15" s="245">
        <f t="shared" si="25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0">
        <v>11</v>
      </c>
      <c r="B16" s="248"/>
      <c r="C16" s="82" t="s">
        <v>37</v>
      </c>
      <c r="D16" s="183" t="s">
        <v>328</v>
      </c>
      <c r="E16" s="84">
        <v>2632</v>
      </c>
      <c r="F16" s="85" t="s">
        <v>287</v>
      </c>
      <c r="G16" s="85"/>
      <c r="H16" s="85">
        <v>4</v>
      </c>
      <c r="I16" s="85">
        <v>4</v>
      </c>
      <c r="J16" s="85">
        <v>4</v>
      </c>
      <c r="K16" s="85">
        <v>3</v>
      </c>
      <c r="L16" s="85">
        <v>4</v>
      </c>
      <c r="M16" s="85"/>
      <c r="N16" s="85">
        <v>5</v>
      </c>
      <c r="O16" s="85">
        <v>3</v>
      </c>
      <c r="P16" s="85">
        <v>3</v>
      </c>
      <c r="Q16" s="85">
        <v>5</v>
      </c>
      <c r="R16" s="85">
        <v>3</v>
      </c>
      <c r="S16" s="85">
        <v>5</v>
      </c>
      <c r="T16" s="85"/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4</v>
      </c>
      <c r="AA16" s="98">
        <f t="shared" si="5"/>
        <v>4</v>
      </c>
      <c r="AB16" s="98">
        <f t="shared" si="6"/>
        <v>3</v>
      </c>
      <c r="AC16" s="98">
        <f t="shared" si="7"/>
        <v>11</v>
      </c>
      <c r="AD16" s="255">
        <f t="shared" si="8"/>
        <v>3.9090909090909092</v>
      </c>
      <c r="AE16" s="293">
        <f t="shared" si="26"/>
        <v>0</v>
      </c>
      <c r="AF16" s="15"/>
      <c r="AG16" s="247" t="str">
        <f t="shared" si="9"/>
        <v>з</v>
      </c>
      <c r="AH16" s="247" t="str">
        <f t="shared" si="10"/>
        <v/>
      </c>
      <c r="AI16" s="247">
        <f t="shared" si="11"/>
        <v>4</v>
      </c>
      <c r="AJ16" s="247">
        <f t="shared" si="12"/>
        <v>4</v>
      </c>
      <c r="AK16" s="247">
        <f t="shared" si="13"/>
        <v>4</v>
      </c>
      <c r="AL16" s="247">
        <f t="shared" si="14"/>
        <v>3</v>
      </c>
      <c r="AM16" s="247">
        <f t="shared" si="15"/>
        <v>4</v>
      </c>
      <c r="AN16" s="247" t="str">
        <f t="shared" si="16"/>
        <v/>
      </c>
      <c r="AO16" s="247">
        <f t="shared" si="17"/>
        <v>5</v>
      </c>
      <c r="AP16" s="247">
        <f t="shared" si="18"/>
        <v>3</v>
      </c>
      <c r="AQ16" s="247">
        <f t="shared" si="19"/>
        <v>3</v>
      </c>
      <c r="AR16" s="247">
        <f t="shared" si="20"/>
        <v>5</v>
      </c>
      <c r="AS16" s="247">
        <f t="shared" si="21"/>
        <v>3</v>
      </c>
      <c r="AT16" s="247">
        <f t="shared" si="22"/>
        <v>5</v>
      </c>
      <c r="AU16" s="247" t="str">
        <f t="shared" si="23"/>
        <v/>
      </c>
      <c r="AV16" s="247" t="str">
        <f t="shared" si="24"/>
        <v/>
      </c>
      <c r="AW16" s="245">
        <f t="shared" si="25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0">
        <v>12</v>
      </c>
      <c r="B17" s="251"/>
      <c r="C17" s="82" t="s">
        <v>37</v>
      </c>
      <c r="D17" s="183" t="s">
        <v>329</v>
      </c>
      <c r="E17" s="84">
        <v>2632</v>
      </c>
      <c r="F17" s="85" t="s">
        <v>287</v>
      </c>
      <c r="G17" s="85"/>
      <c r="H17" s="85">
        <v>5</v>
      </c>
      <c r="I17" s="85">
        <v>4</v>
      </c>
      <c r="J17" s="85">
        <v>5</v>
      </c>
      <c r="K17" s="85">
        <v>3</v>
      </c>
      <c r="L17" s="85">
        <v>4</v>
      </c>
      <c r="M17" s="85"/>
      <c r="N17" s="85">
        <v>5</v>
      </c>
      <c r="O17" s="85" t="s">
        <v>166</v>
      </c>
      <c r="P17" s="85">
        <v>4</v>
      </c>
      <c r="Q17" s="85">
        <v>4</v>
      </c>
      <c r="R17" s="85">
        <v>4</v>
      </c>
      <c r="S17" s="85">
        <v>5</v>
      </c>
      <c r="T17" s="85"/>
      <c r="U17" s="85"/>
      <c r="V17" s="245">
        <f t="shared" si="0"/>
        <v>2</v>
      </c>
      <c r="W17" s="98">
        <f t="shared" si="1"/>
        <v>0</v>
      </c>
      <c r="X17" s="98">
        <f t="shared" si="2"/>
        <v>0</v>
      </c>
      <c r="Y17" s="98">
        <f t="shared" si="3"/>
        <v>1</v>
      </c>
      <c r="Z17" s="98">
        <f t="shared" si="4"/>
        <v>1</v>
      </c>
      <c r="AA17" s="98">
        <f t="shared" si="5"/>
        <v>5</v>
      </c>
      <c r="AB17" s="98">
        <f t="shared" si="6"/>
        <v>4</v>
      </c>
      <c r="AC17" s="98">
        <f t="shared" si="7"/>
        <v>11</v>
      </c>
      <c r="AD17" s="255">
        <f t="shared" si="8"/>
        <v>4.0909090909090908</v>
      </c>
      <c r="AE17" s="293">
        <f t="shared" si="26"/>
        <v>0</v>
      </c>
      <c r="AF17" s="15"/>
      <c r="AG17" s="247" t="str">
        <f t="shared" si="9"/>
        <v>з</v>
      </c>
      <c r="AH17" s="247" t="str">
        <f t="shared" si="10"/>
        <v/>
      </c>
      <c r="AI17" s="247">
        <f t="shared" si="11"/>
        <v>5</v>
      </c>
      <c r="AJ17" s="247">
        <f t="shared" si="12"/>
        <v>4</v>
      </c>
      <c r="AK17" s="247">
        <f t="shared" si="13"/>
        <v>5</v>
      </c>
      <c r="AL17" s="247">
        <f t="shared" si="14"/>
        <v>3</v>
      </c>
      <c r="AM17" s="247">
        <f t="shared" si="15"/>
        <v>4</v>
      </c>
      <c r="AN17" s="247" t="str">
        <f t="shared" si="16"/>
        <v/>
      </c>
      <c r="AO17" s="247">
        <f t="shared" si="17"/>
        <v>5</v>
      </c>
      <c r="AP17" s="247">
        <f t="shared" si="18"/>
        <v>2</v>
      </c>
      <c r="AQ17" s="247">
        <f t="shared" si="19"/>
        <v>4</v>
      </c>
      <c r="AR17" s="247">
        <f t="shared" si="20"/>
        <v>4</v>
      </c>
      <c r="AS17" s="247">
        <f t="shared" si="21"/>
        <v>4</v>
      </c>
      <c r="AT17" s="247">
        <f t="shared" si="22"/>
        <v>5</v>
      </c>
      <c r="AU17" s="247" t="str">
        <f t="shared" si="23"/>
        <v/>
      </c>
      <c r="AV17" s="247" t="str">
        <f t="shared" si="24"/>
        <v/>
      </c>
      <c r="AW17" s="245">
        <f t="shared" si="25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0">
        <v>13</v>
      </c>
      <c r="B18" s="199"/>
      <c r="C18" s="82" t="s">
        <v>37</v>
      </c>
      <c r="D18" s="183" t="s">
        <v>330</v>
      </c>
      <c r="E18" s="84">
        <v>2632</v>
      </c>
      <c r="F18" s="85" t="s">
        <v>287</v>
      </c>
      <c r="G18" s="85"/>
      <c r="H18" s="85">
        <v>5</v>
      </c>
      <c r="I18" s="85">
        <v>4</v>
      </c>
      <c r="J18" s="85">
        <v>5</v>
      </c>
      <c r="K18" s="85">
        <v>3</v>
      </c>
      <c r="L18" s="85">
        <v>5</v>
      </c>
      <c r="M18" s="85"/>
      <c r="N18" s="85">
        <v>5</v>
      </c>
      <c r="O18" s="85">
        <v>4</v>
      </c>
      <c r="P18" s="85">
        <v>5</v>
      </c>
      <c r="Q18" s="85">
        <v>4</v>
      </c>
      <c r="R18" s="85">
        <v>4</v>
      </c>
      <c r="S18" s="85">
        <v>5</v>
      </c>
      <c r="T18" s="85"/>
      <c r="U18" s="85"/>
      <c r="V18" s="245">
        <f t="shared" si="0"/>
        <v>3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1</v>
      </c>
      <c r="AA18" s="98">
        <f t="shared" si="5"/>
        <v>4</v>
      </c>
      <c r="AB18" s="98">
        <f t="shared" si="6"/>
        <v>6</v>
      </c>
      <c r="AC18" s="98">
        <f t="shared" si="7"/>
        <v>11</v>
      </c>
      <c r="AD18" s="255">
        <f t="shared" si="8"/>
        <v>4.4545454545454541</v>
      </c>
      <c r="AE18" s="293">
        <f t="shared" si="26"/>
        <v>0</v>
      </c>
      <c r="AF18" s="15"/>
      <c r="AG18" s="247" t="str">
        <f t="shared" si="9"/>
        <v>з</v>
      </c>
      <c r="AH18" s="247" t="str">
        <f t="shared" si="10"/>
        <v/>
      </c>
      <c r="AI18" s="247">
        <f t="shared" si="11"/>
        <v>5</v>
      </c>
      <c r="AJ18" s="247">
        <f t="shared" si="12"/>
        <v>4</v>
      </c>
      <c r="AK18" s="247">
        <f t="shared" si="13"/>
        <v>5</v>
      </c>
      <c r="AL18" s="247">
        <f t="shared" si="14"/>
        <v>3</v>
      </c>
      <c r="AM18" s="247">
        <f t="shared" si="15"/>
        <v>5</v>
      </c>
      <c r="AN18" s="247" t="str">
        <f t="shared" si="16"/>
        <v/>
      </c>
      <c r="AO18" s="247">
        <f t="shared" si="17"/>
        <v>5</v>
      </c>
      <c r="AP18" s="247">
        <f t="shared" si="18"/>
        <v>4</v>
      </c>
      <c r="AQ18" s="247">
        <f t="shared" si="19"/>
        <v>5</v>
      </c>
      <c r="AR18" s="247">
        <f t="shared" si="20"/>
        <v>4</v>
      </c>
      <c r="AS18" s="247">
        <f t="shared" si="21"/>
        <v>4</v>
      </c>
      <c r="AT18" s="247">
        <f t="shared" si="22"/>
        <v>5</v>
      </c>
      <c r="AU18" s="247" t="str">
        <f t="shared" si="23"/>
        <v/>
      </c>
      <c r="AV18" s="247" t="str">
        <f t="shared" si="24"/>
        <v/>
      </c>
      <c r="AW18" s="245">
        <f t="shared" si="25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0">
        <v>14</v>
      </c>
      <c r="B19" s="199"/>
      <c r="C19" s="82" t="s">
        <v>37</v>
      </c>
      <c r="D19" s="183" t="s">
        <v>331</v>
      </c>
      <c r="E19" s="84">
        <v>2632</v>
      </c>
      <c r="F19" s="85" t="s">
        <v>287</v>
      </c>
      <c r="G19" s="85"/>
      <c r="H19" s="85">
        <v>4</v>
      </c>
      <c r="I19" s="85">
        <v>4</v>
      </c>
      <c r="J19" s="85">
        <v>5</v>
      </c>
      <c r="K19" s="85">
        <v>3</v>
      </c>
      <c r="L19" s="85">
        <v>4</v>
      </c>
      <c r="M19" s="85"/>
      <c r="N19" s="85">
        <v>5</v>
      </c>
      <c r="O19" s="85">
        <v>3</v>
      </c>
      <c r="P19" s="85">
        <v>3</v>
      </c>
      <c r="Q19" s="85">
        <v>4</v>
      </c>
      <c r="R19" s="85">
        <v>3</v>
      </c>
      <c r="S19" s="85">
        <v>5</v>
      </c>
      <c r="T19" s="85"/>
      <c r="U19" s="85"/>
      <c r="V19" s="245">
        <f t="shared" si="0"/>
        <v>3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4</v>
      </c>
      <c r="AA19" s="98">
        <f t="shared" si="5"/>
        <v>4</v>
      </c>
      <c r="AB19" s="98">
        <f t="shared" si="6"/>
        <v>3</v>
      </c>
      <c r="AC19" s="98">
        <f t="shared" si="7"/>
        <v>11</v>
      </c>
      <c r="AD19" s="255">
        <f t="shared" si="8"/>
        <v>3.9090909090909092</v>
      </c>
      <c r="AE19" s="293">
        <f t="shared" si="26"/>
        <v>0</v>
      </c>
      <c r="AF19" s="15"/>
      <c r="AG19" s="247" t="str">
        <f t="shared" si="9"/>
        <v>з</v>
      </c>
      <c r="AH19" s="247" t="str">
        <f t="shared" si="10"/>
        <v/>
      </c>
      <c r="AI19" s="247">
        <f t="shared" si="11"/>
        <v>4</v>
      </c>
      <c r="AJ19" s="247">
        <f t="shared" si="12"/>
        <v>4</v>
      </c>
      <c r="AK19" s="247">
        <f t="shared" si="13"/>
        <v>5</v>
      </c>
      <c r="AL19" s="247">
        <f t="shared" si="14"/>
        <v>3</v>
      </c>
      <c r="AM19" s="247">
        <f t="shared" si="15"/>
        <v>4</v>
      </c>
      <c r="AN19" s="247" t="str">
        <f t="shared" si="16"/>
        <v/>
      </c>
      <c r="AO19" s="247">
        <f t="shared" si="17"/>
        <v>5</v>
      </c>
      <c r="AP19" s="247">
        <f t="shared" si="18"/>
        <v>3</v>
      </c>
      <c r="AQ19" s="247">
        <f t="shared" si="19"/>
        <v>3</v>
      </c>
      <c r="AR19" s="247">
        <f t="shared" si="20"/>
        <v>4</v>
      </c>
      <c r="AS19" s="247">
        <f t="shared" si="21"/>
        <v>3</v>
      </c>
      <c r="AT19" s="247">
        <f t="shared" si="22"/>
        <v>5</v>
      </c>
      <c r="AU19" s="247" t="str">
        <f t="shared" si="23"/>
        <v/>
      </c>
      <c r="AV19" s="247" t="str">
        <f t="shared" si="24"/>
        <v/>
      </c>
      <c r="AW19" s="245">
        <f t="shared" si="25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0">
        <v>15</v>
      </c>
      <c r="B20" s="199"/>
      <c r="C20" s="82" t="s">
        <v>37</v>
      </c>
      <c r="D20" s="183" t="s">
        <v>332</v>
      </c>
      <c r="E20" s="84">
        <v>2632</v>
      </c>
      <c r="F20" s="85" t="s">
        <v>287</v>
      </c>
      <c r="G20" s="85"/>
      <c r="H20" s="85">
        <v>3</v>
      </c>
      <c r="I20" s="85">
        <v>4</v>
      </c>
      <c r="J20" s="85">
        <v>5</v>
      </c>
      <c r="K20" s="85">
        <v>3</v>
      </c>
      <c r="L20" s="85">
        <v>4</v>
      </c>
      <c r="M20" s="85"/>
      <c r="N20" s="85">
        <v>5</v>
      </c>
      <c r="O20" s="85">
        <v>3</v>
      </c>
      <c r="P20" s="85">
        <v>4</v>
      </c>
      <c r="Q20" s="85">
        <v>4</v>
      </c>
      <c r="R20" s="85">
        <v>4</v>
      </c>
      <c r="S20" s="85">
        <v>4</v>
      </c>
      <c r="T20" s="85"/>
      <c r="U20" s="85"/>
      <c r="V20" s="245">
        <f t="shared" si="0"/>
        <v>3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3</v>
      </c>
      <c r="AA20" s="98">
        <f t="shared" si="5"/>
        <v>6</v>
      </c>
      <c r="AB20" s="98">
        <f t="shared" si="6"/>
        <v>2</v>
      </c>
      <c r="AC20" s="98">
        <f t="shared" si="7"/>
        <v>11</v>
      </c>
      <c r="AD20" s="255">
        <f t="shared" si="8"/>
        <v>3.9090909090909092</v>
      </c>
      <c r="AE20" s="293">
        <f t="shared" si="26"/>
        <v>0</v>
      </c>
      <c r="AF20" s="15"/>
      <c r="AG20" s="247" t="str">
        <f t="shared" si="9"/>
        <v>з</v>
      </c>
      <c r="AH20" s="247" t="str">
        <f t="shared" si="10"/>
        <v/>
      </c>
      <c r="AI20" s="247">
        <f t="shared" si="11"/>
        <v>3</v>
      </c>
      <c r="AJ20" s="247">
        <f t="shared" si="12"/>
        <v>4</v>
      </c>
      <c r="AK20" s="247">
        <f t="shared" si="13"/>
        <v>5</v>
      </c>
      <c r="AL20" s="247">
        <f t="shared" si="14"/>
        <v>3</v>
      </c>
      <c r="AM20" s="247">
        <f t="shared" si="15"/>
        <v>4</v>
      </c>
      <c r="AN20" s="247" t="str">
        <f t="shared" si="16"/>
        <v/>
      </c>
      <c r="AO20" s="247">
        <f t="shared" si="17"/>
        <v>5</v>
      </c>
      <c r="AP20" s="247">
        <f t="shared" si="18"/>
        <v>3</v>
      </c>
      <c r="AQ20" s="247">
        <f t="shared" si="19"/>
        <v>4</v>
      </c>
      <c r="AR20" s="247">
        <f t="shared" si="20"/>
        <v>4</v>
      </c>
      <c r="AS20" s="247">
        <f t="shared" si="21"/>
        <v>4</v>
      </c>
      <c r="AT20" s="247">
        <f t="shared" si="22"/>
        <v>4</v>
      </c>
      <c r="AU20" s="247" t="str">
        <f t="shared" si="23"/>
        <v/>
      </c>
      <c r="AV20" s="247" t="str">
        <f t="shared" si="24"/>
        <v/>
      </c>
      <c r="AW20" s="245">
        <f t="shared" si="25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0">
        <v>16</v>
      </c>
      <c r="B21" s="199"/>
      <c r="C21" s="82" t="s">
        <v>37</v>
      </c>
      <c r="D21" s="183" t="s">
        <v>333</v>
      </c>
      <c r="E21" s="84">
        <v>2632</v>
      </c>
      <c r="F21" s="85" t="s">
        <v>287</v>
      </c>
      <c r="G21" s="85"/>
      <c r="H21" s="85">
        <v>5</v>
      </c>
      <c r="I21" s="85">
        <v>4</v>
      </c>
      <c r="J21" s="85">
        <v>5</v>
      </c>
      <c r="K21" s="85">
        <v>3</v>
      </c>
      <c r="L21" s="85">
        <v>5</v>
      </c>
      <c r="M21" s="85"/>
      <c r="N21" s="85">
        <v>5</v>
      </c>
      <c r="O21" s="85">
        <v>4</v>
      </c>
      <c r="P21" s="85">
        <v>4</v>
      </c>
      <c r="Q21" s="85">
        <v>4</v>
      </c>
      <c r="R21" s="85">
        <v>4</v>
      </c>
      <c r="S21" s="85">
        <v>5</v>
      </c>
      <c r="T21" s="85"/>
      <c r="U21" s="85"/>
      <c r="V21" s="245">
        <f t="shared" si="0"/>
        <v>3</v>
      </c>
      <c r="W21" s="98">
        <f t="shared" si="1"/>
        <v>0</v>
      </c>
      <c r="X21" s="98">
        <f t="shared" si="2"/>
        <v>0</v>
      </c>
      <c r="Y21" s="98">
        <f t="shared" si="3"/>
        <v>0</v>
      </c>
      <c r="Z21" s="98">
        <f t="shared" si="4"/>
        <v>1</v>
      </c>
      <c r="AA21" s="98">
        <f t="shared" si="5"/>
        <v>5</v>
      </c>
      <c r="AB21" s="98">
        <f t="shared" si="6"/>
        <v>5</v>
      </c>
      <c r="AC21" s="98">
        <f t="shared" si="7"/>
        <v>11</v>
      </c>
      <c r="AD21" s="255">
        <f t="shared" si="8"/>
        <v>4.3636363636363633</v>
      </c>
      <c r="AE21" s="293">
        <f t="shared" si="26"/>
        <v>0</v>
      </c>
      <c r="AF21" s="15"/>
      <c r="AG21" s="247" t="str">
        <f t="shared" si="9"/>
        <v>з</v>
      </c>
      <c r="AH21" s="247" t="str">
        <f t="shared" si="10"/>
        <v/>
      </c>
      <c r="AI21" s="247">
        <f t="shared" si="11"/>
        <v>5</v>
      </c>
      <c r="AJ21" s="247">
        <f t="shared" si="12"/>
        <v>4</v>
      </c>
      <c r="AK21" s="247">
        <f t="shared" si="13"/>
        <v>5</v>
      </c>
      <c r="AL21" s="247">
        <f t="shared" si="14"/>
        <v>3</v>
      </c>
      <c r="AM21" s="247">
        <f t="shared" si="15"/>
        <v>5</v>
      </c>
      <c r="AN21" s="247" t="str">
        <f t="shared" si="16"/>
        <v/>
      </c>
      <c r="AO21" s="247">
        <f t="shared" si="17"/>
        <v>5</v>
      </c>
      <c r="AP21" s="247">
        <f t="shared" si="18"/>
        <v>4</v>
      </c>
      <c r="AQ21" s="247">
        <f t="shared" si="19"/>
        <v>4</v>
      </c>
      <c r="AR21" s="247">
        <f t="shared" si="20"/>
        <v>4</v>
      </c>
      <c r="AS21" s="247">
        <f t="shared" si="21"/>
        <v>4</v>
      </c>
      <c r="AT21" s="247">
        <f t="shared" si="22"/>
        <v>5</v>
      </c>
      <c r="AU21" s="247" t="str">
        <f t="shared" si="23"/>
        <v/>
      </c>
      <c r="AV21" s="247" t="str">
        <f t="shared" si="24"/>
        <v/>
      </c>
      <c r="AW21" s="245">
        <f t="shared" si="25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0">
        <v>17</v>
      </c>
      <c r="B22" s="199"/>
      <c r="C22" s="82" t="s">
        <v>37</v>
      </c>
      <c r="D22" s="183" t="s">
        <v>334</v>
      </c>
      <c r="E22" s="84">
        <v>2632</v>
      </c>
      <c r="F22" s="85" t="s">
        <v>287</v>
      </c>
      <c r="G22" s="85"/>
      <c r="H22" s="85">
        <v>4</v>
      </c>
      <c r="I22" s="85">
        <v>5</v>
      </c>
      <c r="J22" s="85">
        <v>5</v>
      </c>
      <c r="K22" s="85">
        <v>3</v>
      </c>
      <c r="L22" s="85">
        <v>5</v>
      </c>
      <c r="M22" s="85"/>
      <c r="N22" s="85">
        <v>5</v>
      </c>
      <c r="O22" s="85">
        <v>3</v>
      </c>
      <c r="P22" s="85">
        <v>4</v>
      </c>
      <c r="Q22" s="85">
        <v>4</v>
      </c>
      <c r="R22" s="85">
        <v>5</v>
      </c>
      <c r="S22" s="85">
        <v>5</v>
      </c>
      <c r="T22" s="85"/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2</v>
      </c>
      <c r="AA22" s="98">
        <f t="shared" si="5"/>
        <v>3</v>
      </c>
      <c r="AB22" s="98">
        <f t="shared" si="6"/>
        <v>6</v>
      </c>
      <c r="AC22" s="98">
        <f t="shared" si="7"/>
        <v>11</v>
      </c>
      <c r="AD22" s="255">
        <f t="shared" si="8"/>
        <v>4.3636363636363633</v>
      </c>
      <c r="AE22" s="293">
        <f t="shared" si="26"/>
        <v>0</v>
      </c>
      <c r="AF22" s="15"/>
      <c r="AG22" s="247" t="str">
        <f t="shared" si="9"/>
        <v>з</v>
      </c>
      <c r="AH22" s="247" t="str">
        <f t="shared" si="10"/>
        <v/>
      </c>
      <c r="AI22" s="247">
        <f t="shared" si="11"/>
        <v>4</v>
      </c>
      <c r="AJ22" s="247">
        <f t="shared" si="12"/>
        <v>5</v>
      </c>
      <c r="AK22" s="247">
        <f t="shared" si="13"/>
        <v>5</v>
      </c>
      <c r="AL22" s="247">
        <f t="shared" si="14"/>
        <v>3</v>
      </c>
      <c r="AM22" s="247">
        <f t="shared" si="15"/>
        <v>5</v>
      </c>
      <c r="AN22" s="247" t="str">
        <f t="shared" si="16"/>
        <v/>
      </c>
      <c r="AO22" s="247">
        <f t="shared" si="17"/>
        <v>5</v>
      </c>
      <c r="AP22" s="247">
        <f t="shared" si="18"/>
        <v>3</v>
      </c>
      <c r="AQ22" s="247">
        <f t="shared" si="19"/>
        <v>4</v>
      </c>
      <c r="AR22" s="247">
        <f t="shared" si="20"/>
        <v>4</v>
      </c>
      <c r="AS22" s="247">
        <f t="shared" si="21"/>
        <v>5</v>
      </c>
      <c r="AT22" s="247">
        <f t="shared" si="22"/>
        <v>5</v>
      </c>
      <c r="AU22" s="247" t="str">
        <f t="shared" si="23"/>
        <v/>
      </c>
      <c r="AV22" s="247" t="str">
        <f t="shared" si="24"/>
        <v/>
      </c>
      <c r="AW22" s="245">
        <f t="shared" si="25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0">
        <v>18</v>
      </c>
      <c r="B23" s="199"/>
      <c r="C23" s="82" t="s">
        <v>86</v>
      </c>
      <c r="D23" s="112" t="s">
        <v>335</v>
      </c>
      <c r="E23" s="84">
        <v>2632</v>
      </c>
      <c r="F23" s="85" t="s">
        <v>287</v>
      </c>
      <c r="G23" s="85"/>
      <c r="H23" s="85">
        <v>4</v>
      </c>
      <c r="I23" s="85">
        <v>5</v>
      </c>
      <c r="J23" s="85">
        <v>5</v>
      </c>
      <c r="K23" s="85">
        <v>3</v>
      </c>
      <c r="L23" s="85">
        <v>5</v>
      </c>
      <c r="M23" s="85"/>
      <c r="N23" s="85">
        <v>5</v>
      </c>
      <c r="O23" s="85">
        <v>4</v>
      </c>
      <c r="P23" s="85">
        <v>5</v>
      </c>
      <c r="Q23" s="85">
        <v>5</v>
      </c>
      <c r="R23" s="85">
        <v>5</v>
      </c>
      <c r="S23" s="85">
        <v>5</v>
      </c>
      <c r="T23" s="85"/>
      <c r="U23" s="85"/>
      <c r="V23" s="245">
        <f t="shared" si="0"/>
        <v>3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1</v>
      </c>
      <c r="AA23" s="98">
        <f t="shared" si="5"/>
        <v>2</v>
      </c>
      <c r="AB23" s="98">
        <f t="shared" si="6"/>
        <v>8</v>
      </c>
      <c r="AC23" s="98">
        <f t="shared" si="7"/>
        <v>11</v>
      </c>
      <c r="AD23" s="255">
        <f t="shared" si="8"/>
        <v>4.6363636363636367</v>
      </c>
      <c r="AE23" s="293">
        <f t="shared" si="26"/>
        <v>0</v>
      </c>
      <c r="AF23" s="15"/>
      <c r="AG23" s="247" t="str">
        <f t="shared" si="9"/>
        <v>з</v>
      </c>
      <c r="AH23" s="247" t="str">
        <f t="shared" si="10"/>
        <v/>
      </c>
      <c r="AI23" s="247">
        <f t="shared" si="11"/>
        <v>4</v>
      </c>
      <c r="AJ23" s="247">
        <f t="shared" si="12"/>
        <v>5</v>
      </c>
      <c r="AK23" s="247">
        <f t="shared" si="13"/>
        <v>5</v>
      </c>
      <c r="AL23" s="247">
        <f t="shared" si="14"/>
        <v>3</v>
      </c>
      <c r="AM23" s="247">
        <f t="shared" si="15"/>
        <v>5</v>
      </c>
      <c r="AN23" s="247" t="str">
        <f t="shared" si="16"/>
        <v/>
      </c>
      <c r="AO23" s="247">
        <f t="shared" si="17"/>
        <v>5</v>
      </c>
      <c r="AP23" s="247">
        <f t="shared" si="18"/>
        <v>4</v>
      </c>
      <c r="AQ23" s="247">
        <f t="shared" si="19"/>
        <v>5</v>
      </c>
      <c r="AR23" s="247">
        <f t="shared" si="20"/>
        <v>5</v>
      </c>
      <c r="AS23" s="247">
        <f t="shared" si="21"/>
        <v>5</v>
      </c>
      <c r="AT23" s="247">
        <f t="shared" si="22"/>
        <v>5</v>
      </c>
      <c r="AU23" s="247" t="str">
        <f t="shared" si="23"/>
        <v/>
      </c>
      <c r="AV23" s="247" t="str">
        <f t="shared" si="24"/>
        <v/>
      </c>
      <c r="AW23" s="245">
        <f t="shared" si="25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0">
        <v>19</v>
      </c>
      <c r="B24" s="199"/>
      <c r="C24" s="82" t="s">
        <v>86</v>
      </c>
      <c r="D24" s="183" t="s">
        <v>336</v>
      </c>
      <c r="E24" s="84">
        <v>2632</v>
      </c>
      <c r="F24" s="85" t="s">
        <v>287</v>
      </c>
      <c r="G24" s="85"/>
      <c r="H24" s="85">
        <v>4</v>
      </c>
      <c r="I24" s="85">
        <v>4</v>
      </c>
      <c r="J24" s="85">
        <v>5</v>
      </c>
      <c r="K24" s="85">
        <v>3</v>
      </c>
      <c r="L24" s="85">
        <v>5</v>
      </c>
      <c r="M24" s="85"/>
      <c r="N24" s="85">
        <v>5</v>
      </c>
      <c r="O24" s="85">
        <v>4</v>
      </c>
      <c r="P24" s="85">
        <v>4</v>
      </c>
      <c r="Q24" s="85">
        <v>5</v>
      </c>
      <c r="R24" s="85">
        <v>4</v>
      </c>
      <c r="S24" s="85">
        <v>5</v>
      </c>
      <c r="T24" s="85"/>
      <c r="U24" s="85"/>
      <c r="V24" s="245">
        <f t="shared" si="0"/>
        <v>3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1</v>
      </c>
      <c r="AA24" s="98">
        <f t="shared" si="5"/>
        <v>5</v>
      </c>
      <c r="AB24" s="98">
        <f t="shared" si="6"/>
        <v>5</v>
      </c>
      <c r="AC24" s="98">
        <f t="shared" si="7"/>
        <v>11</v>
      </c>
      <c r="AD24" s="255">
        <f t="shared" si="8"/>
        <v>4.3636363636363633</v>
      </c>
      <c r="AE24" s="293">
        <f t="shared" si="26"/>
        <v>0</v>
      </c>
      <c r="AF24" s="15"/>
      <c r="AG24" s="247" t="str">
        <f t="shared" si="9"/>
        <v>з</v>
      </c>
      <c r="AH24" s="247" t="str">
        <f t="shared" si="10"/>
        <v/>
      </c>
      <c r="AI24" s="247">
        <f t="shared" si="11"/>
        <v>4</v>
      </c>
      <c r="AJ24" s="247">
        <f t="shared" si="12"/>
        <v>4</v>
      </c>
      <c r="AK24" s="247">
        <f t="shared" si="13"/>
        <v>5</v>
      </c>
      <c r="AL24" s="247">
        <f t="shared" si="14"/>
        <v>3</v>
      </c>
      <c r="AM24" s="247">
        <f t="shared" si="15"/>
        <v>5</v>
      </c>
      <c r="AN24" s="247" t="str">
        <f t="shared" si="16"/>
        <v/>
      </c>
      <c r="AO24" s="247">
        <f t="shared" si="17"/>
        <v>5</v>
      </c>
      <c r="AP24" s="247">
        <f t="shared" si="18"/>
        <v>4</v>
      </c>
      <c r="AQ24" s="247">
        <f t="shared" si="19"/>
        <v>4</v>
      </c>
      <c r="AR24" s="247">
        <f t="shared" si="20"/>
        <v>5</v>
      </c>
      <c r="AS24" s="247">
        <f t="shared" si="21"/>
        <v>4</v>
      </c>
      <c r="AT24" s="247">
        <f t="shared" si="22"/>
        <v>5</v>
      </c>
      <c r="AU24" s="247" t="str">
        <f t="shared" si="23"/>
        <v/>
      </c>
      <c r="AV24" s="247" t="str">
        <f t="shared" si="24"/>
        <v/>
      </c>
      <c r="AW24" s="245">
        <f t="shared" si="25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0">
        <v>20</v>
      </c>
      <c r="B25" s="199"/>
      <c r="C25" s="82" t="s">
        <v>37</v>
      </c>
      <c r="D25" s="183" t="s">
        <v>337</v>
      </c>
      <c r="E25" s="84">
        <v>2632</v>
      </c>
      <c r="F25" s="85" t="s">
        <v>287</v>
      </c>
      <c r="G25" s="85"/>
      <c r="H25" s="85">
        <v>4</v>
      </c>
      <c r="I25" s="85">
        <v>5</v>
      </c>
      <c r="J25" s="85">
        <v>5</v>
      </c>
      <c r="K25" s="85">
        <v>4</v>
      </c>
      <c r="L25" s="85">
        <v>5</v>
      </c>
      <c r="M25" s="85"/>
      <c r="N25" s="85">
        <v>5</v>
      </c>
      <c r="O25" s="85">
        <v>3</v>
      </c>
      <c r="P25" s="85">
        <v>3</v>
      </c>
      <c r="Q25" s="85">
        <v>4</v>
      </c>
      <c r="R25" s="85">
        <v>4</v>
      </c>
      <c r="S25" s="85">
        <v>5</v>
      </c>
      <c r="T25" s="85"/>
      <c r="U25" s="85"/>
      <c r="V25" s="245">
        <f t="shared" si="0"/>
        <v>3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2</v>
      </c>
      <c r="AA25" s="98">
        <f t="shared" si="5"/>
        <v>4</v>
      </c>
      <c r="AB25" s="98">
        <f t="shared" si="6"/>
        <v>5</v>
      </c>
      <c r="AC25" s="98">
        <f t="shared" si="7"/>
        <v>11</v>
      </c>
      <c r="AD25" s="255">
        <f t="shared" si="8"/>
        <v>4.2727272727272725</v>
      </c>
      <c r="AE25" s="293">
        <f t="shared" si="26"/>
        <v>0</v>
      </c>
      <c r="AF25" s="15"/>
      <c r="AG25" s="247" t="str">
        <f t="shared" si="9"/>
        <v>з</v>
      </c>
      <c r="AH25" s="247" t="str">
        <f t="shared" si="10"/>
        <v/>
      </c>
      <c r="AI25" s="247">
        <f t="shared" si="11"/>
        <v>4</v>
      </c>
      <c r="AJ25" s="247">
        <f t="shared" si="12"/>
        <v>5</v>
      </c>
      <c r="AK25" s="247">
        <f t="shared" si="13"/>
        <v>5</v>
      </c>
      <c r="AL25" s="247">
        <f t="shared" si="14"/>
        <v>4</v>
      </c>
      <c r="AM25" s="247">
        <f t="shared" si="15"/>
        <v>5</v>
      </c>
      <c r="AN25" s="247" t="str">
        <f t="shared" si="16"/>
        <v/>
      </c>
      <c r="AO25" s="247">
        <f t="shared" si="17"/>
        <v>5</v>
      </c>
      <c r="AP25" s="247">
        <f t="shared" si="18"/>
        <v>3</v>
      </c>
      <c r="AQ25" s="247">
        <f t="shared" si="19"/>
        <v>3</v>
      </c>
      <c r="AR25" s="247">
        <f t="shared" si="20"/>
        <v>4</v>
      </c>
      <c r="AS25" s="247">
        <f t="shared" si="21"/>
        <v>4</v>
      </c>
      <c r="AT25" s="247">
        <f t="shared" si="22"/>
        <v>5</v>
      </c>
      <c r="AU25" s="247" t="str">
        <f t="shared" si="23"/>
        <v/>
      </c>
      <c r="AV25" s="247" t="str">
        <f t="shared" si="24"/>
        <v/>
      </c>
      <c r="AW25" s="245">
        <f t="shared" si="25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0">
        <v>21</v>
      </c>
      <c r="B26" s="199"/>
      <c r="C26" s="82" t="s">
        <v>37</v>
      </c>
      <c r="D26" s="183" t="s">
        <v>338</v>
      </c>
      <c r="E26" s="84">
        <v>2632</v>
      </c>
      <c r="F26" s="85" t="s">
        <v>287</v>
      </c>
      <c r="G26" s="85"/>
      <c r="H26" s="85">
        <v>5</v>
      </c>
      <c r="I26" s="85">
        <v>3</v>
      </c>
      <c r="J26" s="85">
        <v>5</v>
      </c>
      <c r="K26" s="85" t="s">
        <v>92</v>
      </c>
      <c r="L26" s="85">
        <v>3</v>
      </c>
      <c r="M26" s="85"/>
      <c r="N26" s="85">
        <v>5</v>
      </c>
      <c r="O26" s="85" t="s">
        <v>92</v>
      </c>
      <c r="P26" s="85">
        <v>3</v>
      </c>
      <c r="Q26" s="85">
        <v>5</v>
      </c>
      <c r="R26" s="85">
        <v>3</v>
      </c>
      <c r="S26" s="85">
        <v>5</v>
      </c>
      <c r="T26" s="85"/>
      <c r="U26" s="85"/>
      <c r="V26" s="245">
        <f t="shared" si="0"/>
        <v>2</v>
      </c>
      <c r="W26" s="98">
        <f t="shared" si="1"/>
        <v>0</v>
      </c>
      <c r="X26" s="98">
        <f t="shared" si="2"/>
        <v>0</v>
      </c>
      <c r="Y26" s="98">
        <f t="shared" si="3"/>
        <v>2</v>
      </c>
      <c r="Z26" s="98">
        <f t="shared" si="4"/>
        <v>4</v>
      </c>
      <c r="AA26" s="98">
        <f t="shared" si="5"/>
        <v>0</v>
      </c>
      <c r="AB26" s="98">
        <f t="shared" si="6"/>
        <v>5</v>
      </c>
      <c r="AC26" s="98">
        <f t="shared" si="7"/>
        <v>11</v>
      </c>
      <c r="AD26" s="255">
        <f t="shared" si="8"/>
        <v>3.7272727272727271</v>
      </c>
      <c r="AE26" s="293">
        <f t="shared" si="26"/>
        <v>0</v>
      </c>
      <c r="AF26" s="15"/>
      <c r="AG26" s="247" t="str">
        <f t="shared" si="9"/>
        <v>з</v>
      </c>
      <c r="AH26" s="247" t="str">
        <f t="shared" si="10"/>
        <v/>
      </c>
      <c r="AI26" s="247">
        <f t="shared" si="11"/>
        <v>5</v>
      </c>
      <c r="AJ26" s="247">
        <f t="shared" si="12"/>
        <v>3</v>
      </c>
      <c r="AK26" s="247">
        <f t="shared" si="13"/>
        <v>5</v>
      </c>
      <c r="AL26" s="247">
        <f t="shared" si="14"/>
        <v>2</v>
      </c>
      <c r="AM26" s="247">
        <f t="shared" si="15"/>
        <v>3</v>
      </c>
      <c r="AN26" s="247" t="str">
        <f t="shared" si="16"/>
        <v/>
      </c>
      <c r="AO26" s="247">
        <f t="shared" si="17"/>
        <v>5</v>
      </c>
      <c r="AP26" s="247">
        <f t="shared" si="18"/>
        <v>2</v>
      </c>
      <c r="AQ26" s="247">
        <f t="shared" si="19"/>
        <v>3</v>
      </c>
      <c r="AR26" s="247">
        <f t="shared" si="20"/>
        <v>5</v>
      </c>
      <c r="AS26" s="247">
        <f t="shared" si="21"/>
        <v>3</v>
      </c>
      <c r="AT26" s="247">
        <f t="shared" si="22"/>
        <v>5</v>
      </c>
      <c r="AU26" s="247" t="str">
        <f t="shared" si="23"/>
        <v/>
      </c>
      <c r="AV26" s="247" t="str">
        <f t="shared" si="24"/>
        <v/>
      </c>
      <c r="AW26" s="245">
        <f t="shared" si="25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0">
        <v>22</v>
      </c>
      <c r="B27" s="199"/>
      <c r="C27" s="82" t="s">
        <v>37</v>
      </c>
      <c r="D27" s="183" t="s">
        <v>339</v>
      </c>
      <c r="E27" s="84">
        <v>2632</v>
      </c>
      <c r="F27" s="85" t="s">
        <v>287</v>
      </c>
      <c r="G27" s="85"/>
      <c r="H27" s="85">
        <v>5</v>
      </c>
      <c r="I27" s="85">
        <v>3</v>
      </c>
      <c r="J27" s="85">
        <v>5</v>
      </c>
      <c r="K27" s="85">
        <v>3</v>
      </c>
      <c r="L27" s="85">
        <v>5</v>
      </c>
      <c r="M27" s="85"/>
      <c r="N27" s="85">
        <v>5</v>
      </c>
      <c r="O27" s="85">
        <v>3</v>
      </c>
      <c r="P27" s="85">
        <v>3</v>
      </c>
      <c r="Q27" s="85">
        <v>4</v>
      </c>
      <c r="R27" s="85">
        <v>5</v>
      </c>
      <c r="S27" s="85">
        <v>5</v>
      </c>
      <c r="T27" s="85"/>
      <c r="U27" s="85"/>
      <c r="V27" s="245">
        <f t="shared" si="0"/>
        <v>3</v>
      </c>
      <c r="W27" s="98">
        <f t="shared" si="1"/>
        <v>0</v>
      </c>
      <c r="X27" s="98">
        <f t="shared" si="2"/>
        <v>0</v>
      </c>
      <c r="Y27" s="98">
        <f t="shared" si="3"/>
        <v>0</v>
      </c>
      <c r="Z27" s="98">
        <f t="shared" si="4"/>
        <v>4</v>
      </c>
      <c r="AA27" s="98">
        <f t="shared" si="5"/>
        <v>1</v>
      </c>
      <c r="AB27" s="98">
        <f t="shared" si="6"/>
        <v>6</v>
      </c>
      <c r="AC27" s="98">
        <f t="shared" si="7"/>
        <v>11</v>
      </c>
      <c r="AD27" s="255">
        <f t="shared" si="8"/>
        <v>4.1818181818181817</v>
      </c>
      <c r="AE27" s="293">
        <f t="shared" si="26"/>
        <v>0</v>
      </c>
      <c r="AF27" s="15"/>
      <c r="AG27" s="247" t="str">
        <f t="shared" si="9"/>
        <v>з</v>
      </c>
      <c r="AH27" s="247" t="str">
        <f t="shared" si="10"/>
        <v/>
      </c>
      <c r="AI27" s="247">
        <f t="shared" si="11"/>
        <v>5</v>
      </c>
      <c r="AJ27" s="247">
        <f t="shared" si="12"/>
        <v>3</v>
      </c>
      <c r="AK27" s="247">
        <f t="shared" si="13"/>
        <v>5</v>
      </c>
      <c r="AL27" s="247">
        <f t="shared" si="14"/>
        <v>3</v>
      </c>
      <c r="AM27" s="247">
        <f t="shared" si="15"/>
        <v>5</v>
      </c>
      <c r="AN27" s="247" t="str">
        <f t="shared" si="16"/>
        <v/>
      </c>
      <c r="AO27" s="247">
        <f t="shared" si="17"/>
        <v>5</v>
      </c>
      <c r="AP27" s="247">
        <f t="shared" si="18"/>
        <v>3</v>
      </c>
      <c r="AQ27" s="247">
        <f t="shared" si="19"/>
        <v>3</v>
      </c>
      <c r="AR27" s="247">
        <f t="shared" si="20"/>
        <v>4</v>
      </c>
      <c r="AS27" s="247">
        <f t="shared" si="21"/>
        <v>5</v>
      </c>
      <c r="AT27" s="247">
        <f t="shared" si="22"/>
        <v>5</v>
      </c>
      <c r="AU27" s="247" t="str">
        <f t="shared" si="23"/>
        <v/>
      </c>
      <c r="AV27" s="247" t="str">
        <f t="shared" si="24"/>
        <v/>
      </c>
      <c r="AW27" s="245">
        <f t="shared" si="25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customHeight="1" x14ac:dyDescent="0.25">
      <c r="A28" s="80">
        <v>23</v>
      </c>
      <c r="B28" s="199"/>
      <c r="C28" s="82" t="s">
        <v>37</v>
      </c>
      <c r="D28" s="183" t="s">
        <v>340</v>
      </c>
      <c r="E28" s="84">
        <v>2632</v>
      </c>
      <c r="F28" s="85" t="s">
        <v>287</v>
      </c>
      <c r="G28" s="85"/>
      <c r="H28" s="85">
        <v>5</v>
      </c>
      <c r="I28" s="85">
        <v>4</v>
      </c>
      <c r="J28" s="85">
        <v>5</v>
      </c>
      <c r="K28" s="85">
        <v>3</v>
      </c>
      <c r="L28" s="85">
        <v>5</v>
      </c>
      <c r="M28" s="85"/>
      <c r="N28" s="85">
        <v>5</v>
      </c>
      <c r="O28" s="85" t="s">
        <v>341</v>
      </c>
      <c r="P28" s="85">
        <v>3</v>
      </c>
      <c r="Q28" s="85">
        <v>3</v>
      </c>
      <c r="R28" s="85">
        <v>3</v>
      </c>
      <c r="S28" s="85">
        <v>5</v>
      </c>
      <c r="T28" s="85"/>
      <c r="U28" s="85"/>
      <c r="V28" s="245">
        <f t="shared" si="0"/>
        <v>2</v>
      </c>
      <c r="W28" s="98">
        <f t="shared" si="1"/>
        <v>0</v>
      </c>
      <c r="X28" s="98">
        <f t="shared" si="2"/>
        <v>0</v>
      </c>
      <c r="Y28" s="98">
        <f t="shared" si="3"/>
        <v>1</v>
      </c>
      <c r="Z28" s="98">
        <f t="shared" si="4"/>
        <v>4</v>
      </c>
      <c r="AA28" s="98">
        <f t="shared" si="5"/>
        <v>1</v>
      </c>
      <c r="AB28" s="98">
        <f t="shared" si="6"/>
        <v>5</v>
      </c>
      <c r="AC28" s="98">
        <f t="shared" si="7"/>
        <v>11</v>
      </c>
      <c r="AD28" s="255">
        <f t="shared" si="8"/>
        <v>3.9090909090909092</v>
      </c>
      <c r="AE28" s="293">
        <f t="shared" si="26"/>
        <v>0</v>
      </c>
      <c r="AF28" s="15"/>
      <c r="AG28" s="247" t="str">
        <f t="shared" si="9"/>
        <v>з</v>
      </c>
      <c r="AH28" s="247" t="str">
        <f t="shared" si="10"/>
        <v/>
      </c>
      <c r="AI28" s="247">
        <f t="shared" si="11"/>
        <v>5</v>
      </c>
      <c r="AJ28" s="247">
        <f t="shared" si="12"/>
        <v>4</v>
      </c>
      <c r="AK28" s="247">
        <f t="shared" si="13"/>
        <v>5</v>
      </c>
      <c r="AL28" s="247">
        <f t="shared" si="14"/>
        <v>3</v>
      </c>
      <c r="AM28" s="247">
        <f t="shared" si="15"/>
        <v>5</v>
      </c>
      <c r="AN28" s="247" t="str">
        <f t="shared" si="16"/>
        <v/>
      </c>
      <c r="AO28" s="247">
        <f t="shared" si="17"/>
        <v>5</v>
      </c>
      <c r="AP28" s="247">
        <f t="shared" si="18"/>
        <v>2</v>
      </c>
      <c r="AQ28" s="247">
        <f t="shared" si="19"/>
        <v>3</v>
      </c>
      <c r="AR28" s="247">
        <f t="shared" si="20"/>
        <v>3</v>
      </c>
      <c r="AS28" s="247">
        <f t="shared" si="21"/>
        <v>3</v>
      </c>
      <c r="AT28" s="247">
        <f t="shared" si="22"/>
        <v>5</v>
      </c>
      <c r="AU28" s="247" t="str">
        <f t="shared" si="23"/>
        <v/>
      </c>
      <c r="AV28" s="247" t="str">
        <f t="shared" si="24"/>
        <v/>
      </c>
      <c r="AW28" s="245">
        <f t="shared" si="25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customHeight="1" x14ac:dyDescent="0.25">
      <c r="A29" s="80">
        <v>24</v>
      </c>
      <c r="B29" s="199"/>
      <c r="C29" s="82" t="s">
        <v>37</v>
      </c>
      <c r="D29" s="183" t="s">
        <v>342</v>
      </c>
      <c r="E29" s="84">
        <v>2632</v>
      </c>
      <c r="F29" s="85" t="s">
        <v>287</v>
      </c>
      <c r="G29" s="85"/>
      <c r="H29" s="85">
        <v>5</v>
      </c>
      <c r="I29" s="85">
        <v>4</v>
      </c>
      <c r="J29" s="85">
        <v>5</v>
      </c>
      <c r="K29" s="85">
        <v>3</v>
      </c>
      <c r="L29" s="85">
        <v>4</v>
      </c>
      <c r="M29" s="85"/>
      <c r="N29" s="85">
        <v>5</v>
      </c>
      <c r="O29" s="85" t="s">
        <v>92</v>
      </c>
      <c r="P29" s="85">
        <v>4</v>
      </c>
      <c r="Q29" s="85">
        <v>5</v>
      </c>
      <c r="R29" s="85">
        <v>4</v>
      </c>
      <c r="S29" s="85">
        <v>5</v>
      </c>
      <c r="T29" s="85"/>
      <c r="U29" s="85"/>
      <c r="V29" s="245">
        <f t="shared" si="0"/>
        <v>2</v>
      </c>
      <c r="W29" s="98">
        <f t="shared" si="1"/>
        <v>0</v>
      </c>
      <c r="X29" s="98">
        <f t="shared" si="2"/>
        <v>0</v>
      </c>
      <c r="Y29" s="98">
        <f t="shared" si="3"/>
        <v>1</v>
      </c>
      <c r="Z29" s="98">
        <f t="shared" si="4"/>
        <v>1</v>
      </c>
      <c r="AA29" s="98">
        <f t="shared" si="5"/>
        <v>4</v>
      </c>
      <c r="AB29" s="98">
        <f t="shared" si="6"/>
        <v>5</v>
      </c>
      <c r="AC29" s="98">
        <f t="shared" si="7"/>
        <v>11</v>
      </c>
      <c r="AD29" s="255">
        <f t="shared" si="8"/>
        <v>4.1818181818181817</v>
      </c>
      <c r="AE29" s="293">
        <f t="shared" si="26"/>
        <v>0</v>
      </c>
      <c r="AF29" s="15"/>
      <c r="AG29" s="247" t="str">
        <f t="shared" si="9"/>
        <v>з</v>
      </c>
      <c r="AH29" s="247" t="str">
        <f t="shared" si="10"/>
        <v/>
      </c>
      <c r="AI29" s="247">
        <f t="shared" si="11"/>
        <v>5</v>
      </c>
      <c r="AJ29" s="247">
        <f t="shared" si="12"/>
        <v>4</v>
      </c>
      <c r="AK29" s="247">
        <f t="shared" si="13"/>
        <v>5</v>
      </c>
      <c r="AL29" s="247">
        <f t="shared" si="14"/>
        <v>3</v>
      </c>
      <c r="AM29" s="247">
        <f t="shared" si="15"/>
        <v>4</v>
      </c>
      <c r="AN29" s="247" t="str">
        <f t="shared" si="16"/>
        <v/>
      </c>
      <c r="AO29" s="247">
        <f t="shared" si="17"/>
        <v>5</v>
      </c>
      <c r="AP29" s="247">
        <f t="shared" si="18"/>
        <v>2</v>
      </c>
      <c r="AQ29" s="247">
        <f t="shared" si="19"/>
        <v>4</v>
      </c>
      <c r="AR29" s="247">
        <f t="shared" si="20"/>
        <v>5</v>
      </c>
      <c r="AS29" s="247">
        <f t="shared" si="21"/>
        <v>4</v>
      </c>
      <c r="AT29" s="247">
        <f t="shared" si="22"/>
        <v>5</v>
      </c>
      <c r="AU29" s="247" t="str">
        <f t="shared" si="23"/>
        <v/>
      </c>
      <c r="AV29" s="247" t="str">
        <f t="shared" si="24"/>
        <v/>
      </c>
      <c r="AW29" s="245">
        <f t="shared" si="25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customHeight="1" x14ac:dyDescent="0.25">
      <c r="A30" s="80">
        <v>25</v>
      </c>
      <c r="B30" s="199"/>
      <c r="C30" s="82" t="s">
        <v>37</v>
      </c>
      <c r="D30" s="183" t="s">
        <v>343</v>
      </c>
      <c r="E30" s="84">
        <v>2632</v>
      </c>
      <c r="F30" s="85" t="s">
        <v>287</v>
      </c>
      <c r="G30" s="85"/>
      <c r="H30" s="85">
        <v>5</v>
      </c>
      <c r="I30" s="85">
        <v>4</v>
      </c>
      <c r="J30" s="85">
        <v>4</v>
      </c>
      <c r="K30" s="85">
        <v>4</v>
      </c>
      <c r="L30" s="85">
        <v>4</v>
      </c>
      <c r="M30" s="85"/>
      <c r="N30" s="85">
        <v>5</v>
      </c>
      <c r="O30" s="85">
        <v>4</v>
      </c>
      <c r="P30" s="85">
        <v>4</v>
      </c>
      <c r="Q30" s="85">
        <v>5</v>
      </c>
      <c r="R30" s="85">
        <v>3</v>
      </c>
      <c r="S30" s="85">
        <v>5</v>
      </c>
      <c r="T30" s="85"/>
      <c r="U30" s="85"/>
      <c r="V30" s="245">
        <f t="shared" si="0"/>
        <v>3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1</v>
      </c>
      <c r="AA30" s="98">
        <f t="shared" si="5"/>
        <v>6</v>
      </c>
      <c r="AB30" s="98">
        <f t="shared" si="6"/>
        <v>4</v>
      </c>
      <c r="AC30" s="98">
        <f t="shared" si="7"/>
        <v>11</v>
      </c>
      <c r="AD30" s="255">
        <f t="shared" si="8"/>
        <v>4.2727272727272725</v>
      </c>
      <c r="AE30" s="293">
        <f t="shared" si="26"/>
        <v>0</v>
      </c>
      <c r="AF30" s="15"/>
      <c r="AG30" s="247" t="str">
        <f t="shared" si="9"/>
        <v>з</v>
      </c>
      <c r="AH30" s="247" t="str">
        <f t="shared" si="10"/>
        <v/>
      </c>
      <c r="AI30" s="247">
        <f t="shared" si="11"/>
        <v>5</v>
      </c>
      <c r="AJ30" s="247">
        <f t="shared" si="12"/>
        <v>4</v>
      </c>
      <c r="AK30" s="247">
        <f t="shared" si="13"/>
        <v>4</v>
      </c>
      <c r="AL30" s="247">
        <f t="shared" si="14"/>
        <v>4</v>
      </c>
      <c r="AM30" s="247">
        <f t="shared" si="15"/>
        <v>4</v>
      </c>
      <c r="AN30" s="247" t="str">
        <f t="shared" si="16"/>
        <v/>
      </c>
      <c r="AO30" s="247">
        <f t="shared" si="17"/>
        <v>5</v>
      </c>
      <c r="AP30" s="247">
        <f t="shared" si="18"/>
        <v>4</v>
      </c>
      <c r="AQ30" s="247">
        <f t="shared" si="19"/>
        <v>4</v>
      </c>
      <c r="AR30" s="247">
        <f t="shared" si="20"/>
        <v>5</v>
      </c>
      <c r="AS30" s="247">
        <f t="shared" si="21"/>
        <v>3</v>
      </c>
      <c r="AT30" s="247">
        <f t="shared" si="22"/>
        <v>5</v>
      </c>
      <c r="AU30" s="247" t="str">
        <f t="shared" si="23"/>
        <v/>
      </c>
      <c r="AV30" s="247" t="str">
        <f t="shared" si="24"/>
        <v/>
      </c>
      <c r="AW30" s="245">
        <f t="shared" si="25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customHeight="1" x14ac:dyDescent="0.25">
      <c r="A31" s="80">
        <v>26</v>
      </c>
      <c r="B31" s="199"/>
      <c r="C31" s="82" t="s">
        <v>37</v>
      </c>
      <c r="D31" s="183" t="s">
        <v>344</v>
      </c>
      <c r="E31" s="84">
        <v>2632</v>
      </c>
      <c r="F31" s="85" t="s">
        <v>287</v>
      </c>
      <c r="G31" s="85"/>
      <c r="H31" s="85">
        <v>4</v>
      </c>
      <c r="I31" s="85">
        <v>4</v>
      </c>
      <c r="J31" s="85">
        <v>4</v>
      </c>
      <c r="K31" s="85" t="s">
        <v>166</v>
      </c>
      <c r="L31" s="85">
        <v>3</v>
      </c>
      <c r="M31" s="85"/>
      <c r="N31" s="85">
        <v>5</v>
      </c>
      <c r="O31" s="85" t="s">
        <v>92</v>
      </c>
      <c r="P31" s="85">
        <v>3</v>
      </c>
      <c r="Q31" s="85">
        <v>5</v>
      </c>
      <c r="R31" s="85">
        <v>4</v>
      </c>
      <c r="S31" s="85">
        <v>5</v>
      </c>
      <c r="T31" s="85"/>
      <c r="U31" s="85"/>
      <c r="V31" s="245">
        <f t="shared" si="0"/>
        <v>2</v>
      </c>
      <c r="W31" s="98">
        <f t="shared" si="1"/>
        <v>0</v>
      </c>
      <c r="X31" s="98">
        <f t="shared" si="2"/>
        <v>0</v>
      </c>
      <c r="Y31" s="98">
        <f t="shared" si="3"/>
        <v>2</v>
      </c>
      <c r="Z31" s="98">
        <f t="shared" si="4"/>
        <v>2</v>
      </c>
      <c r="AA31" s="98">
        <f t="shared" si="5"/>
        <v>4</v>
      </c>
      <c r="AB31" s="98">
        <f t="shared" si="6"/>
        <v>3</v>
      </c>
      <c r="AC31" s="98">
        <f t="shared" si="7"/>
        <v>11</v>
      </c>
      <c r="AD31" s="255">
        <f t="shared" si="8"/>
        <v>3.7272727272727271</v>
      </c>
      <c r="AE31" s="293">
        <f t="shared" si="26"/>
        <v>0</v>
      </c>
      <c r="AF31" s="15"/>
      <c r="AG31" s="247" t="str">
        <f t="shared" si="9"/>
        <v>з</v>
      </c>
      <c r="AH31" s="247" t="str">
        <f t="shared" si="10"/>
        <v/>
      </c>
      <c r="AI31" s="247">
        <f t="shared" si="11"/>
        <v>4</v>
      </c>
      <c r="AJ31" s="247">
        <f t="shared" si="12"/>
        <v>4</v>
      </c>
      <c r="AK31" s="247">
        <f t="shared" si="13"/>
        <v>4</v>
      </c>
      <c r="AL31" s="247">
        <f t="shared" si="14"/>
        <v>2</v>
      </c>
      <c r="AM31" s="247">
        <f t="shared" si="15"/>
        <v>3</v>
      </c>
      <c r="AN31" s="247" t="str">
        <f t="shared" si="16"/>
        <v/>
      </c>
      <c r="AO31" s="247">
        <f t="shared" si="17"/>
        <v>5</v>
      </c>
      <c r="AP31" s="247">
        <f t="shared" si="18"/>
        <v>2</v>
      </c>
      <c r="AQ31" s="247">
        <f t="shared" si="19"/>
        <v>3</v>
      </c>
      <c r="AR31" s="247">
        <f t="shared" si="20"/>
        <v>5</v>
      </c>
      <c r="AS31" s="247">
        <f t="shared" si="21"/>
        <v>4</v>
      </c>
      <c r="AT31" s="247">
        <f t="shared" si="22"/>
        <v>5</v>
      </c>
      <c r="AU31" s="247" t="str">
        <f t="shared" si="23"/>
        <v/>
      </c>
      <c r="AV31" s="247" t="str">
        <f t="shared" si="24"/>
        <v/>
      </c>
      <c r="AW31" s="245">
        <f t="shared" si="25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0">
        <v>27</v>
      </c>
      <c r="B32" s="36"/>
      <c r="C32" s="82" t="s">
        <v>37</v>
      </c>
      <c r="D32" s="183" t="s">
        <v>345</v>
      </c>
      <c r="E32" s="84">
        <v>2632</v>
      </c>
      <c r="F32" s="85" t="s">
        <v>287</v>
      </c>
      <c r="G32" s="85"/>
      <c r="H32" s="85">
        <v>5</v>
      </c>
      <c r="I32" s="85">
        <v>5</v>
      </c>
      <c r="J32" s="85">
        <v>5</v>
      </c>
      <c r="K32" s="85">
        <v>3</v>
      </c>
      <c r="L32" s="85">
        <v>5</v>
      </c>
      <c r="M32" s="85"/>
      <c r="N32" s="85">
        <v>5</v>
      </c>
      <c r="O32" s="85">
        <v>4</v>
      </c>
      <c r="P32" s="85">
        <v>5</v>
      </c>
      <c r="Q32" s="85">
        <v>5</v>
      </c>
      <c r="R32" s="85">
        <v>5</v>
      </c>
      <c r="S32" s="85">
        <v>5</v>
      </c>
      <c r="T32" s="85"/>
      <c r="U32" s="85"/>
      <c r="V32" s="245">
        <f t="shared" si="0"/>
        <v>3</v>
      </c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1</v>
      </c>
      <c r="AA32" s="98">
        <f t="shared" si="5"/>
        <v>1</v>
      </c>
      <c r="AB32" s="98">
        <f t="shared" si="6"/>
        <v>9</v>
      </c>
      <c r="AC32" s="98">
        <f t="shared" si="7"/>
        <v>11</v>
      </c>
      <c r="AD32" s="255">
        <f t="shared" si="8"/>
        <v>4.7272727272727275</v>
      </c>
      <c r="AE32" s="293">
        <f t="shared" si="26"/>
        <v>0</v>
      </c>
      <c r="AF32" s="15"/>
      <c r="AG32" s="294" t="str">
        <f t="shared" si="9"/>
        <v>з</v>
      </c>
      <c r="AH32" s="294" t="str">
        <f t="shared" si="10"/>
        <v/>
      </c>
      <c r="AI32" s="294">
        <f t="shared" si="11"/>
        <v>5</v>
      </c>
      <c r="AJ32" s="294">
        <f t="shared" si="12"/>
        <v>5</v>
      </c>
      <c r="AK32" s="294">
        <f t="shared" si="13"/>
        <v>5</v>
      </c>
      <c r="AL32" s="294">
        <f t="shared" si="14"/>
        <v>3</v>
      </c>
      <c r="AM32" s="294">
        <f t="shared" si="15"/>
        <v>5</v>
      </c>
      <c r="AN32" s="294" t="str">
        <f t="shared" si="16"/>
        <v/>
      </c>
      <c r="AO32" s="294">
        <f t="shared" si="17"/>
        <v>5</v>
      </c>
      <c r="AP32" s="294">
        <f t="shared" si="18"/>
        <v>4</v>
      </c>
      <c r="AQ32" s="294">
        <f t="shared" si="19"/>
        <v>5</v>
      </c>
      <c r="AR32" s="294">
        <f t="shared" si="20"/>
        <v>5</v>
      </c>
      <c r="AS32" s="294">
        <f t="shared" si="21"/>
        <v>5</v>
      </c>
      <c r="AT32" s="294">
        <f t="shared" si="22"/>
        <v>5</v>
      </c>
      <c r="AU32" s="294" t="str">
        <f t="shared" si="23"/>
        <v/>
      </c>
      <c r="AV32" s="294" t="str">
        <f t="shared" si="24"/>
        <v/>
      </c>
      <c r="AW32" s="124">
        <f t="shared" si="25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05" ht="15" customHeight="1" x14ac:dyDescent="0.3">
      <c r="A33" s="80"/>
      <c r="B33" s="123"/>
      <c r="C33" s="252"/>
      <c r="D33" s="295"/>
      <c r="E33" s="124">
        <f>COUNTIF(E6:E32,"2632")</f>
        <v>27</v>
      </c>
      <c r="F33" s="85"/>
      <c r="G33" s="85"/>
      <c r="H33" s="85"/>
      <c r="I33" s="85"/>
      <c r="J33" s="85"/>
      <c r="K33" s="85"/>
      <c r="L33" s="102"/>
      <c r="M33" s="85"/>
      <c r="N33" s="85"/>
      <c r="O33" s="102"/>
      <c r="P33" s="85"/>
      <c r="Q33" s="85"/>
      <c r="R33" s="102"/>
      <c r="S33" s="85"/>
      <c r="T33" s="85"/>
      <c r="U33" s="85"/>
      <c r="V33" s="103" t="e">
        <f>сводн.!#REF!</f>
        <v>#REF!</v>
      </c>
      <c r="W33" s="104">
        <f>SUM(W6:W32)</f>
        <v>0</v>
      </c>
      <c r="X33" s="104">
        <f>SUM(X6:X32)</f>
        <v>0</v>
      </c>
      <c r="Y33" s="104">
        <f>SUM(Y6:Y32)-X33</f>
        <v>11</v>
      </c>
      <c r="Z33" s="104">
        <f>SUM(Z6:Z32)</f>
        <v>68</v>
      </c>
      <c r="AA33" s="104">
        <f>SUM(AA6:AA32)</f>
        <v>87</v>
      </c>
      <c r="AB33" s="104">
        <f>SUM(AB6:AB32)</f>
        <v>130</v>
      </c>
      <c r="AC33" s="104">
        <f t="shared" si="7"/>
        <v>296</v>
      </c>
      <c r="AD33" s="255"/>
      <c r="AE33" s="256"/>
      <c r="AF33" s="15"/>
      <c r="AG33" s="294"/>
      <c r="AH33" s="294"/>
      <c r="AI33" s="294"/>
      <c r="AJ33" s="294"/>
      <c r="AK33" s="294"/>
      <c r="AL33" s="294"/>
      <c r="AM33" s="294"/>
      <c r="AN33" s="294"/>
      <c r="AO33" s="294"/>
      <c r="AP33" s="294"/>
      <c r="AQ33" s="294"/>
      <c r="AR33" s="294"/>
      <c r="AS33" s="294"/>
      <c r="AT33" s="294"/>
      <c r="AU33" s="294"/>
      <c r="AV33" s="294"/>
      <c r="AW33" s="124"/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05" ht="12.75" customHeight="1" x14ac:dyDescent="0.25">
      <c r="A34" s="126"/>
      <c r="B34" s="126"/>
      <c r="C34" s="127" t="s">
        <v>68</v>
      </c>
      <c r="D34" s="127"/>
      <c r="E34" s="124"/>
      <c r="F34" s="128" t="str">
        <f t="array" ref="F34:U41">AG34:AV41</f>
        <v xml:space="preserve"> </v>
      </c>
      <c r="G34" s="128" t="str">
        <v xml:space="preserve"> </v>
      </c>
      <c r="H34" s="128">
        <v>4.5185185185185182</v>
      </c>
      <c r="I34" s="128">
        <v>4</v>
      </c>
      <c r="J34" s="128">
        <v>4.7777777777777777</v>
      </c>
      <c r="K34" s="128">
        <v>2.9629629629629628</v>
      </c>
      <c r="L34" s="128">
        <v>4.333333333333333</v>
      </c>
      <c r="M34" s="128" t="str">
        <v xml:space="preserve"> </v>
      </c>
      <c r="N34" s="128">
        <v>4.9230769230769234</v>
      </c>
      <c r="O34" s="129">
        <v>3.074074074074074</v>
      </c>
      <c r="P34" s="130">
        <v>3.7777777777777777</v>
      </c>
      <c r="Q34" s="130">
        <v>4.4074074074074074</v>
      </c>
      <c r="R34" s="130">
        <v>3.925925925925926</v>
      </c>
      <c r="S34" s="128">
        <v>4.8148148148148149</v>
      </c>
      <c r="T34" s="128" t="str">
        <v xml:space="preserve"> </v>
      </c>
      <c r="U34" s="128" t="str">
        <v xml:space="preserve"> </v>
      </c>
      <c r="V34" s="258">
        <f>сводн.!T25</f>
        <v>3</v>
      </c>
      <c r="AD34" s="105">
        <f>IF(ISERROR(((X33+Y33)*2+Z33*3+AA33*4+AB33*5)/SUM(X33,Y33:AB33)),"",((X33+Y33)*2+Z33*3+AA33*4+AB33*5)/SUM(X33,Y33:AB33))</f>
        <v>4.1351351351351351</v>
      </c>
      <c r="AE34" s="131"/>
      <c r="AF34" s="31"/>
      <c r="AG34" s="132" t="str">
        <f t="shared" ref="AG34:AV34" si="27">IF(COUNT(AG6:AG32)=0," ",SUM(AG6:AG32)/COUNT(AG6:AG32))</f>
        <v xml:space="preserve"> </v>
      </c>
      <c r="AH34" s="132" t="str">
        <f t="shared" si="27"/>
        <v xml:space="preserve"> </v>
      </c>
      <c r="AI34" s="132">
        <f t="shared" si="27"/>
        <v>4.5185185185185182</v>
      </c>
      <c r="AJ34" s="132">
        <f t="shared" si="27"/>
        <v>4</v>
      </c>
      <c r="AK34" s="132">
        <f t="shared" si="27"/>
        <v>4.7777777777777777</v>
      </c>
      <c r="AL34" s="132">
        <f t="shared" si="27"/>
        <v>2.9629629629629628</v>
      </c>
      <c r="AM34" s="132">
        <f t="shared" si="27"/>
        <v>4.333333333333333</v>
      </c>
      <c r="AN34" s="132" t="str">
        <f t="shared" si="27"/>
        <v xml:space="preserve"> </v>
      </c>
      <c r="AO34" s="132">
        <f t="shared" si="27"/>
        <v>4.9230769230769234</v>
      </c>
      <c r="AP34" s="132">
        <f t="shared" si="27"/>
        <v>3.074074074074074</v>
      </c>
      <c r="AQ34" s="132">
        <f t="shared" si="27"/>
        <v>3.7777777777777777</v>
      </c>
      <c r="AR34" s="132">
        <f t="shared" si="27"/>
        <v>4.4074074074074074</v>
      </c>
      <c r="AS34" s="132">
        <f t="shared" si="27"/>
        <v>3.925925925925926</v>
      </c>
      <c r="AT34" s="132">
        <f t="shared" si="27"/>
        <v>4.8148148148148149</v>
      </c>
      <c r="AU34" s="132" t="str">
        <f t="shared" si="27"/>
        <v xml:space="preserve"> </v>
      </c>
      <c r="AV34" s="133" t="str">
        <f t="shared" si="27"/>
        <v xml:space="preserve"> </v>
      </c>
      <c r="AW34" s="87"/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s="149" customFormat="1" x14ac:dyDescent="0.25">
      <c r="A35" s="134"/>
      <c r="B35" s="134"/>
      <c r="C35" s="135" t="s">
        <v>69</v>
      </c>
      <c r="D35" s="135"/>
      <c r="E35" s="136"/>
      <c r="F35" s="137" t="str">
        <v>0</v>
      </c>
      <c r="G35" s="137" t="str">
        <v>0</v>
      </c>
      <c r="H35" s="137">
        <v>16</v>
      </c>
      <c r="I35" s="137">
        <v>6</v>
      </c>
      <c r="J35" s="137">
        <v>21</v>
      </c>
      <c r="K35" s="137" t="str">
        <v>0</v>
      </c>
      <c r="L35" s="137">
        <v>14</v>
      </c>
      <c r="M35" s="137" t="str">
        <v>0</v>
      </c>
      <c r="N35" s="137">
        <v>25</v>
      </c>
      <c r="O35" s="138" t="str">
        <v>0</v>
      </c>
      <c r="P35" s="138">
        <v>5</v>
      </c>
      <c r="Q35" s="138">
        <v>14</v>
      </c>
      <c r="R35" s="138">
        <v>7</v>
      </c>
      <c r="S35" s="137">
        <v>22</v>
      </c>
      <c r="T35" s="137" t="str">
        <v>0</v>
      </c>
      <c r="U35" s="137" t="str">
        <v xml:space="preserve"> </v>
      </c>
      <c r="V35" s="139" t="str">
        <f>IF(COUNTIF(V6:V32,5)=0,"0",COUNTIF(V6:V32,5))</f>
        <v>0</v>
      </c>
      <c r="W35" s="140"/>
      <c r="X35" s="10">
        <f>SUM(X33:AB33)</f>
        <v>296</v>
      </c>
      <c r="Y35" s="10"/>
      <c r="Z35" s="10"/>
      <c r="AA35" s="10"/>
      <c r="AB35" s="10"/>
      <c r="AC35" s="141"/>
      <c r="AD35" s="105">
        <f>IF(ISERROR(((X35+Y35)*2+Z35*3+AA35*4+AB35*5)/SUM(X35,Y35:AB35)),"",((X35+Y35)*2+Z35*3+AA35*4+AB35*5)/SUM(X35,Y35:AB35))</f>
        <v>2</v>
      </c>
      <c r="AE35" s="142"/>
      <c r="AF35" s="143"/>
      <c r="AG35" s="144" t="str">
        <f t="shared" ref="AG35:AU35" si="28">IF(COUNTIF(AG6:AG32,5)=0,"0",COUNTIF(AG6:AG32,5))</f>
        <v>0</v>
      </c>
      <c r="AH35" s="144" t="str">
        <f t="shared" si="28"/>
        <v>0</v>
      </c>
      <c r="AI35" s="144">
        <f t="shared" si="28"/>
        <v>16</v>
      </c>
      <c r="AJ35" s="144">
        <f t="shared" si="28"/>
        <v>6</v>
      </c>
      <c r="AK35" s="144">
        <f t="shared" si="28"/>
        <v>21</v>
      </c>
      <c r="AL35" s="144" t="str">
        <f t="shared" si="28"/>
        <v>0</v>
      </c>
      <c r="AM35" s="144">
        <f t="shared" si="28"/>
        <v>14</v>
      </c>
      <c r="AN35" s="144" t="str">
        <f t="shared" si="28"/>
        <v>0</v>
      </c>
      <c r="AO35" s="144">
        <f t="shared" si="28"/>
        <v>25</v>
      </c>
      <c r="AP35" s="144" t="str">
        <f t="shared" si="28"/>
        <v>0</v>
      </c>
      <c r="AQ35" s="144">
        <f t="shared" si="28"/>
        <v>5</v>
      </c>
      <c r="AR35" s="144">
        <f t="shared" si="28"/>
        <v>14</v>
      </c>
      <c r="AS35" s="144">
        <f t="shared" si="28"/>
        <v>7</v>
      </c>
      <c r="AT35" s="144">
        <f t="shared" si="28"/>
        <v>22</v>
      </c>
      <c r="AU35" s="144" t="str">
        <f t="shared" si="28"/>
        <v>0</v>
      </c>
      <c r="AV35" s="145" t="str">
        <f>IF(COUNTIF(AV6:AV32,5)=0," ",COUNTIF(AV6:AV32,5))</f>
        <v xml:space="preserve"> </v>
      </c>
      <c r="AW35" s="144"/>
      <c r="AX35" s="146"/>
      <c r="AY35" s="147"/>
      <c r="AZ35" s="147"/>
      <c r="BA35" s="147"/>
      <c r="BB35" s="147"/>
      <c r="BC35" s="147"/>
      <c r="BD35" s="147"/>
      <c r="BE35" s="147"/>
      <c r="BF35" s="147"/>
      <c r="BG35" s="147"/>
      <c r="BH35" s="147"/>
      <c r="BI35" s="147"/>
      <c r="BJ35" s="147"/>
      <c r="BK35" s="147"/>
      <c r="BL35" s="147"/>
      <c r="BM35" s="147"/>
      <c r="BN35" s="147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  <c r="CE35" s="148"/>
      <c r="CF35" s="148"/>
      <c r="CG35" s="148"/>
      <c r="CH35" s="148"/>
      <c r="CI35" s="148"/>
      <c r="CJ35" s="148"/>
      <c r="CK35" s="148"/>
      <c r="CL35" s="148"/>
      <c r="CM35" s="148"/>
      <c r="CN35" s="143"/>
      <c r="CO35" s="143"/>
      <c r="CP35" s="143"/>
      <c r="CQ35" s="143"/>
      <c r="CR35" s="143"/>
      <c r="CS35" s="143"/>
      <c r="CT35" s="143"/>
      <c r="CU35" s="143"/>
      <c r="CV35" s="143"/>
      <c r="CW35" s="143"/>
      <c r="CX35" s="143"/>
      <c r="CY35" s="143"/>
      <c r="CZ35" s="143"/>
      <c r="DA35" s="143"/>
    </row>
    <row r="36" spans="1:105" s="163" customFormat="1" x14ac:dyDescent="0.25">
      <c r="A36" s="150"/>
      <c r="B36" s="150"/>
      <c r="C36" s="151" t="s">
        <v>70</v>
      </c>
      <c r="D36" s="151"/>
      <c r="E36" s="152"/>
      <c r="F36" s="153" t="str">
        <v>0</v>
      </c>
      <c r="G36" s="153" t="str">
        <v>0</v>
      </c>
      <c r="H36" s="153">
        <v>9</v>
      </c>
      <c r="I36" s="153">
        <v>15</v>
      </c>
      <c r="J36" s="153">
        <v>6</v>
      </c>
      <c r="K36" s="153">
        <v>3</v>
      </c>
      <c r="L36" s="153">
        <v>8</v>
      </c>
      <c r="M36" s="153" t="str">
        <v>0</v>
      </c>
      <c r="N36" s="153" t="str">
        <v>0</v>
      </c>
      <c r="O36" s="154">
        <v>9</v>
      </c>
      <c r="P36" s="154">
        <v>11</v>
      </c>
      <c r="Q36" s="154">
        <v>10</v>
      </c>
      <c r="R36" s="154">
        <v>11</v>
      </c>
      <c r="S36" s="153">
        <v>5</v>
      </c>
      <c r="T36" s="153" t="str">
        <v>0</v>
      </c>
      <c r="U36" s="153" t="str">
        <v xml:space="preserve"> </v>
      </c>
      <c r="V36" s="155">
        <f>IF(COUNTIF(V6:V32,4)=0,"0",COUNTIF(V6:V32,4))</f>
        <v>1</v>
      </c>
      <c r="W36" s="156"/>
      <c r="X36" s="156"/>
      <c r="Y36" s="156" t="str">
        <f>IF(COUNTIF(Y6:Y32,4)=0," ",COUNTIF(Y6:Y32,4))</f>
        <v xml:space="preserve"> </v>
      </c>
      <c r="Z36" s="156">
        <f>IF(COUNTIF(Z6:Z32,4)=0," ",COUNTIF(Z6:Z32,4))</f>
        <v>9</v>
      </c>
      <c r="AA36" s="156">
        <f>IF(COUNTIF(AA6:AA32,4)=0," ",COUNTIF(AA6:AA32,4))</f>
        <v>9</v>
      </c>
      <c r="AB36" s="156">
        <f>IF(COUNTIF(AB6:AB32,4)=0," ",COUNTIF(AB6:AB32,4))</f>
        <v>4</v>
      </c>
      <c r="AC36" s="156"/>
      <c r="AD36" s="156"/>
      <c r="AE36" s="157" t="str">
        <f>IF(COUNTIF(AE6:AE32,4)=0," ",COUNTIF(AE6:AE32,4))</f>
        <v xml:space="preserve"> </v>
      </c>
      <c r="AF36" s="156" t="str">
        <f>IF(COUNTIF(AF6:AF32,4)=0," ",COUNTIF(AF6:AF32,4))</f>
        <v xml:space="preserve"> </v>
      </c>
      <c r="AG36" s="156" t="str">
        <f t="shared" ref="AG36:AU36" si="29">IF(COUNTIF(AG6:AG32,4)=0,"0",COUNTIF(AG6:AG32,4))</f>
        <v>0</v>
      </c>
      <c r="AH36" s="156" t="str">
        <f t="shared" si="29"/>
        <v>0</v>
      </c>
      <c r="AI36" s="156">
        <f t="shared" si="29"/>
        <v>9</v>
      </c>
      <c r="AJ36" s="156">
        <f t="shared" si="29"/>
        <v>15</v>
      </c>
      <c r="AK36" s="156">
        <f t="shared" si="29"/>
        <v>6</v>
      </c>
      <c r="AL36" s="156">
        <f t="shared" si="29"/>
        <v>3</v>
      </c>
      <c r="AM36" s="156">
        <f t="shared" si="29"/>
        <v>8</v>
      </c>
      <c r="AN36" s="156" t="str">
        <f t="shared" si="29"/>
        <v>0</v>
      </c>
      <c r="AO36" s="156" t="str">
        <f t="shared" si="29"/>
        <v>0</v>
      </c>
      <c r="AP36" s="156">
        <f t="shared" si="29"/>
        <v>9</v>
      </c>
      <c r="AQ36" s="156">
        <f t="shared" si="29"/>
        <v>11</v>
      </c>
      <c r="AR36" s="156">
        <f t="shared" si="29"/>
        <v>10</v>
      </c>
      <c r="AS36" s="156">
        <f t="shared" si="29"/>
        <v>11</v>
      </c>
      <c r="AT36" s="156">
        <f t="shared" si="29"/>
        <v>5</v>
      </c>
      <c r="AU36" s="156" t="str">
        <f t="shared" si="29"/>
        <v>0</v>
      </c>
      <c r="AV36" s="158" t="str">
        <f>IF(COUNTIF(AV6:AV32,4)=0," ",COUNTIF(AV6:AV32,4))</f>
        <v xml:space="preserve"> </v>
      </c>
      <c r="AW36" s="156"/>
      <c r="AX36" s="159"/>
      <c r="AY36" s="160"/>
      <c r="AZ36" s="160"/>
      <c r="BA36" s="160"/>
      <c r="BB36" s="160"/>
      <c r="BC36" s="160"/>
      <c r="BD36" s="160"/>
      <c r="BE36" s="160"/>
      <c r="BF36" s="160"/>
      <c r="BG36" s="160"/>
      <c r="BH36" s="160"/>
      <c r="BI36" s="160"/>
      <c r="BJ36" s="160"/>
      <c r="BK36" s="160"/>
      <c r="BL36" s="160"/>
      <c r="BM36" s="160"/>
      <c r="BN36" s="160"/>
      <c r="BO36" s="161"/>
      <c r="BP36" s="161"/>
      <c r="BQ36" s="161"/>
      <c r="BR36" s="161"/>
      <c r="BS36" s="161"/>
      <c r="BT36" s="161"/>
      <c r="BU36" s="161"/>
      <c r="BV36" s="161"/>
      <c r="BW36" s="161"/>
      <c r="BX36" s="161"/>
      <c r="BY36" s="161"/>
      <c r="BZ36" s="161"/>
      <c r="CA36" s="161"/>
      <c r="CB36" s="161"/>
      <c r="CC36" s="161"/>
      <c r="CD36" s="161"/>
      <c r="CE36" s="161"/>
      <c r="CF36" s="161"/>
      <c r="CG36" s="161"/>
      <c r="CH36" s="161"/>
      <c r="CI36" s="161"/>
      <c r="CJ36" s="161"/>
      <c r="CK36" s="161"/>
      <c r="CL36" s="161"/>
      <c r="CM36" s="161"/>
      <c r="CN36" s="162"/>
      <c r="CO36" s="162"/>
      <c r="CP36" s="162"/>
      <c r="CQ36" s="162"/>
      <c r="CR36" s="162"/>
      <c r="CS36" s="162"/>
      <c r="CT36" s="162"/>
      <c r="CU36" s="162"/>
      <c r="CV36" s="162"/>
      <c r="CW36" s="162"/>
      <c r="CX36" s="162"/>
      <c r="CY36" s="162"/>
      <c r="CZ36" s="162"/>
      <c r="DA36" s="162"/>
    </row>
    <row r="37" spans="1:105" s="177" customFormat="1" x14ac:dyDescent="0.25">
      <c r="A37" s="164"/>
      <c r="B37" s="164"/>
      <c r="C37" s="165" t="s">
        <v>71</v>
      </c>
      <c r="D37" s="165"/>
      <c r="E37" s="166"/>
      <c r="F37" s="167" t="str">
        <v>0</v>
      </c>
      <c r="G37" s="167" t="str">
        <v>0</v>
      </c>
      <c r="H37" s="167">
        <v>2</v>
      </c>
      <c r="I37" s="167">
        <v>6</v>
      </c>
      <c r="J37" s="167" t="str">
        <v>0</v>
      </c>
      <c r="K37" s="167">
        <v>20</v>
      </c>
      <c r="L37" s="167">
        <v>5</v>
      </c>
      <c r="M37" s="167" t="str">
        <v>0</v>
      </c>
      <c r="N37" s="167">
        <v>1</v>
      </c>
      <c r="O37" s="168">
        <v>11</v>
      </c>
      <c r="P37" s="168">
        <v>11</v>
      </c>
      <c r="Q37" s="168">
        <v>3</v>
      </c>
      <c r="R37" s="168">
        <v>9</v>
      </c>
      <c r="S37" s="167" t="str">
        <v>0</v>
      </c>
      <c r="T37" s="167" t="str">
        <v>0</v>
      </c>
      <c r="U37" s="167" t="str">
        <v xml:space="preserve"> </v>
      </c>
      <c r="V37" s="169">
        <f>IF(COUNTIF(V6:V32,3)=0,"0",COUNTIF(V6:V32,3))</f>
        <v>18</v>
      </c>
      <c r="W37" s="170"/>
      <c r="X37" s="170"/>
      <c r="Y37" s="170" t="str">
        <f>IF(COUNTIF(Y6:Y32,3)=0," ",COUNTIF(Y6:Y32,3))</f>
        <v xml:space="preserve"> </v>
      </c>
      <c r="Z37" s="170">
        <f>IF(COUNTIF(Z6:Z32,3)=0," ",COUNTIF(Z6:Z32,3))</f>
        <v>1</v>
      </c>
      <c r="AA37" s="170">
        <f>IF(COUNTIF(AA6:AA32,3)=0," ",COUNTIF(AA6:AA32,3))</f>
        <v>4</v>
      </c>
      <c r="AB37" s="170">
        <f>IF(COUNTIF(AB6:AB32,3)=0," ",COUNTIF(AB6:AB32,3))</f>
        <v>3</v>
      </c>
      <c r="AC37" s="170"/>
      <c r="AD37" s="170"/>
      <c r="AE37" s="171" t="str">
        <f>IF(COUNTIF(AE6:AE32,3)=0," ",COUNTIF(AE6:AE32,3))</f>
        <v xml:space="preserve"> </v>
      </c>
      <c r="AF37" s="170" t="str">
        <f>IF(COUNTIF(AF6:AF32,3)=0," ",COUNTIF(AF6:AF32,3))</f>
        <v xml:space="preserve"> </v>
      </c>
      <c r="AG37" s="170" t="str">
        <f t="shared" ref="AG37:AU37" si="30">IF(COUNTIF(AG6:AG32,3)=0,"0",COUNTIF(AG6:AG32,3))</f>
        <v>0</v>
      </c>
      <c r="AH37" s="170" t="str">
        <f t="shared" si="30"/>
        <v>0</v>
      </c>
      <c r="AI37" s="170">
        <f t="shared" si="30"/>
        <v>2</v>
      </c>
      <c r="AJ37" s="170">
        <f t="shared" si="30"/>
        <v>6</v>
      </c>
      <c r="AK37" s="170" t="str">
        <f t="shared" si="30"/>
        <v>0</v>
      </c>
      <c r="AL37" s="170">
        <f t="shared" si="30"/>
        <v>20</v>
      </c>
      <c r="AM37" s="170">
        <f t="shared" si="30"/>
        <v>5</v>
      </c>
      <c r="AN37" s="170" t="str">
        <f t="shared" si="30"/>
        <v>0</v>
      </c>
      <c r="AO37" s="170">
        <f t="shared" si="30"/>
        <v>1</v>
      </c>
      <c r="AP37" s="170">
        <f t="shared" si="30"/>
        <v>11</v>
      </c>
      <c r="AQ37" s="170">
        <f t="shared" si="30"/>
        <v>11</v>
      </c>
      <c r="AR37" s="170">
        <f t="shared" si="30"/>
        <v>3</v>
      </c>
      <c r="AS37" s="170">
        <f t="shared" si="30"/>
        <v>9</v>
      </c>
      <c r="AT37" s="170" t="str">
        <f t="shared" si="30"/>
        <v>0</v>
      </c>
      <c r="AU37" s="170" t="str">
        <f t="shared" si="30"/>
        <v>0</v>
      </c>
      <c r="AV37" s="172" t="str">
        <f>IF(COUNTIF(AV6:AV32,3)=0," ",COUNTIF(AV6:AV32,3))</f>
        <v xml:space="preserve"> </v>
      </c>
      <c r="AW37" s="170"/>
      <c r="AX37" s="173"/>
      <c r="AY37" s="174"/>
      <c r="AZ37" s="174"/>
      <c r="BA37" s="174"/>
      <c r="BB37" s="174"/>
      <c r="BC37" s="174"/>
      <c r="BD37" s="174"/>
      <c r="BE37" s="174"/>
      <c r="BF37" s="174"/>
      <c r="BG37" s="174"/>
      <c r="BH37" s="174"/>
      <c r="BI37" s="174"/>
      <c r="BJ37" s="174"/>
      <c r="BK37" s="174"/>
      <c r="BL37" s="174"/>
      <c r="BM37" s="174"/>
      <c r="BN37" s="174"/>
      <c r="BO37" s="175"/>
      <c r="BP37" s="175"/>
      <c r="BQ37" s="175"/>
      <c r="BR37" s="175"/>
      <c r="BS37" s="175"/>
      <c r="BT37" s="175"/>
      <c r="BU37" s="175"/>
      <c r="BV37" s="175"/>
      <c r="BW37" s="175"/>
      <c r="BX37" s="175"/>
      <c r="BY37" s="175"/>
      <c r="BZ37" s="175"/>
      <c r="CA37" s="175"/>
      <c r="CB37" s="175"/>
      <c r="CC37" s="175"/>
      <c r="CD37" s="175"/>
      <c r="CE37" s="175"/>
      <c r="CF37" s="175"/>
      <c r="CG37" s="175"/>
      <c r="CH37" s="175"/>
      <c r="CI37" s="175"/>
      <c r="CJ37" s="175"/>
      <c r="CK37" s="175"/>
      <c r="CL37" s="175"/>
      <c r="CM37" s="175"/>
      <c r="CN37" s="176"/>
      <c r="CO37" s="176"/>
      <c r="CP37" s="176"/>
      <c r="CQ37" s="176"/>
      <c r="CR37" s="176"/>
      <c r="CS37" s="176"/>
      <c r="CT37" s="176"/>
      <c r="CU37" s="176"/>
      <c r="CV37" s="176"/>
      <c r="CW37" s="176"/>
      <c r="CX37" s="176"/>
      <c r="CY37" s="176"/>
      <c r="CZ37" s="176"/>
      <c r="DA37" s="176"/>
    </row>
    <row r="38" spans="1:105" x14ac:dyDescent="0.25">
      <c r="A38" s="126"/>
      <c r="B38" s="126"/>
      <c r="C38" s="127" t="s">
        <v>72</v>
      </c>
      <c r="D38" s="127"/>
      <c r="E38" s="124"/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4</v>
      </c>
      <c r="L38" s="86">
        <v>0</v>
      </c>
      <c r="M38" s="86">
        <v>0</v>
      </c>
      <c r="N38" s="86">
        <v>0</v>
      </c>
      <c r="O38" s="115">
        <v>7</v>
      </c>
      <c r="P38" s="115">
        <v>0</v>
      </c>
      <c r="Q38" s="115">
        <v>0</v>
      </c>
      <c r="R38" s="115">
        <v>0</v>
      </c>
      <c r="S38" s="86">
        <v>0</v>
      </c>
      <c r="T38" s="86">
        <v>0</v>
      </c>
      <c r="U38" s="86">
        <v>0</v>
      </c>
      <c r="V38" s="87">
        <f>IF(COUNTIF(V6:V32,2)=0,"0",COUNTIF(V6:V32,2))</f>
        <v>8</v>
      </c>
      <c r="W38" s="87"/>
      <c r="X38" s="87"/>
      <c r="Y38" s="87">
        <f>IF(COUNTIF(Y6:Y32,2)=0," ",COUNTIF(Y6:Y32,2))</f>
        <v>3</v>
      </c>
      <c r="Z38" s="87">
        <f>IF(COUNTIF(Z6:Z32,2)=0," ",COUNTIF(Z6:Z32,2))</f>
        <v>4</v>
      </c>
      <c r="AA38" s="87">
        <f>IF(COUNTIF(AA6:AA32,2)=0," ",COUNTIF(AA6:AA32,2))</f>
        <v>4</v>
      </c>
      <c r="AB38" s="87">
        <f>IF(COUNTIF(AB6:AB32,2)=0," ",COUNTIF(AB6:AB32,2))</f>
        <v>2</v>
      </c>
      <c r="AC38" s="87"/>
      <c r="AD38" s="87"/>
      <c r="AE38" s="178" t="str">
        <f>IF(COUNTIF(AE6:AE32,2)=0," ",COUNTIF(AE6:AE32,2))</f>
        <v xml:space="preserve"> </v>
      </c>
      <c r="AF38" s="87" t="str">
        <f>IF(COUNTIF(AF6:AF32,2)=0," ",COUNTIF(AF6:AF32,2))</f>
        <v xml:space="preserve"> </v>
      </c>
      <c r="AG38" s="87">
        <f t="shared" ref="AG38:AV38" si="31">COUNTIF(AG6:AG32,2)+COUNTIF(AG6:AG32,"д")</f>
        <v>0</v>
      </c>
      <c r="AH38" s="87">
        <f t="shared" si="31"/>
        <v>0</v>
      </c>
      <c r="AI38" s="87">
        <f t="shared" si="31"/>
        <v>0</v>
      </c>
      <c r="AJ38" s="87">
        <f t="shared" si="31"/>
        <v>0</v>
      </c>
      <c r="AK38" s="87">
        <f t="shared" si="31"/>
        <v>0</v>
      </c>
      <c r="AL38" s="87">
        <f t="shared" si="31"/>
        <v>4</v>
      </c>
      <c r="AM38" s="87">
        <f t="shared" si="31"/>
        <v>0</v>
      </c>
      <c r="AN38" s="87">
        <f t="shared" si="31"/>
        <v>0</v>
      </c>
      <c r="AO38" s="87">
        <f t="shared" si="31"/>
        <v>0</v>
      </c>
      <c r="AP38" s="87">
        <f t="shared" si="31"/>
        <v>7</v>
      </c>
      <c r="AQ38" s="87">
        <f t="shared" si="31"/>
        <v>0</v>
      </c>
      <c r="AR38" s="87">
        <f t="shared" si="31"/>
        <v>0</v>
      </c>
      <c r="AS38" s="87">
        <f t="shared" si="31"/>
        <v>0</v>
      </c>
      <c r="AT38" s="87">
        <f t="shared" si="31"/>
        <v>0</v>
      </c>
      <c r="AU38" s="87">
        <f t="shared" si="31"/>
        <v>0</v>
      </c>
      <c r="AV38" s="87">
        <f t="shared" si="31"/>
        <v>0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x14ac:dyDescent="0.25">
      <c r="A39" s="126"/>
      <c r="B39" s="126"/>
      <c r="C39" s="127" t="s">
        <v>73</v>
      </c>
      <c r="D39" s="127"/>
      <c r="E39" s="124"/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1</v>
      </c>
      <c r="O39" s="115">
        <v>0</v>
      </c>
      <c r="P39" s="115">
        <v>0</v>
      </c>
      <c r="Q39" s="115">
        <v>0</v>
      </c>
      <c r="R39" s="115">
        <v>0</v>
      </c>
      <c r="S39" s="86">
        <v>0</v>
      </c>
      <c r="T39" s="86">
        <v>0</v>
      </c>
      <c r="U39" s="86">
        <v>0</v>
      </c>
      <c r="V39" s="87">
        <f t="shared" ref="V39:AB39" si="32">COUNTBLANK(V6:V26)</f>
        <v>0</v>
      </c>
      <c r="W39" s="87">
        <f t="shared" si="32"/>
        <v>0</v>
      </c>
      <c r="X39" s="87">
        <f t="shared" si="32"/>
        <v>0</v>
      </c>
      <c r="Y39" s="87">
        <f t="shared" si="32"/>
        <v>0</v>
      </c>
      <c r="Z39" s="87">
        <f t="shared" si="32"/>
        <v>0</v>
      </c>
      <c r="AA39" s="87">
        <f t="shared" si="32"/>
        <v>0</v>
      </c>
      <c r="AB39" s="87">
        <f t="shared" si="32"/>
        <v>0</v>
      </c>
      <c r="AC39" s="87"/>
      <c r="AD39" s="87">
        <f>COUNTBLANK(AD6:AD32)</f>
        <v>0</v>
      </c>
      <c r="AE39" s="178" t="str">
        <f>IF(COUNTIF(AE6:AE32,"б")=0," ",COUNTIF(AE6:AE32,"б"))</f>
        <v xml:space="preserve"> </v>
      </c>
      <c r="AF39" s="179">
        <f t="shared" ref="AF39:BK39" si="33">IF(COUNTIF(AF6:AF32,"б")=0+COUNTIF(AF6:AF32,"а")=0,"0",COUNTIF(AF6:AF32,"б")+COUNTIF(AF6:AF32,"а"))</f>
        <v>0</v>
      </c>
      <c r="AG39" s="179">
        <f t="shared" si="33"/>
        <v>0</v>
      </c>
      <c r="AH39" s="179">
        <f t="shared" si="33"/>
        <v>0</v>
      </c>
      <c r="AI39" s="179">
        <f t="shared" si="33"/>
        <v>0</v>
      </c>
      <c r="AJ39" s="179">
        <f t="shared" si="33"/>
        <v>0</v>
      </c>
      <c r="AK39" s="179">
        <f t="shared" si="33"/>
        <v>0</v>
      </c>
      <c r="AL39" s="179">
        <f t="shared" si="33"/>
        <v>0</v>
      </c>
      <c r="AM39" s="179">
        <f t="shared" si="33"/>
        <v>0</v>
      </c>
      <c r="AN39" s="179">
        <f t="shared" si="33"/>
        <v>0</v>
      </c>
      <c r="AO39" s="179">
        <f t="shared" si="33"/>
        <v>1</v>
      </c>
      <c r="AP39" s="179">
        <f t="shared" si="33"/>
        <v>0</v>
      </c>
      <c r="AQ39" s="179">
        <f t="shared" si="33"/>
        <v>0</v>
      </c>
      <c r="AR39" s="179">
        <f t="shared" si="33"/>
        <v>0</v>
      </c>
      <c r="AS39" s="179">
        <f t="shared" si="33"/>
        <v>0</v>
      </c>
      <c r="AT39" s="179">
        <f t="shared" si="33"/>
        <v>0</v>
      </c>
      <c r="AU39" s="179">
        <f t="shared" si="33"/>
        <v>0</v>
      </c>
      <c r="AV39" s="179">
        <f t="shared" si="33"/>
        <v>0</v>
      </c>
      <c r="AW39" s="179">
        <f t="shared" si="33"/>
        <v>0</v>
      </c>
      <c r="AX39" s="179">
        <f t="shared" si="33"/>
        <v>0</v>
      </c>
      <c r="AY39" s="179">
        <f t="shared" si="33"/>
        <v>0</v>
      </c>
      <c r="AZ39" s="179">
        <f t="shared" si="33"/>
        <v>0</v>
      </c>
      <c r="BA39" s="179">
        <f t="shared" si="33"/>
        <v>0</v>
      </c>
      <c r="BB39" s="179">
        <f t="shared" si="33"/>
        <v>0</v>
      </c>
      <c r="BC39" s="179">
        <f t="shared" si="33"/>
        <v>0</v>
      </c>
      <c r="BD39" s="179">
        <f t="shared" si="33"/>
        <v>0</v>
      </c>
      <c r="BE39" s="179">
        <f t="shared" si="33"/>
        <v>0</v>
      </c>
      <c r="BF39" s="179">
        <f t="shared" si="33"/>
        <v>0</v>
      </c>
      <c r="BG39" s="179">
        <f t="shared" si="33"/>
        <v>0</v>
      </c>
      <c r="BH39" s="179">
        <f t="shared" si="33"/>
        <v>0</v>
      </c>
      <c r="BI39" s="179">
        <f t="shared" si="33"/>
        <v>0</v>
      </c>
      <c r="BJ39" s="179">
        <f t="shared" si="33"/>
        <v>0</v>
      </c>
      <c r="BK39" s="179">
        <f t="shared" si="33"/>
        <v>0</v>
      </c>
      <c r="BL39" s="179">
        <f t="shared" ref="BL39:CB39" si="34">IF(COUNTIF(BL6:BL32,"б")=0+COUNTIF(BL6:BL32,"а")=0,"0",COUNTIF(BL6:BL32,"б")+COUNTIF(BL6:BL32,"а"))</f>
        <v>0</v>
      </c>
      <c r="BM39" s="179">
        <f t="shared" si="34"/>
        <v>0</v>
      </c>
      <c r="BN39" s="179">
        <f t="shared" si="34"/>
        <v>0</v>
      </c>
      <c r="BO39" s="179">
        <f t="shared" si="34"/>
        <v>0</v>
      </c>
      <c r="BP39" s="179">
        <f t="shared" si="34"/>
        <v>0</v>
      </c>
      <c r="BQ39" s="179">
        <f t="shared" si="34"/>
        <v>0</v>
      </c>
      <c r="BR39" s="179">
        <f t="shared" si="34"/>
        <v>0</v>
      </c>
      <c r="BS39" s="179">
        <f t="shared" si="34"/>
        <v>0</v>
      </c>
      <c r="BT39" s="179">
        <f t="shared" si="34"/>
        <v>0</v>
      </c>
      <c r="BU39" s="179">
        <f t="shared" si="34"/>
        <v>0</v>
      </c>
      <c r="BV39" s="179">
        <f t="shared" si="34"/>
        <v>0</v>
      </c>
      <c r="BW39" s="179">
        <f t="shared" si="34"/>
        <v>0</v>
      </c>
      <c r="BX39" s="179">
        <f t="shared" si="34"/>
        <v>0</v>
      </c>
      <c r="BY39" s="179">
        <f t="shared" si="34"/>
        <v>0</v>
      </c>
      <c r="BZ39" s="179">
        <f t="shared" si="34"/>
        <v>0</v>
      </c>
      <c r="CA39" s="179">
        <f t="shared" si="34"/>
        <v>0</v>
      </c>
      <c r="CB39" s="179">
        <f t="shared" si="34"/>
        <v>0</v>
      </c>
    </row>
    <row r="40" spans="1:105" x14ac:dyDescent="0.25">
      <c r="A40" s="126"/>
      <c r="B40" s="126"/>
      <c r="C40" s="127" t="s">
        <v>74</v>
      </c>
      <c r="D40" s="127"/>
      <c r="E40" s="124"/>
      <c r="F40" s="86">
        <v>27</v>
      </c>
      <c r="G40" s="86" t="str">
        <v>0</v>
      </c>
      <c r="H40" s="86" t="str">
        <v>0</v>
      </c>
      <c r="I40" s="86" t="str">
        <v>0</v>
      </c>
      <c r="J40" s="86" t="str">
        <v>0</v>
      </c>
      <c r="K40" s="86" t="str">
        <v>0</v>
      </c>
      <c r="L40" s="86" t="str">
        <v>0</v>
      </c>
      <c r="M40" s="86" t="str">
        <v>0</v>
      </c>
      <c r="N40" s="86" t="str">
        <v>0</v>
      </c>
      <c r="O40" s="115" t="str">
        <v>0</v>
      </c>
      <c r="P40" s="115" t="str">
        <v>0</v>
      </c>
      <c r="Q40" s="115" t="str">
        <v>0</v>
      </c>
      <c r="R40" s="115" t="str">
        <v>0</v>
      </c>
      <c r="S40" s="86" t="str">
        <v>0</v>
      </c>
      <c r="T40" s="86" t="str">
        <v>0</v>
      </c>
      <c r="U40" s="86" t="str">
        <v>0</v>
      </c>
      <c r="V40" s="87" t="str">
        <f>IF(COUNTIF(V6:V32,"з")=0,"0",COUNTIF(V6:V32,"з"))</f>
        <v>0</v>
      </c>
      <c r="W40" s="87"/>
      <c r="X40" s="87"/>
      <c r="Y40" s="87" t="str">
        <f>IF(COUNTIF(Y6:Y32,"з")=0," ",COUNTIF(Y6:Y32,"з"))</f>
        <v xml:space="preserve"> </v>
      </c>
      <c r="Z40" s="87" t="str">
        <f>IF(COUNTIF(Z6:Z32,"з")=0," ",COUNTIF(Z6:Z32,"з"))</f>
        <v xml:space="preserve"> </v>
      </c>
      <c r="AA40" s="87" t="str">
        <f>IF(COUNTIF(AA6:AA32,"з")=0," ",COUNTIF(AA6:AA32,"з"))</f>
        <v xml:space="preserve"> </v>
      </c>
      <c r="AB40" s="87" t="str">
        <f>IF(COUNTIF(AB6:AB32,"з")=0," ",COUNTIF(AB6:AB32,"з"))</f>
        <v xml:space="preserve"> </v>
      </c>
      <c r="AC40" s="87"/>
      <c r="AD40" s="87" t="str">
        <f>IF(COUNTIF(AD6:AD32,"з")=0," ",COUNTIF(AD6:AD32,"з"))</f>
        <v xml:space="preserve"> </v>
      </c>
      <c r="AE40" s="178" t="str">
        <f>IF(COUNTIF(AE6:AE32,"з")=0," ",COUNTIF(AE6:AE32,"з"))</f>
        <v xml:space="preserve"> </v>
      </c>
      <c r="AF40" s="87" t="str">
        <f>IF(COUNTIF(AF6:AF32,"з")=0," ",COUNTIF(AF6:AF32,"з"))</f>
        <v xml:space="preserve"> </v>
      </c>
      <c r="AG40" s="87">
        <f t="shared" ref="AG40:AW40" si="35">IF(COUNTIF(AG6:AG32,"з")=0,"0",COUNTIF(AG6:AG32,"з"))</f>
        <v>27</v>
      </c>
      <c r="AH40" s="87" t="str">
        <f t="shared" si="35"/>
        <v>0</v>
      </c>
      <c r="AI40" s="87" t="str">
        <f t="shared" si="35"/>
        <v>0</v>
      </c>
      <c r="AJ40" s="87" t="str">
        <f t="shared" si="35"/>
        <v>0</v>
      </c>
      <c r="AK40" s="87" t="str">
        <f t="shared" si="35"/>
        <v>0</v>
      </c>
      <c r="AL40" s="87" t="str">
        <f t="shared" si="35"/>
        <v>0</v>
      </c>
      <c r="AM40" s="87" t="str">
        <f t="shared" si="35"/>
        <v>0</v>
      </c>
      <c r="AN40" s="87" t="str">
        <f t="shared" si="35"/>
        <v>0</v>
      </c>
      <c r="AO40" s="87" t="str">
        <f t="shared" si="35"/>
        <v>0</v>
      </c>
      <c r="AP40" s="87" t="str">
        <f t="shared" si="35"/>
        <v>0</v>
      </c>
      <c r="AQ40" s="87" t="str">
        <f t="shared" si="35"/>
        <v>0</v>
      </c>
      <c r="AR40" s="87" t="str">
        <f t="shared" si="35"/>
        <v>0</v>
      </c>
      <c r="AS40" s="87" t="str">
        <f t="shared" si="35"/>
        <v>0</v>
      </c>
      <c r="AT40" s="87" t="str">
        <f t="shared" si="35"/>
        <v>0</v>
      </c>
      <c r="AU40" s="87" t="str">
        <f t="shared" si="35"/>
        <v>0</v>
      </c>
      <c r="AV40" s="87" t="str">
        <f t="shared" si="35"/>
        <v>0</v>
      </c>
      <c r="AW40" s="87" t="str">
        <f t="shared" si="35"/>
        <v>0</v>
      </c>
      <c r="AX40" s="33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1"/>
      <c r="CO40" s="31"/>
      <c r="CP40" s="31"/>
      <c r="CQ40" s="31"/>
      <c r="CR40" s="31"/>
      <c r="CS40" s="31"/>
      <c r="CT40" s="31"/>
      <c r="CU40" s="31"/>
      <c r="CV40" s="31"/>
      <c r="CW40" s="31"/>
      <c r="CX40" s="31"/>
      <c r="CY40" s="31"/>
      <c r="CZ40" s="31"/>
      <c r="DA40" s="31"/>
    </row>
    <row r="41" spans="1:105" s="16" customFormat="1" x14ac:dyDescent="0.25">
      <c r="A41" s="126"/>
      <c r="B41" s="126"/>
      <c r="C41" s="127" t="s">
        <v>75</v>
      </c>
      <c r="D41" s="127"/>
      <c r="E41" s="124"/>
      <c r="F41" s="86" t="str">
        <v>0</v>
      </c>
      <c r="G41" s="86" t="str">
        <v>0</v>
      </c>
      <c r="H41" s="86" t="str">
        <v>0</v>
      </c>
      <c r="I41" s="86" t="str">
        <v>0</v>
      </c>
      <c r="J41" s="86" t="str">
        <v>0</v>
      </c>
      <c r="K41" s="86" t="str">
        <v>0</v>
      </c>
      <c r="L41" s="86" t="str">
        <v>0</v>
      </c>
      <c r="M41" s="86" t="str">
        <v>0</v>
      </c>
      <c r="N41" s="86" t="str">
        <v>0</v>
      </c>
      <c r="O41" s="115" t="str">
        <v>0</v>
      </c>
      <c r="P41" s="115" t="str">
        <v>0</v>
      </c>
      <c r="Q41" s="115" t="str">
        <v>0</v>
      </c>
      <c r="R41" s="115" t="str">
        <v>0</v>
      </c>
      <c r="S41" s="86" t="str">
        <v>0</v>
      </c>
      <c r="T41" s="86" t="str">
        <v>0</v>
      </c>
      <c r="U41" s="86" t="str">
        <v>0</v>
      </c>
      <c r="V41" s="87" t="str">
        <f>IF(COUNTIF(V6:V32,"н")=0,"0",COUNTIF(V6:V32,"н"))</f>
        <v>0</v>
      </c>
      <c r="W41" s="87"/>
      <c r="X41" s="87"/>
      <c r="Y41" s="87" t="str">
        <f>IF(COUNTIF(Y6:Y32,"н")=0," ",COUNTIF(Y6:Y32,"н"))</f>
        <v xml:space="preserve"> </v>
      </c>
      <c r="Z41" s="87" t="str">
        <f>IF(COUNTIF(Z6:Z32,"н")=0," ",COUNTIF(Z6:Z32,"н"))</f>
        <v xml:space="preserve"> </v>
      </c>
      <c r="AA41" s="87" t="str">
        <f>IF(COUNTIF(AA6:AA32,"н")=0," ",COUNTIF(AA6:AA32,"н"))</f>
        <v xml:space="preserve"> </v>
      </c>
      <c r="AB41" s="87" t="str">
        <f>IF(COUNTIF(AB6:AB32,"н")=0," ",COUNTIF(AB6:AB32,"н"))</f>
        <v xml:space="preserve"> </v>
      </c>
      <c r="AC41" s="87"/>
      <c r="AD41" s="87" t="str">
        <f>IF(COUNTIF(AD6:AD32,"н")=0," ",COUNTIF(AD6:AD32,"н"))</f>
        <v xml:space="preserve"> </v>
      </c>
      <c r="AE41" s="178" t="str">
        <f>IF(COUNTIF(AE6:AE32,"н")=0," ",COUNTIF(AE6:AE32,"н"))</f>
        <v xml:space="preserve"> </v>
      </c>
      <c r="AF41" s="87" t="str">
        <f>IF(COUNTIF(AF6:AF32,"н")=0," ",COUNTIF(AF6:AF32,"н"))</f>
        <v xml:space="preserve"> </v>
      </c>
      <c r="AG41" s="87" t="str">
        <f t="shared" ref="AG41:AW41" si="36">IF(COUNTIF(AG6:AG32,"н")=0,"0",COUNTIF(AG6:AG32,"н"))</f>
        <v>0</v>
      </c>
      <c r="AH41" s="87" t="str">
        <f t="shared" si="36"/>
        <v>0</v>
      </c>
      <c r="AI41" s="87" t="str">
        <f t="shared" si="36"/>
        <v>0</v>
      </c>
      <c r="AJ41" s="87" t="str">
        <f t="shared" si="36"/>
        <v>0</v>
      </c>
      <c r="AK41" s="87" t="str">
        <f t="shared" si="36"/>
        <v>0</v>
      </c>
      <c r="AL41" s="87" t="str">
        <f t="shared" si="36"/>
        <v>0</v>
      </c>
      <c r="AM41" s="87" t="str">
        <f t="shared" si="36"/>
        <v>0</v>
      </c>
      <c r="AN41" s="87" t="str">
        <f t="shared" si="36"/>
        <v>0</v>
      </c>
      <c r="AO41" s="87" t="str">
        <f t="shared" si="36"/>
        <v>0</v>
      </c>
      <c r="AP41" s="87" t="str">
        <f t="shared" si="36"/>
        <v>0</v>
      </c>
      <c r="AQ41" s="87" t="str">
        <f t="shared" si="36"/>
        <v>0</v>
      </c>
      <c r="AR41" s="87" t="str">
        <f t="shared" si="36"/>
        <v>0</v>
      </c>
      <c r="AS41" s="87" t="str">
        <f t="shared" si="36"/>
        <v>0</v>
      </c>
      <c r="AT41" s="87" t="str">
        <f t="shared" si="36"/>
        <v>0</v>
      </c>
      <c r="AU41" s="87" t="str">
        <f t="shared" si="36"/>
        <v>0</v>
      </c>
      <c r="AV41" s="87" t="str">
        <f t="shared" si="36"/>
        <v>0</v>
      </c>
      <c r="AW41" s="87" t="str">
        <f t="shared" si="36"/>
        <v>0</v>
      </c>
      <c r="AX41" s="33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</row>
    <row r="42" spans="1:105" x14ac:dyDescent="0.25"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0"/>
      <c r="X42" s="30"/>
      <c r="Y42" s="30"/>
      <c r="Z42" s="30"/>
      <c r="AA42" s="30"/>
      <c r="AB42" s="30"/>
      <c r="AC42" s="30"/>
      <c r="AD42" s="30"/>
      <c r="AE42" s="31"/>
      <c r="AF42" s="31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3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0"/>
      <c r="X43" s="30"/>
      <c r="Y43" s="30"/>
      <c r="Z43" s="30"/>
      <c r="AA43" s="30"/>
      <c r="AB43" s="30"/>
      <c r="AC43" s="30"/>
      <c r="AD43" s="30"/>
      <c r="AE43" s="31"/>
      <c r="AF43" s="31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3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</row>
    <row r="44" spans="1:105" x14ac:dyDescent="0.25"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0"/>
      <c r="X44" s="30"/>
      <c r="Y44" s="30"/>
      <c r="Z44" s="30"/>
      <c r="AA44" s="30"/>
      <c r="AB44" s="30"/>
      <c r="AC44" s="30"/>
      <c r="AD44" s="30"/>
      <c r="AE44" s="31"/>
      <c r="AF44" s="31"/>
      <c r="AG44" s="32"/>
      <c r="AH44" s="32"/>
      <c r="AI44" s="32" t="str">
        <f>IF(COUNTIF(AI6:AI36,"н")=0,"0",COUNTIF(AI6:AI36,"н"))</f>
        <v>0</v>
      </c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x14ac:dyDescent="0.25"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0"/>
      <c r="X45" s="30"/>
      <c r="Y45" s="30"/>
      <c r="Z45" s="30"/>
      <c r="AA45" s="30"/>
      <c r="AB45" s="30"/>
      <c r="AC45" s="30"/>
      <c r="AD45" s="30"/>
      <c r="AE45" s="31"/>
      <c r="AF45" s="31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</sheetData>
  <mergeCells count="9">
    <mergeCell ref="AG3:AW3"/>
    <mergeCell ref="AX3:BM3"/>
    <mergeCell ref="BP3:CE3"/>
    <mergeCell ref="X35:AB35"/>
    <mergeCell ref="H2:M2"/>
    <mergeCell ref="N2:Q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1">
    <cfRule type="cellIs" dxfId="14527" priority="5" operator="equal">
      <formula>4</formula>
    </cfRule>
    <cfRule type="cellIs" dxfId="14526" priority="6" operator="equal">
      <formula>3</formula>
    </cfRule>
  </conditionalFormatting>
  <conditionalFormatting sqref="Z5:AC5 W36:AF39 W35 F33:Q41 AG39:CB39 W40:AW41 M6:Q31 R35:V41 R34:U34 G25:I32 AE6:AE35 AG6:AW38 R33:V33 G6:H24 T6:V32">
    <cfRule type="cellIs" dxfId="14525" priority="7" operator="equal">
      <formula>5</formula>
    </cfRule>
    <cfRule type="cellIs" dxfId="14524" priority="8" operator="equal">
      <formula>4</formula>
    </cfRule>
    <cfRule type="cellIs" dxfId="14523" priority="9" operator="equal">
      <formula>3</formula>
    </cfRule>
  </conditionalFormatting>
  <conditionalFormatting sqref="AF6:AF33">
    <cfRule type="expression" dxfId="14522" priority="10">
      <formula>VALUE(RIGHT(AF6))&gt;AE6</formula>
    </cfRule>
    <cfRule type="expression" dxfId="14521" priority="11">
      <formula>EXACT(RIGHT(AF6,3),"зач")</formula>
    </cfRule>
  </conditionalFormatting>
  <conditionalFormatting sqref="AE3:AJ4 Q3 T3:AC4">
    <cfRule type="expression" dxfId="14520" priority="12">
      <formula>$D$1&lt;Q3</formula>
    </cfRule>
    <cfRule type="expression" dxfId="14519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518" priority="17">
      <formula>$D$1&lt;T3</formula>
    </cfRule>
    <cfRule type="expression" dxfId="14517" priority="18">
      <formula>$D$1&gt;T3</formula>
    </cfRule>
  </conditionalFormatting>
  <conditionalFormatting sqref="Q3">
    <cfRule type="expression" priority="19">
      <formula>$D$1&lt;Q3</formula>
    </cfRule>
    <cfRule type="expression" priority="20">
      <formula>$D$1&gt;Q3</formula>
    </cfRule>
  </conditionalFormatting>
  <conditionalFormatting sqref="F3">
    <cfRule type="expression" priority="21">
      <formula>$D$1&lt;F3</formula>
    </cfRule>
    <cfRule type="expression" priority="22">
      <formula>$D$1&gt;F3</formula>
    </cfRule>
  </conditionalFormatting>
  <conditionalFormatting sqref="J6:L6 J7:J31 K7:L32">
    <cfRule type="cellIs" priority="23" operator="equal">
      <formula>5</formula>
    </cfRule>
    <cfRule type="cellIs" priority="24" operator="equal">
      <formula>4</formula>
    </cfRule>
    <cfRule type="cellIs" dxfId="14516" priority="25" operator="equal">
      <formula>3</formula>
    </cfRule>
  </conditionalFormatting>
  <conditionalFormatting sqref="J32">
    <cfRule type="cellIs" dxfId="14515" priority="26" operator="equal">
      <formula>5</formula>
    </cfRule>
    <cfRule type="cellIs" dxfId="14514" priority="27" operator="equal">
      <formula>4</formula>
    </cfRule>
    <cfRule type="cellIs" dxfId="14513" priority="28" operator="equal">
      <formula>3</formula>
    </cfRule>
  </conditionalFormatting>
  <conditionalFormatting sqref="P3">
    <cfRule type="expression" dxfId="14512" priority="29">
      <formula>$D$1&lt;P3</formula>
    </cfRule>
    <cfRule type="expression" dxfId="14511" priority="30">
      <formula>$D$1&gt;P3</formula>
    </cfRule>
  </conditionalFormatting>
  <conditionalFormatting sqref="N32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O32">
    <cfRule type="cellIs" dxfId="14510" priority="34" operator="equal">
      <formula>5</formula>
    </cfRule>
    <cfRule type="cellIs" dxfId="14509" priority="35" operator="equal">
      <formula>4</formula>
    </cfRule>
    <cfRule type="cellIs" priority="36" operator="equal">
      <formula>3</formula>
    </cfRule>
  </conditionalFormatting>
  <conditionalFormatting sqref="M32">
    <cfRule type="cellIs" priority="37" operator="equal">
      <formula>5</formula>
    </cfRule>
    <cfRule type="cellIs" priority="38" operator="equal">
      <formula>4</formula>
    </cfRule>
    <cfRule type="cellIs" dxfId="14508" priority="39" operator="equal">
      <formula>3</formula>
    </cfRule>
  </conditionalFormatting>
  <conditionalFormatting sqref="P32">
    <cfRule type="cellIs" dxfId="14507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Q32">
    <cfRule type="cellIs" priority="43" operator="equal">
      <formula>5</formula>
    </cfRule>
    <cfRule type="cellIs" dxfId="14506" priority="44" operator="equal">
      <formula>4</formula>
    </cfRule>
    <cfRule type="cellIs" dxfId="14505" priority="45" operator="equal">
      <formula>3</formula>
    </cfRule>
  </conditionalFormatting>
  <conditionalFormatting sqref="N3:O3">
    <cfRule type="expression" dxfId="14504" priority="46">
      <formula>$D$1&lt;N3</formula>
    </cfRule>
    <cfRule type="expression" dxfId="14503" priority="47">
      <formula>$D$1&gt;N3</formula>
    </cfRule>
  </conditionalFormatting>
  <conditionalFormatting sqref="G5">
    <cfRule type="cellIs" dxfId="14502" priority="48" operator="equal">
      <formula>5</formula>
    </cfRule>
    <cfRule type="cellIs" dxfId="14501" priority="49" operator="equal">
      <formula>4</formula>
    </cfRule>
    <cfRule type="cellIs" priority="50" operator="equal">
      <formula>3</formula>
    </cfRule>
  </conditionalFormatting>
  <conditionalFormatting sqref="G4">
    <cfRule type="expression" priority="51">
      <formula>$D$1&lt;G4</formula>
    </cfRule>
    <cfRule type="expression" priority="52">
      <formula>$D$1&gt;G4</formula>
    </cfRule>
  </conditionalFormatting>
  <conditionalFormatting sqref="O4">
    <cfRule type="expression" dxfId="14500" priority="53">
      <formula>$D$1&lt;O4</formula>
    </cfRule>
    <cfRule type="expression" dxfId="14499" priority="54">
      <formula>$D$1&gt;O4</formula>
    </cfRule>
  </conditionalFormatting>
  <conditionalFormatting sqref="N4">
    <cfRule type="expression" dxfId="14498" priority="55">
      <formula>$D$1&lt;N4</formula>
    </cfRule>
    <cfRule type="expression" dxfId="14497" priority="56">
      <formula>$D$1&gt;N4</formula>
    </cfRule>
  </conditionalFormatting>
  <conditionalFormatting sqref="N4">
    <cfRule type="expression" priority="57">
      <formula>$D$1&lt;N4</formula>
    </cfRule>
    <cfRule type="expression" priority="58">
      <formula>$D$1&gt;N4</formula>
    </cfRule>
  </conditionalFormatting>
  <conditionalFormatting sqref="N4">
    <cfRule type="expression" priority="59">
      <formula>$D$1&lt;N4</formula>
    </cfRule>
    <cfRule type="expression" dxfId="14496" priority="60">
      <formula>$D$1&gt;N4</formula>
    </cfRule>
  </conditionalFormatting>
  <conditionalFormatting sqref="N4">
    <cfRule type="expression" dxfId="14495" priority="61">
      <formula>$D$1&lt;N4</formula>
    </cfRule>
    <cfRule type="expression" priority="62">
      <formula>$D$1&gt;N4</formula>
    </cfRule>
  </conditionalFormatting>
  <conditionalFormatting sqref="N4">
    <cfRule type="expression" priority="63">
      <formula>$D$1&lt;N4</formula>
    </cfRule>
    <cfRule type="expression" priority="64">
      <formula>$D$1&gt;N4</formula>
    </cfRule>
  </conditionalFormatting>
  <conditionalFormatting sqref="G3 L3">
    <cfRule type="expression" priority="65">
      <formula>$D$1&lt;G3</formula>
    </cfRule>
    <cfRule type="expression" priority="66">
      <formula>$D$1&gt;G3</formula>
    </cfRule>
  </conditionalFormatting>
  <conditionalFormatting sqref="P3">
    <cfRule type="expression" priority="67">
      <formula>$D$4&lt;P3</formula>
    </cfRule>
    <cfRule type="expression" dxfId="14494" priority="68">
      <formula>$D$4&gt;P3</formula>
    </cfRule>
  </conditionalFormatting>
  <conditionalFormatting sqref="K3">
    <cfRule type="expression" dxfId="14493" priority="69">
      <formula>$D$4&lt;K3</formula>
    </cfRule>
    <cfRule type="expression" dxfId="14492" priority="70">
      <formula>$D$4&gt;K3</formula>
    </cfRule>
  </conditionalFormatting>
  <conditionalFormatting sqref="K3">
    <cfRule type="expression" dxfId="14491" priority="71">
      <formula>$D$1&lt;K3</formula>
    </cfRule>
    <cfRule type="expression" dxfId="14490" priority="72">
      <formula>$D$1&gt;K3</formula>
    </cfRule>
  </conditionalFormatting>
  <conditionalFormatting sqref="K4">
    <cfRule type="expression" dxfId="14489" priority="73">
      <formula>$D$4&lt;K4</formula>
    </cfRule>
    <cfRule type="expression" dxfId="14488" priority="74">
      <formula>$D$4&gt;K4</formula>
    </cfRule>
  </conditionalFormatting>
  <conditionalFormatting sqref="K4">
    <cfRule type="expression" dxfId="14487" priority="75">
      <formula>$D$1&lt;K4</formula>
    </cfRule>
    <cfRule type="expression" dxfId="14486" priority="76">
      <formula>$D$1&gt;K4</formula>
    </cfRule>
  </conditionalFormatting>
  <conditionalFormatting sqref="K4">
    <cfRule type="expression" dxfId="14485" priority="77">
      <formula>$D$4&lt;K4</formula>
    </cfRule>
    <cfRule type="expression" dxfId="14484" priority="78">
      <formula>$D$4&gt;K4</formula>
    </cfRule>
  </conditionalFormatting>
  <conditionalFormatting sqref="K5">
    <cfRule type="cellIs" dxfId="14483" priority="79" operator="equal">
      <formula>5</formula>
    </cfRule>
    <cfRule type="cellIs" dxfId="14482" priority="80" operator="equal">
      <formula>4</formula>
    </cfRule>
    <cfRule type="cellIs" dxfId="14481" priority="81" operator="equal">
      <formula>3</formula>
    </cfRule>
  </conditionalFormatting>
  <conditionalFormatting sqref="L5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L4">
    <cfRule type="expression" dxfId="14480" priority="85">
      <formula>$D$1&lt;L4</formula>
    </cfRule>
    <cfRule type="expression" dxfId="14479" priority="86">
      <formula>$D$1&gt;L4</formula>
    </cfRule>
  </conditionalFormatting>
  <conditionalFormatting sqref="M3:M4">
    <cfRule type="expression" dxfId="14478" priority="87">
      <formula>$D$1&lt;M3</formula>
    </cfRule>
    <cfRule type="expression" dxfId="14477" priority="88">
      <formula>$D$1&gt;M3</formula>
    </cfRule>
  </conditionalFormatting>
  <conditionalFormatting sqref="N5">
    <cfRule type="cellIs" dxfId="14476" priority="89" operator="equal">
      <formula>5</formula>
    </cfRule>
    <cfRule type="cellIs" dxfId="14475" priority="90" operator="equal">
      <formula>4</formula>
    </cfRule>
    <cfRule type="cellIs" dxfId="14474" priority="91" operator="equal">
      <formula>3</formula>
    </cfRule>
  </conditionalFormatting>
  <conditionalFormatting sqref="N4">
    <cfRule type="expression" dxfId="14473" priority="92">
      <formula>$D$1&lt;N4</formula>
    </cfRule>
    <cfRule type="expression" dxfId="14472" priority="93">
      <formula>$D$1&gt;N4</formula>
    </cfRule>
  </conditionalFormatting>
  <conditionalFormatting sqref="F6:F32">
    <cfRule type="cellIs" dxfId="14471" priority="94" operator="equal">
      <formula>5</formula>
    </cfRule>
    <cfRule type="cellIs" dxfId="14470" priority="95" operator="equal">
      <formula>4</formula>
    </cfRule>
    <cfRule type="cellIs" dxfId="14469" priority="96" operator="equal">
      <formula>3</formula>
    </cfRule>
  </conditionalFormatting>
  <conditionalFormatting sqref="F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F4">
    <cfRule type="expression" dxfId="14468" priority="100">
      <formula>$D$1&lt;F4</formula>
    </cfRule>
    <cfRule type="expression" dxfId="14467" priority="101">
      <formula>$D$1&gt;F4</formula>
    </cfRule>
  </conditionalFormatting>
  <conditionalFormatting sqref="H5">
    <cfRule type="cellIs" dxfId="14466" priority="102" operator="equal">
      <formula>5</formula>
    </cfRule>
    <cfRule type="cellIs" dxfId="14465" priority="103" operator="equal">
      <formula>4</formula>
    </cfRule>
    <cfRule type="cellIs" priority="104" operator="equal">
      <formula>3</formula>
    </cfRule>
  </conditionalFormatting>
  <conditionalFormatting sqref="H3:H4">
    <cfRule type="expression" priority="105">
      <formula>$D$1&lt;H3</formula>
    </cfRule>
    <cfRule type="expression" priority="106">
      <formula>$D$1&gt;H3</formula>
    </cfRule>
  </conditionalFormatting>
  <conditionalFormatting sqref="I6:I24">
    <cfRule type="cellIs" dxfId="14464" priority="107" operator="equal">
      <formula>5</formula>
    </cfRule>
    <cfRule type="cellIs" dxfId="14463" priority="108" operator="equal">
      <formula>4</formula>
    </cfRule>
    <cfRule type="cellIs" dxfId="14462" priority="109" operator="equal">
      <formula>3</formula>
    </cfRule>
  </conditionalFormatting>
  <conditionalFormatting sqref="I3:I4">
    <cfRule type="expression" dxfId="14461" priority="110">
      <formula>$D$4&lt;I3</formula>
    </cfRule>
    <cfRule type="expression" dxfId="14460" priority="111">
      <formula>$D$4&gt;I3</formula>
    </cfRule>
  </conditionalFormatting>
  <conditionalFormatting sqref="I3:I4">
    <cfRule type="expression" dxfId="14459" priority="112">
      <formula>$D$1&lt;I3</formula>
    </cfRule>
    <cfRule type="expression" dxfId="14458" priority="113">
      <formula>$D$1&gt;I3</formula>
    </cfRule>
  </conditionalFormatting>
  <conditionalFormatting sqref="I4">
    <cfRule type="expression" dxfId="14457" priority="114">
      <formula>$D$4&lt;I4</formula>
    </cfRule>
    <cfRule type="expression" dxfId="14456" priority="115">
      <formula>$D$4&gt;I4</formula>
    </cfRule>
  </conditionalFormatting>
  <conditionalFormatting sqref="I5">
    <cfRule type="cellIs" dxfId="14455" priority="116" operator="equal">
      <formula>5</formula>
    </cfRule>
    <cfRule type="cellIs" dxfId="14454" priority="117" operator="equal">
      <formula>4</formula>
    </cfRule>
    <cfRule type="cellIs" dxfId="14453" priority="118" operator="equal">
      <formula>3</formula>
    </cfRule>
  </conditionalFormatting>
  <conditionalFormatting sqref="J5">
    <cfRule type="cellIs" dxfId="14452" priority="119" operator="equal">
      <formula>5</formula>
    </cfRule>
    <cfRule type="cellIs" dxfId="14451" priority="120" operator="equal">
      <formula>4</formula>
    </cfRule>
    <cfRule type="cellIs" dxfId="14450" priority="121" operator="equal">
      <formula>3</formula>
    </cfRule>
  </conditionalFormatting>
  <conditionalFormatting sqref="J3:J4">
    <cfRule type="expression" dxfId="14449" priority="122">
      <formula>$D$4&lt;J3</formula>
    </cfRule>
    <cfRule type="expression" dxfId="14448" priority="123">
      <formula>$D$4&gt;J3</formula>
    </cfRule>
  </conditionalFormatting>
  <conditionalFormatting sqref="J3:J4">
    <cfRule type="expression" dxfId="14447" priority="124">
      <formula>$D$1&lt;J3</formula>
    </cfRule>
    <cfRule type="expression" dxfId="14446" priority="125">
      <formula>$D$1&gt;J3</formula>
    </cfRule>
  </conditionalFormatting>
  <conditionalFormatting sqref="J4">
    <cfRule type="expression" dxfId="14445" priority="126">
      <formula>$D$4&lt;J4</formula>
    </cfRule>
    <cfRule type="expression" dxfId="14444" priority="127">
      <formula>$D$4&gt;J4</formula>
    </cfRule>
  </conditionalFormatting>
  <conditionalFormatting sqref="R6:S31">
    <cfRule type="cellIs" dxfId="14443" priority="128" operator="equal">
      <formula>5</formula>
    </cfRule>
    <cfRule type="cellIs" dxfId="14442" priority="129" operator="equal">
      <formula>4</formula>
    </cfRule>
    <cfRule type="cellIs" priority="130" operator="equal">
      <formula>3</formula>
    </cfRule>
  </conditionalFormatting>
  <conditionalFormatting sqref="S3">
    <cfRule type="expression" priority="131">
      <formula>$D$1&lt;S3</formula>
    </cfRule>
    <cfRule type="expression" priority="132">
      <formula>$D$1&gt;S3</formula>
    </cfRule>
  </conditionalFormatting>
  <conditionalFormatting sqref="S3">
    <cfRule type="expression" priority="133">
      <formula>$D$1&lt;S3</formula>
    </cfRule>
    <cfRule type="expression" priority="134">
      <formula>$D$1&gt;S3</formula>
    </cfRule>
  </conditionalFormatting>
  <conditionalFormatting sqref="S4">
    <cfRule type="expression" priority="135">
      <formula>$D$1&lt;S4</formula>
    </cfRule>
    <cfRule type="expression" dxfId="14441" priority="136">
      <formula>$D$1&gt;S4</formula>
    </cfRule>
  </conditionalFormatting>
  <conditionalFormatting sqref="S4">
    <cfRule type="expression" dxfId="14440" priority="137">
      <formula>$D$1&lt;S4</formula>
    </cfRule>
    <cfRule type="expression" priority="138">
      <formula>$D$1&gt;S4</formula>
    </cfRule>
  </conditionalFormatting>
  <conditionalFormatting sqref="S5">
    <cfRule type="cellIs" priority="139" operator="equal">
      <formula>5</formula>
    </cfRule>
    <cfRule type="cellIs" priority="140" operator="equal">
      <formula>4</formula>
    </cfRule>
    <cfRule type="cellIs" dxfId="14439" priority="141" operator="equal">
      <formula>3</formula>
    </cfRule>
  </conditionalFormatting>
  <conditionalFormatting sqref="S4">
    <cfRule type="expression" dxfId="14438" priority="142">
      <formula>$D$1&lt;S4</formula>
    </cfRule>
    <cfRule type="expression" dxfId="14437" priority="143">
      <formula>$D$1&gt;S4</formula>
    </cfRule>
  </conditionalFormatting>
  <conditionalFormatting sqref="S4">
    <cfRule type="expression" dxfId="14436" priority="144">
      <formula>$D$1&lt;S4</formula>
    </cfRule>
    <cfRule type="expression" priority="145">
      <formula>$D$1&gt;S4</formula>
    </cfRule>
  </conditionalFormatting>
  <conditionalFormatting sqref="S4">
    <cfRule type="expression" priority="146">
      <formula>$D$1&lt;S4</formula>
    </cfRule>
    <cfRule type="expression" priority="147">
      <formula>$D$1&gt;S4</formula>
    </cfRule>
  </conditionalFormatting>
  <conditionalFormatting sqref="S4">
    <cfRule type="expression" dxfId="14435" priority="148">
      <formula>$D$1&lt;S4</formula>
    </cfRule>
    <cfRule type="expression" dxfId="14434" priority="149">
      <formula>$D$1&gt;S4</formula>
    </cfRule>
  </conditionalFormatting>
  <conditionalFormatting sqref="R32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S32">
    <cfRule type="cellIs" dxfId="14433" priority="153" operator="equal">
      <formula>5</formula>
    </cfRule>
    <cfRule type="cellIs" dxfId="14432" priority="154" operator="equal">
      <formula>4</formula>
    </cfRule>
    <cfRule type="cellIs" dxfId="14431" priority="155" operator="equal">
      <formula>3</formula>
    </cfRule>
  </conditionalFormatting>
  <conditionalFormatting sqref="R3">
    <cfRule type="expression" dxfId="14430" priority="156">
      <formula>$D$1&lt;R3</formula>
    </cfRule>
    <cfRule type="expression" dxfId="14429" priority="157">
      <formula>$D$1&gt;R3</formula>
    </cfRule>
  </conditionalFormatting>
  <conditionalFormatting sqref="R3">
    <cfRule type="expression" dxfId="14428" priority="158">
      <formula>$D$4&lt;R3</formula>
    </cfRule>
    <cfRule type="expression" priority="159">
      <formula>$D$4&gt;R3</formula>
    </cfRule>
  </conditionalFormatting>
  <conditionalFormatting sqref="R5">
    <cfRule type="cellIs" priority="160" operator="equal">
      <formula>5</formula>
    </cfRule>
    <cfRule type="cellIs" priority="161" operator="equal">
      <formula>4</formula>
    </cfRule>
    <cfRule type="cellIs" dxfId="14427" priority="162" operator="equal">
      <formula>3</formula>
    </cfRule>
  </conditionalFormatting>
  <conditionalFormatting sqref="R4">
    <cfRule type="expression" dxfId="14426" priority="163">
      <formula>$D$4&lt;R4</formula>
    </cfRule>
    <cfRule type="expression" dxfId="14425" priority="164">
      <formula>$D$4&gt;R4</formula>
    </cfRule>
  </conditionalFormatting>
  <conditionalFormatting sqref="R4">
    <cfRule type="expression" dxfId="14424" priority="165">
      <formula>$D$1&lt;R4</formula>
    </cfRule>
    <cfRule type="expression" dxfId="14423" priority="166">
      <formula>$D$1&gt;R4</formula>
    </cfRule>
  </conditionalFormatting>
  <conditionalFormatting sqref="R4">
    <cfRule type="expression" dxfId="14422" priority="167">
      <formula>$D$4&lt;R4</formula>
    </cfRule>
    <cfRule type="expression" dxfId="14421" priority="168">
      <formula>$D$4&gt;R4</formula>
    </cfRule>
  </conditionalFormatting>
  <conditionalFormatting sqref="P4">
    <cfRule type="expression" dxfId="14420" priority="169">
      <formula>$D$4&lt;P4</formula>
    </cfRule>
    <cfRule type="expression" priority="170">
      <formula>$D$4&gt;P4</formula>
    </cfRule>
  </conditionalFormatting>
  <conditionalFormatting sqref="P4">
    <cfRule type="expression" priority="171">
      <formula>$D$1&lt;P4</formula>
    </cfRule>
    <cfRule type="expression" priority="172">
      <formula>$D$1&gt;P4</formula>
    </cfRule>
  </conditionalFormatting>
  <conditionalFormatting sqref="P4">
    <cfRule type="expression" dxfId="14419" priority="173">
      <formula>$D$4&lt;P4</formula>
    </cfRule>
    <cfRule type="expression" dxfId="14418" priority="174">
      <formula>$D$4&gt;P4</formula>
    </cfRule>
  </conditionalFormatting>
  <conditionalFormatting sqref="P5">
    <cfRule type="cellIs" dxfId="14417" priority="175" operator="equal">
      <formula>5</formula>
    </cfRule>
    <cfRule type="cellIs" dxfId="14416" priority="176" operator="equal">
      <formula>4</formula>
    </cfRule>
    <cfRule type="cellIs" priority="177" operator="equal">
      <formula>3</formula>
    </cfRule>
  </conditionalFormatting>
  <conditionalFormatting sqref="Q4">
    <cfRule type="expression" priority="178">
      <formula>$D$1&lt;Q4</formula>
    </cfRule>
    <cfRule type="expression" priority="179">
      <formula>$D$1&gt;Q4</formula>
    </cfRule>
  </conditionalFormatting>
  <pageMargins left="0.7" right="0.7" top="0.75" bottom="0.75" header="0.51180555555555496" footer="0.51180555555555496"/>
  <pageSetup paperSize="9" scale="59" firstPageNumber="0" orientation="portrait" horizontalDpi="300" verticalDpi="300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MK49"/>
  <sheetViews>
    <sheetView view="pageBreakPreview" zoomScale="65" zoomScaleNormal="100" zoomScalePageLayoutView="65" workbookViewId="0">
      <selection activeCell="A19" sqref="A1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37.88671875" style="15" customWidth="1"/>
    <col min="5" max="5" width="5.44140625" style="15" customWidth="1"/>
    <col min="6" max="6" width="7" customWidth="1"/>
    <col min="7" max="7" width="7.109375" hidden="1" customWidth="1"/>
    <col min="8" max="12" width="7.109375" customWidth="1"/>
    <col min="13" max="13" width="6.21875" hidden="1" customWidth="1"/>
    <col min="14" max="14" width="7" customWidth="1"/>
    <col min="15" max="17" width="7.109375" customWidth="1"/>
    <col min="18" max="18" width="7.44140625" customWidth="1"/>
    <col min="19" max="19" width="6.88671875" customWidth="1"/>
    <col min="20" max="21" width="6.2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20" t="s">
        <v>0</v>
      </c>
      <c r="G2" s="220" t="s">
        <v>0</v>
      </c>
      <c r="H2" s="8" t="s">
        <v>1</v>
      </c>
      <c r="I2" s="8"/>
      <c r="J2" s="8"/>
      <c r="K2" s="8"/>
      <c r="L2" s="8"/>
      <c r="M2" s="8"/>
      <c r="N2" s="8" t="s">
        <v>2</v>
      </c>
      <c r="O2" s="8"/>
      <c r="P2" s="296"/>
      <c r="Q2" s="297"/>
      <c r="R2" s="8" t="s">
        <v>268</v>
      </c>
      <c r="S2" s="8"/>
      <c r="T2" s="221"/>
      <c r="U2" s="298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2633</v>
      </c>
      <c r="B3" s="13"/>
      <c r="C3" s="13"/>
      <c r="D3" s="39" t="s">
        <v>3</v>
      </c>
      <c r="E3" s="40"/>
      <c r="F3" s="222">
        <v>43217</v>
      </c>
      <c r="G3" s="222"/>
      <c r="H3" s="223">
        <v>43279</v>
      </c>
      <c r="I3" s="224">
        <v>43285</v>
      </c>
      <c r="J3" s="204">
        <v>43280</v>
      </c>
      <c r="K3" s="204">
        <v>43290</v>
      </c>
      <c r="L3" s="224">
        <v>43287</v>
      </c>
      <c r="M3" s="222"/>
      <c r="N3" s="222">
        <v>43306</v>
      </c>
      <c r="O3" s="224">
        <v>43297</v>
      </c>
      <c r="P3" s="204">
        <v>43301</v>
      </c>
      <c r="Q3" s="204">
        <v>43312</v>
      </c>
      <c r="R3" s="204">
        <v>43291</v>
      </c>
      <c r="S3" s="204">
        <v>43288</v>
      </c>
      <c r="T3" s="299"/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 t="s">
        <v>269</v>
      </c>
      <c r="G4" s="53"/>
      <c r="H4" s="53" t="s">
        <v>129</v>
      </c>
      <c r="I4" s="53" t="s">
        <v>271</v>
      </c>
      <c r="J4" s="232" t="s">
        <v>12</v>
      </c>
      <c r="K4" s="232" t="s">
        <v>270</v>
      </c>
      <c r="L4" s="53" t="s">
        <v>272</v>
      </c>
      <c r="M4" s="53"/>
      <c r="N4" s="53" t="s">
        <v>275</v>
      </c>
      <c r="O4" s="53" t="s">
        <v>14</v>
      </c>
      <c r="P4" s="53" t="s">
        <v>273</v>
      </c>
      <c r="Q4" s="53" t="s">
        <v>274</v>
      </c>
      <c r="R4" s="232" t="s">
        <v>276</v>
      </c>
      <c r="S4" s="53" t="s">
        <v>273</v>
      </c>
      <c r="T4" s="299"/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/>
      <c r="H5" s="65" t="s">
        <v>20</v>
      </c>
      <c r="I5" s="63" t="s">
        <v>279</v>
      </c>
      <c r="J5" s="63" t="s">
        <v>26</v>
      </c>
      <c r="K5" s="63" t="s">
        <v>278</v>
      </c>
      <c r="L5" s="63" t="s">
        <v>280</v>
      </c>
      <c r="M5" s="64"/>
      <c r="N5" s="63" t="s">
        <v>284</v>
      </c>
      <c r="O5" s="63" t="s">
        <v>28</v>
      </c>
      <c r="P5" s="63" t="s">
        <v>282</v>
      </c>
      <c r="Q5" s="63" t="s">
        <v>283</v>
      </c>
      <c r="R5" s="63" t="s">
        <v>285</v>
      </c>
      <c r="S5" s="63" t="s">
        <v>282</v>
      </c>
      <c r="T5" s="300"/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5" customHeight="1" x14ac:dyDescent="0.25">
      <c r="A6" s="80">
        <v>1</v>
      </c>
      <c r="B6" s="81" t="s">
        <v>36</v>
      </c>
      <c r="C6" s="82" t="s">
        <v>37</v>
      </c>
      <c r="D6" s="183" t="s">
        <v>346</v>
      </c>
      <c r="E6" s="84">
        <v>2633</v>
      </c>
      <c r="F6" s="85" t="s">
        <v>287</v>
      </c>
      <c r="G6" s="85"/>
      <c r="H6" s="85">
        <v>5</v>
      </c>
      <c r="I6" s="85">
        <v>3</v>
      </c>
      <c r="J6" s="85">
        <v>5</v>
      </c>
      <c r="K6" s="85">
        <v>4</v>
      </c>
      <c r="L6" s="85">
        <v>3</v>
      </c>
      <c r="M6" s="85"/>
      <c r="N6" s="85" t="s">
        <v>166</v>
      </c>
      <c r="O6" s="85">
        <v>4</v>
      </c>
      <c r="P6" s="85">
        <v>3</v>
      </c>
      <c r="Q6" s="85">
        <v>3</v>
      </c>
      <c r="R6" s="85">
        <v>4</v>
      </c>
      <c r="S6" s="85">
        <v>3</v>
      </c>
      <c r="T6" s="85"/>
      <c r="U6" s="85"/>
      <c r="V6" s="245">
        <f t="shared" ref="V6:V37" si="0">IF(AC6&gt;0,IF(SUM(X6:Y6)/AC6&gt;0,2,IF(AND(SUM(X6:Y6)/AC6=0,Z6/AC6&gt;0),3,IF(AND((AB6/AC6+AA6/AC6)=1,AA6/AC6&gt;0),4,5))),0)</f>
        <v>2</v>
      </c>
      <c r="W6" s="98">
        <f t="shared" ref="W6:W37" si="1">COUNTIF(AG6:AV6,"б")</f>
        <v>0</v>
      </c>
      <c r="X6" s="98">
        <f t="shared" ref="X6:X37" si="2">COUNTIF(AG6:AV6,"д")</f>
        <v>0</v>
      </c>
      <c r="Y6" s="98">
        <f t="shared" ref="Y6:Y37" si="3">COUNTIF(AG6:AV6,2)+COUNTIF(AG6:AV6,"н")+COUNTIF(AG6:AV6,"д")</f>
        <v>1</v>
      </c>
      <c r="Z6" s="98">
        <f t="shared" ref="Z6:Z37" si="4">COUNTIF(AG6:AV6,Z$5)</f>
        <v>5</v>
      </c>
      <c r="AA6" s="98">
        <f t="shared" ref="AA6:AA37" si="5">COUNTIF(AG6:AV6,AA$5)</f>
        <v>3</v>
      </c>
      <c r="AB6" s="98">
        <f t="shared" ref="AB6:AB37" si="6">COUNTIF(AG6:AV6,AB$5)</f>
        <v>2</v>
      </c>
      <c r="AC6" s="98">
        <f t="shared" ref="AC6:AC38" si="7">SUM(X6:AB6)</f>
        <v>11</v>
      </c>
      <c r="AD6" s="246">
        <f t="shared" ref="AD6:AD37" si="8">IF(ISERROR(((X6+Y6)*2+Z6*3+AA6*4+AB6*5)/SUM(X6,Y6:AB6)),"",((X6+Y6)*2+Z6*3+AA6*4+AB6*5)/SUM(X6,Y6:AB6))</f>
        <v>3.5454545454545454</v>
      </c>
      <c r="AE6" s="99">
        <f>IF(AW6=5,0.5,IF(AW6=4,0.25,IF(AW6&lt;=3,0)))</f>
        <v>0</v>
      </c>
      <c r="AG6" s="247" t="str">
        <f t="shared" ref="AG6:AG37" si="9">IF(ISERROR(VALUE(LEFT(F6))),LEFT(F6),VALUE(LEFT(F6)))</f>
        <v>з</v>
      </c>
      <c r="AH6" s="247" t="str">
        <f t="shared" ref="AH6:AH37" si="10">IF(ISERROR(VALUE(LEFT(G6))),LEFT(G6),VALUE(LEFT(G6)))</f>
        <v/>
      </c>
      <c r="AI6" s="247">
        <f t="shared" ref="AI6:AI37" si="11">IF(ISERROR(VALUE(LEFT(H6))),LEFT(H6),VALUE(LEFT(H6)))</f>
        <v>5</v>
      </c>
      <c r="AJ6" s="247">
        <f t="shared" ref="AJ6:AJ37" si="12">IF(ISERROR(VALUE(LEFT(I6))),LEFT(I6),VALUE(LEFT(I6)))</f>
        <v>3</v>
      </c>
      <c r="AK6" s="247">
        <f t="shared" ref="AK6:AK37" si="13">IF(ISERROR(VALUE(LEFT(J6))),LEFT(J6),VALUE(LEFT(J6)))</f>
        <v>5</v>
      </c>
      <c r="AL6" s="247">
        <f t="shared" ref="AL6:AL37" si="14">IF(ISERROR(VALUE(LEFT(K6))),LEFT(K6),VALUE(LEFT(K6)))</f>
        <v>4</v>
      </c>
      <c r="AM6" s="247">
        <f t="shared" ref="AM6:AM37" si="15">IF(ISERROR(VALUE(LEFT(L6))),LEFT(L6),VALUE(LEFT(L6)))</f>
        <v>3</v>
      </c>
      <c r="AN6" s="247" t="str">
        <f t="shared" ref="AN6:AN37" si="16">IF(ISERROR(VALUE(LEFT(M6))),LEFT(M6),VALUE(LEFT(M6)))</f>
        <v/>
      </c>
      <c r="AO6" s="247">
        <f t="shared" ref="AO6:AO37" si="17">IF(ISERROR(VALUE(LEFT(N6))),LEFT(N6),VALUE(LEFT(N6)))</f>
        <v>2</v>
      </c>
      <c r="AP6" s="247">
        <f t="shared" ref="AP6:AP37" si="18">IF(ISERROR(VALUE(LEFT(O6))),LEFT(O6),VALUE(LEFT(O6)))</f>
        <v>4</v>
      </c>
      <c r="AQ6" s="247">
        <f t="shared" ref="AQ6:AQ37" si="19">IF(ISERROR(VALUE(LEFT(P6))),LEFT(P6),VALUE(LEFT(P6)))</f>
        <v>3</v>
      </c>
      <c r="AR6" s="247">
        <f t="shared" ref="AR6:AR37" si="20">IF(ISERROR(VALUE(LEFT(Q6))),LEFT(Q6),VALUE(LEFT(Q6)))</f>
        <v>3</v>
      </c>
      <c r="AS6" s="247">
        <f t="shared" ref="AS6:AS37" si="21">IF(ISERROR(VALUE(LEFT(R6))),LEFT(R6),VALUE(LEFT(R6)))</f>
        <v>4</v>
      </c>
      <c r="AT6" s="247">
        <f t="shared" ref="AT6:AT37" si="22">IF(ISERROR(VALUE(LEFT(S6))),LEFT(S6),VALUE(LEFT(S6)))</f>
        <v>3</v>
      </c>
      <c r="AU6" s="247" t="str">
        <f t="shared" ref="AU6:AU37" si="23">IF(ISERROR(VALUE(LEFT(T6))),LEFT(T6),VALUE(LEFT(T6)))</f>
        <v/>
      </c>
      <c r="AV6" s="247" t="str">
        <f t="shared" ref="AV6:AV37" si="24">IF(ISERROR(VALUE(LEFT(U6))),LEFT(U6),VALUE(LEFT(U6)))</f>
        <v/>
      </c>
      <c r="AW6" s="245">
        <f t="shared" ref="AW6:AW37" si="25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5" customHeight="1" x14ac:dyDescent="0.25">
      <c r="A7" s="80">
        <v>2</v>
      </c>
      <c r="B7" s="81" t="s">
        <v>36</v>
      </c>
      <c r="C7" s="82" t="s">
        <v>37</v>
      </c>
      <c r="D7" s="183" t="s">
        <v>347</v>
      </c>
      <c r="E7" s="84">
        <v>2633</v>
      </c>
      <c r="F7" s="85" t="s">
        <v>287</v>
      </c>
      <c r="G7" s="85"/>
      <c r="H7" s="85">
        <v>4</v>
      </c>
      <c r="I7" s="85">
        <v>3</v>
      </c>
      <c r="J7" s="85">
        <v>4</v>
      </c>
      <c r="K7" s="85">
        <v>3</v>
      </c>
      <c r="L7" s="85" t="s">
        <v>92</v>
      </c>
      <c r="M7" s="85"/>
      <c r="N7" s="85" t="s">
        <v>92</v>
      </c>
      <c r="O7" s="85">
        <v>4</v>
      </c>
      <c r="P7" s="85">
        <v>3</v>
      </c>
      <c r="Q7" s="85">
        <v>4</v>
      </c>
      <c r="R7" s="85">
        <v>3</v>
      </c>
      <c r="S7" s="85">
        <v>3</v>
      </c>
      <c r="T7" s="85"/>
      <c r="U7" s="85"/>
      <c r="V7" s="245">
        <f t="shared" si="0"/>
        <v>2</v>
      </c>
      <c r="W7" s="98">
        <f t="shared" si="1"/>
        <v>0</v>
      </c>
      <c r="X7" s="98">
        <f t="shared" si="2"/>
        <v>0</v>
      </c>
      <c r="Y7" s="98">
        <f t="shared" si="3"/>
        <v>2</v>
      </c>
      <c r="Z7" s="98">
        <f t="shared" si="4"/>
        <v>5</v>
      </c>
      <c r="AA7" s="98">
        <f t="shared" si="5"/>
        <v>4</v>
      </c>
      <c r="AB7" s="98">
        <f t="shared" si="6"/>
        <v>0</v>
      </c>
      <c r="AC7" s="98">
        <f t="shared" si="7"/>
        <v>11</v>
      </c>
      <c r="AD7" s="246">
        <f t="shared" si="8"/>
        <v>3.1818181818181817</v>
      </c>
      <c r="AE7" s="99">
        <f t="shared" ref="AE7:AE37" si="26">IF(AX7=5,0.5,IF(AX7=4,0.25,IF(AX7&lt;=3,0)))</f>
        <v>0</v>
      </c>
      <c r="AG7" s="247" t="str">
        <f t="shared" si="9"/>
        <v>з</v>
      </c>
      <c r="AH7" s="247" t="str">
        <f t="shared" si="10"/>
        <v/>
      </c>
      <c r="AI7" s="247">
        <f t="shared" si="11"/>
        <v>4</v>
      </c>
      <c r="AJ7" s="247">
        <f t="shared" si="12"/>
        <v>3</v>
      </c>
      <c r="AK7" s="247">
        <f t="shared" si="13"/>
        <v>4</v>
      </c>
      <c r="AL7" s="247">
        <f t="shared" si="14"/>
        <v>3</v>
      </c>
      <c r="AM7" s="247">
        <f t="shared" si="15"/>
        <v>2</v>
      </c>
      <c r="AN7" s="247" t="str">
        <f t="shared" si="16"/>
        <v/>
      </c>
      <c r="AO7" s="247">
        <f t="shared" si="17"/>
        <v>2</v>
      </c>
      <c r="AP7" s="247">
        <f t="shared" si="18"/>
        <v>4</v>
      </c>
      <c r="AQ7" s="247">
        <f t="shared" si="19"/>
        <v>3</v>
      </c>
      <c r="AR7" s="247">
        <f t="shared" si="20"/>
        <v>4</v>
      </c>
      <c r="AS7" s="247">
        <f t="shared" si="21"/>
        <v>3</v>
      </c>
      <c r="AT7" s="247">
        <f t="shared" si="22"/>
        <v>3</v>
      </c>
      <c r="AU7" s="247" t="str">
        <f t="shared" si="23"/>
        <v/>
      </c>
      <c r="AV7" s="247" t="str">
        <f t="shared" si="24"/>
        <v/>
      </c>
      <c r="AW7" s="245">
        <f t="shared" si="25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5" customHeight="1" x14ac:dyDescent="0.25">
      <c r="A8" s="80">
        <v>3</v>
      </c>
      <c r="B8" s="81" t="s">
        <v>36</v>
      </c>
      <c r="C8" s="82" t="s">
        <v>86</v>
      </c>
      <c r="D8" s="183" t="s">
        <v>348</v>
      </c>
      <c r="E8" s="84">
        <v>2633</v>
      </c>
      <c r="F8" s="85" t="s">
        <v>287</v>
      </c>
      <c r="G8" s="85"/>
      <c r="H8" s="85">
        <v>5</v>
      </c>
      <c r="I8" s="85">
        <v>4</v>
      </c>
      <c r="J8" s="85">
        <v>5</v>
      </c>
      <c r="K8" s="85">
        <v>5</v>
      </c>
      <c r="L8" s="85">
        <v>4</v>
      </c>
      <c r="M8" s="85"/>
      <c r="N8" s="85">
        <v>4</v>
      </c>
      <c r="O8" s="85">
        <v>5</v>
      </c>
      <c r="P8" s="85">
        <v>4</v>
      </c>
      <c r="Q8" s="85">
        <v>5</v>
      </c>
      <c r="R8" s="85">
        <v>5</v>
      </c>
      <c r="S8" s="85">
        <v>4</v>
      </c>
      <c r="T8" s="85"/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5</v>
      </c>
      <c r="AB8" s="98">
        <f t="shared" si="6"/>
        <v>6</v>
      </c>
      <c r="AC8" s="98">
        <f t="shared" si="7"/>
        <v>11</v>
      </c>
      <c r="AD8" s="246">
        <f t="shared" si="8"/>
        <v>4.5454545454545459</v>
      </c>
      <c r="AE8" s="99">
        <f t="shared" si="26"/>
        <v>0</v>
      </c>
      <c r="AG8" s="247" t="str">
        <f t="shared" si="9"/>
        <v>з</v>
      </c>
      <c r="AH8" s="247" t="str">
        <f t="shared" si="10"/>
        <v/>
      </c>
      <c r="AI8" s="247">
        <f t="shared" si="11"/>
        <v>5</v>
      </c>
      <c r="AJ8" s="247">
        <f t="shared" si="12"/>
        <v>4</v>
      </c>
      <c r="AK8" s="247">
        <f t="shared" si="13"/>
        <v>5</v>
      </c>
      <c r="AL8" s="247">
        <f t="shared" si="14"/>
        <v>5</v>
      </c>
      <c r="AM8" s="247">
        <f t="shared" si="15"/>
        <v>4</v>
      </c>
      <c r="AN8" s="247" t="str">
        <f t="shared" si="16"/>
        <v/>
      </c>
      <c r="AO8" s="247">
        <f t="shared" si="17"/>
        <v>4</v>
      </c>
      <c r="AP8" s="247">
        <f t="shared" si="18"/>
        <v>5</v>
      </c>
      <c r="AQ8" s="247">
        <f t="shared" si="19"/>
        <v>4</v>
      </c>
      <c r="AR8" s="247">
        <f t="shared" si="20"/>
        <v>5</v>
      </c>
      <c r="AS8" s="247">
        <f t="shared" si="21"/>
        <v>5</v>
      </c>
      <c r="AT8" s="247">
        <f t="shared" si="22"/>
        <v>4</v>
      </c>
      <c r="AU8" s="247" t="str">
        <f t="shared" si="23"/>
        <v/>
      </c>
      <c r="AV8" s="247" t="str">
        <f t="shared" si="24"/>
        <v/>
      </c>
      <c r="AW8" s="245">
        <f t="shared" si="25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5" customHeight="1" x14ac:dyDescent="0.25">
      <c r="A9" s="80">
        <v>4</v>
      </c>
      <c r="B9" s="81" t="s">
        <v>36</v>
      </c>
      <c r="C9" s="82" t="s">
        <v>37</v>
      </c>
      <c r="D9" s="183" t="s">
        <v>349</v>
      </c>
      <c r="E9" s="84">
        <v>2633</v>
      </c>
      <c r="F9" s="85" t="s">
        <v>287</v>
      </c>
      <c r="G9" s="85"/>
      <c r="H9" s="85">
        <v>4</v>
      </c>
      <c r="I9" s="85">
        <v>3</v>
      </c>
      <c r="J9" s="85">
        <v>5</v>
      </c>
      <c r="K9" s="85">
        <v>3</v>
      </c>
      <c r="L9" s="85">
        <v>3</v>
      </c>
      <c r="M9" s="85"/>
      <c r="N9" s="85">
        <v>3</v>
      </c>
      <c r="O9" s="85">
        <v>4</v>
      </c>
      <c r="P9" s="85">
        <v>4</v>
      </c>
      <c r="Q9" s="85">
        <v>4</v>
      </c>
      <c r="R9" s="85">
        <v>4</v>
      </c>
      <c r="S9" s="85">
        <v>4</v>
      </c>
      <c r="T9" s="85"/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4</v>
      </c>
      <c r="AA9" s="98">
        <f t="shared" si="5"/>
        <v>6</v>
      </c>
      <c r="AB9" s="98">
        <f t="shared" si="6"/>
        <v>1</v>
      </c>
      <c r="AC9" s="98">
        <f t="shared" si="7"/>
        <v>11</v>
      </c>
      <c r="AD9" s="246">
        <f t="shared" si="8"/>
        <v>3.7272727272727271</v>
      </c>
      <c r="AE9" s="99">
        <f t="shared" si="26"/>
        <v>0</v>
      </c>
      <c r="AG9" s="247" t="str">
        <f t="shared" si="9"/>
        <v>з</v>
      </c>
      <c r="AH9" s="247" t="str">
        <f t="shared" si="10"/>
        <v/>
      </c>
      <c r="AI9" s="247">
        <f t="shared" si="11"/>
        <v>4</v>
      </c>
      <c r="AJ9" s="247">
        <f t="shared" si="12"/>
        <v>3</v>
      </c>
      <c r="AK9" s="247">
        <f t="shared" si="13"/>
        <v>5</v>
      </c>
      <c r="AL9" s="247">
        <f t="shared" si="14"/>
        <v>3</v>
      </c>
      <c r="AM9" s="247">
        <f t="shared" si="15"/>
        <v>3</v>
      </c>
      <c r="AN9" s="247" t="str">
        <f t="shared" si="16"/>
        <v/>
      </c>
      <c r="AO9" s="247">
        <f t="shared" si="17"/>
        <v>3</v>
      </c>
      <c r="AP9" s="247">
        <f t="shared" si="18"/>
        <v>4</v>
      </c>
      <c r="AQ9" s="247">
        <f t="shared" si="19"/>
        <v>4</v>
      </c>
      <c r="AR9" s="247">
        <f t="shared" si="20"/>
        <v>4</v>
      </c>
      <c r="AS9" s="247">
        <f t="shared" si="21"/>
        <v>4</v>
      </c>
      <c r="AT9" s="247">
        <f t="shared" si="22"/>
        <v>4</v>
      </c>
      <c r="AU9" s="247" t="str">
        <f t="shared" si="23"/>
        <v/>
      </c>
      <c r="AV9" s="247" t="str">
        <f t="shared" si="24"/>
        <v/>
      </c>
      <c r="AW9" s="245">
        <f t="shared" si="25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5" customHeight="1" x14ac:dyDescent="0.25">
      <c r="A10" s="80">
        <v>5</v>
      </c>
      <c r="B10" s="81" t="s">
        <v>36</v>
      </c>
      <c r="C10" s="82" t="s">
        <v>37</v>
      </c>
      <c r="D10" s="183" t="s">
        <v>350</v>
      </c>
      <c r="E10" s="84">
        <v>2633</v>
      </c>
      <c r="F10" s="85" t="s">
        <v>287</v>
      </c>
      <c r="G10" s="85"/>
      <c r="H10" s="85">
        <v>3</v>
      </c>
      <c r="I10" s="85">
        <v>3</v>
      </c>
      <c r="J10" s="85">
        <v>4</v>
      </c>
      <c r="K10" s="85">
        <v>4</v>
      </c>
      <c r="L10" s="85">
        <v>3</v>
      </c>
      <c r="M10" s="85"/>
      <c r="N10" s="85">
        <v>3</v>
      </c>
      <c r="O10" s="85">
        <v>5</v>
      </c>
      <c r="P10" s="85">
        <v>3</v>
      </c>
      <c r="Q10" s="85">
        <v>4</v>
      </c>
      <c r="R10" s="85">
        <v>4</v>
      </c>
      <c r="S10" s="85">
        <v>3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6</v>
      </c>
      <c r="AA10" s="98">
        <f t="shared" si="5"/>
        <v>4</v>
      </c>
      <c r="AB10" s="98">
        <f t="shared" si="6"/>
        <v>1</v>
      </c>
      <c r="AC10" s="98">
        <f t="shared" si="7"/>
        <v>11</v>
      </c>
      <c r="AD10" s="246">
        <f t="shared" si="8"/>
        <v>3.5454545454545454</v>
      </c>
      <c r="AE10" s="99">
        <f t="shared" si="26"/>
        <v>0</v>
      </c>
      <c r="AG10" s="247" t="str">
        <f t="shared" si="9"/>
        <v>з</v>
      </c>
      <c r="AH10" s="247" t="str">
        <f t="shared" si="10"/>
        <v/>
      </c>
      <c r="AI10" s="247">
        <f t="shared" si="11"/>
        <v>3</v>
      </c>
      <c r="AJ10" s="247">
        <f t="shared" si="12"/>
        <v>3</v>
      </c>
      <c r="AK10" s="247">
        <f t="shared" si="13"/>
        <v>4</v>
      </c>
      <c r="AL10" s="247">
        <f t="shared" si="14"/>
        <v>4</v>
      </c>
      <c r="AM10" s="247">
        <f t="shared" si="15"/>
        <v>3</v>
      </c>
      <c r="AN10" s="247" t="str">
        <f t="shared" si="16"/>
        <v/>
      </c>
      <c r="AO10" s="247">
        <f t="shared" si="17"/>
        <v>3</v>
      </c>
      <c r="AP10" s="247">
        <f t="shared" si="18"/>
        <v>5</v>
      </c>
      <c r="AQ10" s="247">
        <f t="shared" si="19"/>
        <v>3</v>
      </c>
      <c r="AR10" s="247">
        <f t="shared" si="20"/>
        <v>4</v>
      </c>
      <c r="AS10" s="247">
        <f t="shared" si="21"/>
        <v>4</v>
      </c>
      <c r="AT10" s="247">
        <f t="shared" si="22"/>
        <v>3</v>
      </c>
      <c r="AU10" s="247" t="str">
        <f t="shared" si="23"/>
        <v/>
      </c>
      <c r="AV10" s="247" t="str">
        <f t="shared" si="24"/>
        <v/>
      </c>
      <c r="AW10" s="245">
        <f t="shared" si="25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5" customHeight="1" x14ac:dyDescent="0.25">
      <c r="A11" s="80">
        <v>6</v>
      </c>
      <c r="B11" s="81" t="s">
        <v>36</v>
      </c>
      <c r="C11" s="82" t="s">
        <v>37</v>
      </c>
      <c r="D11" s="183" t="s">
        <v>351</v>
      </c>
      <c r="E11" s="84">
        <v>2633</v>
      </c>
      <c r="F11" s="85" t="s">
        <v>287</v>
      </c>
      <c r="G11" s="85"/>
      <c r="H11" s="85">
        <v>5</v>
      </c>
      <c r="I11" s="85">
        <v>5</v>
      </c>
      <c r="J11" s="85">
        <v>5</v>
      </c>
      <c r="K11" s="85">
        <v>5</v>
      </c>
      <c r="L11" s="85">
        <v>3</v>
      </c>
      <c r="M11" s="85"/>
      <c r="N11" s="85">
        <v>4</v>
      </c>
      <c r="O11" s="85">
        <v>5</v>
      </c>
      <c r="P11" s="85">
        <v>4</v>
      </c>
      <c r="Q11" s="85">
        <v>4</v>
      </c>
      <c r="R11" s="85">
        <v>5</v>
      </c>
      <c r="S11" s="85">
        <v>4</v>
      </c>
      <c r="T11" s="85"/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4</v>
      </c>
      <c r="AB11" s="98">
        <f t="shared" si="6"/>
        <v>6</v>
      </c>
      <c r="AC11" s="98">
        <f t="shared" si="7"/>
        <v>11</v>
      </c>
      <c r="AD11" s="246">
        <f t="shared" si="8"/>
        <v>4.4545454545454541</v>
      </c>
      <c r="AE11" s="99">
        <f t="shared" si="26"/>
        <v>0</v>
      </c>
      <c r="AG11" s="247" t="str">
        <f t="shared" si="9"/>
        <v>з</v>
      </c>
      <c r="AH11" s="247" t="str">
        <f t="shared" si="10"/>
        <v/>
      </c>
      <c r="AI11" s="247">
        <f t="shared" si="11"/>
        <v>5</v>
      </c>
      <c r="AJ11" s="247">
        <f t="shared" si="12"/>
        <v>5</v>
      </c>
      <c r="AK11" s="247">
        <f t="shared" si="13"/>
        <v>5</v>
      </c>
      <c r="AL11" s="247">
        <f t="shared" si="14"/>
        <v>5</v>
      </c>
      <c r="AM11" s="247">
        <f t="shared" si="15"/>
        <v>3</v>
      </c>
      <c r="AN11" s="247" t="str">
        <f t="shared" si="16"/>
        <v/>
      </c>
      <c r="AO11" s="247">
        <f t="shared" si="17"/>
        <v>4</v>
      </c>
      <c r="AP11" s="247">
        <f t="shared" si="18"/>
        <v>5</v>
      </c>
      <c r="AQ11" s="247">
        <f t="shared" si="19"/>
        <v>4</v>
      </c>
      <c r="AR11" s="247">
        <f t="shared" si="20"/>
        <v>4</v>
      </c>
      <c r="AS11" s="247">
        <f t="shared" si="21"/>
        <v>5</v>
      </c>
      <c r="AT11" s="247">
        <f t="shared" si="22"/>
        <v>4</v>
      </c>
      <c r="AU11" s="247" t="str">
        <f t="shared" si="23"/>
        <v/>
      </c>
      <c r="AV11" s="247" t="str">
        <f t="shared" si="24"/>
        <v/>
      </c>
      <c r="AW11" s="245">
        <f t="shared" si="25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5" customHeight="1" x14ac:dyDescent="0.25">
      <c r="A12" s="80">
        <v>7</v>
      </c>
      <c r="B12" s="81" t="s">
        <v>36</v>
      </c>
      <c r="C12" s="82" t="s">
        <v>37</v>
      </c>
      <c r="D12" s="183" t="s">
        <v>352</v>
      </c>
      <c r="E12" s="84">
        <v>2633</v>
      </c>
      <c r="F12" s="85" t="s">
        <v>287</v>
      </c>
      <c r="G12" s="85"/>
      <c r="H12" s="85">
        <v>5</v>
      </c>
      <c r="I12" s="85">
        <v>3</v>
      </c>
      <c r="J12" s="85">
        <v>5</v>
      </c>
      <c r="K12" s="85">
        <v>4</v>
      </c>
      <c r="L12" s="85">
        <v>3</v>
      </c>
      <c r="M12" s="85"/>
      <c r="N12" s="85">
        <v>3</v>
      </c>
      <c r="O12" s="85">
        <v>4</v>
      </c>
      <c r="P12" s="85">
        <v>3</v>
      </c>
      <c r="Q12" s="85">
        <v>3</v>
      </c>
      <c r="R12" s="85">
        <v>4</v>
      </c>
      <c r="S12" s="85">
        <v>4</v>
      </c>
      <c r="T12" s="85"/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5</v>
      </c>
      <c r="AA12" s="98">
        <f t="shared" si="5"/>
        <v>4</v>
      </c>
      <c r="AB12" s="98">
        <f t="shared" si="6"/>
        <v>2</v>
      </c>
      <c r="AC12" s="98">
        <f t="shared" si="7"/>
        <v>11</v>
      </c>
      <c r="AD12" s="246">
        <f t="shared" si="8"/>
        <v>3.7272727272727271</v>
      </c>
      <c r="AE12" s="99">
        <f t="shared" si="26"/>
        <v>0</v>
      </c>
      <c r="AG12" s="247" t="str">
        <f t="shared" si="9"/>
        <v>з</v>
      </c>
      <c r="AH12" s="247" t="str">
        <f t="shared" si="10"/>
        <v/>
      </c>
      <c r="AI12" s="247">
        <f t="shared" si="11"/>
        <v>5</v>
      </c>
      <c r="AJ12" s="247">
        <f t="shared" si="12"/>
        <v>3</v>
      </c>
      <c r="AK12" s="247">
        <f t="shared" si="13"/>
        <v>5</v>
      </c>
      <c r="AL12" s="247">
        <f t="shared" si="14"/>
        <v>4</v>
      </c>
      <c r="AM12" s="247">
        <f t="shared" si="15"/>
        <v>3</v>
      </c>
      <c r="AN12" s="247" t="str">
        <f t="shared" si="16"/>
        <v/>
      </c>
      <c r="AO12" s="247">
        <f t="shared" si="17"/>
        <v>3</v>
      </c>
      <c r="AP12" s="247">
        <f t="shared" si="18"/>
        <v>4</v>
      </c>
      <c r="AQ12" s="247">
        <f t="shared" si="19"/>
        <v>3</v>
      </c>
      <c r="AR12" s="247">
        <f t="shared" si="20"/>
        <v>3</v>
      </c>
      <c r="AS12" s="247">
        <f t="shared" si="21"/>
        <v>4</v>
      </c>
      <c r="AT12" s="247">
        <f t="shared" si="22"/>
        <v>4</v>
      </c>
      <c r="AU12" s="247" t="str">
        <f t="shared" si="23"/>
        <v/>
      </c>
      <c r="AV12" s="247" t="str">
        <f t="shared" si="24"/>
        <v/>
      </c>
      <c r="AW12" s="245">
        <f t="shared" si="25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5" customHeight="1" x14ac:dyDescent="0.25">
      <c r="A13" s="80">
        <v>8</v>
      </c>
      <c r="B13" s="81" t="s">
        <v>36</v>
      </c>
      <c r="C13" s="82" t="s">
        <v>353</v>
      </c>
      <c r="D13" s="183" t="s">
        <v>354</v>
      </c>
      <c r="E13" s="84">
        <v>2633</v>
      </c>
      <c r="F13" s="85" t="s">
        <v>287</v>
      </c>
      <c r="G13" s="85"/>
      <c r="H13" s="85">
        <v>4</v>
      </c>
      <c r="I13" s="85">
        <v>4</v>
      </c>
      <c r="J13" s="85">
        <v>5</v>
      </c>
      <c r="K13" s="85">
        <v>5</v>
      </c>
      <c r="L13" s="85">
        <v>3</v>
      </c>
      <c r="M13" s="85"/>
      <c r="N13" s="85">
        <v>3</v>
      </c>
      <c r="O13" s="85">
        <v>5</v>
      </c>
      <c r="P13" s="85">
        <v>4</v>
      </c>
      <c r="Q13" s="85">
        <v>5</v>
      </c>
      <c r="R13" s="85">
        <v>4</v>
      </c>
      <c r="S13" s="85">
        <v>4</v>
      </c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2</v>
      </c>
      <c r="AA13" s="98">
        <f t="shared" si="5"/>
        <v>5</v>
      </c>
      <c r="AB13" s="98">
        <f t="shared" si="6"/>
        <v>4</v>
      </c>
      <c r="AC13" s="98">
        <f t="shared" si="7"/>
        <v>11</v>
      </c>
      <c r="AD13" s="246">
        <f t="shared" si="8"/>
        <v>4.1818181818181817</v>
      </c>
      <c r="AE13" s="99">
        <f t="shared" si="26"/>
        <v>0</v>
      </c>
      <c r="AG13" s="247" t="str">
        <f t="shared" si="9"/>
        <v>з</v>
      </c>
      <c r="AH13" s="247" t="str">
        <f t="shared" si="10"/>
        <v/>
      </c>
      <c r="AI13" s="247">
        <f t="shared" si="11"/>
        <v>4</v>
      </c>
      <c r="AJ13" s="247">
        <f t="shared" si="12"/>
        <v>4</v>
      </c>
      <c r="AK13" s="247">
        <f t="shared" si="13"/>
        <v>5</v>
      </c>
      <c r="AL13" s="247">
        <f t="shared" si="14"/>
        <v>5</v>
      </c>
      <c r="AM13" s="247">
        <f t="shared" si="15"/>
        <v>3</v>
      </c>
      <c r="AN13" s="247" t="str">
        <f t="shared" si="16"/>
        <v/>
      </c>
      <c r="AO13" s="247">
        <f t="shared" si="17"/>
        <v>3</v>
      </c>
      <c r="AP13" s="247">
        <f t="shared" si="18"/>
        <v>5</v>
      </c>
      <c r="AQ13" s="247">
        <f t="shared" si="19"/>
        <v>4</v>
      </c>
      <c r="AR13" s="247">
        <f t="shared" si="20"/>
        <v>5</v>
      </c>
      <c r="AS13" s="247">
        <f t="shared" si="21"/>
        <v>4</v>
      </c>
      <c r="AT13" s="247">
        <f t="shared" si="22"/>
        <v>4</v>
      </c>
      <c r="AU13" s="247" t="str">
        <f t="shared" si="23"/>
        <v/>
      </c>
      <c r="AV13" s="247" t="str">
        <f t="shared" si="24"/>
        <v/>
      </c>
      <c r="AW13" s="245">
        <f t="shared" si="25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5" customHeight="1" x14ac:dyDescent="0.25">
      <c r="A14" s="80">
        <v>9</v>
      </c>
      <c r="B14" s="248"/>
      <c r="C14" s="82" t="s">
        <v>37</v>
      </c>
      <c r="D14" s="183" t="s">
        <v>355</v>
      </c>
      <c r="E14" s="84">
        <v>2633</v>
      </c>
      <c r="F14" s="85" t="s">
        <v>287</v>
      </c>
      <c r="G14" s="85"/>
      <c r="H14" s="85">
        <v>5</v>
      </c>
      <c r="I14" s="85">
        <v>4</v>
      </c>
      <c r="J14" s="85">
        <v>4</v>
      </c>
      <c r="K14" s="85">
        <v>5</v>
      </c>
      <c r="L14" s="85">
        <v>3</v>
      </c>
      <c r="M14" s="85"/>
      <c r="N14" s="85">
        <v>3</v>
      </c>
      <c r="O14" s="85">
        <v>5</v>
      </c>
      <c r="P14" s="102">
        <v>3</v>
      </c>
      <c r="Q14" s="85">
        <v>3</v>
      </c>
      <c r="R14" s="102">
        <v>5</v>
      </c>
      <c r="S14" s="85">
        <v>4</v>
      </c>
      <c r="T14" s="85"/>
      <c r="U14" s="85"/>
      <c r="V14" s="245">
        <f t="shared" si="0"/>
        <v>3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4</v>
      </c>
      <c r="AA14" s="98">
        <f t="shared" si="5"/>
        <v>3</v>
      </c>
      <c r="AB14" s="98">
        <f t="shared" si="6"/>
        <v>4</v>
      </c>
      <c r="AC14" s="98">
        <f t="shared" si="7"/>
        <v>11</v>
      </c>
      <c r="AD14" s="255">
        <f t="shared" si="8"/>
        <v>4</v>
      </c>
      <c r="AE14" s="293">
        <f t="shared" si="26"/>
        <v>0</v>
      </c>
      <c r="AF14" s="15"/>
      <c r="AG14" s="247" t="str">
        <f t="shared" si="9"/>
        <v>з</v>
      </c>
      <c r="AH14" s="247" t="str">
        <f t="shared" si="10"/>
        <v/>
      </c>
      <c r="AI14" s="247">
        <f t="shared" si="11"/>
        <v>5</v>
      </c>
      <c r="AJ14" s="247">
        <f t="shared" si="12"/>
        <v>4</v>
      </c>
      <c r="AK14" s="247">
        <f t="shared" si="13"/>
        <v>4</v>
      </c>
      <c r="AL14" s="247">
        <f t="shared" si="14"/>
        <v>5</v>
      </c>
      <c r="AM14" s="247">
        <f t="shared" si="15"/>
        <v>3</v>
      </c>
      <c r="AN14" s="247" t="str">
        <f t="shared" si="16"/>
        <v/>
      </c>
      <c r="AO14" s="247">
        <f t="shared" si="17"/>
        <v>3</v>
      </c>
      <c r="AP14" s="247">
        <f t="shared" si="18"/>
        <v>5</v>
      </c>
      <c r="AQ14" s="247">
        <f t="shared" si="19"/>
        <v>3</v>
      </c>
      <c r="AR14" s="247">
        <f t="shared" si="20"/>
        <v>3</v>
      </c>
      <c r="AS14" s="247">
        <f t="shared" si="21"/>
        <v>5</v>
      </c>
      <c r="AT14" s="247">
        <f t="shared" si="22"/>
        <v>4</v>
      </c>
      <c r="AU14" s="247" t="str">
        <f t="shared" si="23"/>
        <v/>
      </c>
      <c r="AV14" s="247" t="str">
        <f t="shared" si="24"/>
        <v/>
      </c>
      <c r="AW14" s="245">
        <f t="shared" si="25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0">
        <v>10</v>
      </c>
      <c r="B15" s="248"/>
      <c r="C15" s="82" t="s">
        <v>37</v>
      </c>
      <c r="D15" s="183" t="s">
        <v>356</v>
      </c>
      <c r="E15" s="84">
        <v>2633</v>
      </c>
      <c r="F15" s="85" t="s">
        <v>287</v>
      </c>
      <c r="G15" s="85"/>
      <c r="H15" s="85">
        <v>4</v>
      </c>
      <c r="I15" s="85">
        <v>3</v>
      </c>
      <c r="J15" s="85">
        <v>4</v>
      </c>
      <c r="K15" s="85">
        <v>4</v>
      </c>
      <c r="L15" s="85">
        <v>3</v>
      </c>
      <c r="M15" s="85"/>
      <c r="N15" s="85" t="s">
        <v>166</v>
      </c>
      <c r="O15" s="85">
        <v>5</v>
      </c>
      <c r="P15" s="102">
        <v>3</v>
      </c>
      <c r="Q15" s="85">
        <v>3</v>
      </c>
      <c r="R15" s="102">
        <v>5</v>
      </c>
      <c r="S15" s="85">
        <v>3</v>
      </c>
      <c r="T15" s="85"/>
      <c r="U15" s="85"/>
      <c r="V15" s="245">
        <f t="shared" si="0"/>
        <v>2</v>
      </c>
      <c r="W15" s="98">
        <f t="shared" si="1"/>
        <v>0</v>
      </c>
      <c r="X15" s="98">
        <f t="shared" si="2"/>
        <v>0</v>
      </c>
      <c r="Y15" s="98">
        <f t="shared" si="3"/>
        <v>1</v>
      </c>
      <c r="Z15" s="98">
        <f t="shared" si="4"/>
        <v>5</v>
      </c>
      <c r="AA15" s="98">
        <f t="shared" si="5"/>
        <v>3</v>
      </c>
      <c r="AB15" s="98">
        <f t="shared" si="6"/>
        <v>2</v>
      </c>
      <c r="AC15" s="98">
        <f t="shared" si="7"/>
        <v>11</v>
      </c>
      <c r="AD15" s="255">
        <f t="shared" si="8"/>
        <v>3.5454545454545454</v>
      </c>
      <c r="AE15" s="293">
        <f t="shared" si="26"/>
        <v>0</v>
      </c>
      <c r="AF15" s="15"/>
      <c r="AG15" s="247" t="str">
        <f t="shared" si="9"/>
        <v>з</v>
      </c>
      <c r="AH15" s="247" t="str">
        <f t="shared" si="10"/>
        <v/>
      </c>
      <c r="AI15" s="247">
        <f t="shared" si="11"/>
        <v>4</v>
      </c>
      <c r="AJ15" s="247">
        <f t="shared" si="12"/>
        <v>3</v>
      </c>
      <c r="AK15" s="247">
        <f t="shared" si="13"/>
        <v>4</v>
      </c>
      <c r="AL15" s="247">
        <f t="shared" si="14"/>
        <v>4</v>
      </c>
      <c r="AM15" s="247">
        <f t="shared" si="15"/>
        <v>3</v>
      </c>
      <c r="AN15" s="247" t="str">
        <f t="shared" si="16"/>
        <v/>
      </c>
      <c r="AO15" s="247">
        <f t="shared" si="17"/>
        <v>2</v>
      </c>
      <c r="AP15" s="247">
        <f t="shared" si="18"/>
        <v>5</v>
      </c>
      <c r="AQ15" s="247">
        <f t="shared" si="19"/>
        <v>3</v>
      </c>
      <c r="AR15" s="247">
        <f t="shared" si="20"/>
        <v>3</v>
      </c>
      <c r="AS15" s="247">
        <f t="shared" si="21"/>
        <v>5</v>
      </c>
      <c r="AT15" s="247">
        <f t="shared" si="22"/>
        <v>3</v>
      </c>
      <c r="AU15" s="247" t="str">
        <f t="shared" si="23"/>
        <v/>
      </c>
      <c r="AV15" s="247" t="str">
        <f t="shared" si="24"/>
        <v/>
      </c>
      <c r="AW15" s="245">
        <f t="shared" si="25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0">
        <v>11</v>
      </c>
      <c r="B16" s="248"/>
      <c r="C16" s="82" t="s">
        <v>37</v>
      </c>
      <c r="D16" s="183" t="s">
        <v>357</v>
      </c>
      <c r="E16" s="84">
        <v>2633</v>
      </c>
      <c r="F16" s="85" t="s">
        <v>287</v>
      </c>
      <c r="G16" s="85"/>
      <c r="H16" s="85">
        <v>5</v>
      </c>
      <c r="I16" s="85">
        <v>4</v>
      </c>
      <c r="J16" s="85">
        <v>5</v>
      </c>
      <c r="K16" s="85">
        <v>4</v>
      </c>
      <c r="L16" s="85" t="s">
        <v>40</v>
      </c>
      <c r="M16" s="85"/>
      <c r="N16" s="85">
        <v>4</v>
      </c>
      <c r="O16" s="85">
        <v>4</v>
      </c>
      <c r="P16" s="102">
        <v>4</v>
      </c>
      <c r="Q16" s="85">
        <v>3</v>
      </c>
      <c r="R16" s="102">
        <v>4</v>
      </c>
      <c r="S16" s="85">
        <v>4</v>
      </c>
      <c r="T16" s="85"/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1</v>
      </c>
      <c r="AA16" s="98">
        <f t="shared" si="5"/>
        <v>7</v>
      </c>
      <c r="AB16" s="98">
        <f t="shared" si="6"/>
        <v>2</v>
      </c>
      <c r="AC16" s="98">
        <f t="shared" si="7"/>
        <v>10</v>
      </c>
      <c r="AD16" s="255">
        <f t="shared" si="8"/>
        <v>4.0999999999999996</v>
      </c>
      <c r="AE16" s="293">
        <f t="shared" si="26"/>
        <v>0</v>
      </c>
      <c r="AF16" s="15"/>
      <c r="AG16" s="247" t="str">
        <f t="shared" si="9"/>
        <v>з</v>
      </c>
      <c r="AH16" s="247" t="str">
        <f t="shared" si="10"/>
        <v/>
      </c>
      <c r="AI16" s="247">
        <f t="shared" si="11"/>
        <v>5</v>
      </c>
      <c r="AJ16" s="247">
        <f t="shared" si="12"/>
        <v>4</v>
      </c>
      <c r="AK16" s="247">
        <f t="shared" si="13"/>
        <v>5</v>
      </c>
      <c r="AL16" s="247">
        <f t="shared" si="14"/>
        <v>4</v>
      </c>
      <c r="AM16" s="247" t="str">
        <f t="shared" si="15"/>
        <v>а</v>
      </c>
      <c r="AN16" s="247" t="str">
        <f t="shared" si="16"/>
        <v/>
      </c>
      <c r="AO16" s="247">
        <f t="shared" si="17"/>
        <v>4</v>
      </c>
      <c r="AP16" s="247">
        <f t="shared" si="18"/>
        <v>4</v>
      </c>
      <c r="AQ16" s="247">
        <f t="shared" si="19"/>
        <v>4</v>
      </c>
      <c r="AR16" s="247">
        <f t="shared" si="20"/>
        <v>3</v>
      </c>
      <c r="AS16" s="247">
        <f t="shared" si="21"/>
        <v>4</v>
      </c>
      <c r="AT16" s="247">
        <f t="shared" si="22"/>
        <v>4</v>
      </c>
      <c r="AU16" s="247" t="str">
        <f t="shared" si="23"/>
        <v/>
      </c>
      <c r="AV16" s="247" t="str">
        <f t="shared" si="24"/>
        <v/>
      </c>
      <c r="AW16" s="245">
        <f t="shared" si="25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0">
        <v>12</v>
      </c>
      <c r="B17" s="251"/>
      <c r="C17" s="82" t="s">
        <v>86</v>
      </c>
      <c r="D17" s="183" t="s">
        <v>358</v>
      </c>
      <c r="E17" s="84">
        <v>2633</v>
      </c>
      <c r="F17" s="85" t="s">
        <v>287</v>
      </c>
      <c r="G17" s="85"/>
      <c r="H17" s="85">
        <v>5</v>
      </c>
      <c r="I17" s="85">
        <v>4</v>
      </c>
      <c r="J17" s="85">
        <v>5</v>
      </c>
      <c r="K17" s="85">
        <v>4</v>
      </c>
      <c r="L17" s="85">
        <v>3</v>
      </c>
      <c r="M17" s="85"/>
      <c r="N17" s="85">
        <v>3</v>
      </c>
      <c r="O17" s="85">
        <v>4</v>
      </c>
      <c r="P17" s="102">
        <v>3</v>
      </c>
      <c r="Q17" s="85">
        <v>3</v>
      </c>
      <c r="R17" s="102">
        <v>5</v>
      </c>
      <c r="S17" s="85">
        <v>4</v>
      </c>
      <c r="T17" s="85"/>
      <c r="U17" s="85"/>
      <c r="V17" s="245">
        <f t="shared" si="0"/>
        <v>3</v>
      </c>
      <c r="W17" s="98">
        <f t="shared" si="1"/>
        <v>0</v>
      </c>
      <c r="X17" s="98">
        <f t="shared" si="2"/>
        <v>0</v>
      </c>
      <c r="Y17" s="98">
        <f t="shared" si="3"/>
        <v>0</v>
      </c>
      <c r="Z17" s="98">
        <f t="shared" si="4"/>
        <v>4</v>
      </c>
      <c r="AA17" s="98">
        <f t="shared" si="5"/>
        <v>4</v>
      </c>
      <c r="AB17" s="98">
        <f t="shared" si="6"/>
        <v>3</v>
      </c>
      <c r="AC17" s="98">
        <f t="shared" si="7"/>
        <v>11</v>
      </c>
      <c r="AD17" s="255">
        <f t="shared" si="8"/>
        <v>3.9090909090909092</v>
      </c>
      <c r="AE17" s="293">
        <f t="shared" si="26"/>
        <v>0</v>
      </c>
      <c r="AF17" s="15"/>
      <c r="AG17" s="247" t="str">
        <f t="shared" si="9"/>
        <v>з</v>
      </c>
      <c r="AH17" s="247" t="str">
        <f t="shared" si="10"/>
        <v/>
      </c>
      <c r="AI17" s="247">
        <f t="shared" si="11"/>
        <v>5</v>
      </c>
      <c r="AJ17" s="247">
        <f t="shared" si="12"/>
        <v>4</v>
      </c>
      <c r="AK17" s="247">
        <f t="shared" si="13"/>
        <v>5</v>
      </c>
      <c r="AL17" s="247">
        <f t="shared" si="14"/>
        <v>4</v>
      </c>
      <c r="AM17" s="247">
        <f t="shared" si="15"/>
        <v>3</v>
      </c>
      <c r="AN17" s="247" t="str">
        <f t="shared" si="16"/>
        <v/>
      </c>
      <c r="AO17" s="247">
        <f t="shared" si="17"/>
        <v>3</v>
      </c>
      <c r="AP17" s="247">
        <f t="shared" si="18"/>
        <v>4</v>
      </c>
      <c r="AQ17" s="247">
        <f t="shared" si="19"/>
        <v>3</v>
      </c>
      <c r="AR17" s="247">
        <f t="shared" si="20"/>
        <v>3</v>
      </c>
      <c r="AS17" s="247">
        <f t="shared" si="21"/>
        <v>5</v>
      </c>
      <c r="AT17" s="247">
        <f t="shared" si="22"/>
        <v>4</v>
      </c>
      <c r="AU17" s="247" t="str">
        <f t="shared" si="23"/>
        <v/>
      </c>
      <c r="AV17" s="247" t="str">
        <f t="shared" si="24"/>
        <v/>
      </c>
      <c r="AW17" s="245">
        <f t="shared" si="25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0">
        <v>13</v>
      </c>
      <c r="B18" s="199"/>
      <c r="C18" s="82" t="s">
        <v>37</v>
      </c>
      <c r="D18" s="183" t="s">
        <v>359</v>
      </c>
      <c r="E18" s="84">
        <v>2633</v>
      </c>
      <c r="F18" s="85" t="s">
        <v>287</v>
      </c>
      <c r="G18" s="85"/>
      <c r="H18" s="85">
        <v>5</v>
      </c>
      <c r="I18" s="85">
        <v>4</v>
      </c>
      <c r="J18" s="85">
        <v>5</v>
      </c>
      <c r="K18" s="85">
        <v>4</v>
      </c>
      <c r="L18" s="85">
        <v>3</v>
      </c>
      <c r="M18" s="85"/>
      <c r="N18" s="85">
        <v>5</v>
      </c>
      <c r="O18" s="85">
        <v>5</v>
      </c>
      <c r="P18" s="102">
        <v>5</v>
      </c>
      <c r="Q18" s="85">
        <v>5</v>
      </c>
      <c r="R18" s="102">
        <v>4</v>
      </c>
      <c r="S18" s="85">
        <v>5</v>
      </c>
      <c r="T18" s="85"/>
      <c r="U18" s="85"/>
      <c r="V18" s="245">
        <f t="shared" si="0"/>
        <v>3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1</v>
      </c>
      <c r="AA18" s="98">
        <f t="shared" si="5"/>
        <v>3</v>
      </c>
      <c r="AB18" s="98">
        <f t="shared" si="6"/>
        <v>7</v>
      </c>
      <c r="AC18" s="98">
        <f t="shared" si="7"/>
        <v>11</v>
      </c>
      <c r="AD18" s="255">
        <f t="shared" si="8"/>
        <v>4.5454545454545459</v>
      </c>
      <c r="AE18" s="293">
        <f t="shared" si="26"/>
        <v>0</v>
      </c>
      <c r="AF18" s="15"/>
      <c r="AG18" s="247" t="str">
        <f t="shared" si="9"/>
        <v>з</v>
      </c>
      <c r="AH18" s="247" t="str">
        <f t="shared" si="10"/>
        <v/>
      </c>
      <c r="AI18" s="247">
        <f t="shared" si="11"/>
        <v>5</v>
      </c>
      <c r="AJ18" s="247">
        <f t="shared" si="12"/>
        <v>4</v>
      </c>
      <c r="AK18" s="247">
        <f t="shared" si="13"/>
        <v>5</v>
      </c>
      <c r="AL18" s="247">
        <f t="shared" si="14"/>
        <v>4</v>
      </c>
      <c r="AM18" s="247">
        <f t="shared" si="15"/>
        <v>3</v>
      </c>
      <c r="AN18" s="247" t="str">
        <f t="shared" si="16"/>
        <v/>
      </c>
      <c r="AO18" s="247">
        <f t="shared" si="17"/>
        <v>5</v>
      </c>
      <c r="AP18" s="247">
        <f t="shared" si="18"/>
        <v>5</v>
      </c>
      <c r="AQ18" s="247">
        <f t="shared" si="19"/>
        <v>5</v>
      </c>
      <c r="AR18" s="247">
        <f t="shared" si="20"/>
        <v>5</v>
      </c>
      <c r="AS18" s="247">
        <f t="shared" si="21"/>
        <v>4</v>
      </c>
      <c r="AT18" s="247">
        <f t="shared" si="22"/>
        <v>5</v>
      </c>
      <c r="AU18" s="247" t="str">
        <f t="shared" si="23"/>
        <v/>
      </c>
      <c r="AV18" s="247" t="str">
        <f t="shared" si="24"/>
        <v/>
      </c>
      <c r="AW18" s="245">
        <f t="shared" si="25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0">
        <v>14</v>
      </c>
      <c r="B19" s="199"/>
      <c r="C19" s="82" t="s">
        <v>37</v>
      </c>
      <c r="D19" s="183" t="s">
        <v>360</v>
      </c>
      <c r="E19" s="84">
        <v>2633</v>
      </c>
      <c r="F19" s="85" t="s">
        <v>287</v>
      </c>
      <c r="G19" s="85"/>
      <c r="H19" s="85">
        <v>4</v>
      </c>
      <c r="I19" s="85">
        <v>5</v>
      </c>
      <c r="J19" s="85">
        <v>5</v>
      </c>
      <c r="K19" s="85">
        <v>4</v>
      </c>
      <c r="L19" s="85">
        <v>3</v>
      </c>
      <c r="M19" s="85"/>
      <c r="N19" s="85">
        <v>3</v>
      </c>
      <c r="O19" s="85">
        <v>3</v>
      </c>
      <c r="P19" s="85">
        <v>3</v>
      </c>
      <c r="Q19" s="85">
        <v>3</v>
      </c>
      <c r="R19" s="85">
        <v>5</v>
      </c>
      <c r="S19" s="85">
        <v>3</v>
      </c>
      <c r="T19" s="85"/>
      <c r="U19" s="85"/>
      <c r="V19" s="245">
        <f t="shared" si="0"/>
        <v>3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6</v>
      </c>
      <c r="AA19" s="98">
        <f t="shared" si="5"/>
        <v>2</v>
      </c>
      <c r="AB19" s="98">
        <f t="shared" si="6"/>
        <v>3</v>
      </c>
      <c r="AC19" s="98">
        <f t="shared" si="7"/>
        <v>11</v>
      </c>
      <c r="AD19" s="255">
        <f t="shared" si="8"/>
        <v>3.7272727272727271</v>
      </c>
      <c r="AE19" s="293">
        <f t="shared" si="26"/>
        <v>0</v>
      </c>
      <c r="AF19" s="15"/>
      <c r="AG19" s="247" t="str">
        <f t="shared" si="9"/>
        <v>з</v>
      </c>
      <c r="AH19" s="247" t="str">
        <f t="shared" si="10"/>
        <v/>
      </c>
      <c r="AI19" s="247">
        <f t="shared" si="11"/>
        <v>4</v>
      </c>
      <c r="AJ19" s="247">
        <f t="shared" si="12"/>
        <v>5</v>
      </c>
      <c r="AK19" s="247">
        <f t="shared" si="13"/>
        <v>5</v>
      </c>
      <c r="AL19" s="247">
        <f t="shared" si="14"/>
        <v>4</v>
      </c>
      <c r="AM19" s="247">
        <f t="shared" si="15"/>
        <v>3</v>
      </c>
      <c r="AN19" s="247" t="str">
        <f t="shared" si="16"/>
        <v/>
      </c>
      <c r="AO19" s="247">
        <f t="shared" si="17"/>
        <v>3</v>
      </c>
      <c r="AP19" s="247">
        <f t="shared" si="18"/>
        <v>3</v>
      </c>
      <c r="AQ19" s="247">
        <f t="shared" si="19"/>
        <v>3</v>
      </c>
      <c r="AR19" s="247">
        <f t="shared" si="20"/>
        <v>3</v>
      </c>
      <c r="AS19" s="247">
        <f t="shared" si="21"/>
        <v>5</v>
      </c>
      <c r="AT19" s="247">
        <f t="shared" si="22"/>
        <v>3</v>
      </c>
      <c r="AU19" s="247" t="str">
        <f t="shared" si="23"/>
        <v/>
      </c>
      <c r="AV19" s="247" t="str">
        <f t="shared" si="24"/>
        <v/>
      </c>
      <c r="AW19" s="245">
        <f t="shared" si="25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0">
        <v>15</v>
      </c>
      <c r="B20" s="199"/>
      <c r="C20" s="82" t="s">
        <v>86</v>
      </c>
      <c r="D20" s="183" t="s">
        <v>361</v>
      </c>
      <c r="E20" s="84">
        <v>2633</v>
      </c>
      <c r="F20" s="85" t="s">
        <v>287</v>
      </c>
      <c r="G20" s="85"/>
      <c r="H20" s="85">
        <v>5</v>
      </c>
      <c r="I20" s="85">
        <v>4</v>
      </c>
      <c r="J20" s="85">
        <v>5</v>
      </c>
      <c r="K20" s="85">
        <v>4</v>
      </c>
      <c r="L20" s="85">
        <v>3</v>
      </c>
      <c r="M20" s="85"/>
      <c r="N20" s="85">
        <v>4</v>
      </c>
      <c r="O20" s="85">
        <v>5</v>
      </c>
      <c r="P20" s="102">
        <v>4</v>
      </c>
      <c r="Q20" s="85">
        <v>4</v>
      </c>
      <c r="R20" s="102">
        <v>5</v>
      </c>
      <c r="S20" s="85">
        <v>4</v>
      </c>
      <c r="T20" s="85"/>
      <c r="U20" s="85"/>
      <c r="V20" s="245">
        <f t="shared" si="0"/>
        <v>3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1</v>
      </c>
      <c r="AA20" s="98">
        <f t="shared" si="5"/>
        <v>6</v>
      </c>
      <c r="AB20" s="98">
        <f t="shared" si="6"/>
        <v>4</v>
      </c>
      <c r="AC20" s="98">
        <f t="shared" si="7"/>
        <v>11</v>
      </c>
      <c r="AD20" s="255">
        <f t="shared" si="8"/>
        <v>4.2727272727272725</v>
      </c>
      <c r="AE20" s="293">
        <f t="shared" si="26"/>
        <v>0</v>
      </c>
      <c r="AF20" s="15"/>
      <c r="AG20" s="247" t="str">
        <f t="shared" si="9"/>
        <v>з</v>
      </c>
      <c r="AH20" s="247" t="str">
        <f t="shared" si="10"/>
        <v/>
      </c>
      <c r="AI20" s="247">
        <f t="shared" si="11"/>
        <v>5</v>
      </c>
      <c r="AJ20" s="247">
        <f t="shared" si="12"/>
        <v>4</v>
      </c>
      <c r="AK20" s="247">
        <f t="shared" si="13"/>
        <v>5</v>
      </c>
      <c r="AL20" s="247">
        <f t="shared" si="14"/>
        <v>4</v>
      </c>
      <c r="AM20" s="247">
        <f t="shared" si="15"/>
        <v>3</v>
      </c>
      <c r="AN20" s="247" t="str">
        <f t="shared" si="16"/>
        <v/>
      </c>
      <c r="AO20" s="247">
        <f t="shared" si="17"/>
        <v>4</v>
      </c>
      <c r="AP20" s="247">
        <f t="shared" si="18"/>
        <v>5</v>
      </c>
      <c r="AQ20" s="247">
        <f t="shared" si="19"/>
        <v>4</v>
      </c>
      <c r="AR20" s="247">
        <f t="shared" si="20"/>
        <v>4</v>
      </c>
      <c r="AS20" s="247">
        <f t="shared" si="21"/>
        <v>5</v>
      </c>
      <c r="AT20" s="247">
        <f t="shared" si="22"/>
        <v>4</v>
      </c>
      <c r="AU20" s="247" t="str">
        <f t="shared" si="23"/>
        <v/>
      </c>
      <c r="AV20" s="247" t="str">
        <f t="shared" si="24"/>
        <v/>
      </c>
      <c r="AW20" s="245">
        <f t="shared" si="25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0">
        <v>16</v>
      </c>
      <c r="B21" s="199"/>
      <c r="C21" s="82" t="s">
        <v>37</v>
      </c>
      <c r="D21" s="183" t="s">
        <v>362</v>
      </c>
      <c r="E21" s="84">
        <v>2633</v>
      </c>
      <c r="F21" s="85" t="s">
        <v>287</v>
      </c>
      <c r="G21" s="85"/>
      <c r="H21" s="85">
        <v>5</v>
      </c>
      <c r="I21" s="85">
        <v>3</v>
      </c>
      <c r="J21" s="85">
        <v>5</v>
      </c>
      <c r="K21" s="85">
        <v>3</v>
      </c>
      <c r="L21" s="85" t="s">
        <v>92</v>
      </c>
      <c r="M21" s="85"/>
      <c r="N21" s="85">
        <v>3</v>
      </c>
      <c r="O21" s="85">
        <v>5</v>
      </c>
      <c r="P21" s="102">
        <v>3</v>
      </c>
      <c r="Q21" s="85">
        <v>4</v>
      </c>
      <c r="R21" s="102">
        <v>4</v>
      </c>
      <c r="S21" s="85">
        <v>4</v>
      </c>
      <c r="T21" s="85"/>
      <c r="U21" s="85"/>
      <c r="V21" s="245">
        <f t="shared" si="0"/>
        <v>2</v>
      </c>
      <c r="W21" s="98">
        <f t="shared" si="1"/>
        <v>0</v>
      </c>
      <c r="X21" s="98">
        <f t="shared" si="2"/>
        <v>0</v>
      </c>
      <c r="Y21" s="98">
        <f t="shared" si="3"/>
        <v>1</v>
      </c>
      <c r="Z21" s="98">
        <f t="shared" si="4"/>
        <v>4</v>
      </c>
      <c r="AA21" s="98">
        <f t="shared" si="5"/>
        <v>3</v>
      </c>
      <c r="AB21" s="98">
        <f t="shared" si="6"/>
        <v>3</v>
      </c>
      <c r="AC21" s="98">
        <f t="shared" si="7"/>
        <v>11</v>
      </c>
      <c r="AD21" s="255">
        <f t="shared" si="8"/>
        <v>3.7272727272727271</v>
      </c>
      <c r="AE21" s="293">
        <f t="shared" si="26"/>
        <v>0</v>
      </c>
      <c r="AF21" s="15"/>
      <c r="AG21" s="247" t="str">
        <f t="shared" si="9"/>
        <v>з</v>
      </c>
      <c r="AH21" s="247" t="str">
        <f t="shared" si="10"/>
        <v/>
      </c>
      <c r="AI21" s="247">
        <f t="shared" si="11"/>
        <v>5</v>
      </c>
      <c r="AJ21" s="247">
        <f t="shared" si="12"/>
        <v>3</v>
      </c>
      <c r="AK21" s="247">
        <f t="shared" si="13"/>
        <v>5</v>
      </c>
      <c r="AL21" s="247">
        <f t="shared" si="14"/>
        <v>3</v>
      </c>
      <c r="AM21" s="247">
        <f t="shared" si="15"/>
        <v>2</v>
      </c>
      <c r="AN21" s="247" t="str">
        <f t="shared" si="16"/>
        <v/>
      </c>
      <c r="AO21" s="247">
        <f t="shared" si="17"/>
        <v>3</v>
      </c>
      <c r="AP21" s="247">
        <f t="shared" si="18"/>
        <v>5</v>
      </c>
      <c r="AQ21" s="247">
        <f t="shared" si="19"/>
        <v>3</v>
      </c>
      <c r="AR21" s="247">
        <f t="shared" si="20"/>
        <v>4</v>
      </c>
      <c r="AS21" s="247">
        <f t="shared" si="21"/>
        <v>4</v>
      </c>
      <c r="AT21" s="247">
        <f t="shared" si="22"/>
        <v>4</v>
      </c>
      <c r="AU21" s="247" t="str">
        <f t="shared" si="23"/>
        <v/>
      </c>
      <c r="AV21" s="247" t="str">
        <f t="shared" si="24"/>
        <v/>
      </c>
      <c r="AW21" s="245">
        <f t="shared" si="25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0">
        <v>17</v>
      </c>
      <c r="B22" s="199"/>
      <c r="C22" s="82" t="s">
        <v>86</v>
      </c>
      <c r="D22" s="183" t="s">
        <v>363</v>
      </c>
      <c r="E22" s="84">
        <v>2633</v>
      </c>
      <c r="F22" s="85" t="s">
        <v>287</v>
      </c>
      <c r="G22" s="85"/>
      <c r="H22" s="85">
        <v>4</v>
      </c>
      <c r="I22" s="85">
        <v>3</v>
      </c>
      <c r="J22" s="85">
        <v>4</v>
      </c>
      <c r="K22" s="85">
        <v>4</v>
      </c>
      <c r="L22" s="85">
        <v>3</v>
      </c>
      <c r="M22" s="85"/>
      <c r="N22" s="85">
        <v>3</v>
      </c>
      <c r="O22" s="85">
        <v>5</v>
      </c>
      <c r="P22" s="102">
        <v>3</v>
      </c>
      <c r="Q22" s="85">
        <v>3</v>
      </c>
      <c r="R22" s="102">
        <v>4</v>
      </c>
      <c r="S22" s="85">
        <v>3</v>
      </c>
      <c r="T22" s="85"/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6</v>
      </c>
      <c r="AA22" s="98">
        <f t="shared" si="5"/>
        <v>4</v>
      </c>
      <c r="AB22" s="98">
        <f t="shared" si="6"/>
        <v>1</v>
      </c>
      <c r="AC22" s="98">
        <f t="shared" si="7"/>
        <v>11</v>
      </c>
      <c r="AD22" s="255">
        <f t="shared" si="8"/>
        <v>3.5454545454545454</v>
      </c>
      <c r="AE22" s="293">
        <f t="shared" si="26"/>
        <v>0</v>
      </c>
      <c r="AF22" s="15"/>
      <c r="AG22" s="247" t="str">
        <f t="shared" si="9"/>
        <v>з</v>
      </c>
      <c r="AH22" s="247" t="str">
        <f t="shared" si="10"/>
        <v/>
      </c>
      <c r="AI22" s="247">
        <f t="shared" si="11"/>
        <v>4</v>
      </c>
      <c r="AJ22" s="247">
        <f t="shared" si="12"/>
        <v>3</v>
      </c>
      <c r="AK22" s="247">
        <f t="shared" si="13"/>
        <v>4</v>
      </c>
      <c r="AL22" s="247">
        <f t="shared" si="14"/>
        <v>4</v>
      </c>
      <c r="AM22" s="247">
        <f t="shared" si="15"/>
        <v>3</v>
      </c>
      <c r="AN22" s="247" t="str">
        <f t="shared" si="16"/>
        <v/>
      </c>
      <c r="AO22" s="247">
        <f t="shared" si="17"/>
        <v>3</v>
      </c>
      <c r="AP22" s="247">
        <f t="shared" si="18"/>
        <v>5</v>
      </c>
      <c r="AQ22" s="247">
        <f t="shared" si="19"/>
        <v>3</v>
      </c>
      <c r="AR22" s="247">
        <f t="shared" si="20"/>
        <v>3</v>
      </c>
      <c r="AS22" s="247">
        <f t="shared" si="21"/>
        <v>4</v>
      </c>
      <c r="AT22" s="247">
        <f t="shared" si="22"/>
        <v>3</v>
      </c>
      <c r="AU22" s="247" t="str">
        <f t="shared" si="23"/>
        <v/>
      </c>
      <c r="AV22" s="247" t="str">
        <f t="shared" si="24"/>
        <v/>
      </c>
      <c r="AW22" s="245">
        <f t="shared" si="25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0">
        <v>18</v>
      </c>
      <c r="B23" s="199"/>
      <c r="C23" s="82" t="s">
        <v>86</v>
      </c>
      <c r="D23" s="183" t="s">
        <v>364</v>
      </c>
      <c r="E23" s="84">
        <v>2633</v>
      </c>
      <c r="F23" s="85" t="s">
        <v>292</v>
      </c>
      <c r="G23" s="85"/>
      <c r="H23" s="85">
        <v>4</v>
      </c>
      <c r="I23" s="85">
        <v>4</v>
      </c>
      <c r="J23" s="85">
        <v>4</v>
      </c>
      <c r="K23" s="85">
        <v>5</v>
      </c>
      <c r="L23" s="85">
        <v>4</v>
      </c>
      <c r="M23" s="85"/>
      <c r="N23" s="85">
        <v>4</v>
      </c>
      <c r="O23" s="85">
        <v>5</v>
      </c>
      <c r="P23" s="102">
        <v>3</v>
      </c>
      <c r="Q23" s="85">
        <v>3</v>
      </c>
      <c r="R23" s="102">
        <v>4</v>
      </c>
      <c r="S23" s="85">
        <v>4</v>
      </c>
      <c r="T23" s="85"/>
      <c r="U23" s="85"/>
      <c r="V23" s="245">
        <f t="shared" si="0"/>
        <v>3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2</v>
      </c>
      <c r="AA23" s="98">
        <f t="shared" si="5"/>
        <v>7</v>
      </c>
      <c r="AB23" s="98">
        <f t="shared" si="6"/>
        <v>2</v>
      </c>
      <c r="AC23" s="98">
        <f t="shared" si="7"/>
        <v>11</v>
      </c>
      <c r="AD23" s="255">
        <f t="shared" si="8"/>
        <v>4</v>
      </c>
      <c r="AE23" s="293">
        <f t="shared" si="26"/>
        <v>0</v>
      </c>
      <c r="AF23" s="15"/>
      <c r="AG23" s="247" t="str">
        <f t="shared" si="9"/>
        <v>а</v>
      </c>
      <c r="AH23" s="247" t="str">
        <f t="shared" si="10"/>
        <v/>
      </c>
      <c r="AI23" s="247">
        <f t="shared" si="11"/>
        <v>4</v>
      </c>
      <c r="AJ23" s="247">
        <f t="shared" si="12"/>
        <v>4</v>
      </c>
      <c r="AK23" s="247">
        <f t="shared" si="13"/>
        <v>4</v>
      </c>
      <c r="AL23" s="247">
        <f t="shared" si="14"/>
        <v>5</v>
      </c>
      <c r="AM23" s="247">
        <f t="shared" si="15"/>
        <v>4</v>
      </c>
      <c r="AN23" s="247" t="str">
        <f t="shared" si="16"/>
        <v/>
      </c>
      <c r="AO23" s="247">
        <f t="shared" si="17"/>
        <v>4</v>
      </c>
      <c r="AP23" s="247">
        <f t="shared" si="18"/>
        <v>5</v>
      </c>
      <c r="AQ23" s="247">
        <f t="shared" si="19"/>
        <v>3</v>
      </c>
      <c r="AR23" s="247">
        <f t="shared" si="20"/>
        <v>3</v>
      </c>
      <c r="AS23" s="247">
        <f t="shared" si="21"/>
        <v>4</v>
      </c>
      <c r="AT23" s="247">
        <f t="shared" si="22"/>
        <v>4</v>
      </c>
      <c r="AU23" s="247" t="str">
        <f t="shared" si="23"/>
        <v/>
      </c>
      <c r="AV23" s="247" t="str">
        <f t="shared" si="24"/>
        <v/>
      </c>
      <c r="AW23" s="245">
        <f t="shared" si="25"/>
        <v>0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0">
        <v>19</v>
      </c>
      <c r="B24" s="199"/>
      <c r="C24" s="82" t="s">
        <v>37</v>
      </c>
      <c r="D24" s="183" t="s">
        <v>365</v>
      </c>
      <c r="E24" s="84">
        <v>2633</v>
      </c>
      <c r="F24" s="85" t="s">
        <v>56</v>
      </c>
      <c r="G24" s="85"/>
      <c r="H24" s="85">
        <v>5</v>
      </c>
      <c r="I24" s="85">
        <v>3</v>
      </c>
      <c r="J24" s="85">
        <v>5</v>
      </c>
      <c r="K24" s="85">
        <v>3</v>
      </c>
      <c r="L24" s="85">
        <v>3</v>
      </c>
      <c r="M24" s="85"/>
      <c r="N24" s="85">
        <v>3</v>
      </c>
      <c r="O24" s="85">
        <v>3</v>
      </c>
      <c r="P24" s="85">
        <v>4</v>
      </c>
      <c r="Q24" s="85">
        <v>3</v>
      </c>
      <c r="R24" s="85">
        <v>4</v>
      </c>
      <c r="S24" s="85">
        <v>4</v>
      </c>
      <c r="T24" s="85"/>
      <c r="U24" s="85"/>
      <c r="V24" s="245">
        <f t="shared" si="0"/>
        <v>3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6</v>
      </c>
      <c r="AA24" s="98">
        <f t="shared" si="5"/>
        <v>3</v>
      </c>
      <c r="AB24" s="98">
        <f t="shared" si="6"/>
        <v>2</v>
      </c>
      <c r="AC24" s="98">
        <f t="shared" si="7"/>
        <v>11</v>
      </c>
      <c r="AD24" s="255">
        <f t="shared" si="8"/>
        <v>3.6363636363636362</v>
      </c>
      <c r="AE24" s="293">
        <f t="shared" si="26"/>
        <v>0</v>
      </c>
      <c r="AF24" s="15"/>
      <c r="AG24" s="247" t="str">
        <f t="shared" si="9"/>
        <v>а</v>
      </c>
      <c r="AH24" s="247" t="str">
        <f t="shared" si="10"/>
        <v/>
      </c>
      <c r="AI24" s="247">
        <f t="shared" si="11"/>
        <v>5</v>
      </c>
      <c r="AJ24" s="247">
        <f t="shared" si="12"/>
        <v>3</v>
      </c>
      <c r="AK24" s="247">
        <f t="shared" si="13"/>
        <v>5</v>
      </c>
      <c r="AL24" s="247">
        <f t="shared" si="14"/>
        <v>3</v>
      </c>
      <c r="AM24" s="247">
        <f t="shared" si="15"/>
        <v>3</v>
      </c>
      <c r="AN24" s="247" t="str">
        <f t="shared" si="16"/>
        <v/>
      </c>
      <c r="AO24" s="247">
        <f t="shared" si="17"/>
        <v>3</v>
      </c>
      <c r="AP24" s="247">
        <f t="shared" si="18"/>
        <v>3</v>
      </c>
      <c r="AQ24" s="247">
        <f t="shared" si="19"/>
        <v>4</v>
      </c>
      <c r="AR24" s="247">
        <f t="shared" si="20"/>
        <v>3</v>
      </c>
      <c r="AS24" s="247">
        <f t="shared" si="21"/>
        <v>4</v>
      </c>
      <c r="AT24" s="247">
        <f t="shared" si="22"/>
        <v>4</v>
      </c>
      <c r="AU24" s="247" t="str">
        <f t="shared" si="23"/>
        <v/>
      </c>
      <c r="AV24" s="247" t="str">
        <f t="shared" si="24"/>
        <v/>
      </c>
      <c r="AW24" s="245">
        <f t="shared" si="25"/>
        <v>0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0">
        <v>20</v>
      </c>
      <c r="B25" s="199"/>
      <c r="C25" s="82" t="s">
        <v>37</v>
      </c>
      <c r="D25" s="183" t="s">
        <v>366</v>
      </c>
      <c r="E25" s="84">
        <v>2633</v>
      </c>
      <c r="F25" s="85" t="s">
        <v>287</v>
      </c>
      <c r="G25" s="85"/>
      <c r="H25" s="85">
        <v>5</v>
      </c>
      <c r="I25" s="85">
        <v>3</v>
      </c>
      <c r="J25" s="85">
        <v>5</v>
      </c>
      <c r="K25" s="85">
        <v>4</v>
      </c>
      <c r="L25" s="85" t="s">
        <v>92</v>
      </c>
      <c r="M25" s="85"/>
      <c r="N25" s="85">
        <v>3</v>
      </c>
      <c r="O25" s="85">
        <v>5</v>
      </c>
      <c r="P25" s="102">
        <v>3</v>
      </c>
      <c r="Q25" s="85">
        <v>5</v>
      </c>
      <c r="R25" s="102">
        <v>4</v>
      </c>
      <c r="S25" s="85">
        <v>4</v>
      </c>
      <c r="T25" s="85"/>
      <c r="U25" s="85"/>
      <c r="V25" s="245">
        <f t="shared" si="0"/>
        <v>2</v>
      </c>
      <c r="W25" s="98">
        <f t="shared" si="1"/>
        <v>0</v>
      </c>
      <c r="X25" s="98">
        <f t="shared" si="2"/>
        <v>0</v>
      </c>
      <c r="Y25" s="98">
        <f t="shared" si="3"/>
        <v>1</v>
      </c>
      <c r="Z25" s="98">
        <f t="shared" si="4"/>
        <v>3</v>
      </c>
      <c r="AA25" s="98">
        <f t="shared" si="5"/>
        <v>3</v>
      </c>
      <c r="AB25" s="98">
        <f t="shared" si="6"/>
        <v>4</v>
      </c>
      <c r="AC25" s="98">
        <f t="shared" si="7"/>
        <v>11</v>
      </c>
      <c r="AD25" s="255">
        <f t="shared" si="8"/>
        <v>3.9090909090909092</v>
      </c>
      <c r="AE25" s="293">
        <f t="shared" si="26"/>
        <v>0</v>
      </c>
      <c r="AF25" s="15"/>
      <c r="AG25" s="247" t="str">
        <f t="shared" si="9"/>
        <v>з</v>
      </c>
      <c r="AH25" s="247" t="str">
        <f t="shared" si="10"/>
        <v/>
      </c>
      <c r="AI25" s="247">
        <f t="shared" si="11"/>
        <v>5</v>
      </c>
      <c r="AJ25" s="247">
        <f t="shared" si="12"/>
        <v>3</v>
      </c>
      <c r="AK25" s="247">
        <f t="shared" si="13"/>
        <v>5</v>
      </c>
      <c r="AL25" s="247">
        <f t="shared" si="14"/>
        <v>4</v>
      </c>
      <c r="AM25" s="247">
        <f t="shared" si="15"/>
        <v>2</v>
      </c>
      <c r="AN25" s="247" t="str">
        <f t="shared" si="16"/>
        <v/>
      </c>
      <c r="AO25" s="247">
        <f t="shared" si="17"/>
        <v>3</v>
      </c>
      <c r="AP25" s="247">
        <f t="shared" si="18"/>
        <v>5</v>
      </c>
      <c r="AQ25" s="247">
        <f t="shared" si="19"/>
        <v>3</v>
      </c>
      <c r="AR25" s="247">
        <f t="shared" si="20"/>
        <v>5</v>
      </c>
      <c r="AS25" s="247">
        <f t="shared" si="21"/>
        <v>4</v>
      </c>
      <c r="AT25" s="247">
        <f t="shared" si="22"/>
        <v>4</v>
      </c>
      <c r="AU25" s="247" t="str">
        <f t="shared" si="23"/>
        <v/>
      </c>
      <c r="AV25" s="247" t="str">
        <f t="shared" si="24"/>
        <v/>
      </c>
      <c r="AW25" s="245">
        <f t="shared" si="25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0">
        <v>21</v>
      </c>
      <c r="B26" s="199"/>
      <c r="C26" s="82" t="s">
        <v>37</v>
      </c>
      <c r="D26" s="183" t="s">
        <v>367</v>
      </c>
      <c r="E26" s="84">
        <v>2633</v>
      </c>
      <c r="F26" s="85" t="s">
        <v>287</v>
      </c>
      <c r="G26" s="85"/>
      <c r="H26" s="85">
        <v>5</v>
      </c>
      <c r="I26" s="85">
        <v>4</v>
      </c>
      <c r="J26" s="85">
        <v>4</v>
      </c>
      <c r="K26" s="85">
        <v>5</v>
      </c>
      <c r="L26" s="85">
        <v>3</v>
      </c>
      <c r="M26" s="85"/>
      <c r="N26" s="85">
        <v>3</v>
      </c>
      <c r="O26" s="85">
        <v>3</v>
      </c>
      <c r="P26" s="102">
        <v>4</v>
      </c>
      <c r="Q26" s="85">
        <v>4</v>
      </c>
      <c r="R26" s="102">
        <v>4</v>
      </c>
      <c r="S26" s="85">
        <v>5</v>
      </c>
      <c r="T26" s="85"/>
      <c r="U26" s="85"/>
      <c r="V26" s="245">
        <f t="shared" si="0"/>
        <v>3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3</v>
      </c>
      <c r="AA26" s="98">
        <f t="shared" si="5"/>
        <v>5</v>
      </c>
      <c r="AB26" s="98">
        <f t="shared" si="6"/>
        <v>3</v>
      </c>
      <c r="AC26" s="98">
        <f t="shared" si="7"/>
        <v>11</v>
      </c>
      <c r="AD26" s="255">
        <f t="shared" si="8"/>
        <v>4</v>
      </c>
      <c r="AE26" s="293">
        <f t="shared" si="26"/>
        <v>0</v>
      </c>
      <c r="AF26" s="15"/>
      <c r="AG26" s="247" t="str">
        <f t="shared" si="9"/>
        <v>з</v>
      </c>
      <c r="AH26" s="247" t="str">
        <f t="shared" si="10"/>
        <v/>
      </c>
      <c r="AI26" s="247">
        <f t="shared" si="11"/>
        <v>5</v>
      </c>
      <c r="AJ26" s="247">
        <f t="shared" si="12"/>
        <v>4</v>
      </c>
      <c r="AK26" s="247">
        <f t="shared" si="13"/>
        <v>4</v>
      </c>
      <c r="AL26" s="247">
        <f t="shared" si="14"/>
        <v>5</v>
      </c>
      <c r="AM26" s="247">
        <f t="shared" si="15"/>
        <v>3</v>
      </c>
      <c r="AN26" s="247" t="str">
        <f t="shared" si="16"/>
        <v/>
      </c>
      <c r="AO26" s="247">
        <f t="shared" si="17"/>
        <v>3</v>
      </c>
      <c r="AP26" s="247">
        <f t="shared" si="18"/>
        <v>3</v>
      </c>
      <c r="AQ26" s="247">
        <f t="shared" si="19"/>
        <v>4</v>
      </c>
      <c r="AR26" s="247">
        <f t="shared" si="20"/>
        <v>4</v>
      </c>
      <c r="AS26" s="247">
        <f t="shared" si="21"/>
        <v>4</v>
      </c>
      <c r="AT26" s="247">
        <f t="shared" si="22"/>
        <v>5</v>
      </c>
      <c r="AU26" s="247" t="str">
        <f t="shared" si="23"/>
        <v/>
      </c>
      <c r="AV26" s="247" t="str">
        <f t="shared" si="24"/>
        <v/>
      </c>
      <c r="AW26" s="245">
        <f t="shared" si="25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0">
        <v>22</v>
      </c>
      <c r="B27" s="199"/>
      <c r="C27" s="82" t="s">
        <v>37</v>
      </c>
      <c r="D27" s="183" t="s">
        <v>368</v>
      </c>
      <c r="E27" s="84">
        <v>2633</v>
      </c>
      <c r="F27" s="85" t="s">
        <v>287</v>
      </c>
      <c r="G27" s="85"/>
      <c r="H27" s="85">
        <v>5</v>
      </c>
      <c r="I27" s="85">
        <v>4</v>
      </c>
      <c r="J27" s="85">
        <v>5</v>
      </c>
      <c r="K27" s="85">
        <v>4</v>
      </c>
      <c r="L27" s="85" t="s">
        <v>92</v>
      </c>
      <c r="M27" s="85"/>
      <c r="N27" s="85" t="s">
        <v>92</v>
      </c>
      <c r="O27" s="85">
        <v>5</v>
      </c>
      <c r="P27" s="102">
        <v>3</v>
      </c>
      <c r="Q27" s="85">
        <v>3</v>
      </c>
      <c r="R27" s="102">
        <v>3</v>
      </c>
      <c r="S27" s="85">
        <v>3</v>
      </c>
      <c r="T27" s="85"/>
      <c r="U27" s="85"/>
      <c r="V27" s="245">
        <f t="shared" si="0"/>
        <v>2</v>
      </c>
      <c r="W27" s="98">
        <f t="shared" si="1"/>
        <v>0</v>
      </c>
      <c r="X27" s="98">
        <f t="shared" si="2"/>
        <v>0</v>
      </c>
      <c r="Y27" s="98">
        <f t="shared" si="3"/>
        <v>2</v>
      </c>
      <c r="Z27" s="98">
        <f t="shared" si="4"/>
        <v>4</v>
      </c>
      <c r="AA27" s="98">
        <f t="shared" si="5"/>
        <v>2</v>
      </c>
      <c r="AB27" s="98">
        <f t="shared" si="6"/>
        <v>3</v>
      </c>
      <c r="AC27" s="98">
        <f t="shared" si="7"/>
        <v>11</v>
      </c>
      <c r="AD27" s="255">
        <f t="shared" si="8"/>
        <v>3.5454545454545454</v>
      </c>
      <c r="AE27" s="293">
        <f t="shared" si="26"/>
        <v>0</v>
      </c>
      <c r="AF27" s="15"/>
      <c r="AG27" s="247" t="str">
        <f t="shared" si="9"/>
        <v>з</v>
      </c>
      <c r="AH27" s="247" t="str">
        <f t="shared" si="10"/>
        <v/>
      </c>
      <c r="AI27" s="247">
        <f t="shared" si="11"/>
        <v>5</v>
      </c>
      <c r="AJ27" s="247">
        <f t="shared" si="12"/>
        <v>4</v>
      </c>
      <c r="AK27" s="247">
        <f t="shared" si="13"/>
        <v>5</v>
      </c>
      <c r="AL27" s="247">
        <f t="shared" si="14"/>
        <v>4</v>
      </c>
      <c r="AM27" s="247">
        <f t="shared" si="15"/>
        <v>2</v>
      </c>
      <c r="AN27" s="247" t="str">
        <f t="shared" si="16"/>
        <v/>
      </c>
      <c r="AO27" s="247">
        <f t="shared" si="17"/>
        <v>2</v>
      </c>
      <c r="AP27" s="247">
        <f t="shared" si="18"/>
        <v>5</v>
      </c>
      <c r="AQ27" s="247">
        <f t="shared" si="19"/>
        <v>3</v>
      </c>
      <c r="AR27" s="247">
        <f t="shared" si="20"/>
        <v>3</v>
      </c>
      <c r="AS27" s="247">
        <f t="shared" si="21"/>
        <v>3</v>
      </c>
      <c r="AT27" s="247">
        <f t="shared" si="22"/>
        <v>3</v>
      </c>
      <c r="AU27" s="247" t="str">
        <f t="shared" si="23"/>
        <v/>
      </c>
      <c r="AV27" s="247" t="str">
        <f t="shared" si="24"/>
        <v/>
      </c>
      <c r="AW27" s="245">
        <f t="shared" si="25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customHeight="1" x14ac:dyDescent="0.25">
      <c r="A28" s="80">
        <v>23</v>
      </c>
      <c r="B28" s="199"/>
      <c r="C28" s="82" t="s">
        <v>37</v>
      </c>
      <c r="D28" s="183" t="s">
        <v>369</v>
      </c>
      <c r="E28" s="84">
        <v>2633</v>
      </c>
      <c r="F28" s="85" t="s">
        <v>287</v>
      </c>
      <c r="G28" s="85"/>
      <c r="H28" s="85">
        <v>5</v>
      </c>
      <c r="I28" s="85">
        <v>4</v>
      </c>
      <c r="J28" s="85">
        <v>5</v>
      </c>
      <c r="K28" s="85">
        <v>4</v>
      </c>
      <c r="L28" s="85">
        <v>3</v>
      </c>
      <c r="M28" s="85"/>
      <c r="N28" s="85">
        <v>3</v>
      </c>
      <c r="O28" s="85">
        <v>5</v>
      </c>
      <c r="P28" s="102">
        <v>4</v>
      </c>
      <c r="Q28" s="85">
        <v>4</v>
      </c>
      <c r="R28" s="102">
        <v>4</v>
      </c>
      <c r="S28" s="85">
        <v>5</v>
      </c>
      <c r="T28" s="85"/>
      <c r="U28" s="85"/>
      <c r="V28" s="245">
        <f t="shared" si="0"/>
        <v>3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2</v>
      </c>
      <c r="AA28" s="98">
        <f t="shared" si="5"/>
        <v>5</v>
      </c>
      <c r="AB28" s="98">
        <f t="shared" si="6"/>
        <v>4</v>
      </c>
      <c r="AC28" s="98">
        <f t="shared" si="7"/>
        <v>11</v>
      </c>
      <c r="AD28" s="255">
        <f t="shared" si="8"/>
        <v>4.1818181818181817</v>
      </c>
      <c r="AE28" s="293">
        <f t="shared" si="26"/>
        <v>0</v>
      </c>
      <c r="AF28" s="15"/>
      <c r="AG28" s="247" t="str">
        <f t="shared" si="9"/>
        <v>з</v>
      </c>
      <c r="AH28" s="247" t="str">
        <f t="shared" si="10"/>
        <v/>
      </c>
      <c r="AI28" s="247">
        <f t="shared" si="11"/>
        <v>5</v>
      </c>
      <c r="AJ28" s="247">
        <f t="shared" si="12"/>
        <v>4</v>
      </c>
      <c r="AK28" s="247">
        <f t="shared" si="13"/>
        <v>5</v>
      </c>
      <c r="AL28" s="247">
        <f t="shared" si="14"/>
        <v>4</v>
      </c>
      <c r="AM28" s="247">
        <f t="shared" si="15"/>
        <v>3</v>
      </c>
      <c r="AN28" s="247" t="str">
        <f t="shared" si="16"/>
        <v/>
      </c>
      <c r="AO28" s="247">
        <f t="shared" si="17"/>
        <v>3</v>
      </c>
      <c r="AP28" s="247">
        <f t="shared" si="18"/>
        <v>5</v>
      </c>
      <c r="AQ28" s="247">
        <f t="shared" si="19"/>
        <v>4</v>
      </c>
      <c r="AR28" s="247">
        <f t="shared" si="20"/>
        <v>4</v>
      </c>
      <c r="AS28" s="247">
        <f t="shared" si="21"/>
        <v>4</v>
      </c>
      <c r="AT28" s="247">
        <f t="shared" si="22"/>
        <v>5</v>
      </c>
      <c r="AU28" s="247" t="str">
        <f t="shared" si="23"/>
        <v/>
      </c>
      <c r="AV28" s="247" t="str">
        <f t="shared" si="24"/>
        <v/>
      </c>
      <c r="AW28" s="245">
        <f t="shared" si="25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customHeight="1" x14ac:dyDescent="0.25">
      <c r="A29" s="80">
        <v>24</v>
      </c>
      <c r="B29" s="199"/>
      <c r="C29" s="82" t="s">
        <v>37</v>
      </c>
      <c r="D29" s="183" t="s">
        <v>370</v>
      </c>
      <c r="E29" s="84">
        <v>2633</v>
      </c>
      <c r="F29" s="85" t="s">
        <v>287</v>
      </c>
      <c r="G29" s="85"/>
      <c r="H29" s="85">
        <v>4</v>
      </c>
      <c r="I29" s="85">
        <v>4</v>
      </c>
      <c r="J29" s="85">
        <v>4</v>
      </c>
      <c r="K29" s="85">
        <v>4</v>
      </c>
      <c r="L29" s="85">
        <v>3</v>
      </c>
      <c r="M29" s="85"/>
      <c r="N29" s="85">
        <v>3</v>
      </c>
      <c r="O29" s="85">
        <v>4</v>
      </c>
      <c r="P29" s="102">
        <v>3</v>
      </c>
      <c r="Q29" s="85">
        <v>3</v>
      </c>
      <c r="R29" s="102">
        <v>4</v>
      </c>
      <c r="S29" s="85">
        <v>3</v>
      </c>
      <c r="T29" s="85"/>
      <c r="U29" s="85"/>
      <c r="V29" s="245">
        <f t="shared" si="0"/>
        <v>3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5</v>
      </c>
      <c r="AA29" s="98">
        <f t="shared" si="5"/>
        <v>6</v>
      </c>
      <c r="AB29" s="98">
        <f t="shared" si="6"/>
        <v>0</v>
      </c>
      <c r="AC29" s="98">
        <f t="shared" si="7"/>
        <v>11</v>
      </c>
      <c r="AD29" s="255">
        <f t="shared" si="8"/>
        <v>3.5454545454545454</v>
      </c>
      <c r="AE29" s="293">
        <f t="shared" si="26"/>
        <v>0</v>
      </c>
      <c r="AF29" s="15"/>
      <c r="AG29" s="247" t="str">
        <f t="shared" si="9"/>
        <v>з</v>
      </c>
      <c r="AH29" s="247" t="str">
        <f t="shared" si="10"/>
        <v/>
      </c>
      <c r="AI29" s="247">
        <f t="shared" si="11"/>
        <v>4</v>
      </c>
      <c r="AJ29" s="247">
        <f t="shared" si="12"/>
        <v>4</v>
      </c>
      <c r="AK29" s="247">
        <f t="shared" si="13"/>
        <v>4</v>
      </c>
      <c r="AL29" s="247">
        <f t="shared" si="14"/>
        <v>4</v>
      </c>
      <c r="AM29" s="247">
        <f t="shared" si="15"/>
        <v>3</v>
      </c>
      <c r="AN29" s="247" t="str">
        <f t="shared" si="16"/>
        <v/>
      </c>
      <c r="AO29" s="247">
        <f t="shared" si="17"/>
        <v>3</v>
      </c>
      <c r="AP29" s="247">
        <f t="shared" si="18"/>
        <v>4</v>
      </c>
      <c r="AQ29" s="247">
        <f t="shared" si="19"/>
        <v>3</v>
      </c>
      <c r="AR29" s="247">
        <f t="shared" si="20"/>
        <v>3</v>
      </c>
      <c r="AS29" s="247">
        <f t="shared" si="21"/>
        <v>4</v>
      </c>
      <c r="AT29" s="247">
        <f t="shared" si="22"/>
        <v>3</v>
      </c>
      <c r="AU29" s="247" t="str">
        <f t="shared" si="23"/>
        <v/>
      </c>
      <c r="AV29" s="247" t="str">
        <f t="shared" si="24"/>
        <v/>
      </c>
      <c r="AW29" s="245">
        <f t="shared" si="25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customHeight="1" x14ac:dyDescent="0.25">
      <c r="A30" s="80">
        <v>25</v>
      </c>
      <c r="B30" s="199"/>
      <c r="C30" s="82" t="s">
        <v>37</v>
      </c>
      <c r="D30" s="183" t="s">
        <v>371</v>
      </c>
      <c r="E30" s="84">
        <v>2633</v>
      </c>
      <c r="F30" s="85" t="s">
        <v>287</v>
      </c>
      <c r="G30" s="85"/>
      <c r="H30" s="85">
        <v>4</v>
      </c>
      <c r="I30" s="85">
        <v>3</v>
      </c>
      <c r="J30" s="85">
        <v>5</v>
      </c>
      <c r="K30" s="85">
        <v>4</v>
      </c>
      <c r="L30" s="85" t="s">
        <v>92</v>
      </c>
      <c r="M30" s="85"/>
      <c r="N30" s="85">
        <v>3</v>
      </c>
      <c r="O30" s="85">
        <v>5</v>
      </c>
      <c r="P30" s="102">
        <v>3</v>
      </c>
      <c r="Q30" s="85">
        <v>5</v>
      </c>
      <c r="R30" s="102">
        <v>4</v>
      </c>
      <c r="S30" s="85">
        <v>3</v>
      </c>
      <c r="T30" s="85"/>
      <c r="U30" s="85"/>
      <c r="V30" s="245">
        <f t="shared" si="0"/>
        <v>2</v>
      </c>
      <c r="W30" s="98">
        <f t="shared" si="1"/>
        <v>0</v>
      </c>
      <c r="X30" s="98">
        <f t="shared" si="2"/>
        <v>0</v>
      </c>
      <c r="Y30" s="98">
        <f t="shared" si="3"/>
        <v>1</v>
      </c>
      <c r="Z30" s="98">
        <f t="shared" si="4"/>
        <v>4</v>
      </c>
      <c r="AA30" s="98">
        <f t="shared" si="5"/>
        <v>3</v>
      </c>
      <c r="AB30" s="98">
        <f t="shared" si="6"/>
        <v>3</v>
      </c>
      <c r="AC30" s="98">
        <f t="shared" si="7"/>
        <v>11</v>
      </c>
      <c r="AD30" s="255">
        <f t="shared" si="8"/>
        <v>3.7272727272727271</v>
      </c>
      <c r="AE30" s="293">
        <f t="shared" si="26"/>
        <v>0</v>
      </c>
      <c r="AF30" s="15"/>
      <c r="AG30" s="247" t="str">
        <f t="shared" si="9"/>
        <v>з</v>
      </c>
      <c r="AH30" s="247" t="str">
        <f t="shared" si="10"/>
        <v/>
      </c>
      <c r="AI30" s="247">
        <f t="shared" si="11"/>
        <v>4</v>
      </c>
      <c r="AJ30" s="247">
        <f t="shared" si="12"/>
        <v>3</v>
      </c>
      <c r="AK30" s="247">
        <f t="shared" si="13"/>
        <v>5</v>
      </c>
      <c r="AL30" s="247">
        <f t="shared" si="14"/>
        <v>4</v>
      </c>
      <c r="AM30" s="247">
        <f t="shared" si="15"/>
        <v>2</v>
      </c>
      <c r="AN30" s="247" t="str">
        <f t="shared" si="16"/>
        <v/>
      </c>
      <c r="AO30" s="247">
        <f t="shared" si="17"/>
        <v>3</v>
      </c>
      <c r="AP30" s="247">
        <f t="shared" si="18"/>
        <v>5</v>
      </c>
      <c r="AQ30" s="247">
        <f t="shared" si="19"/>
        <v>3</v>
      </c>
      <c r="AR30" s="247">
        <f t="shared" si="20"/>
        <v>5</v>
      </c>
      <c r="AS30" s="247">
        <f t="shared" si="21"/>
        <v>4</v>
      </c>
      <c r="AT30" s="247">
        <f t="shared" si="22"/>
        <v>3</v>
      </c>
      <c r="AU30" s="247" t="str">
        <f t="shared" si="23"/>
        <v/>
      </c>
      <c r="AV30" s="247" t="str">
        <f t="shared" si="24"/>
        <v/>
      </c>
      <c r="AW30" s="245">
        <f t="shared" si="25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customHeight="1" x14ac:dyDescent="0.25">
      <c r="A31" s="80">
        <v>26</v>
      </c>
      <c r="B31" s="199"/>
      <c r="C31" s="82" t="s">
        <v>37</v>
      </c>
      <c r="D31" s="183" t="s">
        <v>372</v>
      </c>
      <c r="E31" s="84">
        <v>2633</v>
      </c>
      <c r="F31" s="85" t="s">
        <v>287</v>
      </c>
      <c r="G31" s="85"/>
      <c r="H31" s="85">
        <v>5</v>
      </c>
      <c r="I31" s="85">
        <v>4</v>
      </c>
      <c r="J31" s="85">
        <v>5</v>
      </c>
      <c r="K31" s="85">
        <v>4</v>
      </c>
      <c r="L31" s="85" t="s">
        <v>92</v>
      </c>
      <c r="M31" s="85"/>
      <c r="N31" s="85">
        <v>3</v>
      </c>
      <c r="O31" s="85">
        <v>5</v>
      </c>
      <c r="P31" s="102">
        <v>4</v>
      </c>
      <c r="Q31" s="85">
        <v>4</v>
      </c>
      <c r="R31" s="102">
        <v>4</v>
      </c>
      <c r="S31" s="85">
        <v>4</v>
      </c>
      <c r="T31" s="85"/>
      <c r="U31" s="85"/>
      <c r="V31" s="245">
        <f t="shared" si="0"/>
        <v>2</v>
      </c>
      <c r="W31" s="98">
        <f t="shared" si="1"/>
        <v>0</v>
      </c>
      <c r="X31" s="98">
        <f t="shared" si="2"/>
        <v>0</v>
      </c>
      <c r="Y31" s="98">
        <f t="shared" si="3"/>
        <v>1</v>
      </c>
      <c r="Z31" s="98">
        <f t="shared" si="4"/>
        <v>1</v>
      </c>
      <c r="AA31" s="98">
        <f t="shared" si="5"/>
        <v>6</v>
      </c>
      <c r="AB31" s="98">
        <f t="shared" si="6"/>
        <v>3</v>
      </c>
      <c r="AC31" s="98">
        <f t="shared" si="7"/>
        <v>11</v>
      </c>
      <c r="AD31" s="255">
        <f t="shared" si="8"/>
        <v>4</v>
      </c>
      <c r="AE31" s="293">
        <f t="shared" si="26"/>
        <v>0</v>
      </c>
      <c r="AF31" s="15"/>
      <c r="AG31" s="247" t="str">
        <f t="shared" si="9"/>
        <v>з</v>
      </c>
      <c r="AH31" s="247" t="str">
        <f t="shared" si="10"/>
        <v/>
      </c>
      <c r="AI31" s="247">
        <f t="shared" si="11"/>
        <v>5</v>
      </c>
      <c r="AJ31" s="247">
        <f t="shared" si="12"/>
        <v>4</v>
      </c>
      <c r="AK31" s="247">
        <f t="shared" si="13"/>
        <v>5</v>
      </c>
      <c r="AL31" s="247">
        <f t="shared" si="14"/>
        <v>4</v>
      </c>
      <c r="AM31" s="247">
        <f t="shared" si="15"/>
        <v>2</v>
      </c>
      <c r="AN31" s="247" t="str">
        <f t="shared" si="16"/>
        <v/>
      </c>
      <c r="AO31" s="247">
        <f t="shared" si="17"/>
        <v>3</v>
      </c>
      <c r="AP31" s="247">
        <f t="shared" si="18"/>
        <v>5</v>
      </c>
      <c r="AQ31" s="247">
        <f t="shared" si="19"/>
        <v>4</v>
      </c>
      <c r="AR31" s="247">
        <f t="shared" si="20"/>
        <v>4</v>
      </c>
      <c r="AS31" s="247">
        <f t="shared" si="21"/>
        <v>4</v>
      </c>
      <c r="AT31" s="247">
        <f t="shared" si="22"/>
        <v>4</v>
      </c>
      <c r="AU31" s="247" t="str">
        <f t="shared" si="23"/>
        <v/>
      </c>
      <c r="AV31" s="247" t="str">
        <f t="shared" si="24"/>
        <v/>
      </c>
      <c r="AW31" s="245">
        <f t="shared" si="25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5" customHeight="1" x14ac:dyDescent="0.25">
      <c r="A32" s="80">
        <v>27</v>
      </c>
      <c r="B32" s="36"/>
      <c r="C32" s="82" t="s">
        <v>37</v>
      </c>
      <c r="D32" s="183" t="s">
        <v>373</v>
      </c>
      <c r="E32" s="84">
        <v>2633</v>
      </c>
      <c r="F32" s="85" t="s">
        <v>287</v>
      </c>
      <c r="G32" s="85"/>
      <c r="H32" s="85">
        <v>5</v>
      </c>
      <c r="I32" s="85">
        <v>5</v>
      </c>
      <c r="J32" s="85">
        <v>5</v>
      </c>
      <c r="K32" s="85">
        <v>5</v>
      </c>
      <c r="L32" s="85">
        <v>4</v>
      </c>
      <c r="M32" s="85"/>
      <c r="N32" s="85">
        <v>4</v>
      </c>
      <c r="O32" s="85">
        <v>5</v>
      </c>
      <c r="P32" s="102">
        <v>5</v>
      </c>
      <c r="Q32" s="114">
        <v>4</v>
      </c>
      <c r="R32" s="102">
        <v>5</v>
      </c>
      <c r="S32" s="85">
        <v>5</v>
      </c>
      <c r="T32" s="85"/>
      <c r="U32" s="85"/>
      <c r="V32" s="245">
        <f t="shared" si="0"/>
        <v>4</v>
      </c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0</v>
      </c>
      <c r="AA32" s="98">
        <f t="shared" si="5"/>
        <v>3</v>
      </c>
      <c r="AB32" s="98">
        <f t="shared" si="6"/>
        <v>8</v>
      </c>
      <c r="AC32" s="98">
        <f t="shared" si="7"/>
        <v>11</v>
      </c>
      <c r="AD32" s="255">
        <f t="shared" si="8"/>
        <v>4.7272727272727275</v>
      </c>
      <c r="AE32" s="293">
        <f t="shared" si="26"/>
        <v>0</v>
      </c>
      <c r="AF32" s="15"/>
      <c r="AG32" s="294" t="str">
        <f t="shared" si="9"/>
        <v>з</v>
      </c>
      <c r="AH32" s="294" t="str">
        <f t="shared" si="10"/>
        <v/>
      </c>
      <c r="AI32" s="294">
        <f t="shared" si="11"/>
        <v>5</v>
      </c>
      <c r="AJ32" s="294">
        <f t="shared" si="12"/>
        <v>5</v>
      </c>
      <c r="AK32" s="294">
        <f t="shared" si="13"/>
        <v>5</v>
      </c>
      <c r="AL32" s="294">
        <f t="shared" si="14"/>
        <v>5</v>
      </c>
      <c r="AM32" s="294">
        <f t="shared" si="15"/>
        <v>4</v>
      </c>
      <c r="AN32" s="294" t="str">
        <f t="shared" si="16"/>
        <v/>
      </c>
      <c r="AO32" s="294">
        <f t="shared" si="17"/>
        <v>4</v>
      </c>
      <c r="AP32" s="294">
        <f t="shared" si="18"/>
        <v>5</v>
      </c>
      <c r="AQ32" s="294">
        <f t="shared" si="19"/>
        <v>5</v>
      </c>
      <c r="AR32" s="294">
        <f t="shared" si="20"/>
        <v>4</v>
      </c>
      <c r="AS32" s="294">
        <f t="shared" si="21"/>
        <v>5</v>
      </c>
      <c r="AT32" s="294">
        <f t="shared" si="22"/>
        <v>5</v>
      </c>
      <c r="AU32" s="294" t="str">
        <f t="shared" si="23"/>
        <v/>
      </c>
      <c r="AV32" s="294" t="str">
        <f t="shared" si="24"/>
        <v/>
      </c>
      <c r="AW32" s="124">
        <f t="shared" si="25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25">
      <c r="A33" s="80">
        <v>28</v>
      </c>
      <c r="B33" s="36"/>
      <c r="C33" s="82"/>
      <c r="D33" s="183"/>
      <c r="E33" s="84"/>
      <c r="F33" s="85"/>
      <c r="G33" s="85"/>
      <c r="H33" s="85"/>
      <c r="I33" s="85"/>
      <c r="J33" s="85"/>
      <c r="K33" s="85"/>
      <c r="L33" s="102"/>
      <c r="M33" s="85"/>
      <c r="N33" s="85"/>
      <c r="O33" s="102"/>
      <c r="P33" s="102"/>
      <c r="Q33" s="114"/>
      <c r="R33" s="102"/>
      <c r="S33" s="85"/>
      <c r="T33" s="85"/>
      <c r="U33" s="85"/>
      <c r="V33" s="245">
        <f t="shared" si="0"/>
        <v>0</v>
      </c>
      <c r="W33" s="98">
        <f t="shared" si="1"/>
        <v>0</v>
      </c>
      <c r="X33" s="98">
        <f t="shared" si="2"/>
        <v>0</v>
      </c>
      <c r="Y33" s="98">
        <f t="shared" si="3"/>
        <v>0</v>
      </c>
      <c r="Z33" s="98">
        <f t="shared" si="4"/>
        <v>0</v>
      </c>
      <c r="AA33" s="98">
        <f t="shared" si="5"/>
        <v>0</v>
      </c>
      <c r="AB33" s="98">
        <f t="shared" si="6"/>
        <v>0</v>
      </c>
      <c r="AC33" s="98">
        <f t="shared" si="7"/>
        <v>0</v>
      </c>
      <c r="AD33" s="255" t="str">
        <f t="shared" si="8"/>
        <v/>
      </c>
      <c r="AE33" s="293">
        <f t="shared" si="26"/>
        <v>0</v>
      </c>
      <c r="AF33" s="15"/>
      <c r="AG33" s="294" t="str">
        <f t="shared" si="9"/>
        <v/>
      </c>
      <c r="AH33" s="294" t="str">
        <f t="shared" si="10"/>
        <v/>
      </c>
      <c r="AI33" s="294" t="str">
        <f t="shared" si="11"/>
        <v/>
      </c>
      <c r="AJ33" s="294" t="str">
        <f t="shared" si="12"/>
        <v/>
      </c>
      <c r="AK33" s="294" t="str">
        <f t="shared" si="13"/>
        <v/>
      </c>
      <c r="AL33" s="294" t="str">
        <f t="shared" si="14"/>
        <v/>
      </c>
      <c r="AM33" s="294" t="str">
        <f t="shared" si="15"/>
        <v/>
      </c>
      <c r="AN33" s="294" t="str">
        <f t="shared" si="16"/>
        <v/>
      </c>
      <c r="AO33" s="294" t="str">
        <f t="shared" si="17"/>
        <v/>
      </c>
      <c r="AP33" s="294" t="str">
        <f t="shared" si="18"/>
        <v/>
      </c>
      <c r="AQ33" s="294" t="str">
        <f t="shared" si="19"/>
        <v/>
      </c>
      <c r="AR33" s="294" t="str">
        <f t="shared" si="20"/>
        <v/>
      </c>
      <c r="AS33" s="294" t="str">
        <f t="shared" si="21"/>
        <v/>
      </c>
      <c r="AT33" s="294" t="str">
        <f t="shared" si="22"/>
        <v/>
      </c>
      <c r="AU33" s="294" t="str">
        <f t="shared" si="23"/>
        <v/>
      </c>
      <c r="AV33" s="294" t="str">
        <f t="shared" si="24"/>
        <v/>
      </c>
      <c r="AW33" s="124">
        <f t="shared" si="25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25">
      <c r="A34" s="80">
        <v>29</v>
      </c>
      <c r="B34" s="117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245">
        <f t="shared" si="0"/>
        <v>0</v>
      </c>
      <c r="W34" s="98">
        <f t="shared" si="1"/>
        <v>0</v>
      </c>
      <c r="X34" s="98">
        <f t="shared" si="2"/>
        <v>0</v>
      </c>
      <c r="Y34" s="98">
        <f t="shared" si="3"/>
        <v>0</v>
      </c>
      <c r="Z34" s="98">
        <f t="shared" si="4"/>
        <v>0</v>
      </c>
      <c r="AA34" s="98">
        <f t="shared" si="5"/>
        <v>0</v>
      </c>
      <c r="AB34" s="98">
        <f t="shared" si="6"/>
        <v>0</v>
      </c>
      <c r="AC34" s="98">
        <f t="shared" si="7"/>
        <v>0</v>
      </c>
      <c r="AD34" s="255" t="str">
        <f t="shared" si="8"/>
        <v/>
      </c>
      <c r="AE34" s="293">
        <f t="shared" si="26"/>
        <v>0</v>
      </c>
      <c r="AF34" s="15"/>
      <c r="AG34" s="294" t="str">
        <f t="shared" si="9"/>
        <v/>
      </c>
      <c r="AH34" s="294" t="str">
        <f t="shared" si="10"/>
        <v/>
      </c>
      <c r="AI34" s="294" t="str">
        <f t="shared" si="11"/>
        <v/>
      </c>
      <c r="AJ34" s="294" t="str">
        <f t="shared" si="12"/>
        <v/>
      </c>
      <c r="AK34" s="294" t="str">
        <f t="shared" si="13"/>
        <v/>
      </c>
      <c r="AL34" s="294" t="str">
        <f t="shared" si="14"/>
        <v/>
      </c>
      <c r="AM34" s="294" t="str">
        <f t="shared" si="15"/>
        <v/>
      </c>
      <c r="AN34" s="294" t="str">
        <f t="shared" si="16"/>
        <v/>
      </c>
      <c r="AO34" s="294" t="str">
        <f t="shared" si="17"/>
        <v/>
      </c>
      <c r="AP34" s="294" t="str">
        <f t="shared" si="18"/>
        <v/>
      </c>
      <c r="AQ34" s="294" t="str">
        <f t="shared" si="19"/>
        <v/>
      </c>
      <c r="AR34" s="294" t="str">
        <f t="shared" si="20"/>
        <v/>
      </c>
      <c r="AS34" s="294" t="str">
        <f t="shared" si="21"/>
        <v/>
      </c>
      <c r="AT34" s="294" t="str">
        <f t="shared" si="22"/>
        <v/>
      </c>
      <c r="AU34" s="294" t="str">
        <f t="shared" si="23"/>
        <v/>
      </c>
      <c r="AV34" s="294" t="str">
        <f t="shared" si="24"/>
        <v/>
      </c>
      <c r="AW34" s="124">
        <f t="shared" si="25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25">
      <c r="A35" s="80"/>
      <c r="B35" s="117"/>
      <c r="C35" s="252"/>
      <c r="D35" s="30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245">
        <f t="shared" si="0"/>
        <v>0</v>
      </c>
      <c r="W35" s="98">
        <f t="shared" si="1"/>
        <v>0</v>
      </c>
      <c r="X35" s="98">
        <f t="shared" si="2"/>
        <v>0</v>
      </c>
      <c r="Y35" s="98">
        <f t="shared" si="3"/>
        <v>0</v>
      </c>
      <c r="Z35" s="98">
        <f t="shared" si="4"/>
        <v>0</v>
      </c>
      <c r="AA35" s="98">
        <f t="shared" si="5"/>
        <v>0</v>
      </c>
      <c r="AB35" s="98">
        <f t="shared" si="6"/>
        <v>0</v>
      </c>
      <c r="AC35" s="98">
        <f t="shared" si="7"/>
        <v>0</v>
      </c>
      <c r="AD35" s="255" t="str">
        <f t="shared" si="8"/>
        <v/>
      </c>
      <c r="AE35" s="293">
        <f t="shared" si="26"/>
        <v>0</v>
      </c>
      <c r="AF35" s="15"/>
      <c r="AG35" s="294" t="str">
        <f t="shared" si="9"/>
        <v/>
      </c>
      <c r="AH35" s="294" t="str">
        <f t="shared" si="10"/>
        <v/>
      </c>
      <c r="AI35" s="294" t="str">
        <f t="shared" si="11"/>
        <v/>
      </c>
      <c r="AJ35" s="294" t="str">
        <f t="shared" si="12"/>
        <v/>
      </c>
      <c r="AK35" s="294" t="str">
        <f t="shared" si="13"/>
        <v/>
      </c>
      <c r="AL35" s="294" t="str">
        <f t="shared" si="14"/>
        <v/>
      </c>
      <c r="AM35" s="294" t="str">
        <f t="shared" si="15"/>
        <v/>
      </c>
      <c r="AN35" s="294" t="str">
        <f t="shared" si="16"/>
        <v/>
      </c>
      <c r="AO35" s="294" t="str">
        <f t="shared" si="17"/>
        <v/>
      </c>
      <c r="AP35" s="294" t="str">
        <f t="shared" si="18"/>
        <v/>
      </c>
      <c r="AQ35" s="294" t="str">
        <f t="shared" si="19"/>
        <v/>
      </c>
      <c r="AR35" s="294" t="str">
        <f t="shared" si="20"/>
        <v/>
      </c>
      <c r="AS35" s="294" t="str">
        <f t="shared" si="21"/>
        <v/>
      </c>
      <c r="AT35" s="294" t="str">
        <f t="shared" si="22"/>
        <v/>
      </c>
      <c r="AU35" s="294" t="str">
        <f t="shared" si="23"/>
        <v/>
      </c>
      <c r="AV35" s="294" t="str">
        <f t="shared" si="24"/>
        <v/>
      </c>
      <c r="AW35" s="124">
        <f t="shared" si="25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25">
      <c r="A36" s="80"/>
      <c r="B36" s="117"/>
      <c r="C36" s="252"/>
      <c r="D36" s="30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245">
        <f t="shared" si="0"/>
        <v>0</v>
      </c>
      <c r="W36" s="98">
        <f t="shared" si="1"/>
        <v>0</v>
      </c>
      <c r="X36" s="98">
        <f t="shared" si="2"/>
        <v>0</v>
      </c>
      <c r="Y36" s="98">
        <f t="shared" si="3"/>
        <v>0</v>
      </c>
      <c r="Z36" s="98">
        <f t="shared" si="4"/>
        <v>0</v>
      </c>
      <c r="AA36" s="98">
        <f t="shared" si="5"/>
        <v>0</v>
      </c>
      <c r="AB36" s="98">
        <f t="shared" si="6"/>
        <v>0</v>
      </c>
      <c r="AC36" s="98">
        <f t="shared" si="7"/>
        <v>0</v>
      </c>
      <c r="AD36" s="255" t="str">
        <f t="shared" si="8"/>
        <v/>
      </c>
      <c r="AE36" s="293">
        <f t="shared" si="26"/>
        <v>0</v>
      </c>
      <c r="AF36" s="15"/>
      <c r="AG36" s="294" t="str">
        <f t="shared" si="9"/>
        <v/>
      </c>
      <c r="AH36" s="294" t="str">
        <f t="shared" si="10"/>
        <v/>
      </c>
      <c r="AI36" s="294" t="str">
        <f t="shared" si="11"/>
        <v/>
      </c>
      <c r="AJ36" s="294" t="str">
        <f t="shared" si="12"/>
        <v/>
      </c>
      <c r="AK36" s="294" t="str">
        <f t="shared" si="13"/>
        <v/>
      </c>
      <c r="AL36" s="294" t="str">
        <f t="shared" si="14"/>
        <v/>
      </c>
      <c r="AM36" s="294" t="str">
        <f t="shared" si="15"/>
        <v/>
      </c>
      <c r="AN36" s="294" t="str">
        <f t="shared" si="16"/>
        <v/>
      </c>
      <c r="AO36" s="294" t="str">
        <f t="shared" si="17"/>
        <v/>
      </c>
      <c r="AP36" s="294" t="str">
        <f t="shared" si="18"/>
        <v/>
      </c>
      <c r="AQ36" s="294" t="str">
        <f t="shared" si="19"/>
        <v/>
      </c>
      <c r="AR36" s="294" t="str">
        <f t="shared" si="20"/>
        <v/>
      </c>
      <c r="AS36" s="294" t="str">
        <f t="shared" si="21"/>
        <v/>
      </c>
      <c r="AT36" s="294" t="str">
        <f t="shared" si="22"/>
        <v/>
      </c>
      <c r="AU36" s="294" t="str">
        <f t="shared" si="23"/>
        <v/>
      </c>
      <c r="AV36" s="294" t="str">
        <f t="shared" si="24"/>
        <v/>
      </c>
      <c r="AW36" s="124">
        <f t="shared" si="25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80"/>
      <c r="B37" s="123"/>
      <c r="C37" s="252"/>
      <c r="D37" s="301"/>
      <c r="E37" s="84"/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245">
        <f t="shared" si="0"/>
        <v>0</v>
      </c>
      <c r="W37" s="98">
        <f t="shared" si="1"/>
        <v>0</v>
      </c>
      <c r="X37" s="98">
        <f t="shared" si="2"/>
        <v>0</v>
      </c>
      <c r="Y37" s="98">
        <f t="shared" si="3"/>
        <v>0</v>
      </c>
      <c r="Z37" s="98">
        <f t="shared" si="4"/>
        <v>0</v>
      </c>
      <c r="AA37" s="98">
        <f t="shared" si="5"/>
        <v>0</v>
      </c>
      <c r="AB37" s="98">
        <f t="shared" si="6"/>
        <v>0</v>
      </c>
      <c r="AC37" s="98">
        <f t="shared" si="7"/>
        <v>0</v>
      </c>
      <c r="AD37" s="255" t="str">
        <f t="shared" si="8"/>
        <v/>
      </c>
      <c r="AE37" s="302">
        <f t="shared" si="26"/>
        <v>0</v>
      </c>
      <c r="AF37" s="15"/>
      <c r="AG37" s="294" t="str">
        <f t="shared" si="9"/>
        <v/>
      </c>
      <c r="AH37" s="294" t="str">
        <f t="shared" si="10"/>
        <v/>
      </c>
      <c r="AI37" s="294" t="str">
        <f t="shared" si="11"/>
        <v/>
      </c>
      <c r="AJ37" s="294" t="str">
        <f t="shared" si="12"/>
        <v/>
      </c>
      <c r="AK37" s="294" t="str">
        <f t="shared" si="13"/>
        <v/>
      </c>
      <c r="AL37" s="294" t="str">
        <f t="shared" si="14"/>
        <v/>
      </c>
      <c r="AM37" s="294" t="str">
        <f t="shared" si="15"/>
        <v/>
      </c>
      <c r="AN37" s="294" t="str">
        <f t="shared" si="16"/>
        <v/>
      </c>
      <c r="AO37" s="294" t="str">
        <f t="shared" si="17"/>
        <v/>
      </c>
      <c r="AP37" s="294" t="str">
        <f t="shared" si="18"/>
        <v/>
      </c>
      <c r="AQ37" s="294" t="str">
        <f t="shared" si="19"/>
        <v/>
      </c>
      <c r="AR37" s="294" t="str">
        <f t="shared" si="20"/>
        <v/>
      </c>
      <c r="AS37" s="294" t="str">
        <f t="shared" si="21"/>
        <v/>
      </c>
      <c r="AT37" s="294" t="str">
        <f t="shared" si="22"/>
        <v/>
      </c>
      <c r="AU37" s="294" t="str">
        <f t="shared" si="23"/>
        <v/>
      </c>
      <c r="AV37" s="294" t="str">
        <f t="shared" si="24"/>
        <v/>
      </c>
      <c r="AW37" s="124">
        <f t="shared" si="25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customHeight="1" x14ac:dyDescent="0.3">
      <c r="A38" s="80"/>
      <c r="B38" s="123"/>
      <c r="C38" s="123"/>
      <c r="D38" s="123"/>
      <c r="E38" s="124">
        <f>COUNTIF(E6:E37,"2633")</f>
        <v>27</v>
      </c>
      <c r="F38" s="85"/>
      <c r="G38" s="85"/>
      <c r="H38" s="85"/>
      <c r="I38" s="85"/>
      <c r="J38" s="85"/>
      <c r="K38" s="85"/>
      <c r="L38" s="102"/>
      <c r="M38" s="85"/>
      <c r="N38" s="85"/>
      <c r="O38" s="102"/>
      <c r="P38" s="85"/>
      <c r="Q38" s="85"/>
      <c r="R38" s="102"/>
      <c r="S38" s="85"/>
      <c r="T38" s="85"/>
      <c r="U38" s="85"/>
      <c r="V38" s="124" t="e">
        <f>сводн.!#REF!</f>
        <v>#REF!</v>
      </c>
      <c r="W38" s="254">
        <f>SUM(W6:W37)</f>
        <v>0</v>
      </c>
      <c r="X38" s="254">
        <f>SUM(X6:X37)</f>
        <v>0</v>
      </c>
      <c r="Y38" s="254">
        <f>SUM(Y6:Y37)-X38</f>
        <v>10</v>
      </c>
      <c r="Z38" s="254">
        <f>SUM(Z6:Z37)</f>
        <v>90</v>
      </c>
      <c r="AA38" s="254">
        <f>SUM(AA6:AA37)</f>
        <v>113</v>
      </c>
      <c r="AB38" s="254">
        <f>SUM(AB6:AB37)</f>
        <v>83</v>
      </c>
      <c r="AC38" s="254">
        <f t="shared" si="7"/>
        <v>296</v>
      </c>
      <c r="AD38" s="255"/>
      <c r="AE38" s="256"/>
      <c r="AF38" s="15"/>
      <c r="AG38" s="294"/>
      <c r="AH38" s="294"/>
      <c r="AI38" s="294"/>
      <c r="AJ38" s="294"/>
      <c r="AK38" s="294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4"/>
      <c r="AW38" s="124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249"/>
      <c r="CG38" s="249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26"/>
      <c r="B39" s="126"/>
      <c r="C39" s="127" t="s">
        <v>68</v>
      </c>
      <c r="D39" s="127"/>
      <c r="E39" s="124"/>
      <c r="F39" s="257" t="str">
        <f t="array" ref="F39:U46">AG39:AV46</f>
        <v xml:space="preserve"> </v>
      </c>
      <c r="G39" s="257" t="str">
        <v xml:space="preserve"> </v>
      </c>
      <c r="H39" s="257">
        <v>4.5925925925925926</v>
      </c>
      <c r="I39" s="257">
        <v>3.7037037037037037</v>
      </c>
      <c r="J39" s="257">
        <v>4.7037037037037033</v>
      </c>
      <c r="K39" s="257">
        <v>4.1111111111111107</v>
      </c>
      <c r="L39" s="257">
        <v>2.8846153846153846</v>
      </c>
      <c r="M39" s="257" t="str">
        <v xml:space="preserve"> </v>
      </c>
      <c r="N39" s="257">
        <v>3.1481481481481484</v>
      </c>
      <c r="O39" s="129">
        <v>4.5185185185185182</v>
      </c>
      <c r="P39" s="129">
        <v>3.5185185185185186</v>
      </c>
      <c r="Q39" s="129">
        <v>3.7407407407407409</v>
      </c>
      <c r="R39" s="129">
        <v>4.2222222222222223</v>
      </c>
      <c r="S39" s="257">
        <v>3.8148148148148149</v>
      </c>
      <c r="T39" s="257" t="str">
        <v xml:space="preserve"> </v>
      </c>
      <c r="U39" s="257" t="str">
        <v xml:space="preserve"> </v>
      </c>
      <c r="V39" s="258">
        <f>сводн.!T26</f>
        <v>3</v>
      </c>
      <c r="AD39" s="255">
        <f>IF(ISERROR(((X38+Y38)*2+Z38*3+AA38*4+AB38*5)/SUM(X38,Y38:AB38)),"",((X38+Y38)*2+Z38*3+AA38*4+AB38*5)/SUM(X38,Y38:AB38))</f>
        <v>3.9087837837837838</v>
      </c>
      <c r="AE39" s="259"/>
      <c r="AF39" s="15"/>
      <c r="AG39" s="260" t="str">
        <f t="shared" ref="AG39:AV39" si="27">IF(COUNT(AG6:AG37)=0," ",SUM(AG6:AG37)/COUNT(AG6:AG37))</f>
        <v xml:space="preserve"> </v>
      </c>
      <c r="AH39" s="260" t="str">
        <f t="shared" si="27"/>
        <v xml:space="preserve"> </v>
      </c>
      <c r="AI39" s="260">
        <f t="shared" si="27"/>
        <v>4.5925925925925926</v>
      </c>
      <c r="AJ39" s="260">
        <f t="shared" si="27"/>
        <v>3.7037037037037037</v>
      </c>
      <c r="AK39" s="260">
        <f t="shared" si="27"/>
        <v>4.7037037037037033</v>
      </c>
      <c r="AL39" s="260">
        <f t="shared" si="27"/>
        <v>4.1111111111111107</v>
      </c>
      <c r="AM39" s="260">
        <f t="shared" si="27"/>
        <v>2.8846153846153846</v>
      </c>
      <c r="AN39" s="260" t="str">
        <f t="shared" si="27"/>
        <v xml:space="preserve"> </v>
      </c>
      <c r="AO39" s="260">
        <f t="shared" si="27"/>
        <v>3.1481481481481484</v>
      </c>
      <c r="AP39" s="260">
        <f t="shared" si="27"/>
        <v>4.5185185185185182</v>
      </c>
      <c r="AQ39" s="260">
        <f t="shared" si="27"/>
        <v>3.5185185185185186</v>
      </c>
      <c r="AR39" s="260">
        <f t="shared" si="27"/>
        <v>3.7407407407407409</v>
      </c>
      <c r="AS39" s="260">
        <f t="shared" si="27"/>
        <v>4.2222222222222223</v>
      </c>
      <c r="AT39" s="260">
        <f t="shared" si="27"/>
        <v>3.8148148148148149</v>
      </c>
      <c r="AU39" s="260" t="str">
        <f t="shared" si="27"/>
        <v xml:space="preserve"> </v>
      </c>
      <c r="AV39" s="261" t="str">
        <f t="shared" si="27"/>
        <v xml:space="preserve"> </v>
      </c>
      <c r="AW39" s="245"/>
      <c r="AX39" s="249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0"/>
      <c r="BJ39" s="250"/>
      <c r="BK39" s="250"/>
      <c r="BL39" s="250"/>
      <c r="BM39" s="250"/>
      <c r="BN39" s="250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49" customFormat="1" x14ac:dyDescent="0.25">
      <c r="A40" s="134"/>
      <c r="B40" s="134"/>
      <c r="C40" s="135" t="s">
        <v>69</v>
      </c>
      <c r="D40" s="135"/>
      <c r="E40" s="136"/>
      <c r="F40" s="262" t="str">
        <v>0</v>
      </c>
      <c r="G40" s="262" t="str">
        <v>0</v>
      </c>
      <c r="H40" s="262">
        <v>17</v>
      </c>
      <c r="I40" s="262">
        <v>3</v>
      </c>
      <c r="J40" s="262">
        <v>19</v>
      </c>
      <c r="K40" s="262">
        <v>7</v>
      </c>
      <c r="L40" s="262" t="str">
        <v>0</v>
      </c>
      <c r="M40" s="262" t="str">
        <v>0</v>
      </c>
      <c r="N40" s="262">
        <v>1</v>
      </c>
      <c r="O40" s="263">
        <v>17</v>
      </c>
      <c r="P40" s="263">
        <v>2</v>
      </c>
      <c r="Q40" s="263">
        <v>5</v>
      </c>
      <c r="R40" s="263">
        <v>8</v>
      </c>
      <c r="S40" s="262">
        <v>4</v>
      </c>
      <c r="T40" s="262" t="str">
        <v>0</v>
      </c>
      <c r="U40" s="262" t="str">
        <v xml:space="preserve"> </v>
      </c>
      <c r="V40" s="264" t="str">
        <f>IF(COUNTIF(V6:V37,5)=0,"0",COUNTIF(V6:V37,5))</f>
        <v>0</v>
      </c>
      <c r="W40" s="136"/>
      <c r="X40" s="3">
        <f>SUM(X38:AB38)</f>
        <v>296</v>
      </c>
      <c r="Y40" s="3"/>
      <c r="Z40" s="3"/>
      <c r="AA40" s="3"/>
      <c r="AB40" s="3"/>
      <c r="AC40" s="265"/>
      <c r="AD40" s="255">
        <f>IF(ISERROR(((X40+Y40)*2+Z40*3+AA40*4+AB40*5)/SUM(X40,Y40:AB40)),"",((X40+Y40)*2+Z40*3+AA40*4+AB40*5)/SUM(X40,Y40:AB40))</f>
        <v>2</v>
      </c>
      <c r="AE40" s="266"/>
      <c r="AG40" s="267" t="str">
        <f t="shared" ref="AG40:AU40" si="28">IF(COUNTIF(AG6:AG37,5)=0,"0",COUNTIF(AG6:AG37,5))</f>
        <v>0</v>
      </c>
      <c r="AH40" s="267" t="str">
        <f t="shared" si="28"/>
        <v>0</v>
      </c>
      <c r="AI40" s="267">
        <f t="shared" si="28"/>
        <v>17</v>
      </c>
      <c r="AJ40" s="267">
        <f t="shared" si="28"/>
        <v>3</v>
      </c>
      <c r="AK40" s="267">
        <f t="shared" si="28"/>
        <v>19</v>
      </c>
      <c r="AL40" s="267">
        <f t="shared" si="28"/>
        <v>7</v>
      </c>
      <c r="AM40" s="267" t="str">
        <f t="shared" si="28"/>
        <v>0</v>
      </c>
      <c r="AN40" s="267" t="str">
        <f t="shared" si="28"/>
        <v>0</v>
      </c>
      <c r="AO40" s="267">
        <f t="shared" si="28"/>
        <v>1</v>
      </c>
      <c r="AP40" s="267">
        <f t="shared" si="28"/>
        <v>17</v>
      </c>
      <c r="AQ40" s="267">
        <f t="shared" si="28"/>
        <v>2</v>
      </c>
      <c r="AR40" s="267">
        <f t="shared" si="28"/>
        <v>5</v>
      </c>
      <c r="AS40" s="267">
        <f t="shared" si="28"/>
        <v>8</v>
      </c>
      <c r="AT40" s="267">
        <f t="shared" si="28"/>
        <v>4</v>
      </c>
      <c r="AU40" s="267" t="str">
        <f t="shared" si="28"/>
        <v>0</v>
      </c>
      <c r="AV40" s="268" t="str">
        <f>IF(COUNTIF(AV6:AV37,5)=0," ",COUNTIF(AV6:AV37,5))</f>
        <v xml:space="preserve"> </v>
      </c>
      <c r="AW40" s="267"/>
      <c r="AX40" s="269"/>
      <c r="AY40" s="270"/>
      <c r="AZ40" s="270"/>
      <c r="BA40" s="270"/>
      <c r="BB40" s="270"/>
      <c r="BC40" s="270"/>
      <c r="BD40" s="270"/>
      <c r="BE40" s="270"/>
      <c r="BF40" s="270"/>
      <c r="BG40" s="270"/>
      <c r="BH40" s="270"/>
      <c r="BI40" s="270"/>
      <c r="BJ40" s="270"/>
      <c r="BK40" s="270"/>
      <c r="BL40" s="270"/>
      <c r="BM40" s="270"/>
      <c r="BN40" s="270"/>
      <c r="BO40" s="271"/>
      <c r="BP40" s="271"/>
      <c r="BQ40" s="271"/>
      <c r="BR40" s="271"/>
      <c r="BS40" s="271"/>
      <c r="BT40" s="271"/>
      <c r="BU40" s="271"/>
      <c r="BV40" s="271"/>
      <c r="BW40" s="271"/>
      <c r="BX40" s="271"/>
      <c r="BY40" s="271"/>
      <c r="BZ40" s="271"/>
      <c r="CA40" s="271"/>
      <c r="CB40" s="271"/>
      <c r="CC40" s="271"/>
      <c r="CD40" s="271"/>
      <c r="CE40" s="271"/>
      <c r="CF40" s="271"/>
      <c r="CG40" s="271"/>
      <c r="CH40" s="271"/>
      <c r="CI40" s="271"/>
      <c r="CJ40" s="271"/>
      <c r="CK40" s="271"/>
      <c r="CL40" s="271"/>
      <c r="CM40" s="271"/>
    </row>
    <row r="41" spans="1:157" s="163" customFormat="1" x14ac:dyDescent="0.25">
      <c r="A41" s="150"/>
      <c r="B41" s="150"/>
      <c r="C41" s="151" t="s">
        <v>70</v>
      </c>
      <c r="D41" s="151"/>
      <c r="E41" s="152"/>
      <c r="F41" s="272" t="str">
        <v>0</v>
      </c>
      <c r="G41" s="272" t="str">
        <v>0</v>
      </c>
      <c r="H41" s="272">
        <v>9</v>
      </c>
      <c r="I41" s="272">
        <v>13</v>
      </c>
      <c r="J41" s="272">
        <v>8</v>
      </c>
      <c r="K41" s="272">
        <v>16</v>
      </c>
      <c r="L41" s="272">
        <v>3</v>
      </c>
      <c r="M41" s="272" t="str">
        <v>0</v>
      </c>
      <c r="N41" s="272">
        <v>6</v>
      </c>
      <c r="O41" s="273">
        <v>7</v>
      </c>
      <c r="P41" s="273">
        <v>10</v>
      </c>
      <c r="Q41" s="273">
        <v>10</v>
      </c>
      <c r="R41" s="273">
        <v>17</v>
      </c>
      <c r="S41" s="272">
        <v>14</v>
      </c>
      <c r="T41" s="272" t="str">
        <v>0</v>
      </c>
      <c r="U41" s="272" t="str">
        <v xml:space="preserve"> </v>
      </c>
      <c r="V41" s="274">
        <f>IF(COUNTIF(V6:V37,4)=0,"0",COUNTIF(V6:V37,4))</f>
        <v>2</v>
      </c>
      <c r="W41" s="275"/>
      <c r="X41" s="275"/>
      <c r="Y41" s="275" t="str">
        <f>IF(COUNTIF(Y6:Y37,4)=0," ",COUNTIF(Y6:Y37,4))</f>
        <v xml:space="preserve"> </v>
      </c>
      <c r="Z41" s="275">
        <f>IF(COUNTIF(Z6:Z37,4)=0," ",COUNTIF(Z6:Z37,4))</f>
        <v>6</v>
      </c>
      <c r="AA41" s="275">
        <f>IF(COUNTIF(AA6:AA37,4)=0," ",COUNTIF(AA6:AA37,4))</f>
        <v>6</v>
      </c>
      <c r="AB41" s="275">
        <f>IF(COUNTIF(AB6:AB37,4)=0," ",COUNTIF(AB6:AB37,4))</f>
        <v>5</v>
      </c>
      <c r="AC41" s="275"/>
      <c r="AD41" s="275"/>
      <c r="AE41" s="276" t="str">
        <f>IF(COUNTIF(AE6:AE37,4)=0," ",COUNTIF(AE6:AE37,4))</f>
        <v xml:space="preserve"> </v>
      </c>
      <c r="AF41" s="275" t="str">
        <f>IF(COUNTIF(AF6:AF37,4)=0," ",COUNTIF(AF6:AF37,4))</f>
        <v xml:space="preserve"> </v>
      </c>
      <c r="AG41" s="275" t="str">
        <f t="shared" ref="AG41:AU41" si="29">IF(COUNTIF(AG6:AG37,4)=0,"0",COUNTIF(AG6:AG37,4))</f>
        <v>0</v>
      </c>
      <c r="AH41" s="275" t="str">
        <f t="shared" si="29"/>
        <v>0</v>
      </c>
      <c r="AI41" s="275">
        <f t="shared" si="29"/>
        <v>9</v>
      </c>
      <c r="AJ41" s="275">
        <f t="shared" si="29"/>
        <v>13</v>
      </c>
      <c r="AK41" s="275">
        <f t="shared" si="29"/>
        <v>8</v>
      </c>
      <c r="AL41" s="275">
        <f t="shared" si="29"/>
        <v>16</v>
      </c>
      <c r="AM41" s="275">
        <f t="shared" si="29"/>
        <v>3</v>
      </c>
      <c r="AN41" s="275" t="str">
        <f t="shared" si="29"/>
        <v>0</v>
      </c>
      <c r="AO41" s="275">
        <f t="shared" si="29"/>
        <v>6</v>
      </c>
      <c r="AP41" s="275">
        <f t="shared" si="29"/>
        <v>7</v>
      </c>
      <c r="AQ41" s="275">
        <f t="shared" si="29"/>
        <v>10</v>
      </c>
      <c r="AR41" s="275">
        <f t="shared" si="29"/>
        <v>10</v>
      </c>
      <c r="AS41" s="275">
        <f t="shared" si="29"/>
        <v>17</v>
      </c>
      <c r="AT41" s="275">
        <f t="shared" si="29"/>
        <v>14</v>
      </c>
      <c r="AU41" s="275" t="str">
        <f t="shared" si="29"/>
        <v>0</v>
      </c>
      <c r="AV41" s="277" t="str">
        <f>IF(COUNTIF(AV6:AV37,4)=0," ",COUNTIF(AV6:AV37,4))</f>
        <v xml:space="preserve"> </v>
      </c>
      <c r="AW41" s="275"/>
      <c r="AX41" s="278"/>
      <c r="AY41" s="279"/>
      <c r="AZ41" s="279"/>
      <c r="BA41" s="279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80"/>
      <c r="BP41" s="280"/>
      <c r="BQ41" s="280"/>
      <c r="BR41" s="280"/>
      <c r="BS41" s="280"/>
      <c r="BT41" s="280"/>
      <c r="BU41" s="280"/>
      <c r="BV41" s="280"/>
      <c r="BW41" s="280"/>
      <c r="BX41" s="280"/>
      <c r="BY41" s="280"/>
      <c r="BZ41" s="280"/>
      <c r="CA41" s="280"/>
      <c r="CB41" s="280"/>
      <c r="CC41" s="280"/>
      <c r="CD41" s="280"/>
      <c r="CE41" s="280"/>
      <c r="CF41" s="280"/>
      <c r="CG41" s="280"/>
      <c r="CH41" s="280"/>
      <c r="CI41" s="280"/>
      <c r="CJ41" s="280"/>
      <c r="CK41" s="280"/>
      <c r="CL41" s="280"/>
      <c r="CM41" s="280"/>
    </row>
    <row r="42" spans="1:157" s="177" customFormat="1" x14ac:dyDescent="0.25">
      <c r="A42" s="164"/>
      <c r="B42" s="164"/>
      <c r="C42" s="165" t="s">
        <v>71</v>
      </c>
      <c r="D42" s="165"/>
      <c r="E42" s="166"/>
      <c r="F42" s="281" t="str">
        <v>0</v>
      </c>
      <c r="G42" s="281" t="str">
        <v>0</v>
      </c>
      <c r="H42" s="281">
        <v>1</v>
      </c>
      <c r="I42" s="281">
        <v>11</v>
      </c>
      <c r="J42" s="281" t="str">
        <v>0</v>
      </c>
      <c r="K42" s="281">
        <v>4</v>
      </c>
      <c r="L42" s="281">
        <v>17</v>
      </c>
      <c r="M42" s="281" t="str">
        <v>0</v>
      </c>
      <c r="N42" s="281">
        <v>16</v>
      </c>
      <c r="O42" s="282">
        <v>3</v>
      </c>
      <c r="P42" s="282">
        <v>15</v>
      </c>
      <c r="Q42" s="282">
        <v>12</v>
      </c>
      <c r="R42" s="282">
        <v>2</v>
      </c>
      <c r="S42" s="281">
        <v>9</v>
      </c>
      <c r="T42" s="281" t="str">
        <v>0</v>
      </c>
      <c r="U42" s="281" t="str">
        <v xml:space="preserve"> </v>
      </c>
      <c r="V42" s="283">
        <f>IF(COUNTIF(V6:V37,3)=0,"0",COUNTIF(V6:V37,3))</f>
        <v>17</v>
      </c>
      <c r="W42" s="284"/>
      <c r="X42" s="284"/>
      <c r="Y42" s="284" t="str">
        <f>IF(COUNTIF(Y6:Y37,3)=0," ",COUNTIF(Y6:Y37,3))</f>
        <v xml:space="preserve"> </v>
      </c>
      <c r="Z42" s="284">
        <f>IF(COUNTIF(Z6:Z37,3)=0," ",COUNTIF(Z6:Z37,3))</f>
        <v>2</v>
      </c>
      <c r="AA42" s="284">
        <f>IF(COUNTIF(AA6:AA37,3)=0," ",COUNTIF(AA6:AA37,3))</f>
        <v>9</v>
      </c>
      <c r="AB42" s="284">
        <f>IF(COUNTIF(AB6:AB37,3)=0," ",COUNTIF(AB6:AB37,3))</f>
        <v>7</v>
      </c>
      <c r="AC42" s="284"/>
      <c r="AD42" s="284"/>
      <c r="AE42" s="285" t="str">
        <f>IF(COUNTIF(AE6:AE37,3)=0," ",COUNTIF(AE6:AE37,3))</f>
        <v xml:space="preserve"> </v>
      </c>
      <c r="AF42" s="284" t="str">
        <f>IF(COUNTIF(AF6:AF37,3)=0," ",COUNTIF(AF6:AF37,3))</f>
        <v xml:space="preserve"> </v>
      </c>
      <c r="AG42" s="284" t="str">
        <f t="shared" ref="AG42:AU42" si="30">IF(COUNTIF(AG6:AG37,3)=0,"0",COUNTIF(AG6:AG37,3))</f>
        <v>0</v>
      </c>
      <c r="AH42" s="284" t="str">
        <f t="shared" si="30"/>
        <v>0</v>
      </c>
      <c r="AI42" s="284">
        <f t="shared" si="30"/>
        <v>1</v>
      </c>
      <c r="AJ42" s="284">
        <f t="shared" si="30"/>
        <v>11</v>
      </c>
      <c r="AK42" s="284" t="str">
        <f t="shared" si="30"/>
        <v>0</v>
      </c>
      <c r="AL42" s="284">
        <f t="shared" si="30"/>
        <v>4</v>
      </c>
      <c r="AM42" s="284">
        <f t="shared" si="30"/>
        <v>17</v>
      </c>
      <c r="AN42" s="284" t="str">
        <f t="shared" si="30"/>
        <v>0</v>
      </c>
      <c r="AO42" s="284">
        <f t="shared" si="30"/>
        <v>16</v>
      </c>
      <c r="AP42" s="284">
        <f t="shared" si="30"/>
        <v>3</v>
      </c>
      <c r="AQ42" s="284">
        <f t="shared" si="30"/>
        <v>15</v>
      </c>
      <c r="AR42" s="284">
        <f t="shared" si="30"/>
        <v>12</v>
      </c>
      <c r="AS42" s="284">
        <f t="shared" si="30"/>
        <v>2</v>
      </c>
      <c r="AT42" s="284">
        <f t="shared" si="30"/>
        <v>9</v>
      </c>
      <c r="AU42" s="284" t="str">
        <f t="shared" si="30"/>
        <v>0</v>
      </c>
      <c r="AV42" s="286" t="str">
        <f>IF(COUNTIF(AV6:AV37,3)=0," ",COUNTIF(AV6:AV37,3))</f>
        <v xml:space="preserve"> </v>
      </c>
      <c r="AW42" s="284"/>
      <c r="AX42" s="287"/>
      <c r="AY42" s="288"/>
      <c r="AZ42" s="288"/>
      <c r="BA42" s="288"/>
      <c r="BB42" s="288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</row>
    <row r="43" spans="1:157" x14ac:dyDescent="0.25">
      <c r="A43" s="126"/>
      <c r="B43" s="126"/>
      <c r="C43" s="127" t="s">
        <v>72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6</v>
      </c>
      <c r="M43" s="85">
        <v>0</v>
      </c>
      <c r="N43" s="85">
        <v>4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>IF(COUNTIF(V6:V37,2)=0,"0",COUNTIF(V6:V37,2))</f>
        <v>8</v>
      </c>
      <c r="W43" s="245"/>
      <c r="X43" s="245"/>
      <c r="Y43" s="245">
        <f>IF(COUNTIF(Y6:Y37,2)=0," ",COUNTIF(Y6:Y37,2))</f>
        <v>2</v>
      </c>
      <c r="Z43" s="245">
        <f>IF(COUNTIF(Z6:Z37,2)=0," ",COUNTIF(Z6:Z37,2))</f>
        <v>3</v>
      </c>
      <c r="AA43" s="245">
        <f>IF(COUNTIF(AA6:AA37,2)=0," ",COUNTIF(AA6:AA37,2))</f>
        <v>2</v>
      </c>
      <c r="AB43" s="245">
        <f>IF(COUNTIF(AB6:AB37,2)=0," ",COUNTIF(AB6:AB37,2))</f>
        <v>6</v>
      </c>
      <c r="AC43" s="245"/>
      <c r="AD43" s="245"/>
      <c r="AE43" s="290" t="str">
        <f>IF(COUNTIF(AE6:AE37,2)=0," ",COUNTIF(AE6:AE37,2))</f>
        <v xml:space="preserve"> </v>
      </c>
      <c r="AF43" s="245" t="str">
        <f>IF(COUNTIF(AF6:AF37,2)=0," ",COUNTIF(AF6:AF37,2))</f>
        <v xml:space="preserve"> </v>
      </c>
      <c r="AG43" s="245">
        <f t="shared" ref="AG43:AV43" si="31">COUNTIF(AG6:AG36,2)+COUNTIF(AG6:AG36,"д")</f>
        <v>0</v>
      </c>
      <c r="AH43" s="245">
        <f t="shared" si="31"/>
        <v>0</v>
      </c>
      <c r="AI43" s="245">
        <f t="shared" si="31"/>
        <v>0</v>
      </c>
      <c r="AJ43" s="245">
        <f t="shared" si="31"/>
        <v>0</v>
      </c>
      <c r="AK43" s="245">
        <f t="shared" si="31"/>
        <v>0</v>
      </c>
      <c r="AL43" s="245">
        <f t="shared" si="31"/>
        <v>0</v>
      </c>
      <c r="AM43" s="245">
        <f t="shared" si="31"/>
        <v>6</v>
      </c>
      <c r="AN43" s="245">
        <f t="shared" si="31"/>
        <v>0</v>
      </c>
      <c r="AO43" s="245">
        <f t="shared" si="31"/>
        <v>4</v>
      </c>
      <c r="AP43" s="245">
        <f t="shared" si="31"/>
        <v>0</v>
      </c>
      <c r="AQ43" s="245">
        <f t="shared" si="31"/>
        <v>0</v>
      </c>
      <c r="AR43" s="245">
        <f t="shared" si="31"/>
        <v>0</v>
      </c>
      <c r="AS43" s="245">
        <f t="shared" si="31"/>
        <v>0</v>
      </c>
      <c r="AT43" s="245">
        <f t="shared" si="31"/>
        <v>0</v>
      </c>
      <c r="AU43" s="245">
        <f t="shared" si="31"/>
        <v>0</v>
      </c>
      <c r="AV43" s="245">
        <f t="shared" si="31"/>
        <v>0</v>
      </c>
      <c r="AW43" s="245"/>
      <c r="AX43" s="249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0"/>
      <c r="BJ43" s="250"/>
      <c r="BK43" s="250"/>
      <c r="BL43" s="250"/>
      <c r="BM43" s="250"/>
      <c r="BN43" s="250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26"/>
      <c r="B44" s="126"/>
      <c r="C44" s="127" t="s">
        <v>73</v>
      </c>
      <c r="D44" s="127"/>
      <c r="E44" s="124"/>
      <c r="F44" s="85">
        <v>2</v>
      </c>
      <c r="G44" s="85">
        <v>0</v>
      </c>
      <c r="H44" s="85">
        <v>0</v>
      </c>
      <c r="I44" s="85">
        <v>0</v>
      </c>
      <c r="J44" s="85">
        <v>0</v>
      </c>
      <c r="K44" s="85">
        <v>0</v>
      </c>
      <c r="L44" s="85">
        <v>1</v>
      </c>
      <c r="M44" s="85">
        <v>0</v>
      </c>
      <c r="N44" s="85">
        <v>0</v>
      </c>
      <c r="O44" s="102">
        <v>0</v>
      </c>
      <c r="P44" s="102">
        <v>0</v>
      </c>
      <c r="Q44" s="102">
        <v>0</v>
      </c>
      <c r="R44" s="102">
        <v>0</v>
      </c>
      <c r="S44" s="85">
        <v>0</v>
      </c>
      <c r="T44" s="85">
        <v>0</v>
      </c>
      <c r="U44" s="85">
        <v>0</v>
      </c>
      <c r="V44" s="245">
        <f t="shared" ref="V44:AB44" si="32">COUNTBLANK(V6:V26)</f>
        <v>0</v>
      </c>
      <c r="W44" s="245">
        <f t="shared" si="32"/>
        <v>0</v>
      </c>
      <c r="X44" s="245">
        <f t="shared" si="32"/>
        <v>0</v>
      </c>
      <c r="Y44" s="245">
        <f t="shared" si="32"/>
        <v>0</v>
      </c>
      <c r="Z44" s="245">
        <f t="shared" si="32"/>
        <v>0</v>
      </c>
      <c r="AA44" s="245">
        <f t="shared" si="32"/>
        <v>0</v>
      </c>
      <c r="AB44" s="245">
        <f t="shared" si="32"/>
        <v>0</v>
      </c>
      <c r="AC44" s="245"/>
      <c r="AD44" s="245">
        <f>COUNTBLANK(AD6:AD34)</f>
        <v>2</v>
      </c>
      <c r="AE44" s="290" t="str">
        <f>IF(COUNTIF(AE6:AE37,"б")=0," ",COUNTIF(AE6:AE37,"б"))</f>
        <v xml:space="preserve"> </v>
      </c>
      <c r="AF44" s="291">
        <f t="shared" ref="AF44:BK44" si="33">IF(COUNTIF(AF6:AF37,"б")=0+COUNTIF(AF6:AF37,"а")=0,"0",COUNTIF(AF6:AF37,"б")+COUNTIF(AF6:AF37,"а"))</f>
        <v>0</v>
      </c>
      <c r="AG44" s="291">
        <f t="shared" si="33"/>
        <v>2</v>
      </c>
      <c r="AH44" s="291">
        <f t="shared" si="33"/>
        <v>0</v>
      </c>
      <c r="AI44" s="291">
        <f t="shared" si="33"/>
        <v>0</v>
      </c>
      <c r="AJ44" s="291">
        <f t="shared" si="33"/>
        <v>0</v>
      </c>
      <c r="AK44" s="291">
        <f t="shared" si="33"/>
        <v>0</v>
      </c>
      <c r="AL44" s="291">
        <f t="shared" si="33"/>
        <v>0</v>
      </c>
      <c r="AM44" s="291">
        <f t="shared" si="33"/>
        <v>1</v>
      </c>
      <c r="AN44" s="291">
        <f t="shared" si="33"/>
        <v>0</v>
      </c>
      <c r="AO44" s="291">
        <f t="shared" si="33"/>
        <v>0</v>
      </c>
      <c r="AP44" s="291">
        <f t="shared" si="33"/>
        <v>0</v>
      </c>
      <c r="AQ44" s="291">
        <f t="shared" si="33"/>
        <v>0</v>
      </c>
      <c r="AR44" s="291">
        <f t="shared" si="33"/>
        <v>0</v>
      </c>
      <c r="AS44" s="291">
        <f t="shared" si="33"/>
        <v>0</v>
      </c>
      <c r="AT44" s="291">
        <f t="shared" si="33"/>
        <v>0</v>
      </c>
      <c r="AU44" s="291">
        <f t="shared" si="33"/>
        <v>0</v>
      </c>
      <c r="AV44" s="291">
        <f t="shared" si="33"/>
        <v>0</v>
      </c>
      <c r="AW44" s="291">
        <f t="shared" si="33"/>
        <v>0</v>
      </c>
      <c r="AX44" s="291">
        <f t="shared" si="33"/>
        <v>0</v>
      </c>
      <c r="AY44" s="291">
        <f t="shared" si="33"/>
        <v>0</v>
      </c>
      <c r="AZ44" s="291">
        <f t="shared" si="33"/>
        <v>0</v>
      </c>
      <c r="BA44" s="291">
        <f t="shared" si="33"/>
        <v>0</v>
      </c>
      <c r="BB44" s="291">
        <f t="shared" si="33"/>
        <v>0</v>
      </c>
      <c r="BC44" s="291">
        <f t="shared" si="33"/>
        <v>0</v>
      </c>
      <c r="BD44" s="291">
        <f t="shared" si="33"/>
        <v>0</v>
      </c>
      <c r="BE44" s="291">
        <f t="shared" si="33"/>
        <v>0</v>
      </c>
      <c r="BF44" s="291">
        <f t="shared" si="33"/>
        <v>0</v>
      </c>
      <c r="BG44" s="291">
        <f t="shared" si="33"/>
        <v>0</v>
      </c>
      <c r="BH44" s="291">
        <f t="shared" si="33"/>
        <v>0</v>
      </c>
      <c r="BI44" s="291">
        <f t="shared" si="33"/>
        <v>0</v>
      </c>
      <c r="BJ44" s="291">
        <f t="shared" si="33"/>
        <v>0</v>
      </c>
      <c r="BK44" s="291">
        <f t="shared" si="33"/>
        <v>0</v>
      </c>
      <c r="BL44" s="291">
        <f t="shared" ref="BL44:CB44" si="34">IF(COUNTIF(BL6:BL37,"б")=0+COUNTIF(BL6:BL37,"а")=0,"0",COUNTIF(BL6:BL37,"б")+COUNTIF(BL6:BL37,"а"))</f>
        <v>0</v>
      </c>
      <c r="BM44" s="291">
        <f t="shared" si="34"/>
        <v>0</v>
      </c>
      <c r="BN44" s="291">
        <f t="shared" si="34"/>
        <v>0</v>
      </c>
      <c r="BO44" s="291">
        <f t="shared" si="34"/>
        <v>0</v>
      </c>
      <c r="BP44" s="291">
        <f t="shared" si="34"/>
        <v>0</v>
      </c>
      <c r="BQ44" s="291">
        <f t="shared" si="34"/>
        <v>0</v>
      </c>
      <c r="BR44" s="291">
        <f t="shared" si="34"/>
        <v>0</v>
      </c>
      <c r="BS44" s="291">
        <f t="shared" si="34"/>
        <v>0</v>
      </c>
      <c r="BT44" s="291">
        <f t="shared" si="34"/>
        <v>0</v>
      </c>
      <c r="BU44" s="291">
        <f t="shared" si="34"/>
        <v>0</v>
      </c>
      <c r="BV44" s="291">
        <f t="shared" si="34"/>
        <v>0</v>
      </c>
      <c r="BW44" s="291">
        <f t="shared" si="34"/>
        <v>0</v>
      </c>
      <c r="BX44" s="291">
        <f t="shared" si="34"/>
        <v>0</v>
      </c>
      <c r="BY44" s="291">
        <f t="shared" si="34"/>
        <v>0</v>
      </c>
      <c r="BZ44" s="291">
        <f t="shared" si="34"/>
        <v>0</v>
      </c>
      <c r="CA44" s="291">
        <f t="shared" si="34"/>
        <v>0</v>
      </c>
      <c r="CB44" s="291">
        <f t="shared" si="34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26"/>
      <c r="B45" s="126"/>
      <c r="C45" s="127" t="s">
        <v>74</v>
      </c>
      <c r="D45" s="127"/>
      <c r="E45" s="124"/>
      <c r="F45" s="85">
        <v>25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IF(COUNTIF(V6:V37,"з")=0,"0",COUNTIF(V6:V37,"з"))</f>
        <v>0</v>
      </c>
      <c r="W45" s="245"/>
      <c r="X45" s="245"/>
      <c r="Y45" s="245" t="str">
        <f>IF(COUNTIF(Y6:Y37,"з")=0," ",COUNTIF(Y6:Y37,"з"))</f>
        <v xml:space="preserve"> </v>
      </c>
      <c r="Z45" s="245" t="str">
        <f>IF(COUNTIF(Z6:Z37,"з")=0," ",COUNTIF(Z6:Z37,"з"))</f>
        <v xml:space="preserve"> </v>
      </c>
      <c r="AA45" s="245" t="str">
        <f>IF(COUNTIF(AA6:AA37,"з")=0," ",COUNTIF(AA6:AA37,"з"))</f>
        <v xml:space="preserve"> </v>
      </c>
      <c r="AB45" s="245" t="str">
        <f>IF(COUNTIF(AB6:AB37,"з")=0," ",COUNTIF(AB6:AB37,"з"))</f>
        <v xml:space="preserve"> </v>
      </c>
      <c r="AC45" s="245"/>
      <c r="AD45" s="245" t="str">
        <f>IF(COUNTIF(AD6:AD37,"з")=0," ",COUNTIF(AD6:AD37,"з"))</f>
        <v xml:space="preserve"> </v>
      </c>
      <c r="AE45" s="290" t="str">
        <f>IF(COUNTIF(AE6:AE37,"з")=0," ",COUNTIF(AE6:AE37,"з"))</f>
        <v xml:space="preserve"> </v>
      </c>
      <c r="AF45" s="245" t="str">
        <f>IF(COUNTIF(AF6:AF37,"з")=0," ",COUNTIF(AF6:AF37,"з"))</f>
        <v xml:space="preserve"> </v>
      </c>
      <c r="AG45" s="245">
        <f t="shared" ref="AG45:AW45" si="35">IF(COUNTIF(AG6:AG37,"з")=0,"0",COUNTIF(AG6:AG37,"з"))</f>
        <v>25</v>
      </c>
      <c r="AH45" s="245" t="str">
        <f t="shared" si="35"/>
        <v>0</v>
      </c>
      <c r="AI45" s="245" t="str">
        <f t="shared" si="35"/>
        <v>0</v>
      </c>
      <c r="AJ45" s="245" t="str">
        <f t="shared" si="35"/>
        <v>0</v>
      </c>
      <c r="AK45" s="245" t="str">
        <f t="shared" si="35"/>
        <v>0</v>
      </c>
      <c r="AL45" s="245" t="str">
        <f t="shared" si="35"/>
        <v>0</v>
      </c>
      <c r="AM45" s="245" t="str">
        <f t="shared" si="35"/>
        <v>0</v>
      </c>
      <c r="AN45" s="245" t="str">
        <f t="shared" si="35"/>
        <v>0</v>
      </c>
      <c r="AO45" s="245" t="str">
        <f t="shared" si="35"/>
        <v>0</v>
      </c>
      <c r="AP45" s="245" t="str">
        <f t="shared" si="35"/>
        <v>0</v>
      </c>
      <c r="AQ45" s="245" t="str">
        <f t="shared" si="35"/>
        <v>0</v>
      </c>
      <c r="AR45" s="245" t="str">
        <f t="shared" si="35"/>
        <v>0</v>
      </c>
      <c r="AS45" s="245" t="str">
        <f t="shared" si="35"/>
        <v>0</v>
      </c>
      <c r="AT45" s="245" t="str">
        <f t="shared" si="35"/>
        <v>0</v>
      </c>
      <c r="AU45" s="245" t="str">
        <f t="shared" si="35"/>
        <v>0</v>
      </c>
      <c r="AV45" s="245" t="str">
        <f t="shared" si="35"/>
        <v>0</v>
      </c>
      <c r="AW45" s="245" t="str">
        <f t="shared" si="35"/>
        <v>0</v>
      </c>
      <c r="AX45" s="16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26"/>
      <c r="B46" s="126"/>
      <c r="C46" s="127" t="s">
        <v>75</v>
      </c>
      <c r="D46" s="127"/>
      <c r="E46" s="124"/>
      <c r="F46" s="85" t="str">
        <v>0</v>
      </c>
      <c r="G46" s="85" t="str">
        <v>0</v>
      </c>
      <c r="H46" s="85" t="str">
        <v>0</v>
      </c>
      <c r="I46" s="85" t="str">
        <v>0</v>
      </c>
      <c r="J46" s="85" t="str">
        <v>0</v>
      </c>
      <c r="K46" s="85" t="str">
        <v>0</v>
      </c>
      <c r="L46" s="85" t="str">
        <v>0</v>
      </c>
      <c r="M46" s="85" t="str">
        <v>0</v>
      </c>
      <c r="N46" s="85" t="str">
        <v>0</v>
      </c>
      <c r="O46" s="102" t="str">
        <v>0</v>
      </c>
      <c r="P46" s="102" t="str">
        <v>0</v>
      </c>
      <c r="Q46" s="102" t="str">
        <v>0</v>
      </c>
      <c r="R46" s="102" t="str">
        <v>0</v>
      </c>
      <c r="S46" s="85" t="str">
        <v>0</v>
      </c>
      <c r="T46" s="85" t="str">
        <v>0</v>
      </c>
      <c r="U46" s="85" t="str">
        <v>0</v>
      </c>
      <c r="V46" s="245" t="str">
        <f>IF(COUNTIF(V6:V37,"н")=0,"0",COUNTIF(V6:V37,"н"))</f>
        <v>0</v>
      </c>
      <c r="W46" s="245"/>
      <c r="X46" s="245"/>
      <c r="Y46" s="245" t="str">
        <f>IF(COUNTIF(Y6:Y37,"н")=0," ",COUNTIF(Y6:Y37,"н"))</f>
        <v xml:space="preserve"> </v>
      </c>
      <c r="Z46" s="245" t="str">
        <f>IF(COUNTIF(Z6:Z37,"н")=0," ",COUNTIF(Z6:Z37,"н"))</f>
        <v xml:space="preserve"> </v>
      </c>
      <c r="AA46" s="245" t="str">
        <f>IF(COUNTIF(AA6:AA37,"н")=0," ",COUNTIF(AA6:AA37,"н"))</f>
        <v xml:space="preserve"> </v>
      </c>
      <c r="AB46" s="245" t="str">
        <f>IF(COUNTIF(AB6:AB37,"н")=0," ",COUNTIF(AB6:AB37,"н"))</f>
        <v xml:space="preserve"> </v>
      </c>
      <c r="AC46" s="245"/>
      <c r="AD46" s="245" t="str">
        <f>IF(COUNTIF(AD6:AD37,"н")=0," ",COUNTIF(AD6:AD37,"н"))</f>
        <v xml:space="preserve"> </v>
      </c>
      <c r="AE46" s="290" t="str">
        <f>IF(COUNTIF(AE6:AE37,"н")=0," ",COUNTIF(AE6:AE37,"н"))</f>
        <v xml:space="preserve"> </v>
      </c>
      <c r="AF46" s="245" t="str">
        <f>IF(COUNTIF(AF6:AF37,"н")=0," ",COUNTIF(AF6:AF37,"н"))</f>
        <v xml:space="preserve"> </v>
      </c>
      <c r="AG46" s="245" t="str">
        <f t="shared" ref="AG46:AW46" si="36">IF(COUNTIF(AG6:AG37,"н")=0,"0",COUNTIF(AG6:AG37,"н"))</f>
        <v>0</v>
      </c>
      <c r="AH46" s="245" t="str">
        <f t="shared" si="36"/>
        <v>0</v>
      </c>
      <c r="AI46" s="245" t="str">
        <f t="shared" si="36"/>
        <v>0</v>
      </c>
      <c r="AJ46" s="245" t="str">
        <f t="shared" si="36"/>
        <v>0</v>
      </c>
      <c r="AK46" s="245" t="str">
        <f t="shared" si="36"/>
        <v>0</v>
      </c>
      <c r="AL46" s="245" t="str">
        <f t="shared" si="36"/>
        <v>0</v>
      </c>
      <c r="AM46" s="245" t="str">
        <f t="shared" si="36"/>
        <v>0</v>
      </c>
      <c r="AN46" s="245" t="str">
        <f t="shared" si="36"/>
        <v>0</v>
      </c>
      <c r="AO46" s="245" t="str">
        <f t="shared" si="36"/>
        <v>0</v>
      </c>
      <c r="AP46" s="245" t="str">
        <f t="shared" si="36"/>
        <v>0</v>
      </c>
      <c r="AQ46" s="245" t="str">
        <f t="shared" si="36"/>
        <v>0</v>
      </c>
      <c r="AR46" s="245" t="str">
        <f t="shared" si="36"/>
        <v>0</v>
      </c>
      <c r="AS46" s="245" t="str">
        <f t="shared" si="36"/>
        <v>0</v>
      </c>
      <c r="AT46" s="245" t="str">
        <f t="shared" si="36"/>
        <v>0</v>
      </c>
      <c r="AU46" s="245" t="str">
        <f t="shared" si="36"/>
        <v>0</v>
      </c>
      <c r="AV46" s="245" t="str">
        <f t="shared" si="36"/>
        <v>0</v>
      </c>
      <c r="AW46" s="245" t="str">
        <f t="shared" si="36"/>
        <v>0</v>
      </c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17"/>
      <c r="X49" s="217"/>
      <c r="Y49" s="217"/>
      <c r="Z49" s="217"/>
      <c r="AA49" s="217"/>
      <c r="AB49" s="217"/>
      <c r="AC49" s="217"/>
      <c r="AD49" s="217"/>
      <c r="AG49" s="218"/>
      <c r="AH49" s="218"/>
      <c r="AI49" s="218" t="str">
        <f>IF(COUNTIF(AI6:AI41,"н")=0,"0",COUNTIF(AI6:AI41,"н"))</f>
        <v>0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16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9">
    <mergeCell ref="AG3:AW3"/>
    <mergeCell ref="AX3:BM3"/>
    <mergeCell ref="BP3:CE3"/>
    <mergeCell ref="X40:AB40"/>
    <mergeCell ref="H2:M2"/>
    <mergeCell ref="N2:O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5:E46 E6:E33">
    <cfRule type="cellIs" dxfId="14415" priority="5" operator="equal">
      <formula>4</formula>
    </cfRule>
    <cfRule type="cellIs" dxfId="14414" priority="6" operator="equal">
      <formula>3</formula>
    </cfRule>
  </conditionalFormatting>
  <conditionalFormatting sqref="Z5:AC5 W41:AF44 AE6:AE40 W40 F38:Q46 AG44:CB44 W45:AW46 AG6:AW43 M6:N31 R40:V46 R39:U39 R33:V38 I33 L33 H34:J37 F37:G37 Q34:Q37 Q6:Q31 L34:O37 G6:G36 I6:I31 T6:V32">
    <cfRule type="cellIs" dxfId="14413" priority="7" operator="equal">
      <formula>5</formula>
    </cfRule>
    <cfRule type="cellIs" dxfId="14412" priority="8" operator="equal">
      <formula>4</formula>
    </cfRule>
    <cfRule type="cellIs" dxfId="14411" priority="9" operator="equal">
      <formula>3</formula>
    </cfRule>
  </conditionalFormatting>
  <conditionalFormatting sqref="AF6:AF38">
    <cfRule type="expression" dxfId="14410" priority="10">
      <formula>VALUE(RIGHT(AF6))&gt;AE6</formula>
    </cfRule>
    <cfRule type="expression" dxfId="14409" priority="11">
      <formula>EXACT(RIGHT(AF6,3),"зач")</formula>
    </cfRule>
  </conditionalFormatting>
  <conditionalFormatting sqref="AE3:AJ4 T3:AC4 Q3">
    <cfRule type="expression" dxfId="14408" priority="12">
      <formula>$D$1&lt;Q3</formula>
    </cfRule>
    <cfRule type="expression" dxfId="14407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406" priority="17">
      <formula>$D$1&lt;T3</formula>
    </cfRule>
    <cfRule type="expression" dxfId="14405" priority="18">
      <formula>$D$1&gt;T3</formula>
    </cfRule>
  </conditionalFormatting>
  <conditionalFormatting sqref="F6:F36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F5">
    <cfRule type="cellIs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F3">
    <cfRule type="expression" dxfId="14404" priority="25">
      <formula>$D$1&lt;F3</formula>
    </cfRule>
    <cfRule type="expression" dxfId="14403" priority="26">
      <formula>$D$1&gt;F3</formula>
    </cfRule>
  </conditionalFormatting>
  <conditionalFormatting sqref="J6:L6 J7:J31 L7:L32 K7:K37">
    <cfRule type="cellIs" dxfId="14402" priority="27" operator="equal">
      <formula>5</formula>
    </cfRule>
    <cfRule type="cellIs" dxfId="14401" priority="28" operator="equal">
      <formula>4</formula>
    </cfRule>
    <cfRule type="cellIs" dxfId="14400" priority="29" operator="equal">
      <formula>3</formula>
    </cfRule>
  </conditionalFormatting>
  <conditionalFormatting sqref="F4">
    <cfRule type="expression" dxfId="14399" priority="30">
      <formula>$D$1&lt;F4</formula>
    </cfRule>
    <cfRule type="expression" priority="31">
      <formula>$D$1&gt;F4</formula>
    </cfRule>
  </conditionalFormatting>
  <conditionalFormatting sqref="J33">
    <cfRule type="cellIs" priority="32" operator="equal">
      <formula>5</formula>
    </cfRule>
    <cfRule type="cellIs" priority="33" operator="equal">
      <formula>4</formula>
    </cfRule>
    <cfRule type="cellIs" dxfId="14398" priority="34" operator="equal">
      <formula>3</formula>
    </cfRule>
  </conditionalFormatting>
  <conditionalFormatting sqref="J32">
    <cfRule type="cellIs" dxfId="14397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I32">
    <cfRule type="cellIs" priority="38" operator="equal">
      <formula>5</formula>
    </cfRule>
    <cfRule type="cellIs" dxfId="14396" priority="39" operator="equal">
      <formula>4</formula>
    </cfRule>
    <cfRule type="cellIs" dxfId="14395" priority="40" operator="equal">
      <formula>3</formula>
    </cfRule>
  </conditionalFormatting>
  <conditionalFormatting sqref="N4">
    <cfRule type="expression" priority="41">
      <formula>$D$1&lt;N4</formula>
    </cfRule>
    <cfRule type="expression" priority="42">
      <formula>$D$1&gt;N4</formula>
    </cfRule>
  </conditionalFormatting>
  <conditionalFormatting sqref="O33">
    <cfRule type="cellIs" priority="43" operator="equal">
      <formula>5</formula>
    </cfRule>
    <cfRule type="cellIs" dxfId="14394" priority="44" operator="equal">
      <formula>4</formula>
    </cfRule>
    <cfRule type="cellIs" dxfId="14393" priority="45" operator="equal">
      <formula>3</formula>
    </cfRule>
  </conditionalFormatting>
  <conditionalFormatting sqref="M32:M33">
    <cfRule type="cellIs" dxfId="14392" priority="46" operator="equal">
      <formula>5</formula>
    </cfRule>
    <cfRule type="cellIs" dxfId="14391" priority="47" operator="equal">
      <formula>4</formula>
    </cfRule>
    <cfRule type="cellIs" dxfId="14390" priority="48" operator="equal">
      <formula>3</formula>
    </cfRule>
  </conditionalFormatting>
  <conditionalFormatting sqref="N3">
    <cfRule type="expression" dxfId="14389" priority="49">
      <formula>$D$1&lt;N3</formula>
    </cfRule>
    <cfRule type="expression" priority="50">
      <formula>$D$1&gt;N3</formula>
    </cfRule>
  </conditionalFormatting>
  <conditionalFormatting sqref="G5">
    <cfRule type="cellIs" priority="51" operator="equal">
      <formula>5</formula>
    </cfRule>
    <cfRule type="cellIs" priority="52" operator="equal">
      <formula>4</formula>
    </cfRule>
    <cfRule type="cellIs" dxfId="14388" priority="53" operator="equal">
      <formula>3</formula>
    </cfRule>
  </conditionalFormatting>
  <conditionalFormatting sqref="G4">
    <cfRule type="expression" dxfId="14387" priority="54">
      <formula>$D$1&lt;G4</formula>
    </cfRule>
    <cfRule type="expression" dxfId="14386" priority="55">
      <formula>$D$1&gt;G4</formula>
    </cfRule>
  </conditionalFormatting>
  <conditionalFormatting sqref="P3">
    <cfRule type="expression" dxfId="14385" priority="56">
      <formula>$D$1&lt;P3</formula>
    </cfRule>
    <cfRule type="expression" priority="57">
      <formula>$D$1&gt;P3</formula>
    </cfRule>
  </conditionalFormatting>
  <conditionalFormatting sqref="N4">
    <cfRule type="expression" priority="58">
      <formula>$D$1&lt;N4</formula>
    </cfRule>
    <cfRule type="expression" priority="59">
      <formula>$D$1&gt;N4</formula>
    </cfRule>
  </conditionalFormatting>
  <conditionalFormatting sqref="N4">
    <cfRule type="expression" dxfId="14384" priority="60">
      <formula>$D$1&lt;N4</formula>
    </cfRule>
    <cfRule type="expression" dxfId="14383" priority="61">
      <formula>$D$1&gt;N4</formula>
    </cfRule>
  </conditionalFormatting>
  <conditionalFormatting sqref="N4">
    <cfRule type="expression" priority="62">
      <formula>$D$1&lt;N4</formula>
    </cfRule>
    <cfRule type="expression" priority="63">
      <formula>$D$1&gt;N4</formula>
    </cfRule>
  </conditionalFormatting>
  <conditionalFormatting sqref="N4">
    <cfRule type="expression" priority="64">
      <formula>$D$1&lt;N4</formula>
    </cfRule>
    <cfRule type="expression" priority="65">
      <formula>$D$1&gt;N4</formula>
    </cfRule>
  </conditionalFormatting>
  <conditionalFormatting sqref="N4">
    <cfRule type="expression" priority="66">
      <formula>$D$1&lt;N4</formula>
    </cfRule>
    <cfRule type="expression" priority="67">
      <formula>$D$1&gt;N4</formula>
    </cfRule>
  </conditionalFormatting>
  <conditionalFormatting sqref="G3 L3">
    <cfRule type="expression" dxfId="14382" priority="68">
      <formula>$D$1&lt;G3</formula>
    </cfRule>
    <cfRule type="expression" dxfId="14381" priority="69">
      <formula>$D$1&gt;G3</formula>
    </cfRule>
  </conditionalFormatting>
  <conditionalFormatting sqref="I3:I4">
    <cfRule type="expression" dxfId="14380" priority="70">
      <formula>$D$1&lt;I3</formula>
    </cfRule>
    <cfRule type="expression" dxfId="14379" priority="71">
      <formula>$D$1&gt;I3</formula>
    </cfRule>
  </conditionalFormatting>
  <conditionalFormatting sqref="J5">
    <cfRule type="cellIs" dxfId="14378" priority="72" operator="equal">
      <formula>5</formula>
    </cfRule>
    <cfRule type="cellIs" dxfId="14377" priority="73" operator="equal">
      <formula>4</formula>
    </cfRule>
    <cfRule type="cellIs" dxfId="14376" priority="74" operator="equal">
      <formula>3</formula>
    </cfRule>
  </conditionalFormatting>
  <conditionalFormatting sqref="J3:J4">
    <cfRule type="expression" dxfId="14375" priority="75">
      <formula>$D$4&lt;J3</formula>
    </cfRule>
    <cfRule type="expression" dxfId="14374" priority="76">
      <formula>$D$4&gt;J3</formula>
    </cfRule>
  </conditionalFormatting>
  <conditionalFormatting sqref="J3:J4">
    <cfRule type="expression" dxfId="14373" priority="77">
      <formula>$D$1&lt;J3</formula>
    </cfRule>
    <cfRule type="expression" dxfId="14372" priority="78">
      <formula>$D$1&gt;J3</formula>
    </cfRule>
  </conditionalFormatting>
  <conditionalFormatting sqref="J4">
    <cfRule type="expression" dxfId="14371" priority="79">
      <formula>$D$4&lt;J4</formula>
    </cfRule>
    <cfRule type="expression" dxfId="14370" priority="80">
      <formula>$D$4&gt;J4</formula>
    </cfRule>
  </conditionalFormatting>
  <conditionalFormatting sqref="P3">
    <cfRule type="expression" dxfId="14369" priority="81">
      <formula>$D$4&lt;P3</formula>
    </cfRule>
    <cfRule type="expression" priority="82">
      <formula>$D$4&gt;P3</formula>
    </cfRule>
  </conditionalFormatting>
  <conditionalFormatting sqref="K3">
    <cfRule type="expression" priority="83">
      <formula>$D$4&lt;K3</formula>
    </cfRule>
    <cfRule type="expression" priority="84">
      <formula>$D$4&gt;K3</formula>
    </cfRule>
  </conditionalFormatting>
  <conditionalFormatting sqref="K3">
    <cfRule type="expression" dxfId="14368" priority="85">
      <formula>$D$1&lt;K3</formula>
    </cfRule>
    <cfRule type="expression" dxfId="14367" priority="86">
      <formula>$D$1&gt;K3</formula>
    </cfRule>
  </conditionalFormatting>
  <conditionalFormatting sqref="K4">
    <cfRule type="expression" dxfId="14366" priority="87">
      <formula>$D$4&lt;K4</formula>
    </cfRule>
    <cfRule type="expression" dxfId="14365" priority="88">
      <formula>$D$4&gt;K4</formula>
    </cfRule>
  </conditionalFormatting>
  <conditionalFormatting sqref="K4">
    <cfRule type="expression" dxfId="14364" priority="89">
      <formula>$D$1&lt;K4</formula>
    </cfRule>
    <cfRule type="expression" dxfId="14363" priority="90">
      <formula>$D$1&gt;K4</formula>
    </cfRule>
  </conditionalFormatting>
  <conditionalFormatting sqref="K4">
    <cfRule type="expression" dxfId="14362" priority="91">
      <formula>$D$4&lt;K4</formula>
    </cfRule>
    <cfRule type="expression" dxfId="14361" priority="92">
      <formula>$D$4&gt;K4</formula>
    </cfRule>
  </conditionalFormatting>
  <conditionalFormatting sqref="K5">
    <cfRule type="cellIs" dxfId="14360" priority="93" operator="equal">
      <formula>5</formula>
    </cfRule>
    <cfRule type="cellIs" dxfId="14359" priority="94" operator="equal">
      <formula>4</formula>
    </cfRule>
    <cfRule type="cellIs" dxfId="14358" priority="95" operator="equal">
      <formula>3</formula>
    </cfRule>
  </conditionalFormatting>
  <conditionalFormatting sqref="L5">
    <cfRule type="cellIs" dxfId="14357" priority="96" operator="equal">
      <formula>5</formula>
    </cfRule>
    <cfRule type="cellIs" priority="97" operator="equal">
      <formula>4</formula>
    </cfRule>
    <cfRule type="cellIs" priority="98" operator="equal">
      <formula>3</formula>
    </cfRule>
  </conditionalFormatting>
  <conditionalFormatting sqref="L4">
    <cfRule type="expression" priority="99">
      <formula>$D$1&lt;L4</formula>
    </cfRule>
    <cfRule type="expression" dxfId="14356" priority="100">
      <formula>$D$1&gt;L4</formula>
    </cfRule>
  </conditionalFormatting>
  <conditionalFormatting sqref="M4">
    <cfRule type="expression" dxfId="14355" priority="101">
      <formula>$D$1&lt;M4</formula>
    </cfRule>
    <cfRule type="expression" dxfId="14354" priority="102">
      <formula>$D$1&gt;M4</formula>
    </cfRule>
  </conditionalFormatting>
  <conditionalFormatting sqref="N5">
    <cfRule type="cellIs" dxfId="14353" priority="103" operator="equal">
      <formula>5</formula>
    </cfRule>
    <cfRule type="cellIs" priority="104" operator="equal">
      <formula>4</formula>
    </cfRule>
    <cfRule type="cellIs" priority="105" operator="equal">
      <formula>3</formula>
    </cfRule>
  </conditionalFormatting>
  <conditionalFormatting sqref="P34:P37">
    <cfRule type="cellIs" priority="106" operator="equal">
      <formula>5</formula>
    </cfRule>
    <cfRule type="cellIs" dxfId="14352" priority="107" operator="equal">
      <formula>4</formula>
    </cfRule>
    <cfRule type="cellIs" dxfId="14351" priority="108" operator="equal">
      <formula>3</formula>
    </cfRule>
  </conditionalFormatting>
  <conditionalFormatting sqref="P6:P31">
    <cfRule type="cellIs" dxfId="14350" priority="109" operator="equal">
      <formula>5</formula>
    </cfRule>
    <cfRule type="cellIs" dxfId="14349" priority="110" operator="equal">
      <formula>4</formula>
    </cfRule>
    <cfRule type="cellIs" dxfId="14348" priority="111" operator="equal">
      <formula>3</formula>
    </cfRule>
  </conditionalFormatting>
  <conditionalFormatting sqref="P32:P33">
    <cfRule type="cellIs" dxfId="14347" priority="112" operator="equal">
      <formula>5</formula>
    </cfRule>
    <cfRule type="cellIs" dxfId="14346" priority="113" operator="equal">
      <formula>4</formula>
    </cfRule>
    <cfRule type="cellIs" dxfId="14345" priority="114" operator="equal">
      <formula>3</formula>
    </cfRule>
  </conditionalFormatting>
  <conditionalFormatting sqref="N32:N33">
    <cfRule type="cellIs" dxfId="14344" priority="115" operator="equal">
      <formula>5</formula>
    </cfRule>
    <cfRule type="cellIs" dxfId="14343" priority="116" operator="equal">
      <formula>4</formula>
    </cfRule>
    <cfRule type="cellIs" dxfId="14342" priority="117" operator="equal">
      <formula>3</formula>
    </cfRule>
  </conditionalFormatting>
  <conditionalFormatting sqref="M3">
    <cfRule type="expression" dxfId="14341" priority="118">
      <formula>$D$1&lt;M3</formula>
    </cfRule>
    <cfRule type="expression" dxfId="14340" priority="119">
      <formula>$D$1&gt;M3</formula>
    </cfRule>
  </conditionalFormatting>
  <conditionalFormatting sqref="H6:H31">
    <cfRule type="cellIs" dxfId="14339" priority="120" operator="equal">
      <formula>5</formula>
    </cfRule>
    <cfRule type="cellIs" dxfId="14338" priority="121" operator="equal">
      <formula>4</formula>
    </cfRule>
    <cfRule type="cellIs" dxfId="14337" priority="122" operator="equal">
      <formula>3</formula>
    </cfRule>
  </conditionalFormatting>
  <conditionalFormatting sqref="H32:H33">
    <cfRule type="cellIs" dxfId="14336" priority="123" operator="equal">
      <formula>5</formula>
    </cfRule>
    <cfRule type="cellIs" dxfId="14335" priority="124" operator="equal">
      <formula>4</formula>
    </cfRule>
    <cfRule type="cellIs" dxfId="14334" priority="125" operator="equal">
      <formula>3</formula>
    </cfRule>
  </conditionalFormatting>
  <conditionalFormatting sqref="H5">
    <cfRule type="cellIs" dxfId="14333" priority="126" operator="equal">
      <formula>5</formula>
    </cfRule>
    <cfRule type="cellIs" dxfId="14332" priority="127" operator="equal">
      <formula>4</formula>
    </cfRule>
    <cfRule type="cellIs" dxfId="14331" priority="128" operator="equal">
      <formula>3</formula>
    </cfRule>
  </conditionalFormatting>
  <conditionalFormatting sqref="H3:H4">
    <cfRule type="expression" dxfId="14330" priority="129">
      <formula>$D$1&lt;H3</formula>
    </cfRule>
    <cfRule type="expression" priority="130">
      <formula>$D$1&gt;H3</formula>
    </cfRule>
  </conditionalFormatting>
  <conditionalFormatting sqref="I5">
    <cfRule type="cellIs" priority="131" operator="equal">
      <formula>5</formula>
    </cfRule>
    <cfRule type="cellIs" priority="132" operator="equal">
      <formula>4</formula>
    </cfRule>
    <cfRule type="cellIs" priority="133" operator="equal">
      <formula>3</formula>
    </cfRule>
  </conditionalFormatting>
  <conditionalFormatting sqref="O6:O32">
    <cfRule type="cellIs" priority="134" operator="equal">
      <formula>5</formula>
    </cfRule>
    <cfRule type="cellIs" priority="135" operator="equal">
      <formula>4</formula>
    </cfRule>
    <cfRule type="cellIs" dxfId="14329" priority="136" operator="equal">
      <formula>3</formula>
    </cfRule>
  </conditionalFormatting>
  <conditionalFormatting sqref="O3">
    <cfRule type="expression" dxfId="14328" priority="137">
      <formula>$D$1&lt;O3</formula>
    </cfRule>
    <cfRule type="expression" priority="138">
      <formula>$D$1&gt;O3</formula>
    </cfRule>
  </conditionalFormatting>
  <conditionalFormatting sqref="O5">
    <cfRule type="cellIs" priority="139" operator="equal">
      <formula>5</formula>
    </cfRule>
    <cfRule type="cellIs" priority="140" operator="equal">
      <formula>4</formula>
    </cfRule>
    <cfRule type="cellIs" dxfId="14327" priority="141" operator="equal">
      <formula>3</formula>
    </cfRule>
  </conditionalFormatting>
  <conditionalFormatting sqref="O4">
    <cfRule type="expression" dxfId="14326" priority="142">
      <formula>$D$1&lt;O4</formula>
    </cfRule>
    <cfRule type="expression" dxfId="14325" priority="143">
      <formula>$D$1&gt;O4</formula>
    </cfRule>
  </conditionalFormatting>
  <conditionalFormatting sqref="S6:S31">
    <cfRule type="cellIs" dxfId="14324" priority="144" operator="equal">
      <formula>5</formula>
    </cfRule>
    <cfRule type="cellIs" priority="145" operator="equal">
      <formula>4</formula>
    </cfRule>
    <cfRule type="cellIs" priority="146" operator="equal">
      <formula>3</formula>
    </cfRule>
  </conditionalFormatting>
  <conditionalFormatting sqref="S3">
    <cfRule type="expression" priority="147">
      <formula>$D$1&lt;S3</formula>
    </cfRule>
    <cfRule type="expression" dxfId="14323" priority="148">
      <formula>$D$1&gt;S3</formula>
    </cfRule>
  </conditionalFormatting>
  <conditionalFormatting sqref="S4">
    <cfRule type="expression" dxfId="14322" priority="149">
      <formula>$D$1&lt;S4</formula>
    </cfRule>
    <cfRule type="expression" priority="150">
      <formula>$D$1&gt;S4</formula>
    </cfRule>
  </conditionalFormatting>
  <conditionalFormatting sqref="S4">
    <cfRule type="expression" priority="151">
      <formula>$D$1&lt;S4</formula>
    </cfRule>
    <cfRule type="expression" priority="152">
      <formula>$D$1&gt;S4</formula>
    </cfRule>
  </conditionalFormatting>
  <conditionalFormatting sqref="S4">
    <cfRule type="expression" dxfId="14321" priority="153">
      <formula>$D$1&lt;S4</formula>
    </cfRule>
    <cfRule type="expression" dxfId="14320" priority="154">
      <formula>$D$1&gt;S4</formula>
    </cfRule>
  </conditionalFormatting>
  <conditionalFormatting sqref="R3">
    <cfRule type="expression" dxfId="14319" priority="155">
      <formula>$D$1&lt;R3</formula>
    </cfRule>
    <cfRule type="expression" dxfId="14318" priority="156">
      <formula>$D$1&gt;R3</formula>
    </cfRule>
  </conditionalFormatting>
  <conditionalFormatting sqref="R3">
    <cfRule type="expression" dxfId="14317" priority="157">
      <formula>$D$4&lt;R3</formula>
    </cfRule>
    <cfRule type="expression" dxfId="14316" priority="158">
      <formula>$D$4&gt;R3</formula>
    </cfRule>
  </conditionalFormatting>
  <conditionalFormatting sqref="R4">
    <cfRule type="expression" priority="159">
      <formula>$D$4&lt;R4</formula>
    </cfRule>
    <cfRule type="expression" priority="160">
      <formula>$D$4&gt;R4</formula>
    </cfRule>
  </conditionalFormatting>
  <conditionalFormatting sqref="R4">
    <cfRule type="expression" priority="161">
      <formula>$D$1&lt;R4</formula>
    </cfRule>
    <cfRule type="expression" dxfId="14315" priority="162">
      <formula>$D$1&gt;R4</formula>
    </cfRule>
  </conditionalFormatting>
  <conditionalFormatting sqref="R4">
    <cfRule type="expression" dxfId="14314" priority="163">
      <formula>$D$4&lt;R4</formula>
    </cfRule>
    <cfRule type="expression" dxfId="14313" priority="164">
      <formula>$D$4&gt;R4</formula>
    </cfRule>
  </conditionalFormatting>
  <conditionalFormatting sqref="R5">
    <cfRule type="cellIs" dxfId="14312" priority="165" operator="equal">
      <formula>5</formula>
    </cfRule>
    <cfRule type="cellIs" dxfId="14311" priority="166" operator="equal">
      <formula>4</formula>
    </cfRule>
    <cfRule type="cellIs" dxfId="14310" priority="167" operator="equal">
      <formula>3</formula>
    </cfRule>
  </conditionalFormatting>
  <conditionalFormatting sqref="R6:R31">
    <cfRule type="cellIs" dxfId="14309" priority="168" operator="equal">
      <formula>5</formula>
    </cfRule>
    <cfRule type="cellIs" dxfId="14308" priority="169" operator="equal">
      <formula>4</formula>
    </cfRule>
    <cfRule type="cellIs" priority="170" operator="equal">
      <formula>3</formula>
    </cfRule>
  </conditionalFormatting>
  <conditionalFormatting sqref="R32">
    <cfRule type="cellIs" priority="171" operator="equal">
      <formula>5</formula>
    </cfRule>
    <cfRule type="cellIs" priority="172" operator="equal">
      <formula>4</formula>
    </cfRule>
    <cfRule type="cellIs" dxfId="14307" priority="173" operator="equal">
      <formula>3</formula>
    </cfRule>
  </conditionalFormatting>
  <conditionalFormatting sqref="S5">
    <cfRule type="cellIs" dxfId="14306" priority="174" operator="equal">
      <formula>5</formula>
    </cfRule>
    <cfRule type="cellIs" dxfId="14305" priority="175" operator="equal">
      <formula>4</formula>
    </cfRule>
    <cfRule type="cellIs" dxfId="14304" priority="176" operator="equal">
      <formula>3</formula>
    </cfRule>
  </conditionalFormatting>
  <conditionalFormatting sqref="P4">
    <cfRule type="expression" priority="177">
      <formula>$D$1&lt;P4</formula>
    </cfRule>
    <cfRule type="expression" priority="178">
      <formula>$D$1&gt;P4</formula>
    </cfRule>
  </conditionalFormatting>
  <conditionalFormatting sqref="P4">
    <cfRule type="expression" priority="179">
      <formula>$D$1&lt;P4</formula>
    </cfRule>
    <cfRule type="expression" dxfId="14303" priority="180">
      <formula>$D$1&gt;P4</formula>
    </cfRule>
  </conditionalFormatting>
  <conditionalFormatting sqref="P4">
    <cfRule type="expression" dxfId="14302" priority="181">
      <formula>$D$1&lt;P4</formula>
    </cfRule>
    <cfRule type="expression" dxfId="14301" priority="182">
      <formula>$D$1&gt;P4</formula>
    </cfRule>
  </conditionalFormatting>
  <conditionalFormatting sqref="P5">
    <cfRule type="cellIs" dxfId="14300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Q4">
    <cfRule type="expression" priority="186">
      <formula>$D$1&lt;Q4</formula>
    </cfRule>
    <cfRule type="expression" dxfId="14299" priority="187">
      <formula>$D$1&gt;Q4</formula>
    </cfRule>
  </conditionalFormatting>
  <conditionalFormatting sqref="Q4">
    <cfRule type="expression" dxfId="14298" priority="188">
      <formula>$D$1&lt;Q4</formula>
    </cfRule>
    <cfRule type="expression" dxfId="14297" priority="189">
      <formula>$D$1&gt;Q4</formula>
    </cfRule>
  </conditionalFormatting>
  <conditionalFormatting sqref="Q5">
    <cfRule type="cellIs" dxfId="14296" priority="190" operator="equal">
      <formula>5</formula>
    </cfRule>
    <cfRule type="cellIs" priority="191" operator="equal">
      <formula>4</formula>
    </cfRule>
    <cfRule type="cellIs" priority="192" operator="equal">
      <formula>3</formula>
    </cfRule>
  </conditionalFormatting>
  <conditionalFormatting sqref="Q4">
    <cfRule type="expression" priority="193">
      <formula>$D$1&lt;Q4</formula>
    </cfRule>
    <cfRule type="expression" priority="194">
      <formula>$D$1&gt;Q4</formula>
    </cfRule>
  </conditionalFormatting>
  <conditionalFormatting sqref="Q4">
    <cfRule type="expression" priority="195">
      <formula>$D$1&lt;Q4</formula>
    </cfRule>
    <cfRule type="expression" priority="196">
      <formula>$D$1&gt;Q4</formula>
    </cfRule>
  </conditionalFormatting>
  <conditionalFormatting sqref="Q4">
    <cfRule type="expression" dxfId="14295" priority="197">
      <formula>$D$1&lt;Q4</formula>
    </cfRule>
    <cfRule type="expression" dxfId="14294" priority="198">
      <formula>$D$1&gt;Q4</formula>
    </cfRule>
  </conditionalFormatting>
  <conditionalFormatting sqref="Q4">
    <cfRule type="expression" dxfId="14293" priority="199">
      <formula>$D$1&lt;Q4</formula>
    </cfRule>
    <cfRule type="expression" dxfId="14292" priority="200">
      <formula>$D$1&gt;Q4</formula>
    </cfRule>
  </conditionalFormatting>
  <conditionalFormatting sqref="S32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pageMargins left="0.7" right="0.7" top="0.75" bottom="0.75" header="0.51180555555555496" footer="0.51180555555555496"/>
  <pageSetup paperSize="9" scale="48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MK44"/>
  <sheetViews>
    <sheetView view="pageBreakPreview" zoomScale="65" zoomScaleNormal="100" zoomScalePageLayoutView="65" workbookViewId="0">
      <selection activeCell="H6" sqref="H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.44140625" style="15" customWidth="1"/>
    <col min="4" max="4" width="39.21875" style="15" customWidth="1"/>
    <col min="5" max="5" width="5.44140625" style="15" customWidth="1"/>
    <col min="6" max="6" width="8" customWidth="1"/>
    <col min="7" max="10" width="7.109375" customWidth="1"/>
    <col min="11" max="11" width="7.109375" hidden="1" customWidth="1"/>
    <col min="12" max="12" width="7.5546875" customWidth="1"/>
    <col min="13" max="13" width="7.109375" hidden="1" customWidth="1"/>
    <col min="14" max="19" width="7.109375" customWidth="1"/>
    <col min="20" max="21" width="7.1093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21875" customWidth="1"/>
    <col min="31" max="49" width="5.21875" hidden="1" customWidth="1"/>
    <col min="50" max="54" width="5.21875" customWidth="1"/>
    <col min="55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03" t="s">
        <v>0</v>
      </c>
      <c r="G2" s="8" t="s">
        <v>1</v>
      </c>
      <c r="H2" s="8"/>
      <c r="I2" s="8"/>
      <c r="J2" s="8"/>
      <c r="K2" s="8"/>
      <c r="L2" s="8"/>
      <c r="M2" s="8"/>
      <c r="N2" s="8" t="s">
        <v>2</v>
      </c>
      <c r="O2" s="8"/>
      <c r="P2" s="8"/>
      <c r="Q2" s="8"/>
      <c r="R2" s="7" t="s">
        <v>268</v>
      </c>
      <c r="S2" s="7"/>
      <c r="T2" s="221"/>
      <c r="U2" s="298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2634</v>
      </c>
      <c r="B3" s="13"/>
      <c r="C3" s="13"/>
      <c r="D3" s="39" t="s">
        <v>3</v>
      </c>
      <c r="E3" s="40"/>
      <c r="F3" s="222">
        <v>43200</v>
      </c>
      <c r="G3" s="222">
        <v>43278</v>
      </c>
      <c r="H3" s="223">
        <v>43292</v>
      </c>
      <c r="I3" s="224">
        <v>43284</v>
      </c>
      <c r="J3" s="204">
        <v>43287</v>
      </c>
      <c r="K3" s="204"/>
      <c r="L3" s="224">
        <v>43291</v>
      </c>
      <c r="M3" s="222"/>
      <c r="N3" s="222">
        <v>43307</v>
      </c>
      <c r="O3" s="204">
        <v>43297</v>
      </c>
      <c r="P3" s="204">
        <v>43312</v>
      </c>
      <c r="Q3" s="222">
        <v>43302</v>
      </c>
      <c r="R3" s="222">
        <v>43288</v>
      </c>
      <c r="S3" s="222">
        <v>43290</v>
      </c>
      <c r="T3" s="299"/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 t="s">
        <v>269</v>
      </c>
      <c r="G4" s="53" t="s">
        <v>129</v>
      </c>
      <c r="H4" s="53" t="s">
        <v>270</v>
      </c>
      <c r="I4" s="53" t="s">
        <v>271</v>
      </c>
      <c r="J4" s="304" t="s">
        <v>272</v>
      </c>
      <c r="K4" s="232"/>
      <c r="L4" s="53" t="s">
        <v>12</v>
      </c>
      <c r="M4" s="53"/>
      <c r="N4" s="232" t="s">
        <v>273</v>
      </c>
      <c r="O4" s="53" t="s">
        <v>14</v>
      </c>
      <c r="P4" s="232" t="s">
        <v>275</v>
      </c>
      <c r="Q4" s="53" t="s">
        <v>274</v>
      </c>
      <c r="R4" s="53" t="s">
        <v>276</v>
      </c>
      <c r="S4" s="53" t="s">
        <v>273</v>
      </c>
      <c r="T4" s="299"/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/>
      <c r="AN4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 t="s">
        <v>20</v>
      </c>
      <c r="H5" s="65" t="s">
        <v>278</v>
      </c>
      <c r="I5" s="63" t="s">
        <v>279</v>
      </c>
      <c r="J5" s="63" t="s">
        <v>280</v>
      </c>
      <c r="K5" s="63"/>
      <c r="L5" s="63" t="s">
        <v>26</v>
      </c>
      <c r="M5" s="64"/>
      <c r="N5" s="63" t="s">
        <v>282</v>
      </c>
      <c r="O5" s="64" t="s">
        <v>28</v>
      </c>
      <c r="P5" s="63" t="s">
        <v>284</v>
      </c>
      <c r="Q5" s="63" t="s">
        <v>283</v>
      </c>
      <c r="R5" s="63" t="s">
        <v>285</v>
      </c>
      <c r="S5" s="63" t="s">
        <v>282</v>
      </c>
      <c r="T5" s="300"/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20.25" customHeight="1" x14ac:dyDescent="0.25">
      <c r="A6" s="80">
        <v>1</v>
      </c>
      <c r="B6" s="81" t="s">
        <v>36</v>
      </c>
      <c r="C6" s="82" t="s">
        <v>37</v>
      </c>
      <c r="D6" s="183" t="s">
        <v>374</v>
      </c>
      <c r="E6" s="84">
        <v>2634</v>
      </c>
      <c r="F6" s="85" t="s">
        <v>287</v>
      </c>
      <c r="G6" s="85">
        <v>4</v>
      </c>
      <c r="H6" s="85">
        <v>3</v>
      </c>
      <c r="I6" s="85">
        <v>3</v>
      </c>
      <c r="J6" s="85">
        <v>3</v>
      </c>
      <c r="K6" s="85"/>
      <c r="L6" s="85">
        <v>4</v>
      </c>
      <c r="M6" s="85"/>
      <c r="N6" s="85">
        <v>3</v>
      </c>
      <c r="O6" s="85">
        <v>5</v>
      </c>
      <c r="P6" s="85" t="s">
        <v>166</v>
      </c>
      <c r="Q6" s="85">
        <v>3</v>
      </c>
      <c r="R6" s="85">
        <v>3</v>
      </c>
      <c r="S6" s="85">
        <v>3</v>
      </c>
      <c r="T6" s="85"/>
      <c r="U6" s="85"/>
      <c r="V6" s="245">
        <f t="shared" ref="V6:V32" si="0">IF(AC6&gt;0,IF(SUM(X6:Y6)/AC6&gt;0,2,IF(AND(SUM(X6:Y6)/AC6=0,Z6/AC6&gt;0),3,IF(AND((AB6/AC6+AA6/AC6)=1,AA6/AC6&gt;0),4,5))),0)</f>
        <v>2</v>
      </c>
      <c r="W6" s="98">
        <f t="shared" ref="W6:W32" si="1">COUNTIF(AG6:AV6,"б")</f>
        <v>0</v>
      </c>
      <c r="X6" s="98">
        <f t="shared" ref="X6:X32" si="2">COUNTIF(AG6:AV6,"д")</f>
        <v>0</v>
      </c>
      <c r="Y6" s="98">
        <f t="shared" ref="Y6:Y32" si="3">COUNTIF(AG6:AV6,2)+COUNTIF(AG6:AV6,"н")+COUNTIF(AG6:AV6,"д")</f>
        <v>1</v>
      </c>
      <c r="Z6" s="98">
        <f t="shared" ref="Z6:Z32" si="4">COUNTIF(AG6:AV6,Z$5)</f>
        <v>7</v>
      </c>
      <c r="AA6" s="98">
        <f t="shared" ref="AA6:AA32" si="5">COUNTIF(AG6:AV6,AA$5)</f>
        <v>2</v>
      </c>
      <c r="AB6" s="98">
        <f t="shared" ref="AB6:AB32" si="6">COUNTIF(AG6:AV6,AB$5)</f>
        <v>1</v>
      </c>
      <c r="AC6" s="98">
        <f t="shared" ref="AC6:AC33" si="7">SUM(X6:AB6)</f>
        <v>11</v>
      </c>
      <c r="AD6" s="246">
        <f t="shared" ref="AD6:AD32" si="8">IF(ISERROR(((X6+Y6)*2+Z6*3+AA6*4+AB6*5)/SUM(X6,Y6:AB6)),"",((X6+Y6)*2+Z6*3+AA6*4+AB6*5)/SUM(X6,Y6:AB6))</f>
        <v>3.2727272727272729</v>
      </c>
      <c r="AE6" s="99">
        <f>IF(AW6=5,0.5,IF(AW6=4,0.25,IF(AW6&lt;=3,0)))</f>
        <v>0</v>
      </c>
      <c r="AG6" s="247" t="str">
        <f t="shared" ref="AG6:AG32" si="9">IF(ISERROR(VALUE(LEFT(F6))),LEFT(F6),VALUE(LEFT(F6)))</f>
        <v>з</v>
      </c>
      <c r="AH6" s="247">
        <f t="shared" ref="AH6:AH32" si="10">IF(ISERROR(VALUE(LEFT(G6))),LEFT(G6),VALUE(LEFT(G6)))</f>
        <v>4</v>
      </c>
      <c r="AI6" s="247">
        <f t="shared" ref="AI6:AI32" si="11">IF(ISERROR(VALUE(LEFT(H6))),LEFT(H6),VALUE(LEFT(H6)))</f>
        <v>3</v>
      </c>
      <c r="AJ6" s="247">
        <f t="shared" ref="AJ6:AJ32" si="12">IF(ISERROR(VALUE(LEFT(I6))),LEFT(I6),VALUE(LEFT(I6)))</f>
        <v>3</v>
      </c>
      <c r="AK6" s="247">
        <f t="shared" ref="AK6:AK32" si="13">IF(ISERROR(VALUE(LEFT(J6))),LEFT(J6),VALUE(LEFT(J6)))</f>
        <v>3</v>
      </c>
      <c r="AL6" s="247" t="str">
        <f t="shared" ref="AL6:AL32" si="14">IF(ISERROR(VALUE(LEFT(K6))),LEFT(K6),VALUE(LEFT(K6)))</f>
        <v/>
      </c>
      <c r="AM6" s="247">
        <f t="shared" ref="AM6:AM32" si="15">IF(ISERROR(VALUE(LEFT(L6))),LEFT(L6),VALUE(LEFT(L6)))</f>
        <v>4</v>
      </c>
      <c r="AN6" s="247" t="str">
        <f t="shared" ref="AN6:AN32" si="16">IF(ISERROR(VALUE(LEFT(M6))),LEFT(M6),VALUE(LEFT(M6)))</f>
        <v/>
      </c>
      <c r="AO6" s="247">
        <f t="shared" ref="AO6:AO32" si="17">IF(ISERROR(VALUE(LEFT(N6))),LEFT(N6),VALUE(LEFT(N6)))</f>
        <v>3</v>
      </c>
      <c r="AP6" s="247">
        <f t="shared" ref="AP6:AP32" si="18">IF(ISERROR(VALUE(LEFT(O6))),LEFT(O6),VALUE(LEFT(O6)))</f>
        <v>5</v>
      </c>
      <c r="AQ6" s="247">
        <f t="shared" ref="AQ6:AQ32" si="19">IF(ISERROR(VALUE(LEFT(P6))),LEFT(P6),VALUE(LEFT(P6)))</f>
        <v>2</v>
      </c>
      <c r="AR6" s="247">
        <f t="shared" ref="AR6:AR32" si="20">IF(ISERROR(VALUE(LEFT(Q6))),LEFT(Q6),VALUE(LEFT(Q6)))</f>
        <v>3</v>
      </c>
      <c r="AS6" s="247">
        <f t="shared" ref="AS6:AS32" si="21">IF(ISERROR(VALUE(LEFT(R6))),LEFT(R6),VALUE(LEFT(R6)))</f>
        <v>3</v>
      </c>
      <c r="AT6" s="247">
        <f t="shared" ref="AT6:AT32" si="22">IF(ISERROR(VALUE(LEFT(S6))),LEFT(S6),VALUE(LEFT(S6)))</f>
        <v>3</v>
      </c>
      <c r="AU6" s="247" t="str">
        <f t="shared" ref="AU6:AU32" si="23">IF(ISERROR(VALUE(LEFT(T6))),LEFT(T6),VALUE(LEFT(T6)))</f>
        <v/>
      </c>
      <c r="AV6" s="247" t="str">
        <f t="shared" ref="AV6:AV32" si="24">IF(ISERROR(VALUE(LEFT(U6))),LEFT(U6),VALUE(LEFT(U6)))</f>
        <v/>
      </c>
      <c r="AW6" s="245">
        <f t="shared" ref="AW6:AW32" si="25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20.25" customHeight="1" x14ac:dyDescent="0.25">
      <c r="A7" s="80">
        <v>2</v>
      </c>
      <c r="B7" s="81" t="s">
        <v>36</v>
      </c>
      <c r="C7" s="82" t="s">
        <v>37</v>
      </c>
      <c r="D7" s="183" t="s">
        <v>375</v>
      </c>
      <c r="E7" s="84">
        <v>2634</v>
      </c>
      <c r="F7" s="85" t="s">
        <v>287</v>
      </c>
      <c r="G7" s="85">
        <v>4</v>
      </c>
      <c r="H7" s="85">
        <v>4</v>
      </c>
      <c r="I7" s="85">
        <v>3</v>
      </c>
      <c r="J7" s="85">
        <v>3</v>
      </c>
      <c r="K7" s="85"/>
      <c r="L7" s="85">
        <v>4</v>
      </c>
      <c r="M7" s="85"/>
      <c r="N7" s="85">
        <v>3</v>
      </c>
      <c r="O7" s="85">
        <v>5</v>
      </c>
      <c r="P7" s="85">
        <v>3</v>
      </c>
      <c r="Q7" s="85">
        <v>4</v>
      </c>
      <c r="R7" s="85">
        <v>4</v>
      </c>
      <c r="S7" s="85">
        <v>3</v>
      </c>
      <c r="T7" s="85"/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5</v>
      </c>
      <c r="AA7" s="98">
        <f t="shared" si="5"/>
        <v>5</v>
      </c>
      <c r="AB7" s="98">
        <f t="shared" si="6"/>
        <v>1</v>
      </c>
      <c r="AC7" s="98">
        <f t="shared" si="7"/>
        <v>11</v>
      </c>
      <c r="AD7" s="246">
        <f t="shared" si="8"/>
        <v>3.6363636363636362</v>
      </c>
      <c r="AE7" s="99">
        <f t="shared" ref="AE7:AE32" si="26">IF(AX7=5,0.5,IF(AX7=4,0.25,IF(AX7&lt;=3,0)))</f>
        <v>0</v>
      </c>
      <c r="AG7" s="247" t="str">
        <f t="shared" si="9"/>
        <v>з</v>
      </c>
      <c r="AH7" s="247">
        <f t="shared" si="10"/>
        <v>4</v>
      </c>
      <c r="AI7" s="247">
        <f t="shared" si="11"/>
        <v>4</v>
      </c>
      <c r="AJ7" s="247">
        <f t="shared" si="12"/>
        <v>3</v>
      </c>
      <c r="AK7" s="247">
        <f t="shared" si="13"/>
        <v>3</v>
      </c>
      <c r="AL7" s="247" t="str">
        <f t="shared" si="14"/>
        <v/>
      </c>
      <c r="AM7" s="247">
        <f t="shared" si="15"/>
        <v>4</v>
      </c>
      <c r="AN7" s="247" t="str">
        <f t="shared" si="16"/>
        <v/>
      </c>
      <c r="AO7" s="247">
        <f t="shared" si="17"/>
        <v>3</v>
      </c>
      <c r="AP7" s="247">
        <f t="shared" si="18"/>
        <v>5</v>
      </c>
      <c r="AQ7" s="247">
        <f t="shared" si="19"/>
        <v>3</v>
      </c>
      <c r="AR7" s="247">
        <f t="shared" si="20"/>
        <v>4</v>
      </c>
      <c r="AS7" s="247">
        <f t="shared" si="21"/>
        <v>4</v>
      </c>
      <c r="AT7" s="247">
        <f t="shared" si="22"/>
        <v>3</v>
      </c>
      <c r="AU7" s="247" t="str">
        <f t="shared" si="23"/>
        <v/>
      </c>
      <c r="AV7" s="247" t="str">
        <f t="shared" si="24"/>
        <v/>
      </c>
      <c r="AW7" s="245">
        <f t="shared" si="25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20.25" customHeight="1" x14ac:dyDescent="0.25">
      <c r="A8" s="80">
        <v>3</v>
      </c>
      <c r="B8" s="81" t="s">
        <v>36</v>
      </c>
      <c r="C8" s="82" t="s">
        <v>52</v>
      </c>
      <c r="D8" s="183" t="s">
        <v>376</v>
      </c>
      <c r="E8" s="84">
        <v>2634</v>
      </c>
      <c r="F8" s="85" t="s">
        <v>287</v>
      </c>
      <c r="G8" s="85">
        <v>4</v>
      </c>
      <c r="H8" s="85">
        <v>4</v>
      </c>
      <c r="I8" s="85">
        <v>4</v>
      </c>
      <c r="J8" s="85">
        <v>3</v>
      </c>
      <c r="K8" s="85"/>
      <c r="L8" s="85">
        <v>5</v>
      </c>
      <c r="M8" s="85"/>
      <c r="N8" s="85">
        <v>3</v>
      </c>
      <c r="O8" s="85">
        <v>5</v>
      </c>
      <c r="P8" s="85">
        <v>3</v>
      </c>
      <c r="Q8" s="85">
        <v>5</v>
      </c>
      <c r="R8" s="85">
        <v>4</v>
      </c>
      <c r="S8" s="85">
        <v>3</v>
      </c>
      <c r="T8" s="85"/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4</v>
      </c>
      <c r="AA8" s="98">
        <f t="shared" si="5"/>
        <v>4</v>
      </c>
      <c r="AB8" s="98">
        <f t="shared" si="6"/>
        <v>3</v>
      </c>
      <c r="AC8" s="98">
        <f t="shared" si="7"/>
        <v>11</v>
      </c>
      <c r="AD8" s="246">
        <f t="shared" si="8"/>
        <v>3.9090909090909092</v>
      </c>
      <c r="AE8" s="99">
        <f t="shared" si="26"/>
        <v>0</v>
      </c>
      <c r="AG8" s="247" t="str">
        <f t="shared" si="9"/>
        <v>з</v>
      </c>
      <c r="AH8" s="247">
        <f t="shared" si="10"/>
        <v>4</v>
      </c>
      <c r="AI8" s="247">
        <f t="shared" si="11"/>
        <v>4</v>
      </c>
      <c r="AJ8" s="247">
        <f t="shared" si="12"/>
        <v>4</v>
      </c>
      <c r="AK8" s="247">
        <f t="shared" si="13"/>
        <v>3</v>
      </c>
      <c r="AL8" s="247" t="str">
        <f t="shared" si="14"/>
        <v/>
      </c>
      <c r="AM8" s="247">
        <f t="shared" si="15"/>
        <v>5</v>
      </c>
      <c r="AN8" s="247" t="str">
        <f t="shared" si="16"/>
        <v/>
      </c>
      <c r="AO8" s="247">
        <f t="shared" si="17"/>
        <v>3</v>
      </c>
      <c r="AP8" s="247">
        <f t="shared" si="18"/>
        <v>5</v>
      </c>
      <c r="AQ8" s="247">
        <f t="shared" si="19"/>
        <v>3</v>
      </c>
      <c r="AR8" s="247">
        <f t="shared" si="20"/>
        <v>5</v>
      </c>
      <c r="AS8" s="247">
        <f t="shared" si="21"/>
        <v>4</v>
      </c>
      <c r="AT8" s="247">
        <f t="shared" si="22"/>
        <v>3</v>
      </c>
      <c r="AU8" s="247" t="str">
        <f t="shared" si="23"/>
        <v/>
      </c>
      <c r="AV8" s="247" t="str">
        <f t="shared" si="24"/>
        <v/>
      </c>
      <c r="AW8" s="245">
        <f t="shared" si="25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20.25" customHeight="1" x14ac:dyDescent="0.25">
      <c r="A9" s="80">
        <v>4</v>
      </c>
      <c r="B9" s="81" t="s">
        <v>36</v>
      </c>
      <c r="C9" s="82" t="s">
        <v>37</v>
      </c>
      <c r="D9" s="183" t="s">
        <v>377</v>
      </c>
      <c r="E9" s="84">
        <v>2634</v>
      </c>
      <c r="F9" s="85" t="s">
        <v>287</v>
      </c>
      <c r="G9" s="85">
        <v>4</v>
      </c>
      <c r="H9" s="85">
        <v>5</v>
      </c>
      <c r="I9" s="85">
        <v>4</v>
      </c>
      <c r="J9" s="85">
        <v>3</v>
      </c>
      <c r="K9" s="85"/>
      <c r="L9" s="85">
        <v>5</v>
      </c>
      <c r="M9" s="85"/>
      <c r="N9" s="85" t="s">
        <v>40</v>
      </c>
      <c r="O9" s="85">
        <v>5</v>
      </c>
      <c r="P9" s="85" t="s">
        <v>42</v>
      </c>
      <c r="Q9" s="85" t="s">
        <v>40</v>
      </c>
      <c r="R9" s="85">
        <v>4</v>
      </c>
      <c r="S9" s="85">
        <v>4</v>
      </c>
      <c r="T9" s="85"/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1</v>
      </c>
      <c r="AA9" s="98">
        <f t="shared" si="5"/>
        <v>4</v>
      </c>
      <c r="AB9" s="98">
        <f t="shared" si="6"/>
        <v>3</v>
      </c>
      <c r="AC9" s="98">
        <f t="shared" si="7"/>
        <v>8</v>
      </c>
      <c r="AD9" s="246">
        <f t="shared" si="8"/>
        <v>4.25</v>
      </c>
      <c r="AE9" s="99">
        <f t="shared" si="26"/>
        <v>0</v>
      </c>
      <c r="AG9" s="247" t="str">
        <f t="shared" si="9"/>
        <v>з</v>
      </c>
      <c r="AH9" s="247">
        <f t="shared" si="10"/>
        <v>4</v>
      </c>
      <c r="AI9" s="247">
        <f t="shared" si="11"/>
        <v>5</v>
      </c>
      <c r="AJ9" s="247">
        <f t="shared" si="12"/>
        <v>4</v>
      </c>
      <c r="AK9" s="247">
        <f t="shared" si="13"/>
        <v>3</v>
      </c>
      <c r="AL9" s="247" t="str">
        <f t="shared" si="14"/>
        <v/>
      </c>
      <c r="AM9" s="247">
        <f t="shared" si="15"/>
        <v>5</v>
      </c>
      <c r="AN9" s="247" t="str">
        <f t="shared" si="16"/>
        <v/>
      </c>
      <c r="AO9" s="247" t="str">
        <f t="shared" si="17"/>
        <v>а</v>
      </c>
      <c r="AP9" s="247">
        <f t="shared" si="18"/>
        <v>5</v>
      </c>
      <c r="AQ9" s="247" t="str">
        <f t="shared" si="19"/>
        <v>а</v>
      </c>
      <c r="AR9" s="247" t="str">
        <f t="shared" si="20"/>
        <v>а</v>
      </c>
      <c r="AS9" s="247">
        <f t="shared" si="21"/>
        <v>4</v>
      </c>
      <c r="AT9" s="247">
        <f t="shared" si="22"/>
        <v>4</v>
      </c>
      <c r="AU9" s="247" t="str">
        <f t="shared" si="23"/>
        <v/>
      </c>
      <c r="AV9" s="247" t="str">
        <f t="shared" si="24"/>
        <v/>
      </c>
      <c r="AW9" s="245">
        <f t="shared" si="25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20.25" customHeight="1" x14ac:dyDescent="0.25">
      <c r="A10" s="80">
        <v>5</v>
      </c>
      <c r="B10" s="81" t="s">
        <v>36</v>
      </c>
      <c r="C10" s="82" t="s">
        <v>37</v>
      </c>
      <c r="D10" s="183" t="s">
        <v>378</v>
      </c>
      <c r="E10" s="84">
        <v>2634</v>
      </c>
      <c r="F10" s="85" t="s">
        <v>287</v>
      </c>
      <c r="G10" s="85">
        <v>4</v>
      </c>
      <c r="H10" s="85">
        <v>5</v>
      </c>
      <c r="I10" s="85">
        <v>3</v>
      </c>
      <c r="J10" s="85">
        <v>3</v>
      </c>
      <c r="K10" s="85"/>
      <c r="L10" s="85">
        <v>5</v>
      </c>
      <c r="M10" s="85"/>
      <c r="N10" s="85">
        <v>3</v>
      </c>
      <c r="O10" s="85">
        <v>5</v>
      </c>
      <c r="P10" s="85">
        <v>3</v>
      </c>
      <c r="Q10" s="85">
        <v>4</v>
      </c>
      <c r="R10" s="85">
        <v>4</v>
      </c>
      <c r="S10" s="85">
        <v>3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5</v>
      </c>
      <c r="AA10" s="98">
        <f t="shared" si="5"/>
        <v>3</v>
      </c>
      <c r="AB10" s="98">
        <f t="shared" si="6"/>
        <v>3</v>
      </c>
      <c r="AC10" s="98">
        <f t="shared" si="7"/>
        <v>11</v>
      </c>
      <c r="AD10" s="246">
        <f t="shared" si="8"/>
        <v>3.8181818181818183</v>
      </c>
      <c r="AE10" s="99">
        <f t="shared" si="26"/>
        <v>0</v>
      </c>
      <c r="AG10" s="247" t="str">
        <f t="shared" si="9"/>
        <v>з</v>
      </c>
      <c r="AH10" s="247">
        <f t="shared" si="10"/>
        <v>4</v>
      </c>
      <c r="AI10" s="247">
        <f t="shared" si="11"/>
        <v>5</v>
      </c>
      <c r="AJ10" s="247">
        <f t="shared" si="12"/>
        <v>3</v>
      </c>
      <c r="AK10" s="247">
        <f t="shared" si="13"/>
        <v>3</v>
      </c>
      <c r="AL10" s="247" t="str">
        <f t="shared" si="14"/>
        <v/>
      </c>
      <c r="AM10" s="247">
        <f t="shared" si="15"/>
        <v>5</v>
      </c>
      <c r="AN10" s="247" t="str">
        <f t="shared" si="16"/>
        <v/>
      </c>
      <c r="AO10" s="247">
        <f t="shared" si="17"/>
        <v>3</v>
      </c>
      <c r="AP10" s="247">
        <f t="shared" si="18"/>
        <v>5</v>
      </c>
      <c r="AQ10" s="247">
        <f t="shared" si="19"/>
        <v>3</v>
      </c>
      <c r="AR10" s="247">
        <f t="shared" si="20"/>
        <v>4</v>
      </c>
      <c r="AS10" s="247">
        <f t="shared" si="21"/>
        <v>4</v>
      </c>
      <c r="AT10" s="247">
        <f t="shared" si="22"/>
        <v>3</v>
      </c>
      <c r="AU10" s="247" t="str">
        <f t="shared" si="23"/>
        <v/>
      </c>
      <c r="AV10" s="247" t="str">
        <f t="shared" si="24"/>
        <v/>
      </c>
      <c r="AW10" s="245">
        <f t="shared" si="25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20.25" customHeight="1" x14ac:dyDescent="0.25">
      <c r="A11" s="80">
        <v>6</v>
      </c>
      <c r="B11" s="81" t="s">
        <v>36</v>
      </c>
      <c r="C11" s="82" t="s">
        <v>52</v>
      </c>
      <c r="D11" s="183" t="s">
        <v>379</v>
      </c>
      <c r="E11" s="84">
        <v>2634</v>
      </c>
      <c r="F11" s="85" t="s">
        <v>287</v>
      </c>
      <c r="G11" s="85">
        <v>4</v>
      </c>
      <c r="H11" s="85">
        <v>4</v>
      </c>
      <c r="I11" s="85">
        <v>4</v>
      </c>
      <c r="J11" s="85">
        <v>3</v>
      </c>
      <c r="K11" s="85"/>
      <c r="L11" s="85">
        <v>5</v>
      </c>
      <c r="M11" s="85"/>
      <c r="N11" s="85">
        <v>3</v>
      </c>
      <c r="O11" s="85">
        <v>5</v>
      </c>
      <c r="P11" s="85">
        <v>3</v>
      </c>
      <c r="Q11" s="85">
        <v>5</v>
      </c>
      <c r="R11" s="85">
        <v>4</v>
      </c>
      <c r="S11" s="85">
        <v>4</v>
      </c>
      <c r="T11" s="85"/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3</v>
      </c>
      <c r="AA11" s="98">
        <f t="shared" si="5"/>
        <v>5</v>
      </c>
      <c r="AB11" s="98">
        <f t="shared" si="6"/>
        <v>3</v>
      </c>
      <c r="AC11" s="98">
        <f t="shared" si="7"/>
        <v>11</v>
      </c>
      <c r="AD11" s="246">
        <f t="shared" si="8"/>
        <v>4</v>
      </c>
      <c r="AE11" s="99">
        <f t="shared" si="26"/>
        <v>0</v>
      </c>
      <c r="AG11" s="247" t="str">
        <f t="shared" si="9"/>
        <v>з</v>
      </c>
      <c r="AH11" s="247">
        <f t="shared" si="10"/>
        <v>4</v>
      </c>
      <c r="AI11" s="247">
        <f t="shared" si="11"/>
        <v>4</v>
      </c>
      <c r="AJ11" s="247">
        <f t="shared" si="12"/>
        <v>4</v>
      </c>
      <c r="AK11" s="247">
        <f t="shared" si="13"/>
        <v>3</v>
      </c>
      <c r="AL11" s="247" t="str">
        <f t="shared" si="14"/>
        <v/>
      </c>
      <c r="AM11" s="247">
        <f t="shared" si="15"/>
        <v>5</v>
      </c>
      <c r="AN11" s="247" t="str">
        <f t="shared" si="16"/>
        <v/>
      </c>
      <c r="AO11" s="247">
        <f t="shared" si="17"/>
        <v>3</v>
      </c>
      <c r="AP11" s="247">
        <f t="shared" si="18"/>
        <v>5</v>
      </c>
      <c r="AQ11" s="247">
        <f t="shared" si="19"/>
        <v>3</v>
      </c>
      <c r="AR11" s="247">
        <f t="shared" si="20"/>
        <v>5</v>
      </c>
      <c r="AS11" s="247">
        <f t="shared" si="21"/>
        <v>4</v>
      </c>
      <c r="AT11" s="247">
        <f t="shared" si="22"/>
        <v>4</v>
      </c>
      <c r="AU11" s="247" t="str">
        <f t="shared" si="23"/>
        <v/>
      </c>
      <c r="AV11" s="247" t="str">
        <f t="shared" si="24"/>
        <v/>
      </c>
      <c r="AW11" s="245">
        <f t="shared" si="25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20.25" customHeight="1" x14ac:dyDescent="0.25">
      <c r="A12" s="80">
        <v>7</v>
      </c>
      <c r="B12" s="81" t="s">
        <v>36</v>
      </c>
      <c r="C12" s="82" t="s">
        <v>37</v>
      </c>
      <c r="D12" s="183" t="s">
        <v>380</v>
      </c>
      <c r="E12" s="84">
        <v>2634</v>
      </c>
      <c r="F12" s="85" t="s">
        <v>287</v>
      </c>
      <c r="G12" s="85">
        <v>4</v>
      </c>
      <c r="H12" s="85">
        <v>4</v>
      </c>
      <c r="I12" s="85">
        <v>3</v>
      </c>
      <c r="J12" s="85">
        <v>3</v>
      </c>
      <c r="K12" s="85"/>
      <c r="L12" s="85">
        <v>5</v>
      </c>
      <c r="M12" s="85"/>
      <c r="N12" s="85">
        <v>3</v>
      </c>
      <c r="O12" s="85">
        <v>5</v>
      </c>
      <c r="P12" s="85">
        <v>3</v>
      </c>
      <c r="Q12" s="85">
        <v>5</v>
      </c>
      <c r="R12" s="85">
        <v>3</v>
      </c>
      <c r="S12" s="85">
        <v>3</v>
      </c>
      <c r="T12" s="85"/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6</v>
      </c>
      <c r="AA12" s="98">
        <f t="shared" si="5"/>
        <v>2</v>
      </c>
      <c r="AB12" s="98">
        <f t="shared" si="6"/>
        <v>3</v>
      </c>
      <c r="AC12" s="98">
        <f t="shared" si="7"/>
        <v>11</v>
      </c>
      <c r="AD12" s="246">
        <f t="shared" si="8"/>
        <v>3.7272727272727271</v>
      </c>
      <c r="AE12" s="99">
        <f t="shared" si="26"/>
        <v>0</v>
      </c>
      <c r="AG12" s="247" t="str">
        <f t="shared" si="9"/>
        <v>з</v>
      </c>
      <c r="AH12" s="247">
        <f t="shared" si="10"/>
        <v>4</v>
      </c>
      <c r="AI12" s="247">
        <f t="shared" si="11"/>
        <v>4</v>
      </c>
      <c r="AJ12" s="247">
        <f t="shared" si="12"/>
        <v>3</v>
      </c>
      <c r="AK12" s="247">
        <f t="shared" si="13"/>
        <v>3</v>
      </c>
      <c r="AL12" s="247" t="str">
        <f t="shared" si="14"/>
        <v/>
      </c>
      <c r="AM12" s="247">
        <f t="shared" si="15"/>
        <v>5</v>
      </c>
      <c r="AN12" s="247" t="str">
        <f t="shared" si="16"/>
        <v/>
      </c>
      <c r="AO12" s="247">
        <f t="shared" si="17"/>
        <v>3</v>
      </c>
      <c r="AP12" s="247">
        <f t="shared" si="18"/>
        <v>5</v>
      </c>
      <c r="AQ12" s="247">
        <f t="shared" si="19"/>
        <v>3</v>
      </c>
      <c r="AR12" s="247">
        <f t="shared" si="20"/>
        <v>5</v>
      </c>
      <c r="AS12" s="247">
        <f t="shared" si="21"/>
        <v>3</v>
      </c>
      <c r="AT12" s="247">
        <f t="shared" si="22"/>
        <v>3</v>
      </c>
      <c r="AU12" s="247" t="str">
        <f t="shared" si="23"/>
        <v/>
      </c>
      <c r="AV12" s="247" t="str">
        <f t="shared" si="24"/>
        <v/>
      </c>
      <c r="AW12" s="245">
        <f t="shared" si="25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20.25" customHeight="1" x14ac:dyDescent="0.25">
      <c r="A13" s="80">
        <v>8</v>
      </c>
      <c r="B13" s="81" t="s">
        <v>36</v>
      </c>
      <c r="C13" s="82" t="s">
        <v>52</v>
      </c>
      <c r="D13" s="183" t="s">
        <v>381</v>
      </c>
      <c r="E13" s="84">
        <v>2634</v>
      </c>
      <c r="F13" s="85" t="s">
        <v>287</v>
      </c>
      <c r="G13" s="85">
        <v>5</v>
      </c>
      <c r="H13" s="85">
        <v>5</v>
      </c>
      <c r="I13" s="85">
        <v>4</v>
      </c>
      <c r="J13" s="85">
        <v>4</v>
      </c>
      <c r="K13" s="85"/>
      <c r="L13" s="85">
        <v>5</v>
      </c>
      <c r="M13" s="85"/>
      <c r="N13" s="85">
        <v>4</v>
      </c>
      <c r="O13" s="85">
        <v>5</v>
      </c>
      <c r="P13" s="85">
        <v>4</v>
      </c>
      <c r="Q13" s="85">
        <v>5</v>
      </c>
      <c r="R13" s="85">
        <v>4</v>
      </c>
      <c r="S13" s="85">
        <v>5</v>
      </c>
      <c r="T13" s="85"/>
      <c r="U13" s="85"/>
      <c r="V13" s="245">
        <f t="shared" si="0"/>
        <v>4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5</v>
      </c>
      <c r="AB13" s="98">
        <f t="shared" si="6"/>
        <v>6</v>
      </c>
      <c r="AC13" s="98">
        <f t="shared" si="7"/>
        <v>11</v>
      </c>
      <c r="AD13" s="246">
        <f t="shared" si="8"/>
        <v>4.5454545454545459</v>
      </c>
      <c r="AE13" s="99">
        <f t="shared" si="26"/>
        <v>0</v>
      </c>
      <c r="AG13" s="247" t="str">
        <f t="shared" si="9"/>
        <v>з</v>
      </c>
      <c r="AH13" s="247">
        <f t="shared" si="10"/>
        <v>5</v>
      </c>
      <c r="AI13" s="247">
        <f t="shared" si="11"/>
        <v>5</v>
      </c>
      <c r="AJ13" s="247">
        <f t="shared" si="12"/>
        <v>4</v>
      </c>
      <c r="AK13" s="247">
        <f t="shared" si="13"/>
        <v>4</v>
      </c>
      <c r="AL13" s="247" t="str">
        <f t="shared" si="14"/>
        <v/>
      </c>
      <c r="AM13" s="247">
        <f t="shared" si="15"/>
        <v>5</v>
      </c>
      <c r="AN13" s="247" t="str">
        <f t="shared" si="16"/>
        <v/>
      </c>
      <c r="AO13" s="247">
        <f t="shared" si="17"/>
        <v>4</v>
      </c>
      <c r="AP13" s="247">
        <f t="shared" si="18"/>
        <v>5</v>
      </c>
      <c r="AQ13" s="247">
        <f t="shared" si="19"/>
        <v>4</v>
      </c>
      <c r="AR13" s="247">
        <f t="shared" si="20"/>
        <v>5</v>
      </c>
      <c r="AS13" s="247">
        <f t="shared" si="21"/>
        <v>4</v>
      </c>
      <c r="AT13" s="247">
        <f t="shared" si="22"/>
        <v>5</v>
      </c>
      <c r="AU13" s="247" t="str">
        <f t="shared" si="23"/>
        <v/>
      </c>
      <c r="AV13" s="247" t="str">
        <f t="shared" si="24"/>
        <v/>
      </c>
      <c r="AW13" s="245">
        <f t="shared" si="25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20.25" customHeight="1" x14ac:dyDescent="0.25">
      <c r="A14" s="80">
        <v>9</v>
      </c>
      <c r="B14" s="248"/>
      <c r="C14" s="82" t="s">
        <v>37</v>
      </c>
      <c r="D14" s="183" t="s">
        <v>382</v>
      </c>
      <c r="E14" s="84">
        <v>2634</v>
      </c>
      <c r="F14" s="85" t="s">
        <v>287</v>
      </c>
      <c r="G14" s="85">
        <v>5</v>
      </c>
      <c r="H14" s="85">
        <v>4</v>
      </c>
      <c r="I14" s="85">
        <v>4</v>
      </c>
      <c r="J14" s="85">
        <v>3</v>
      </c>
      <c r="K14" s="85"/>
      <c r="L14" s="85">
        <v>5</v>
      </c>
      <c r="M14" s="85"/>
      <c r="N14" s="85" t="s">
        <v>40</v>
      </c>
      <c r="O14" s="85">
        <v>5</v>
      </c>
      <c r="P14" s="85">
        <v>4</v>
      </c>
      <c r="Q14" s="85">
        <v>4</v>
      </c>
      <c r="R14" s="102">
        <v>4</v>
      </c>
      <c r="S14" s="85">
        <v>4</v>
      </c>
      <c r="T14" s="85"/>
      <c r="U14" s="85"/>
      <c r="V14" s="245">
        <f t="shared" si="0"/>
        <v>3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1</v>
      </c>
      <c r="AA14" s="98">
        <f t="shared" si="5"/>
        <v>6</v>
      </c>
      <c r="AB14" s="98">
        <f t="shared" si="6"/>
        <v>3</v>
      </c>
      <c r="AC14" s="98">
        <f t="shared" si="7"/>
        <v>10</v>
      </c>
      <c r="AD14" s="255">
        <f t="shared" si="8"/>
        <v>4.2</v>
      </c>
      <c r="AE14" s="293">
        <f t="shared" si="26"/>
        <v>0</v>
      </c>
      <c r="AF14" s="15"/>
      <c r="AG14" s="247" t="str">
        <f t="shared" si="9"/>
        <v>з</v>
      </c>
      <c r="AH14" s="247">
        <f t="shared" si="10"/>
        <v>5</v>
      </c>
      <c r="AI14" s="247">
        <f t="shared" si="11"/>
        <v>4</v>
      </c>
      <c r="AJ14" s="247">
        <f t="shared" si="12"/>
        <v>4</v>
      </c>
      <c r="AK14" s="247">
        <f t="shared" si="13"/>
        <v>3</v>
      </c>
      <c r="AL14" s="247" t="str">
        <f t="shared" si="14"/>
        <v/>
      </c>
      <c r="AM14" s="247">
        <f t="shared" si="15"/>
        <v>5</v>
      </c>
      <c r="AN14" s="247" t="str">
        <f t="shared" si="16"/>
        <v/>
      </c>
      <c r="AO14" s="247" t="str">
        <f t="shared" si="17"/>
        <v>а</v>
      </c>
      <c r="AP14" s="247">
        <f t="shared" si="18"/>
        <v>5</v>
      </c>
      <c r="AQ14" s="247">
        <f t="shared" si="19"/>
        <v>4</v>
      </c>
      <c r="AR14" s="247">
        <f t="shared" si="20"/>
        <v>4</v>
      </c>
      <c r="AS14" s="247">
        <f t="shared" si="21"/>
        <v>4</v>
      </c>
      <c r="AT14" s="247">
        <f t="shared" si="22"/>
        <v>4</v>
      </c>
      <c r="AU14" s="247" t="str">
        <f t="shared" si="23"/>
        <v/>
      </c>
      <c r="AV14" s="247" t="str">
        <f t="shared" si="24"/>
        <v/>
      </c>
      <c r="AW14" s="245">
        <f t="shared" si="25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20.25" customHeight="1" x14ac:dyDescent="0.25">
      <c r="A15" s="80">
        <v>10</v>
      </c>
      <c r="B15" s="248"/>
      <c r="C15" s="82" t="s">
        <v>37</v>
      </c>
      <c r="D15" s="183" t="s">
        <v>383</v>
      </c>
      <c r="E15" s="84">
        <v>2634</v>
      </c>
      <c r="F15" s="85" t="s">
        <v>287</v>
      </c>
      <c r="G15" s="85">
        <v>4</v>
      </c>
      <c r="H15" s="85">
        <v>4</v>
      </c>
      <c r="I15" s="85">
        <v>3</v>
      </c>
      <c r="J15" s="85">
        <v>3</v>
      </c>
      <c r="K15" s="85"/>
      <c r="L15" s="85">
        <v>5</v>
      </c>
      <c r="M15" s="85"/>
      <c r="N15" s="85">
        <v>3</v>
      </c>
      <c r="O15" s="85">
        <v>5</v>
      </c>
      <c r="P15" s="85">
        <v>3</v>
      </c>
      <c r="Q15" s="85">
        <v>3</v>
      </c>
      <c r="R15" s="102">
        <v>3</v>
      </c>
      <c r="S15" s="85">
        <v>3</v>
      </c>
      <c r="T15" s="85"/>
      <c r="U15" s="85"/>
      <c r="V15" s="245">
        <f t="shared" si="0"/>
        <v>3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7</v>
      </c>
      <c r="AA15" s="98">
        <f t="shared" si="5"/>
        <v>2</v>
      </c>
      <c r="AB15" s="98">
        <f t="shared" si="6"/>
        <v>2</v>
      </c>
      <c r="AC15" s="98">
        <f t="shared" si="7"/>
        <v>11</v>
      </c>
      <c r="AD15" s="255">
        <f t="shared" si="8"/>
        <v>3.5454545454545454</v>
      </c>
      <c r="AE15" s="293">
        <f t="shared" si="26"/>
        <v>0</v>
      </c>
      <c r="AF15" s="15"/>
      <c r="AG15" s="247" t="str">
        <f t="shared" si="9"/>
        <v>з</v>
      </c>
      <c r="AH15" s="247">
        <f t="shared" si="10"/>
        <v>4</v>
      </c>
      <c r="AI15" s="247">
        <f t="shared" si="11"/>
        <v>4</v>
      </c>
      <c r="AJ15" s="247">
        <f t="shared" si="12"/>
        <v>3</v>
      </c>
      <c r="AK15" s="247">
        <f t="shared" si="13"/>
        <v>3</v>
      </c>
      <c r="AL15" s="247" t="str">
        <f t="shared" si="14"/>
        <v/>
      </c>
      <c r="AM15" s="247">
        <f t="shared" si="15"/>
        <v>5</v>
      </c>
      <c r="AN15" s="247" t="str">
        <f t="shared" si="16"/>
        <v/>
      </c>
      <c r="AO15" s="247">
        <f t="shared" si="17"/>
        <v>3</v>
      </c>
      <c r="AP15" s="247">
        <f t="shared" si="18"/>
        <v>5</v>
      </c>
      <c r="AQ15" s="247">
        <f t="shared" si="19"/>
        <v>3</v>
      </c>
      <c r="AR15" s="247">
        <f t="shared" si="20"/>
        <v>3</v>
      </c>
      <c r="AS15" s="247">
        <f t="shared" si="21"/>
        <v>3</v>
      </c>
      <c r="AT15" s="247">
        <f t="shared" si="22"/>
        <v>3</v>
      </c>
      <c r="AU15" s="247" t="str">
        <f t="shared" si="23"/>
        <v/>
      </c>
      <c r="AV15" s="247" t="str">
        <f t="shared" si="24"/>
        <v/>
      </c>
      <c r="AW15" s="245">
        <f t="shared" si="25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20.25" customHeight="1" x14ac:dyDescent="0.25">
      <c r="A16" s="80">
        <v>11</v>
      </c>
      <c r="B16" s="248"/>
      <c r="C16" s="82" t="s">
        <v>37</v>
      </c>
      <c r="D16" s="183" t="s">
        <v>384</v>
      </c>
      <c r="E16" s="84">
        <v>2634</v>
      </c>
      <c r="F16" s="85" t="s">
        <v>287</v>
      </c>
      <c r="G16" s="85">
        <v>5</v>
      </c>
      <c r="H16" s="85">
        <v>5</v>
      </c>
      <c r="I16" s="85">
        <v>4</v>
      </c>
      <c r="J16" s="85">
        <v>3</v>
      </c>
      <c r="K16" s="85"/>
      <c r="L16" s="85">
        <v>5</v>
      </c>
      <c r="M16" s="85"/>
      <c r="N16" s="85">
        <v>4</v>
      </c>
      <c r="O16" s="85">
        <v>5</v>
      </c>
      <c r="P16" s="85">
        <v>3</v>
      </c>
      <c r="Q16" s="85">
        <v>4</v>
      </c>
      <c r="R16" s="102">
        <v>5</v>
      </c>
      <c r="S16" s="85">
        <v>4</v>
      </c>
      <c r="T16" s="85"/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2</v>
      </c>
      <c r="AA16" s="98">
        <f t="shared" si="5"/>
        <v>4</v>
      </c>
      <c r="AB16" s="98">
        <f t="shared" si="6"/>
        <v>5</v>
      </c>
      <c r="AC16" s="98">
        <f t="shared" si="7"/>
        <v>11</v>
      </c>
      <c r="AD16" s="255">
        <f t="shared" si="8"/>
        <v>4.2727272727272725</v>
      </c>
      <c r="AE16" s="293">
        <f t="shared" si="26"/>
        <v>0</v>
      </c>
      <c r="AF16" s="15"/>
      <c r="AG16" s="247" t="str">
        <f t="shared" si="9"/>
        <v>з</v>
      </c>
      <c r="AH16" s="247">
        <f t="shared" si="10"/>
        <v>5</v>
      </c>
      <c r="AI16" s="247">
        <f t="shared" si="11"/>
        <v>5</v>
      </c>
      <c r="AJ16" s="247">
        <f t="shared" si="12"/>
        <v>4</v>
      </c>
      <c r="AK16" s="247">
        <f t="shared" si="13"/>
        <v>3</v>
      </c>
      <c r="AL16" s="247" t="str">
        <f t="shared" si="14"/>
        <v/>
      </c>
      <c r="AM16" s="247">
        <f t="shared" si="15"/>
        <v>5</v>
      </c>
      <c r="AN16" s="247" t="str">
        <f t="shared" si="16"/>
        <v/>
      </c>
      <c r="AO16" s="247">
        <f t="shared" si="17"/>
        <v>4</v>
      </c>
      <c r="AP16" s="247">
        <f t="shared" si="18"/>
        <v>5</v>
      </c>
      <c r="AQ16" s="247">
        <f t="shared" si="19"/>
        <v>3</v>
      </c>
      <c r="AR16" s="247">
        <f t="shared" si="20"/>
        <v>4</v>
      </c>
      <c r="AS16" s="247">
        <f t="shared" si="21"/>
        <v>5</v>
      </c>
      <c r="AT16" s="247">
        <f t="shared" si="22"/>
        <v>4</v>
      </c>
      <c r="AU16" s="247" t="str">
        <f t="shared" si="23"/>
        <v/>
      </c>
      <c r="AV16" s="247" t="str">
        <f t="shared" si="24"/>
        <v/>
      </c>
      <c r="AW16" s="245">
        <f t="shared" si="25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20.25" customHeight="1" x14ac:dyDescent="0.25">
      <c r="A17" s="80">
        <v>12</v>
      </c>
      <c r="B17" s="251"/>
      <c r="C17" s="82" t="s">
        <v>37</v>
      </c>
      <c r="D17" s="183" t="s">
        <v>385</v>
      </c>
      <c r="E17" s="84">
        <v>2634</v>
      </c>
      <c r="F17" s="85" t="s">
        <v>287</v>
      </c>
      <c r="G17" s="85">
        <v>5</v>
      </c>
      <c r="H17" s="85">
        <v>4</v>
      </c>
      <c r="I17" s="85">
        <v>3</v>
      </c>
      <c r="J17" s="85">
        <v>3</v>
      </c>
      <c r="K17" s="85"/>
      <c r="L17" s="85">
        <v>5</v>
      </c>
      <c r="M17" s="85"/>
      <c r="N17" s="85">
        <v>3</v>
      </c>
      <c r="O17" s="85">
        <v>5</v>
      </c>
      <c r="P17" s="85" t="s">
        <v>166</v>
      </c>
      <c r="Q17" s="85">
        <v>4</v>
      </c>
      <c r="R17" s="102">
        <v>4</v>
      </c>
      <c r="S17" s="85">
        <v>3</v>
      </c>
      <c r="T17" s="85"/>
      <c r="U17" s="85"/>
      <c r="V17" s="245">
        <f t="shared" si="0"/>
        <v>2</v>
      </c>
      <c r="W17" s="98">
        <f t="shared" si="1"/>
        <v>0</v>
      </c>
      <c r="X17" s="98">
        <f t="shared" si="2"/>
        <v>0</v>
      </c>
      <c r="Y17" s="98">
        <f t="shared" si="3"/>
        <v>1</v>
      </c>
      <c r="Z17" s="98">
        <f t="shared" si="4"/>
        <v>4</v>
      </c>
      <c r="AA17" s="98">
        <f t="shared" si="5"/>
        <v>3</v>
      </c>
      <c r="AB17" s="98">
        <f t="shared" si="6"/>
        <v>3</v>
      </c>
      <c r="AC17" s="98">
        <f t="shared" si="7"/>
        <v>11</v>
      </c>
      <c r="AD17" s="255">
        <f t="shared" si="8"/>
        <v>3.7272727272727271</v>
      </c>
      <c r="AE17" s="293">
        <f t="shared" si="26"/>
        <v>0</v>
      </c>
      <c r="AF17" s="15"/>
      <c r="AG17" s="247" t="str">
        <f t="shared" si="9"/>
        <v>з</v>
      </c>
      <c r="AH17" s="247">
        <f t="shared" si="10"/>
        <v>5</v>
      </c>
      <c r="AI17" s="247">
        <f t="shared" si="11"/>
        <v>4</v>
      </c>
      <c r="AJ17" s="247">
        <f t="shared" si="12"/>
        <v>3</v>
      </c>
      <c r="AK17" s="247">
        <f t="shared" si="13"/>
        <v>3</v>
      </c>
      <c r="AL17" s="247" t="str">
        <f t="shared" si="14"/>
        <v/>
      </c>
      <c r="AM17" s="247">
        <f t="shared" si="15"/>
        <v>5</v>
      </c>
      <c r="AN17" s="247" t="str">
        <f t="shared" si="16"/>
        <v/>
      </c>
      <c r="AO17" s="247">
        <f t="shared" si="17"/>
        <v>3</v>
      </c>
      <c r="AP17" s="247">
        <f t="shared" si="18"/>
        <v>5</v>
      </c>
      <c r="AQ17" s="247">
        <f t="shared" si="19"/>
        <v>2</v>
      </c>
      <c r="AR17" s="247">
        <f t="shared" si="20"/>
        <v>4</v>
      </c>
      <c r="AS17" s="247">
        <f t="shared" si="21"/>
        <v>4</v>
      </c>
      <c r="AT17" s="247">
        <f t="shared" si="22"/>
        <v>3</v>
      </c>
      <c r="AU17" s="247" t="str">
        <f t="shared" si="23"/>
        <v/>
      </c>
      <c r="AV17" s="247" t="str">
        <f t="shared" si="24"/>
        <v/>
      </c>
      <c r="AW17" s="245">
        <f t="shared" si="25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20.25" customHeight="1" x14ac:dyDescent="0.25">
      <c r="A18" s="80">
        <v>13</v>
      </c>
      <c r="B18" s="199"/>
      <c r="C18" s="82" t="s">
        <v>37</v>
      </c>
      <c r="D18" s="183" t="s">
        <v>386</v>
      </c>
      <c r="E18" s="84">
        <v>2634</v>
      </c>
      <c r="F18" s="85" t="s">
        <v>287</v>
      </c>
      <c r="G18" s="85">
        <v>5</v>
      </c>
      <c r="H18" s="85">
        <v>5</v>
      </c>
      <c r="I18" s="85">
        <v>4</v>
      </c>
      <c r="J18" s="85">
        <v>3</v>
      </c>
      <c r="K18" s="85"/>
      <c r="L18" s="85">
        <v>5</v>
      </c>
      <c r="M18" s="85"/>
      <c r="N18" s="85">
        <v>4</v>
      </c>
      <c r="O18" s="85">
        <v>5</v>
      </c>
      <c r="P18" s="85">
        <v>4</v>
      </c>
      <c r="Q18" s="85">
        <v>5</v>
      </c>
      <c r="R18" s="102">
        <v>4</v>
      </c>
      <c r="S18" s="85">
        <v>4</v>
      </c>
      <c r="T18" s="85"/>
      <c r="U18" s="85"/>
      <c r="V18" s="245">
        <f t="shared" si="0"/>
        <v>3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1</v>
      </c>
      <c r="AA18" s="98">
        <f t="shared" si="5"/>
        <v>5</v>
      </c>
      <c r="AB18" s="98">
        <f t="shared" si="6"/>
        <v>5</v>
      </c>
      <c r="AC18" s="98">
        <f t="shared" si="7"/>
        <v>11</v>
      </c>
      <c r="AD18" s="255">
        <f t="shared" si="8"/>
        <v>4.3636363636363633</v>
      </c>
      <c r="AE18" s="293">
        <f t="shared" si="26"/>
        <v>0</v>
      </c>
      <c r="AF18" s="15"/>
      <c r="AG18" s="247" t="str">
        <f t="shared" si="9"/>
        <v>з</v>
      </c>
      <c r="AH18" s="247">
        <f t="shared" si="10"/>
        <v>5</v>
      </c>
      <c r="AI18" s="247">
        <f t="shared" si="11"/>
        <v>5</v>
      </c>
      <c r="AJ18" s="247">
        <f t="shared" si="12"/>
        <v>4</v>
      </c>
      <c r="AK18" s="247">
        <f t="shared" si="13"/>
        <v>3</v>
      </c>
      <c r="AL18" s="247" t="str">
        <f t="shared" si="14"/>
        <v/>
      </c>
      <c r="AM18" s="247">
        <f t="shared" si="15"/>
        <v>5</v>
      </c>
      <c r="AN18" s="247" t="str">
        <f t="shared" si="16"/>
        <v/>
      </c>
      <c r="AO18" s="247">
        <f t="shared" si="17"/>
        <v>4</v>
      </c>
      <c r="AP18" s="247">
        <f t="shared" si="18"/>
        <v>5</v>
      </c>
      <c r="AQ18" s="247">
        <f t="shared" si="19"/>
        <v>4</v>
      </c>
      <c r="AR18" s="247">
        <f t="shared" si="20"/>
        <v>5</v>
      </c>
      <c r="AS18" s="247">
        <f t="shared" si="21"/>
        <v>4</v>
      </c>
      <c r="AT18" s="247">
        <f t="shared" si="22"/>
        <v>4</v>
      </c>
      <c r="AU18" s="247" t="str">
        <f t="shared" si="23"/>
        <v/>
      </c>
      <c r="AV18" s="247" t="str">
        <f t="shared" si="24"/>
        <v/>
      </c>
      <c r="AW18" s="245">
        <f t="shared" si="25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20.25" customHeight="1" x14ac:dyDescent="0.25">
      <c r="A19" s="80">
        <v>14</v>
      </c>
      <c r="B19" s="199"/>
      <c r="C19" s="82" t="s">
        <v>37</v>
      </c>
      <c r="D19" s="183" t="s">
        <v>387</v>
      </c>
      <c r="E19" s="84">
        <v>2634</v>
      </c>
      <c r="F19" s="85" t="s">
        <v>287</v>
      </c>
      <c r="G19" s="85">
        <v>5</v>
      </c>
      <c r="H19" s="85">
        <v>5</v>
      </c>
      <c r="I19" s="85">
        <v>4</v>
      </c>
      <c r="J19" s="85">
        <v>4</v>
      </c>
      <c r="L19" s="85">
        <v>5</v>
      </c>
      <c r="M19" s="85"/>
      <c r="N19" s="85">
        <v>4</v>
      </c>
      <c r="O19" s="85">
        <v>5</v>
      </c>
      <c r="P19" s="85">
        <v>4</v>
      </c>
      <c r="Q19" s="85">
        <v>5</v>
      </c>
      <c r="R19" s="85">
        <v>5</v>
      </c>
      <c r="S19" s="85">
        <v>4</v>
      </c>
      <c r="T19" s="85"/>
      <c r="U19" s="85"/>
      <c r="V19" s="245">
        <f t="shared" si="0"/>
        <v>4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0</v>
      </c>
      <c r="AA19" s="98">
        <f t="shared" si="5"/>
        <v>5</v>
      </c>
      <c r="AB19" s="98">
        <f t="shared" si="6"/>
        <v>6</v>
      </c>
      <c r="AC19" s="98">
        <f t="shared" si="7"/>
        <v>11</v>
      </c>
      <c r="AD19" s="255">
        <f t="shared" si="8"/>
        <v>4.5454545454545459</v>
      </c>
      <c r="AE19" s="293">
        <f t="shared" si="26"/>
        <v>0</v>
      </c>
      <c r="AF19" s="15"/>
      <c r="AG19" s="247" t="str">
        <f t="shared" si="9"/>
        <v>з</v>
      </c>
      <c r="AH19" s="247">
        <f t="shared" si="10"/>
        <v>5</v>
      </c>
      <c r="AI19" s="247">
        <f t="shared" si="11"/>
        <v>5</v>
      </c>
      <c r="AJ19" s="247">
        <f t="shared" si="12"/>
        <v>4</v>
      </c>
      <c r="AK19" s="247">
        <f t="shared" si="13"/>
        <v>4</v>
      </c>
      <c r="AL19" s="247" t="str">
        <f t="shared" si="14"/>
        <v/>
      </c>
      <c r="AM19" s="247">
        <f t="shared" si="15"/>
        <v>5</v>
      </c>
      <c r="AN19" s="247" t="str">
        <f t="shared" si="16"/>
        <v/>
      </c>
      <c r="AO19" s="247">
        <f t="shared" si="17"/>
        <v>4</v>
      </c>
      <c r="AP19" s="247">
        <f t="shared" si="18"/>
        <v>5</v>
      </c>
      <c r="AQ19" s="247">
        <f t="shared" si="19"/>
        <v>4</v>
      </c>
      <c r="AR19" s="247">
        <f t="shared" si="20"/>
        <v>5</v>
      </c>
      <c r="AS19" s="247">
        <f t="shared" si="21"/>
        <v>5</v>
      </c>
      <c r="AT19" s="247">
        <f t="shared" si="22"/>
        <v>4</v>
      </c>
      <c r="AU19" s="247" t="str">
        <f t="shared" si="23"/>
        <v/>
      </c>
      <c r="AV19" s="247" t="str">
        <f t="shared" si="24"/>
        <v/>
      </c>
      <c r="AW19" s="245">
        <f t="shared" si="25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20.25" customHeight="1" x14ac:dyDescent="0.25">
      <c r="A20" s="80">
        <v>15</v>
      </c>
      <c r="B20" s="199"/>
      <c r="C20" s="82" t="s">
        <v>37</v>
      </c>
      <c r="D20" s="183" t="s">
        <v>388</v>
      </c>
      <c r="E20" s="84">
        <v>2634</v>
      </c>
      <c r="F20" s="85" t="s">
        <v>287</v>
      </c>
      <c r="G20" s="85">
        <v>4</v>
      </c>
      <c r="H20" s="85">
        <v>5</v>
      </c>
      <c r="I20" s="85">
        <v>4</v>
      </c>
      <c r="J20" s="85">
        <v>3</v>
      </c>
      <c r="K20" s="85"/>
      <c r="L20" s="85">
        <v>4</v>
      </c>
      <c r="M20" s="85"/>
      <c r="N20" s="85">
        <v>3</v>
      </c>
      <c r="O20" s="85">
        <v>5</v>
      </c>
      <c r="P20" s="85">
        <v>4</v>
      </c>
      <c r="Q20" s="85">
        <v>4</v>
      </c>
      <c r="R20" s="102">
        <v>4</v>
      </c>
      <c r="S20" s="85">
        <v>4</v>
      </c>
      <c r="T20" s="85"/>
      <c r="U20" s="85"/>
      <c r="V20" s="245">
        <f t="shared" si="0"/>
        <v>3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2</v>
      </c>
      <c r="AA20" s="98">
        <f t="shared" si="5"/>
        <v>7</v>
      </c>
      <c r="AB20" s="98">
        <f t="shared" si="6"/>
        <v>2</v>
      </c>
      <c r="AC20" s="98">
        <f t="shared" si="7"/>
        <v>11</v>
      </c>
      <c r="AD20" s="255">
        <f t="shared" si="8"/>
        <v>4</v>
      </c>
      <c r="AE20" s="293">
        <f t="shared" si="26"/>
        <v>0</v>
      </c>
      <c r="AF20" s="15"/>
      <c r="AG20" s="247" t="str">
        <f t="shared" si="9"/>
        <v>з</v>
      </c>
      <c r="AH20" s="247">
        <f t="shared" si="10"/>
        <v>4</v>
      </c>
      <c r="AI20" s="247">
        <f t="shared" si="11"/>
        <v>5</v>
      </c>
      <c r="AJ20" s="247">
        <f t="shared" si="12"/>
        <v>4</v>
      </c>
      <c r="AK20" s="247">
        <f t="shared" si="13"/>
        <v>3</v>
      </c>
      <c r="AL20" s="247" t="str">
        <f t="shared" si="14"/>
        <v/>
      </c>
      <c r="AM20" s="247">
        <f t="shared" si="15"/>
        <v>4</v>
      </c>
      <c r="AN20" s="247" t="str">
        <f t="shared" si="16"/>
        <v/>
      </c>
      <c r="AO20" s="247">
        <f t="shared" si="17"/>
        <v>3</v>
      </c>
      <c r="AP20" s="247">
        <f t="shared" si="18"/>
        <v>5</v>
      </c>
      <c r="AQ20" s="247">
        <f t="shared" si="19"/>
        <v>4</v>
      </c>
      <c r="AR20" s="247">
        <f t="shared" si="20"/>
        <v>4</v>
      </c>
      <c r="AS20" s="247">
        <f t="shared" si="21"/>
        <v>4</v>
      </c>
      <c r="AT20" s="247">
        <f t="shared" si="22"/>
        <v>4</v>
      </c>
      <c r="AU20" s="247" t="str">
        <f t="shared" si="23"/>
        <v/>
      </c>
      <c r="AV20" s="247" t="str">
        <f t="shared" si="24"/>
        <v/>
      </c>
      <c r="AW20" s="245">
        <f t="shared" si="25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20.25" customHeight="1" x14ac:dyDescent="0.25">
      <c r="A21" s="80">
        <v>16</v>
      </c>
      <c r="B21" s="199"/>
      <c r="C21" s="82" t="s">
        <v>37</v>
      </c>
      <c r="D21" s="183" t="s">
        <v>389</v>
      </c>
      <c r="E21" s="84">
        <v>2634</v>
      </c>
      <c r="F21" s="85" t="s">
        <v>287</v>
      </c>
      <c r="G21" s="85">
        <v>5</v>
      </c>
      <c r="H21" s="85">
        <v>5</v>
      </c>
      <c r="I21" s="85">
        <v>5</v>
      </c>
      <c r="J21" s="85">
        <v>4</v>
      </c>
      <c r="L21" s="85">
        <v>5</v>
      </c>
      <c r="M21" s="85"/>
      <c r="N21" s="85">
        <v>5</v>
      </c>
      <c r="O21" s="85">
        <v>5</v>
      </c>
      <c r="P21" s="85">
        <v>5</v>
      </c>
      <c r="Q21" s="85">
        <v>5</v>
      </c>
      <c r="R21" s="102">
        <v>5</v>
      </c>
      <c r="S21" s="85">
        <v>5</v>
      </c>
      <c r="T21" s="85"/>
      <c r="U21" s="85"/>
      <c r="V21" s="245">
        <f t="shared" si="0"/>
        <v>4</v>
      </c>
      <c r="W21" s="98">
        <f t="shared" si="1"/>
        <v>0</v>
      </c>
      <c r="X21" s="98">
        <f t="shared" si="2"/>
        <v>0</v>
      </c>
      <c r="Y21" s="98">
        <f t="shared" si="3"/>
        <v>0</v>
      </c>
      <c r="Z21" s="98">
        <f t="shared" si="4"/>
        <v>0</v>
      </c>
      <c r="AA21" s="98">
        <f t="shared" si="5"/>
        <v>1</v>
      </c>
      <c r="AB21" s="98">
        <f t="shared" si="6"/>
        <v>10</v>
      </c>
      <c r="AC21" s="98">
        <f t="shared" si="7"/>
        <v>11</v>
      </c>
      <c r="AD21" s="255">
        <f t="shared" si="8"/>
        <v>4.9090909090909092</v>
      </c>
      <c r="AE21" s="293">
        <f t="shared" si="26"/>
        <v>0</v>
      </c>
      <c r="AF21" s="15"/>
      <c r="AG21" s="247" t="str">
        <f t="shared" si="9"/>
        <v>з</v>
      </c>
      <c r="AH21" s="247">
        <f t="shared" si="10"/>
        <v>5</v>
      </c>
      <c r="AI21" s="247">
        <f t="shared" si="11"/>
        <v>5</v>
      </c>
      <c r="AJ21" s="247">
        <f t="shared" si="12"/>
        <v>5</v>
      </c>
      <c r="AK21" s="247">
        <f t="shared" si="13"/>
        <v>4</v>
      </c>
      <c r="AL21" s="247" t="str">
        <f t="shared" si="14"/>
        <v/>
      </c>
      <c r="AM21" s="247">
        <f t="shared" si="15"/>
        <v>5</v>
      </c>
      <c r="AN21" s="247" t="str">
        <f t="shared" si="16"/>
        <v/>
      </c>
      <c r="AO21" s="247">
        <f t="shared" si="17"/>
        <v>5</v>
      </c>
      <c r="AP21" s="247">
        <f t="shared" si="18"/>
        <v>5</v>
      </c>
      <c r="AQ21" s="247">
        <f t="shared" si="19"/>
        <v>5</v>
      </c>
      <c r="AR21" s="247">
        <f t="shared" si="20"/>
        <v>5</v>
      </c>
      <c r="AS21" s="247">
        <f t="shared" si="21"/>
        <v>5</v>
      </c>
      <c r="AT21" s="247">
        <f t="shared" si="22"/>
        <v>5</v>
      </c>
      <c r="AU21" s="247" t="str">
        <f t="shared" si="23"/>
        <v/>
      </c>
      <c r="AV21" s="247" t="str">
        <f t="shared" si="24"/>
        <v/>
      </c>
      <c r="AW21" s="245">
        <f t="shared" si="25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20.25" customHeight="1" x14ac:dyDescent="0.25">
      <c r="A22" s="80">
        <v>17</v>
      </c>
      <c r="B22" s="199"/>
      <c r="C22" s="82" t="s">
        <v>52</v>
      </c>
      <c r="D22" s="183" t="s">
        <v>390</v>
      </c>
      <c r="E22" s="84">
        <v>2634</v>
      </c>
      <c r="F22" s="85" t="s">
        <v>287</v>
      </c>
      <c r="G22" s="85">
        <v>5</v>
      </c>
      <c r="H22" s="85">
        <v>4</v>
      </c>
      <c r="I22" s="85">
        <v>4</v>
      </c>
      <c r="J22" s="85">
        <v>3</v>
      </c>
      <c r="K22" s="85"/>
      <c r="L22" s="85">
        <v>5</v>
      </c>
      <c r="M22" s="85"/>
      <c r="N22" s="85">
        <v>3</v>
      </c>
      <c r="O22" s="85">
        <v>5</v>
      </c>
      <c r="P22" s="85">
        <v>3</v>
      </c>
      <c r="Q22" s="85">
        <v>5</v>
      </c>
      <c r="R22" s="102">
        <v>4</v>
      </c>
      <c r="S22" s="85">
        <v>4</v>
      </c>
      <c r="T22" s="85"/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3</v>
      </c>
      <c r="AA22" s="98">
        <f t="shared" si="5"/>
        <v>4</v>
      </c>
      <c r="AB22" s="98">
        <f t="shared" si="6"/>
        <v>4</v>
      </c>
      <c r="AC22" s="98">
        <f t="shared" si="7"/>
        <v>11</v>
      </c>
      <c r="AD22" s="255">
        <f t="shared" si="8"/>
        <v>4.0909090909090908</v>
      </c>
      <c r="AE22" s="293">
        <f t="shared" si="26"/>
        <v>0</v>
      </c>
      <c r="AF22" s="15"/>
      <c r="AG22" s="247" t="str">
        <f t="shared" si="9"/>
        <v>з</v>
      </c>
      <c r="AH22" s="247">
        <f t="shared" si="10"/>
        <v>5</v>
      </c>
      <c r="AI22" s="247">
        <f t="shared" si="11"/>
        <v>4</v>
      </c>
      <c r="AJ22" s="247">
        <f t="shared" si="12"/>
        <v>4</v>
      </c>
      <c r="AK22" s="247">
        <f t="shared" si="13"/>
        <v>3</v>
      </c>
      <c r="AL22" s="247" t="str">
        <f t="shared" si="14"/>
        <v/>
      </c>
      <c r="AM22" s="247">
        <f t="shared" si="15"/>
        <v>5</v>
      </c>
      <c r="AN22" s="247" t="str">
        <f t="shared" si="16"/>
        <v/>
      </c>
      <c r="AO22" s="247">
        <f t="shared" si="17"/>
        <v>3</v>
      </c>
      <c r="AP22" s="247">
        <f t="shared" si="18"/>
        <v>5</v>
      </c>
      <c r="AQ22" s="247">
        <f t="shared" si="19"/>
        <v>3</v>
      </c>
      <c r="AR22" s="247">
        <f t="shared" si="20"/>
        <v>5</v>
      </c>
      <c r="AS22" s="247">
        <f t="shared" si="21"/>
        <v>4</v>
      </c>
      <c r="AT22" s="247">
        <f t="shared" si="22"/>
        <v>4</v>
      </c>
      <c r="AU22" s="247" t="str">
        <f t="shared" si="23"/>
        <v/>
      </c>
      <c r="AV22" s="247" t="str">
        <f t="shared" si="24"/>
        <v/>
      </c>
      <c r="AW22" s="245">
        <f t="shared" si="25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20.25" customHeight="1" x14ac:dyDescent="0.25">
      <c r="A23" s="80">
        <v>18</v>
      </c>
      <c r="B23" s="199"/>
      <c r="C23" s="82" t="s">
        <v>37</v>
      </c>
      <c r="D23" s="183" t="s">
        <v>391</v>
      </c>
      <c r="E23" s="84">
        <v>2634</v>
      </c>
      <c r="F23" s="85" t="s">
        <v>287</v>
      </c>
      <c r="G23" s="85">
        <v>4</v>
      </c>
      <c r="H23" s="85">
        <v>5</v>
      </c>
      <c r="I23" s="85">
        <v>4</v>
      </c>
      <c r="J23" s="85">
        <v>3</v>
      </c>
      <c r="K23" s="85"/>
      <c r="L23" s="85">
        <v>4</v>
      </c>
      <c r="M23" s="85"/>
      <c r="N23" s="85">
        <v>3</v>
      </c>
      <c r="O23" s="85">
        <v>5</v>
      </c>
      <c r="P23" s="85">
        <v>3</v>
      </c>
      <c r="Q23" s="85">
        <v>4</v>
      </c>
      <c r="R23" s="102">
        <v>4</v>
      </c>
      <c r="S23" s="85">
        <v>4</v>
      </c>
      <c r="T23" s="85"/>
      <c r="U23" s="85"/>
      <c r="V23" s="245">
        <f t="shared" si="0"/>
        <v>3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3</v>
      </c>
      <c r="AA23" s="98">
        <f t="shared" si="5"/>
        <v>6</v>
      </c>
      <c r="AB23" s="98">
        <f t="shared" si="6"/>
        <v>2</v>
      </c>
      <c r="AC23" s="98">
        <f t="shared" si="7"/>
        <v>11</v>
      </c>
      <c r="AD23" s="255">
        <f t="shared" si="8"/>
        <v>3.9090909090909092</v>
      </c>
      <c r="AE23" s="293">
        <f t="shared" si="26"/>
        <v>0</v>
      </c>
      <c r="AF23" s="15"/>
      <c r="AG23" s="247" t="str">
        <f t="shared" si="9"/>
        <v>з</v>
      </c>
      <c r="AH23" s="247">
        <f t="shared" si="10"/>
        <v>4</v>
      </c>
      <c r="AI23" s="247">
        <f t="shared" si="11"/>
        <v>5</v>
      </c>
      <c r="AJ23" s="247">
        <f t="shared" si="12"/>
        <v>4</v>
      </c>
      <c r="AK23" s="247">
        <f t="shared" si="13"/>
        <v>3</v>
      </c>
      <c r="AL23" s="247" t="str">
        <f t="shared" si="14"/>
        <v/>
      </c>
      <c r="AM23" s="247">
        <f t="shared" si="15"/>
        <v>4</v>
      </c>
      <c r="AN23" s="247" t="str">
        <f t="shared" si="16"/>
        <v/>
      </c>
      <c r="AO23" s="247">
        <f t="shared" si="17"/>
        <v>3</v>
      </c>
      <c r="AP23" s="247">
        <f t="shared" si="18"/>
        <v>5</v>
      </c>
      <c r="AQ23" s="247">
        <f t="shared" si="19"/>
        <v>3</v>
      </c>
      <c r="AR23" s="247">
        <f t="shared" si="20"/>
        <v>4</v>
      </c>
      <c r="AS23" s="247">
        <f t="shared" si="21"/>
        <v>4</v>
      </c>
      <c r="AT23" s="247">
        <f t="shared" si="22"/>
        <v>4</v>
      </c>
      <c r="AU23" s="247" t="str">
        <f t="shared" si="23"/>
        <v/>
      </c>
      <c r="AV23" s="247" t="str">
        <f t="shared" si="24"/>
        <v/>
      </c>
      <c r="AW23" s="245">
        <f t="shared" si="25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20.25" customHeight="1" x14ac:dyDescent="0.25">
      <c r="A24" s="80">
        <v>19</v>
      </c>
      <c r="B24" s="199"/>
      <c r="C24" s="82" t="s">
        <v>37</v>
      </c>
      <c r="D24" s="183" t="s">
        <v>392</v>
      </c>
      <c r="E24" s="84">
        <v>2634</v>
      </c>
      <c r="F24" s="85" t="s">
        <v>287</v>
      </c>
      <c r="G24" s="85">
        <v>4</v>
      </c>
      <c r="H24" s="85">
        <v>3</v>
      </c>
      <c r="I24" s="85">
        <v>3</v>
      </c>
      <c r="J24" s="85">
        <v>3</v>
      </c>
      <c r="L24" s="85">
        <v>4</v>
      </c>
      <c r="M24" s="85"/>
      <c r="N24" s="85">
        <v>3</v>
      </c>
      <c r="O24" s="85">
        <v>5</v>
      </c>
      <c r="P24" s="85">
        <v>3</v>
      </c>
      <c r="Q24" s="85" t="s">
        <v>92</v>
      </c>
      <c r="R24" s="85">
        <v>3</v>
      </c>
      <c r="S24" s="85">
        <v>3</v>
      </c>
      <c r="T24" s="85"/>
      <c r="U24" s="85"/>
      <c r="V24" s="245">
        <f t="shared" si="0"/>
        <v>2</v>
      </c>
      <c r="W24" s="98">
        <f t="shared" si="1"/>
        <v>0</v>
      </c>
      <c r="X24" s="98">
        <f t="shared" si="2"/>
        <v>0</v>
      </c>
      <c r="Y24" s="98">
        <f t="shared" si="3"/>
        <v>1</v>
      </c>
      <c r="Z24" s="98">
        <f t="shared" si="4"/>
        <v>7</v>
      </c>
      <c r="AA24" s="98">
        <f t="shared" si="5"/>
        <v>2</v>
      </c>
      <c r="AB24" s="98">
        <f t="shared" si="6"/>
        <v>1</v>
      </c>
      <c r="AC24" s="98">
        <f t="shared" si="7"/>
        <v>11</v>
      </c>
      <c r="AD24" s="255">
        <f t="shared" si="8"/>
        <v>3.2727272727272729</v>
      </c>
      <c r="AE24" s="293">
        <f t="shared" si="26"/>
        <v>0</v>
      </c>
      <c r="AF24" s="15"/>
      <c r="AG24" s="247" t="str">
        <f t="shared" si="9"/>
        <v>з</v>
      </c>
      <c r="AH24" s="247">
        <f t="shared" si="10"/>
        <v>4</v>
      </c>
      <c r="AI24" s="247">
        <f t="shared" si="11"/>
        <v>3</v>
      </c>
      <c r="AJ24" s="247">
        <f t="shared" si="12"/>
        <v>3</v>
      </c>
      <c r="AK24" s="247">
        <f t="shared" si="13"/>
        <v>3</v>
      </c>
      <c r="AL24" s="247" t="str">
        <f t="shared" si="14"/>
        <v/>
      </c>
      <c r="AM24" s="247">
        <f t="shared" si="15"/>
        <v>4</v>
      </c>
      <c r="AN24" s="247" t="str">
        <f t="shared" si="16"/>
        <v/>
      </c>
      <c r="AO24" s="247">
        <f t="shared" si="17"/>
        <v>3</v>
      </c>
      <c r="AP24" s="247">
        <f t="shared" si="18"/>
        <v>5</v>
      </c>
      <c r="AQ24" s="247">
        <f t="shared" si="19"/>
        <v>3</v>
      </c>
      <c r="AR24" s="247">
        <f t="shared" si="20"/>
        <v>2</v>
      </c>
      <c r="AS24" s="247">
        <f t="shared" si="21"/>
        <v>3</v>
      </c>
      <c r="AT24" s="247">
        <f t="shared" si="22"/>
        <v>3</v>
      </c>
      <c r="AU24" s="247" t="str">
        <f t="shared" si="23"/>
        <v/>
      </c>
      <c r="AV24" s="247" t="str">
        <f t="shared" si="24"/>
        <v/>
      </c>
      <c r="AW24" s="245">
        <f t="shared" si="25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20.25" customHeight="1" x14ac:dyDescent="0.25">
      <c r="A25" s="80">
        <v>20</v>
      </c>
      <c r="B25" s="199"/>
      <c r="C25" s="82" t="s">
        <v>37</v>
      </c>
      <c r="D25" s="183" t="s">
        <v>393</v>
      </c>
      <c r="E25" s="84">
        <v>2634</v>
      </c>
      <c r="F25" s="85" t="s">
        <v>287</v>
      </c>
      <c r="G25" s="85">
        <v>5</v>
      </c>
      <c r="H25" s="85">
        <v>4</v>
      </c>
      <c r="I25" s="85">
        <v>4</v>
      </c>
      <c r="J25" s="85">
        <v>3</v>
      </c>
      <c r="K25" s="102"/>
      <c r="L25" s="85">
        <v>5</v>
      </c>
      <c r="M25" s="85"/>
      <c r="N25" s="85">
        <v>4</v>
      </c>
      <c r="O25" s="85">
        <v>5</v>
      </c>
      <c r="P25" s="85">
        <v>4</v>
      </c>
      <c r="Q25" s="85">
        <v>3</v>
      </c>
      <c r="R25" s="102">
        <v>4</v>
      </c>
      <c r="S25" s="85">
        <v>4</v>
      </c>
      <c r="T25" s="85"/>
      <c r="U25" s="85"/>
      <c r="V25" s="245">
        <f t="shared" si="0"/>
        <v>3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2</v>
      </c>
      <c r="AA25" s="98">
        <f t="shared" si="5"/>
        <v>6</v>
      </c>
      <c r="AB25" s="98">
        <f t="shared" si="6"/>
        <v>3</v>
      </c>
      <c r="AC25" s="98">
        <f t="shared" si="7"/>
        <v>11</v>
      </c>
      <c r="AD25" s="255">
        <f t="shared" si="8"/>
        <v>4.0909090909090908</v>
      </c>
      <c r="AE25" s="293">
        <f t="shared" si="26"/>
        <v>0</v>
      </c>
      <c r="AF25" s="15"/>
      <c r="AG25" s="247" t="str">
        <f t="shared" si="9"/>
        <v>з</v>
      </c>
      <c r="AH25" s="247">
        <f t="shared" si="10"/>
        <v>5</v>
      </c>
      <c r="AI25" s="247">
        <f t="shared" si="11"/>
        <v>4</v>
      </c>
      <c r="AJ25" s="247">
        <f t="shared" si="12"/>
        <v>4</v>
      </c>
      <c r="AK25" s="247">
        <f t="shared" si="13"/>
        <v>3</v>
      </c>
      <c r="AL25" s="247" t="str">
        <f t="shared" si="14"/>
        <v/>
      </c>
      <c r="AM25" s="247">
        <f t="shared" si="15"/>
        <v>5</v>
      </c>
      <c r="AN25" s="247" t="str">
        <f t="shared" si="16"/>
        <v/>
      </c>
      <c r="AO25" s="247">
        <f t="shared" si="17"/>
        <v>4</v>
      </c>
      <c r="AP25" s="247">
        <f t="shared" si="18"/>
        <v>5</v>
      </c>
      <c r="AQ25" s="247">
        <f t="shared" si="19"/>
        <v>4</v>
      </c>
      <c r="AR25" s="247">
        <f t="shared" si="20"/>
        <v>3</v>
      </c>
      <c r="AS25" s="247">
        <f t="shared" si="21"/>
        <v>4</v>
      </c>
      <c r="AT25" s="247">
        <f t="shared" si="22"/>
        <v>4</v>
      </c>
      <c r="AU25" s="247" t="str">
        <f t="shared" si="23"/>
        <v/>
      </c>
      <c r="AV25" s="247" t="str">
        <f t="shared" si="24"/>
        <v/>
      </c>
      <c r="AW25" s="245">
        <f t="shared" si="25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20.25" customHeight="1" x14ac:dyDescent="0.25">
      <c r="A26" s="80">
        <v>21</v>
      </c>
      <c r="B26" s="199"/>
      <c r="C26" s="82" t="s">
        <v>37</v>
      </c>
      <c r="D26" s="183" t="s">
        <v>394</v>
      </c>
      <c r="E26" s="84">
        <v>2634</v>
      </c>
      <c r="F26" s="85" t="s">
        <v>287</v>
      </c>
      <c r="G26" s="85">
        <v>4</v>
      </c>
      <c r="H26" s="85">
        <v>5</v>
      </c>
      <c r="I26" s="85">
        <v>4</v>
      </c>
      <c r="J26" s="85">
        <v>3</v>
      </c>
      <c r="K26" s="102"/>
      <c r="L26" s="85">
        <v>5</v>
      </c>
      <c r="M26" s="85"/>
      <c r="N26" s="85">
        <v>4</v>
      </c>
      <c r="O26" s="85">
        <v>5</v>
      </c>
      <c r="P26" s="85">
        <v>3</v>
      </c>
      <c r="Q26" s="85">
        <v>3</v>
      </c>
      <c r="R26" s="102">
        <v>5</v>
      </c>
      <c r="S26" s="85">
        <v>4</v>
      </c>
      <c r="T26" s="85"/>
      <c r="U26" s="85"/>
      <c r="V26" s="245">
        <f t="shared" si="0"/>
        <v>3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3</v>
      </c>
      <c r="AA26" s="98">
        <f t="shared" si="5"/>
        <v>4</v>
      </c>
      <c r="AB26" s="98">
        <f t="shared" si="6"/>
        <v>4</v>
      </c>
      <c r="AC26" s="98">
        <f t="shared" si="7"/>
        <v>11</v>
      </c>
      <c r="AD26" s="255">
        <f t="shared" si="8"/>
        <v>4.0909090909090908</v>
      </c>
      <c r="AE26" s="293">
        <f t="shared" si="26"/>
        <v>0</v>
      </c>
      <c r="AF26" s="15"/>
      <c r="AG26" s="247" t="str">
        <f t="shared" si="9"/>
        <v>з</v>
      </c>
      <c r="AH26" s="247">
        <f t="shared" si="10"/>
        <v>4</v>
      </c>
      <c r="AI26" s="247">
        <f t="shared" si="11"/>
        <v>5</v>
      </c>
      <c r="AJ26" s="247">
        <f t="shared" si="12"/>
        <v>4</v>
      </c>
      <c r="AK26" s="247">
        <f t="shared" si="13"/>
        <v>3</v>
      </c>
      <c r="AL26" s="247" t="str">
        <f t="shared" si="14"/>
        <v/>
      </c>
      <c r="AM26" s="247">
        <f t="shared" si="15"/>
        <v>5</v>
      </c>
      <c r="AN26" s="247" t="str">
        <f t="shared" si="16"/>
        <v/>
      </c>
      <c r="AO26" s="247">
        <f t="shared" si="17"/>
        <v>4</v>
      </c>
      <c r="AP26" s="247">
        <f t="shared" si="18"/>
        <v>5</v>
      </c>
      <c r="AQ26" s="247">
        <f t="shared" si="19"/>
        <v>3</v>
      </c>
      <c r="AR26" s="247">
        <f t="shared" si="20"/>
        <v>3</v>
      </c>
      <c r="AS26" s="247">
        <f t="shared" si="21"/>
        <v>5</v>
      </c>
      <c r="AT26" s="247">
        <f t="shared" si="22"/>
        <v>4</v>
      </c>
      <c r="AU26" s="247" t="str">
        <f t="shared" si="23"/>
        <v/>
      </c>
      <c r="AV26" s="247" t="str">
        <f t="shared" si="24"/>
        <v/>
      </c>
      <c r="AW26" s="245">
        <f t="shared" si="25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20.25" customHeight="1" x14ac:dyDescent="0.25">
      <c r="A27" s="80">
        <v>22</v>
      </c>
      <c r="B27" s="199"/>
      <c r="C27" s="82" t="s">
        <v>37</v>
      </c>
      <c r="D27" s="183" t="s">
        <v>395</v>
      </c>
      <c r="E27" s="84">
        <v>2634</v>
      </c>
      <c r="F27" s="85" t="s">
        <v>287</v>
      </c>
      <c r="G27" s="85">
        <v>5</v>
      </c>
      <c r="H27" s="85">
        <v>5</v>
      </c>
      <c r="I27" s="85">
        <v>4</v>
      </c>
      <c r="J27" s="85">
        <v>3</v>
      </c>
      <c r="L27" s="85">
        <v>5</v>
      </c>
      <c r="M27" s="85"/>
      <c r="N27" s="85" t="s">
        <v>40</v>
      </c>
      <c r="O27" s="85">
        <v>5</v>
      </c>
      <c r="P27" s="85">
        <v>4</v>
      </c>
      <c r="Q27" s="85">
        <v>5</v>
      </c>
      <c r="R27" s="102">
        <v>4</v>
      </c>
      <c r="S27" s="85">
        <v>4</v>
      </c>
      <c r="T27" s="85"/>
      <c r="U27" s="85"/>
      <c r="V27" s="245">
        <f t="shared" si="0"/>
        <v>3</v>
      </c>
      <c r="W27" s="98">
        <f t="shared" si="1"/>
        <v>0</v>
      </c>
      <c r="X27" s="98">
        <f t="shared" si="2"/>
        <v>0</v>
      </c>
      <c r="Y27" s="98">
        <f t="shared" si="3"/>
        <v>0</v>
      </c>
      <c r="Z27" s="98">
        <f t="shared" si="4"/>
        <v>1</v>
      </c>
      <c r="AA27" s="98">
        <f t="shared" si="5"/>
        <v>4</v>
      </c>
      <c r="AB27" s="98">
        <f t="shared" si="6"/>
        <v>5</v>
      </c>
      <c r="AC27" s="98">
        <f t="shared" si="7"/>
        <v>10</v>
      </c>
      <c r="AD27" s="255">
        <f t="shared" si="8"/>
        <v>4.4000000000000004</v>
      </c>
      <c r="AE27" s="293">
        <f t="shared" si="26"/>
        <v>0</v>
      </c>
      <c r="AF27" s="15"/>
      <c r="AG27" s="247" t="str">
        <f t="shared" si="9"/>
        <v>з</v>
      </c>
      <c r="AH27" s="247">
        <f t="shared" si="10"/>
        <v>5</v>
      </c>
      <c r="AI27" s="247">
        <f t="shared" si="11"/>
        <v>5</v>
      </c>
      <c r="AJ27" s="247">
        <f t="shared" si="12"/>
        <v>4</v>
      </c>
      <c r="AK27" s="247">
        <f t="shared" si="13"/>
        <v>3</v>
      </c>
      <c r="AL27" s="247" t="str">
        <f t="shared" si="14"/>
        <v/>
      </c>
      <c r="AM27" s="247">
        <f t="shared" si="15"/>
        <v>5</v>
      </c>
      <c r="AN27" s="247" t="str">
        <f t="shared" si="16"/>
        <v/>
      </c>
      <c r="AO27" s="247" t="str">
        <f t="shared" si="17"/>
        <v>а</v>
      </c>
      <c r="AP27" s="247">
        <f t="shared" si="18"/>
        <v>5</v>
      </c>
      <c r="AQ27" s="247">
        <f t="shared" si="19"/>
        <v>4</v>
      </c>
      <c r="AR27" s="247">
        <f t="shared" si="20"/>
        <v>5</v>
      </c>
      <c r="AS27" s="247">
        <f t="shared" si="21"/>
        <v>4</v>
      </c>
      <c r="AT27" s="247">
        <f t="shared" si="22"/>
        <v>4</v>
      </c>
      <c r="AU27" s="247" t="str">
        <f t="shared" si="23"/>
        <v/>
      </c>
      <c r="AV27" s="247" t="str">
        <f t="shared" si="24"/>
        <v/>
      </c>
      <c r="AW27" s="245">
        <f t="shared" si="25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20.25" customHeight="1" x14ac:dyDescent="0.25">
      <c r="A28" s="80">
        <v>23</v>
      </c>
      <c r="B28" s="199"/>
      <c r="C28" s="82" t="s">
        <v>37</v>
      </c>
      <c r="D28" s="183" t="s">
        <v>396</v>
      </c>
      <c r="E28" s="84">
        <v>2634</v>
      </c>
      <c r="F28" s="85" t="s">
        <v>287</v>
      </c>
      <c r="G28" s="85">
        <v>4</v>
      </c>
      <c r="H28" s="85">
        <v>4</v>
      </c>
      <c r="I28" s="85">
        <v>3</v>
      </c>
      <c r="J28" s="85">
        <v>3</v>
      </c>
      <c r="K28" s="102"/>
      <c r="L28" s="85">
        <v>5</v>
      </c>
      <c r="M28" s="85"/>
      <c r="N28" s="85">
        <v>4</v>
      </c>
      <c r="O28" s="85">
        <v>4</v>
      </c>
      <c r="P28" s="85">
        <v>4</v>
      </c>
      <c r="Q28" s="85">
        <v>3</v>
      </c>
      <c r="R28" s="102">
        <v>4</v>
      </c>
      <c r="S28" s="85">
        <v>4</v>
      </c>
      <c r="T28" s="85"/>
      <c r="U28" s="85"/>
      <c r="V28" s="245">
        <f t="shared" si="0"/>
        <v>3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3</v>
      </c>
      <c r="AA28" s="98">
        <f t="shared" si="5"/>
        <v>7</v>
      </c>
      <c r="AB28" s="98">
        <f t="shared" si="6"/>
        <v>1</v>
      </c>
      <c r="AC28" s="98">
        <f t="shared" si="7"/>
        <v>11</v>
      </c>
      <c r="AD28" s="255">
        <f t="shared" si="8"/>
        <v>3.8181818181818183</v>
      </c>
      <c r="AE28" s="293">
        <f t="shared" si="26"/>
        <v>0</v>
      </c>
      <c r="AF28" s="15"/>
      <c r="AG28" s="247" t="str">
        <f t="shared" si="9"/>
        <v>з</v>
      </c>
      <c r="AH28" s="247">
        <f t="shared" si="10"/>
        <v>4</v>
      </c>
      <c r="AI28" s="247">
        <f t="shared" si="11"/>
        <v>4</v>
      </c>
      <c r="AJ28" s="247">
        <f t="shared" si="12"/>
        <v>3</v>
      </c>
      <c r="AK28" s="247">
        <f t="shared" si="13"/>
        <v>3</v>
      </c>
      <c r="AL28" s="247" t="str">
        <f t="shared" si="14"/>
        <v/>
      </c>
      <c r="AM28" s="247">
        <f t="shared" si="15"/>
        <v>5</v>
      </c>
      <c r="AN28" s="247" t="str">
        <f t="shared" si="16"/>
        <v/>
      </c>
      <c r="AO28" s="247">
        <f t="shared" si="17"/>
        <v>4</v>
      </c>
      <c r="AP28" s="247">
        <f t="shared" si="18"/>
        <v>4</v>
      </c>
      <c r="AQ28" s="247">
        <f t="shared" si="19"/>
        <v>4</v>
      </c>
      <c r="AR28" s="247">
        <f t="shared" si="20"/>
        <v>3</v>
      </c>
      <c r="AS28" s="247">
        <f t="shared" si="21"/>
        <v>4</v>
      </c>
      <c r="AT28" s="247">
        <f t="shared" si="22"/>
        <v>4</v>
      </c>
      <c r="AU28" s="247" t="str">
        <f t="shared" si="23"/>
        <v/>
      </c>
      <c r="AV28" s="247" t="str">
        <f t="shared" si="24"/>
        <v/>
      </c>
      <c r="AW28" s="245">
        <f t="shared" si="25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20.25" customHeight="1" x14ac:dyDescent="0.25">
      <c r="A29" s="80">
        <v>24</v>
      </c>
      <c r="B29" s="199"/>
      <c r="C29" s="82" t="s">
        <v>37</v>
      </c>
      <c r="D29" s="183" t="s">
        <v>397</v>
      </c>
      <c r="E29" s="84">
        <v>2634</v>
      </c>
      <c r="F29" s="85" t="s">
        <v>287</v>
      </c>
      <c r="G29" s="85">
        <v>5</v>
      </c>
      <c r="H29" s="85">
        <v>5</v>
      </c>
      <c r="I29" s="85">
        <v>5</v>
      </c>
      <c r="J29" s="85">
        <v>4</v>
      </c>
      <c r="K29" s="102"/>
      <c r="L29" s="85">
        <v>5</v>
      </c>
      <c r="M29" s="85"/>
      <c r="N29" s="85">
        <v>5</v>
      </c>
      <c r="O29" s="85">
        <v>5</v>
      </c>
      <c r="P29" s="85">
        <v>4</v>
      </c>
      <c r="Q29" s="85">
        <v>5</v>
      </c>
      <c r="R29" s="102">
        <v>5</v>
      </c>
      <c r="S29" s="85">
        <v>5</v>
      </c>
      <c r="T29" s="85"/>
      <c r="U29" s="85"/>
      <c r="V29" s="245">
        <f t="shared" si="0"/>
        <v>4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0</v>
      </c>
      <c r="AA29" s="98">
        <f t="shared" si="5"/>
        <v>2</v>
      </c>
      <c r="AB29" s="98">
        <f t="shared" si="6"/>
        <v>9</v>
      </c>
      <c r="AC29" s="98">
        <f t="shared" si="7"/>
        <v>11</v>
      </c>
      <c r="AD29" s="255">
        <f t="shared" si="8"/>
        <v>4.8181818181818183</v>
      </c>
      <c r="AE29" s="293">
        <f t="shared" si="26"/>
        <v>0</v>
      </c>
      <c r="AF29" s="15"/>
      <c r="AG29" s="247" t="str">
        <f t="shared" si="9"/>
        <v>з</v>
      </c>
      <c r="AH29" s="247">
        <f t="shared" si="10"/>
        <v>5</v>
      </c>
      <c r="AI29" s="247">
        <f t="shared" si="11"/>
        <v>5</v>
      </c>
      <c r="AJ29" s="247">
        <f t="shared" si="12"/>
        <v>5</v>
      </c>
      <c r="AK29" s="247">
        <f t="shared" si="13"/>
        <v>4</v>
      </c>
      <c r="AL29" s="247" t="str">
        <f t="shared" si="14"/>
        <v/>
      </c>
      <c r="AM29" s="247">
        <f t="shared" si="15"/>
        <v>5</v>
      </c>
      <c r="AN29" s="247" t="str">
        <f t="shared" si="16"/>
        <v/>
      </c>
      <c r="AO29" s="247">
        <f t="shared" si="17"/>
        <v>5</v>
      </c>
      <c r="AP29" s="247">
        <f t="shared" si="18"/>
        <v>5</v>
      </c>
      <c r="AQ29" s="247">
        <f t="shared" si="19"/>
        <v>4</v>
      </c>
      <c r="AR29" s="247">
        <f t="shared" si="20"/>
        <v>5</v>
      </c>
      <c r="AS29" s="247">
        <f t="shared" si="21"/>
        <v>5</v>
      </c>
      <c r="AT29" s="247">
        <f t="shared" si="22"/>
        <v>5</v>
      </c>
      <c r="AU29" s="247" t="str">
        <f t="shared" si="23"/>
        <v/>
      </c>
      <c r="AV29" s="247" t="str">
        <f t="shared" si="24"/>
        <v/>
      </c>
      <c r="AW29" s="245">
        <f t="shared" si="25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20.25" customHeight="1" x14ac:dyDescent="0.25">
      <c r="A30" s="80">
        <v>25</v>
      </c>
      <c r="B30" s="199"/>
      <c r="C30" s="82" t="s">
        <v>37</v>
      </c>
      <c r="D30" s="183" t="s">
        <v>398</v>
      </c>
      <c r="E30" s="84">
        <v>2634</v>
      </c>
      <c r="F30" s="85" t="s">
        <v>287</v>
      </c>
      <c r="G30" s="85">
        <v>5</v>
      </c>
      <c r="H30" s="85">
        <v>4</v>
      </c>
      <c r="I30" s="85">
        <v>4</v>
      </c>
      <c r="J30" s="85">
        <v>3</v>
      </c>
      <c r="K30" s="102"/>
      <c r="L30" s="85">
        <v>5</v>
      </c>
      <c r="M30" s="85"/>
      <c r="N30" s="85" t="s">
        <v>40</v>
      </c>
      <c r="O30" s="85">
        <v>5</v>
      </c>
      <c r="P30" s="85">
        <v>4</v>
      </c>
      <c r="Q30" s="85">
        <v>4</v>
      </c>
      <c r="R30" s="102">
        <v>4</v>
      </c>
      <c r="S30" s="85">
        <v>4</v>
      </c>
      <c r="T30" s="85"/>
      <c r="U30" s="85"/>
      <c r="V30" s="245">
        <f t="shared" si="0"/>
        <v>3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1</v>
      </c>
      <c r="AA30" s="98">
        <f t="shared" si="5"/>
        <v>6</v>
      </c>
      <c r="AB30" s="98">
        <f t="shared" si="6"/>
        <v>3</v>
      </c>
      <c r="AC30" s="98">
        <f t="shared" si="7"/>
        <v>10</v>
      </c>
      <c r="AD30" s="255">
        <f t="shared" si="8"/>
        <v>4.2</v>
      </c>
      <c r="AE30" s="293">
        <f t="shared" si="26"/>
        <v>0</v>
      </c>
      <c r="AF30" s="15"/>
      <c r="AG30" s="247" t="str">
        <f t="shared" si="9"/>
        <v>з</v>
      </c>
      <c r="AH30" s="247">
        <f t="shared" si="10"/>
        <v>5</v>
      </c>
      <c r="AI30" s="247">
        <f t="shared" si="11"/>
        <v>4</v>
      </c>
      <c r="AJ30" s="247">
        <f t="shared" si="12"/>
        <v>4</v>
      </c>
      <c r="AK30" s="247">
        <f t="shared" si="13"/>
        <v>3</v>
      </c>
      <c r="AL30" s="247" t="str">
        <f t="shared" si="14"/>
        <v/>
      </c>
      <c r="AM30" s="247">
        <f t="shared" si="15"/>
        <v>5</v>
      </c>
      <c r="AN30" s="247" t="str">
        <f t="shared" si="16"/>
        <v/>
      </c>
      <c r="AO30" s="247" t="str">
        <f t="shared" si="17"/>
        <v>а</v>
      </c>
      <c r="AP30" s="247">
        <f t="shared" si="18"/>
        <v>5</v>
      </c>
      <c r="AQ30" s="247">
        <f t="shared" si="19"/>
        <v>4</v>
      </c>
      <c r="AR30" s="247">
        <f t="shared" si="20"/>
        <v>4</v>
      </c>
      <c r="AS30" s="247">
        <f t="shared" si="21"/>
        <v>4</v>
      </c>
      <c r="AT30" s="247">
        <f t="shared" si="22"/>
        <v>4</v>
      </c>
      <c r="AU30" s="247" t="str">
        <f t="shared" si="23"/>
        <v/>
      </c>
      <c r="AV30" s="247" t="str">
        <f t="shared" si="24"/>
        <v/>
      </c>
      <c r="AW30" s="245">
        <f t="shared" si="25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20.25" customHeight="1" x14ac:dyDescent="0.25">
      <c r="A31" s="80">
        <v>26</v>
      </c>
      <c r="B31" s="199"/>
      <c r="C31" s="82" t="s">
        <v>37</v>
      </c>
      <c r="D31" s="183" t="s">
        <v>399</v>
      </c>
      <c r="E31" s="84">
        <v>2634</v>
      </c>
      <c r="F31" s="85" t="s">
        <v>287</v>
      </c>
      <c r="G31" s="85">
        <v>5</v>
      </c>
      <c r="H31" s="85">
        <v>4</v>
      </c>
      <c r="I31" s="85">
        <v>3</v>
      </c>
      <c r="J31" s="85">
        <v>3</v>
      </c>
      <c r="K31" s="102"/>
      <c r="L31" s="85">
        <v>5</v>
      </c>
      <c r="M31" s="85"/>
      <c r="N31" s="85">
        <v>4</v>
      </c>
      <c r="O31" s="85">
        <v>5</v>
      </c>
      <c r="P31" s="85" t="s">
        <v>166</v>
      </c>
      <c r="Q31" s="85">
        <v>3</v>
      </c>
      <c r="R31" s="102">
        <v>5</v>
      </c>
      <c r="S31" s="85">
        <v>4</v>
      </c>
      <c r="T31" s="85"/>
      <c r="U31" s="85"/>
      <c r="V31" s="245">
        <f t="shared" si="0"/>
        <v>2</v>
      </c>
      <c r="W31" s="98">
        <f t="shared" si="1"/>
        <v>0</v>
      </c>
      <c r="X31" s="98">
        <f t="shared" si="2"/>
        <v>0</v>
      </c>
      <c r="Y31" s="98">
        <f t="shared" si="3"/>
        <v>1</v>
      </c>
      <c r="Z31" s="98">
        <f t="shared" si="4"/>
        <v>3</v>
      </c>
      <c r="AA31" s="98">
        <f t="shared" si="5"/>
        <v>3</v>
      </c>
      <c r="AB31" s="98">
        <f t="shared" si="6"/>
        <v>4</v>
      </c>
      <c r="AC31" s="98">
        <f t="shared" si="7"/>
        <v>11</v>
      </c>
      <c r="AD31" s="255">
        <f t="shared" si="8"/>
        <v>3.9090909090909092</v>
      </c>
      <c r="AE31" s="293">
        <f t="shared" si="26"/>
        <v>0</v>
      </c>
      <c r="AF31" s="15"/>
      <c r="AG31" s="247" t="str">
        <f t="shared" si="9"/>
        <v>з</v>
      </c>
      <c r="AH31" s="247">
        <f t="shared" si="10"/>
        <v>5</v>
      </c>
      <c r="AI31" s="247">
        <f t="shared" si="11"/>
        <v>4</v>
      </c>
      <c r="AJ31" s="247">
        <f t="shared" si="12"/>
        <v>3</v>
      </c>
      <c r="AK31" s="247">
        <f t="shared" si="13"/>
        <v>3</v>
      </c>
      <c r="AL31" s="247" t="str">
        <f t="shared" si="14"/>
        <v/>
      </c>
      <c r="AM31" s="247">
        <f t="shared" si="15"/>
        <v>5</v>
      </c>
      <c r="AN31" s="247" t="str">
        <f t="shared" si="16"/>
        <v/>
      </c>
      <c r="AO31" s="247">
        <f t="shared" si="17"/>
        <v>4</v>
      </c>
      <c r="AP31" s="247">
        <f t="shared" si="18"/>
        <v>5</v>
      </c>
      <c r="AQ31" s="247">
        <f t="shared" si="19"/>
        <v>2</v>
      </c>
      <c r="AR31" s="247">
        <f t="shared" si="20"/>
        <v>3</v>
      </c>
      <c r="AS31" s="247">
        <f t="shared" si="21"/>
        <v>5</v>
      </c>
      <c r="AT31" s="247">
        <f t="shared" si="22"/>
        <v>4</v>
      </c>
      <c r="AU31" s="247" t="str">
        <f t="shared" si="23"/>
        <v/>
      </c>
      <c r="AV31" s="247" t="str">
        <f t="shared" si="24"/>
        <v/>
      </c>
      <c r="AW31" s="245">
        <f t="shared" si="25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20.25" customHeight="1" x14ac:dyDescent="0.25">
      <c r="A32" s="80"/>
      <c r="B32" s="36"/>
      <c r="C32" s="82"/>
      <c r="D32" s="183"/>
      <c r="E32" s="84"/>
      <c r="F32" s="85"/>
      <c r="G32" s="85"/>
      <c r="H32" s="85"/>
      <c r="I32" s="85"/>
      <c r="J32" s="85"/>
      <c r="K32" s="102"/>
      <c r="L32" s="102"/>
      <c r="M32" s="85"/>
      <c r="N32" s="85"/>
      <c r="O32" s="85"/>
      <c r="P32" s="85"/>
      <c r="Q32" s="85"/>
      <c r="R32" s="102"/>
      <c r="S32" s="85"/>
      <c r="T32" s="85"/>
      <c r="U32" s="85"/>
      <c r="V32" s="245">
        <f t="shared" si="0"/>
        <v>0</v>
      </c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0</v>
      </c>
      <c r="AA32" s="98">
        <f t="shared" si="5"/>
        <v>0</v>
      </c>
      <c r="AB32" s="98">
        <f t="shared" si="6"/>
        <v>0</v>
      </c>
      <c r="AC32" s="98">
        <f t="shared" si="7"/>
        <v>0</v>
      </c>
      <c r="AD32" s="255" t="str">
        <f t="shared" si="8"/>
        <v/>
      </c>
      <c r="AE32" s="293">
        <f t="shared" si="26"/>
        <v>0</v>
      </c>
      <c r="AF32" s="15"/>
      <c r="AG32" s="247" t="str">
        <f t="shared" si="9"/>
        <v/>
      </c>
      <c r="AH32" s="247" t="str">
        <f t="shared" si="10"/>
        <v/>
      </c>
      <c r="AI32" s="247" t="str">
        <f t="shared" si="11"/>
        <v/>
      </c>
      <c r="AJ32" s="247" t="str">
        <f t="shared" si="12"/>
        <v/>
      </c>
      <c r="AK32" s="247" t="str">
        <f t="shared" si="13"/>
        <v/>
      </c>
      <c r="AL32" s="247" t="str">
        <f t="shared" si="14"/>
        <v/>
      </c>
      <c r="AM32" s="247" t="str">
        <f t="shared" si="15"/>
        <v/>
      </c>
      <c r="AN32" s="247" t="str">
        <f t="shared" si="16"/>
        <v/>
      </c>
      <c r="AO32" s="247" t="str">
        <f t="shared" si="17"/>
        <v/>
      </c>
      <c r="AP32" s="247" t="str">
        <f t="shared" si="18"/>
        <v/>
      </c>
      <c r="AQ32" s="247" t="str">
        <f t="shared" si="19"/>
        <v/>
      </c>
      <c r="AR32" s="247" t="str">
        <f t="shared" si="20"/>
        <v/>
      </c>
      <c r="AS32" s="247" t="str">
        <f t="shared" si="21"/>
        <v/>
      </c>
      <c r="AT32" s="247" t="str">
        <f t="shared" si="22"/>
        <v/>
      </c>
      <c r="AU32" s="247" t="str">
        <f t="shared" si="23"/>
        <v/>
      </c>
      <c r="AV32" s="247" t="str">
        <f t="shared" si="24"/>
        <v/>
      </c>
      <c r="AW32" s="245">
        <f t="shared" si="25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3">
      <c r="A33" s="80"/>
      <c r="B33" s="123"/>
      <c r="C33" s="123"/>
      <c r="D33" s="123"/>
      <c r="E33" s="124">
        <f>COUNTIF(E6:E32,"2634")</f>
        <v>26</v>
      </c>
      <c r="F33" s="85"/>
      <c r="G33" s="85"/>
      <c r="H33" s="85"/>
      <c r="I33" s="85"/>
      <c r="J33" s="85"/>
      <c r="K33" s="85"/>
      <c r="L33" s="102"/>
      <c r="M33" s="85"/>
      <c r="N33" s="85"/>
      <c r="O33" s="102"/>
      <c r="P33" s="85"/>
      <c r="Q33" s="85"/>
      <c r="R33" s="102"/>
      <c r="S33" s="85"/>
      <c r="T33" s="85"/>
      <c r="U33" s="85"/>
      <c r="V33" s="124"/>
      <c r="W33" s="254">
        <f>SUM(W6:W32)</f>
        <v>0</v>
      </c>
      <c r="X33" s="254">
        <f>SUM(X6:X32)</f>
        <v>0</v>
      </c>
      <c r="Y33" s="254">
        <f>SUM(Y6:Y32)-X33</f>
        <v>4</v>
      </c>
      <c r="Z33" s="254">
        <f>SUM(Z6:Z32)</f>
        <v>74</v>
      </c>
      <c r="AA33" s="254">
        <f>SUM(AA6:AA32)</f>
        <v>107</v>
      </c>
      <c r="AB33" s="254">
        <f>SUM(AB6:AB32)</f>
        <v>95</v>
      </c>
      <c r="AC33" s="254">
        <f t="shared" si="7"/>
        <v>280</v>
      </c>
      <c r="AD33" s="255"/>
      <c r="AE33" s="256"/>
      <c r="AF33" s="15"/>
      <c r="AG33" s="294"/>
      <c r="AH33" s="294"/>
      <c r="AI33" s="294"/>
      <c r="AJ33" s="294"/>
      <c r="AK33" s="294"/>
      <c r="AL33" s="294"/>
      <c r="AM33" s="294"/>
      <c r="AN33" s="294"/>
      <c r="AO33" s="294"/>
      <c r="AP33" s="294"/>
      <c r="AQ33" s="294"/>
      <c r="AR33" s="294"/>
      <c r="AS33" s="294"/>
      <c r="AT33" s="294"/>
      <c r="AU33" s="294"/>
      <c r="AV33" s="294"/>
      <c r="AW33" s="124"/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2.75" customHeight="1" x14ac:dyDescent="0.25">
      <c r="A34" s="126"/>
      <c r="B34" s="126"/>
      <c r="C34" s="127" t="s">
        <v>68</v>
      </c>
      <c r="D34" s="127"/>
      <c r="E34" s="124"/>
      <c r="F34" s="257" t="str">
        <f t="array" ref="F34:U41">AG34:AV41</f>
        <v xml:space="preserve"> </v>
      </c>
      <c r="G34" s="257">
        <v>4.5</v>
      </c>
      <c r="H34" s="257">
        <v>4.384615384615385</v>
      </c>
      <c r="I34" s="257">
        <v>3.7307692307692308</v>
      </c>
      <c r="J34" s="257">
        <v>3.1538461538461537</v>
      </c>
      <c r="K34" s="257" t="str">
        <v xml:space="preserve"> </v>
      </c>
      <c r="L34" s="257">
        <v>4.8076923076923075</v>
      </c>
      <c r="M34" s="257" t="str">
        <v xml:space="preserve"> </v>
      </c>
      <c r="N34" s="257">
        <v>3.5454545454545454</v>
      </c>
      <c r="O34" s="129">
        <v>4.9615384615384617</v>
      </c>
      <c r="P34" s="129">
        <v>3.36</v>
      </c>
      <c r="Q34" s="129">
        <v>4.08</v>
      </c>
      <c r="R34" s="129">
        <v>4.0769230769230766</v>
      </c>
      <c r="S34" s="257">
        <v>3.8076923076923075</v>
      </c>
      <c r="T34" s="257" t="str">
        <v xml:space="preserve"> </v>
      </c>
      <c r="U34" s="257" t="str">
        <v xml:space="preserve"> </v>
      </c>
      <c r="V34" s="258">
        <f>сводн.!T27</f>
        <v>3</v>
      </c>
      <c r="AD34" s="255">
        <f>IF(ISERROR(((X33+Y33)*2+Z33*3+AA33*4+AB33*5)/SUM(X33,Y33:AB33)),"",((X33+Y33)*2+Z33*3+AA33*4+AB33*5)/SUM(X33,Y33:AB33))</f>
        <v>4.0464285714285717</v>
      </c>
      <c r="AE34" s="259"/>
      <c r="AF34" s="15"/>
      <c r="AG34" s="260" t="str">
        <f t="shared" ref="AG34:AV34" si="27">IF(COUNT(AG6:AG32)=0," ",SUM(AG6:AG32)/COUNT(AG6:AG32))</f>
        <v xml:space="preserve"> </v>
      </c>
      <c r="AH34" s="260">
        <f t="shared" si="27"/>
        <v>4.5</v>
      </c>
      <c r="AI34" s="260">
        <f t="shared" si="27"/>
        <v>4.384615384615385</v>
      </c>
      <c r="AJ34" s="260">
        <f t="shared" si="27"/>
        <v>3.7307692307692308</v>
      </c>
      <c r="AK34" s="260">
        <f t="shared" si="27"/>
        <v>3.1538461538461537</v>
      </c>
      <c r="AL34" s="260" t="str">
        <f t="shared" si="27"/>
        <v xml:space="preserve"> </v>
      </c>
      <c r="AM34" s="260">
        <f t="shared" si="27"/>
        <v>4.8076923076923075</v>
      </c>
      <c r="AN34" s="260" t="str">
        <f t="shared" si="27"/>
        <v xml:space="preserve"> </v>
      </c>
      <c r="AO34" s="260">
        <f t="shared" si="27"/>
        <v>3.5454545454545454</v>
      </c>
      <c r="AP34" s="260">
        <f t="shared" si="27"/>
        <v>4.9615384615384617</v>
      </c>
      <c r="AQ34" s="260">
        <f t="shared" si="27"/>
        <v>3.36</v>
      </c>
      <c r="AR34" s="260">
        <f t="shared" si="27"/>
        <v>4.08</v>
      </c>
      <c r="AS34" s="260">
        <f t="shared" si="27"/>
        <v>4.0769230769230766</v>
      </c>
      <c r="AT34" s="260">
        <f t="shared" si="27"/>
        <v>3.8076923076923075</v>
      </c>
      <c r="AU34" s="260" t="str">
        <f t="shared" si="27"/>
        <v xml:space="preserve"> </v>
      </c>
      <c r="AV34" s="261" t="str">
        <f t="shared" si="27"/>
        <v xml:space="preserve"> </v>
      </c>
      <c r="AW34" s="245"/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16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s="149" customFormat="1" x14ac:dyDescent="0.25">
      <c r="A35" s="134"/>
      <c r="B35" s="134"/>
      <c r="C35" s="135" t="s">
        <v>69</v>
      </c>
      <c r="D35" s="135"/>
      <c r="E35" s="136"/>
      <c r="F35" s="262" t="str">
        <v>0</v>
      </c>
      <c r="G35" s="262">
        <v>13</v>
      </c>
      <c r="H35" s="262">
        <v>12</v>
      </c>
      <c r="I35" s="262">
        <v>2</v>
      </c>
      <c r="J35" s="262" t="str">
        <v>0</v>
      </c>
      <c r="K35" s="262" t="str">
        <v>0</v>
      </c>
      <c r="L35" s="262">
        <v>21</v>
      </c>
      <c r="M35" s="262" t="str">
        <v>0</v>
      </c>
      <c r="N35" s="262">
        <v>2</v>
      </c>
      <c r="O35" s="263">
        <v>25</v>
      </c>
      <c r="P35" s="263">
        <v>1</v>
      </c>
      <c r="Q35" s="263">
        <v>10</v>
      </c>
      <c r="R35" s="263">
        <v>6</v>
      </c>
      <c r="S35" s="262">
        <v>3</v>
      </c>
      <c r="T35" s="262" t="str">
        <v>0</v>
      </c>
      <c r="U35" s="262" t="str">
        <v xml:space="preserve"> </v>
      </c>
      <c r="V35" s="264" t="str">
        <f>IF(COUNTIF(V6:V32,5)=0,"0",COUNTIF(V6:V32,5))</f>
        <v>0</v>
      </c>
      <c r="W35" s="136"/>
      <c r="X35" s="3">
        <f>SUM(X33:AB33)</f>
        <v>280</v>
      </c>
      <c r="Y35" s="3"/>
      <c r="Z35" s="3"/>
      <c r="AA35" s="3"/>
      <c r="AB35" s="3"/>
      <c r="AC35" s="265"/>
      <c r="AD35" s="255">
        <f>IF(ISERROR(((X35+Y35)*2+Z35*3+AA35*4+AB35*5)/SUM(X35,Y35:AB35)),"",((X35+Y35)*2+Z35*3+AA35*4+AB35*5)/SUM(X35,Y35:AB35))</f>
        <v>2</v>
      </c>
      <c r="AE35" s="266"/>
      <c r="AG35" s="267" t="str">
        <f t="shared" ref="AG35:AU35" si="28">IF(COUNTIF(AG6:AG32,5)=0,"0",COUNTIF(AG6:AG32,5))</f>
        <v>0</v>
      </c>
      <c r="AH35" s="267">
        <f t="shared" si="28"/>
        <v>13</v>
      </c>
      <c r="AI35" s="267">
        <f t="shared" si="28"/>
        <v>12</v>
      </c>
      <c r="AJ35" s="267">
        <f t="shared" si="28"/>
        <v>2</v>
      </c>
      <c r="AK35" s="267" t="str">
        <f t="shared" si="28"/>
        <v>0</v>
      </c>
      <c r="AL35" s="267" t="str">
        <f t="shared" si="28"/>
        <v>0</v>
      </c>
      <c r="AM35" s="267">
        <f t="shared" si="28"/>
        <v>21</v>
      </c>
      <c r="AN35" s="267" t="str">
        <f t="shared" si="28"/>
        <v>0</v>
      </c>
      <c r="AO35" s="267">
        <f t="shared" si="28"/>
        <v>2</v>
      </c>
      <c r="AP35" s="267">
        <f t="shared" si="28"/>
        <v>25</v>
      </c>
      <c r="AQ35" s="267">
        <f t="shared" si="28"/>
        <v>1</v>
      </c>
      <c r="AR35" s="267">
        <f t="shared" si="28"/>
        <v>10</v>
      </c>
      <c r="AS35" s="267">
        <f t="shared" si="28"/>
        <v>6</v>
      </c>
      <c r="AT35" s="267">
        <f t="shared" si="28"/>
        <v>3</v>
      </c>
      <c r="AU35" s="267" t="str">
        <f t="shared" si="28"/>
        <v>0</v>
      </c>
      <c r="AV35" s="268" t="str">
        <f>IF(COUNTIF(AV6:AV32,5)=0," ",COUNTIF(AV6:AV32,5))</f>
        <v xml:space="preserve"> </v>
      </c>
      <c r="AW35" s="267"/>
      <c r="AX35" s="269"/>
      <c r="AY35" s="270"/>
      <c r="AZ35" s="270"/>
      <c r="BA35" s="270"/>
      <c r="BB35" s="270"/>
      <c r="BC35" s="270"/>
      <c r="BD35" s="270"/>
      <c r="BE35" s="270"/>
      <c r="BF35" s="270"/>
      <c r="BG35" s="270"/>
      <c r="BH35" s="270"/>
      <c r="BI35" s="270"/>
      <c r="BJ35" s="270"/>
      <c r="BK35" s="270"/>
      <c r="BL35" s="270"/>
      <c r="BM35" s="270"/>
      <c r="BN35" s="270"/>
      <c r="BO35" s="271"/>
      <c r="BP35" s="271"/>
      <c r="BQ35" s="271"/>
      <c r="BR35" s="271"/>
      <c r="BS35" s="271"/>
      <c r="BT35" s="271"/>
      <c r="BU35" s="271"/>
      <c r="BV35" s="271"/>
      <c r="BW35" s="271"/>
      <c r="BX35" s="271"/>
      <c r="BY35" s="271"/>
      <c r="BZ35" s="271"/>
      <c r="CA35" s="271"/>
      <c r="CB35" s="271"/>
      <c r="CC35" s="271"/>
      <c r="CD35" s="271"/>
      <c r="CE35" s="271"/>
      <c r="CF35" s="271"/>
      <c r="CG35" s="271"/>
      <c r="CH35" s="271"/>
      <c r="CI35" s="271"/>
      <c r="CJ35" s="271"/>
      <c r="CK35" s="271"/>
      <c r="CL35" s="271"/>
      <c r="CM35" s="271"/>
    </row>
    <row r="36" spans="1:157" s="163" customFormat="1" x14ac:dyDescent="0.25">
      <c r="A36" s="150"/>
      <c r="B36" s="150"/>
      <c r="C36" s="151" t="s">
        <v>70</v>
      </c>
      <c r="D36" s="151"/>
      <c r="E36" s="152"/>
      <c r="F36" s="272" t="str">
        <v>0</v>
      </c>
      <c r="G36" s="272">
        <v>13</v>
      </c>
      <c r="H36" s="272">
        <v>12</v>
      </c>
      <c r="I36" s="272">
        <v>15</v>
      </c>
      <c r="J36" s="272">
        <v>4</v>
      </c>
      <c r="K36" s="272" t="str">
        <v>0</v>
      </c>
      <c r="L36" s="272">
        <v>5</v>
      </c>
      <c r="M36" s="272" t="str">
        <v>0</v>
      </c>
      <c r="N36" s="272">
        <v>8</v>
      </c>
      <c r="O36" s="273">
        <v>1</v>
      </c>
      <c r="P36" s="273">
        <v>10</v>
      </c>
      <c r="Q36" s="273">
        <v>8</v>
      </c>
      <c r="R36" s="273">
        <v>16</v>
      </c>
      <c r="S36" s="272">
        <v>15</v>
      </c>
      <c r="T36" s="272" t="str">
        <v>0</v>
      </c>
      <c r="U36" s="272" t="str">
        <v xml:space="preserve"> </v>
      </c>
      <c r="V36" s="274">
        <f>IF(COUNTIF(V6:V32,4)=0,"0",COUNTIF(V6:V32,4))</f>
        <v>4</v>
      </c>
      <c r="W36" s="275"/>
      <c r="X36" s="275"/>
      <c r="Y36" s="275" t="str">
        <f>IF(COUNTIF(Y6:Y32,4)=0," ",COUNTIF(Y6:Y32,4))</f>
        <v xml:space="preserve"> </v>
      </c>
      <c r="Z36" s="275">
        <f>IF(COUNTIF(Z6:Z32,4)=0," ",COUNTIF(Z6:Z32,4))</f>
        <v>2</v>
      </c>
      <c r="AA36" s="275">
        <f>IF(COUNTIF(AA6:AA32,4)=0," ",COUNTIF(AA6:AA32,4))</f>
        <v>6</v>
      </c>
      <c r="AB36" s="275">
        <f>IF(COUNTIF(AB6:AB32,4)=0," ",COUNTIF(AB6:AB32,4))</f>
        <v>3</v>
      </c>
      <c r="AC36" s="275"/>
      <c r="AD36" s="275"/>
      <c r="AE36" s="276" t="str">
        <f>IF(COUNTIF(AE6:AE32,4)=0," ",COUNTIF(AE6:AE32,4))</f>
        <v xml:space="preserve"> </v>
      </c>
      <c r="AF36" s="275" t="str">
        <f>IF(COUNTIF(AF6:AF32,4)=0," ",COUNTIF(AF6:AF32,4))</f>
        <v xml:space="preserve"> </v>
      </c>
      <c r="AG36" s="275" t="str">
        <f t="shared" ref="AG36:AU36" si="29">IF(COUNTIF(AG6:AG32,4)=0,"0",COUNTIF(AG6:AG32,4))</f>
        <v>0</v>
      </c>
      <c r="AH36" s="275">
        <f t="shared" si="29"/>
        <v>13</v>
      </c>
      <c r="AI36" s="275">
        <f t="shared" si="29"/>
        <v>12</v>
      </c>
      <c r="AJ36" s="275">
        <f t="shared" si="29"/>
        <v>15</v>
      </c>
      <c r="AK36" s="275">
        <f t="shared" si="29"/>
        <v>4</v>
      </c>
      <c r="AL36" s="275" t="str">
        <f t="shared" si="29"/>
        <v>0</v>
      </c>
      <c r="AM36" s="275">
        <f t="shared" si="29"/>
        <v>5</v>
      </c>
      <c r="AN36" s="275" t="str">
        <f t="shared" si="29"/>
        <v>0</v>
      </c>
      <c r="AO36" s="275">
        <f t="shared" si="29"/>
        <v>8</v>
      </c>
      <c r="AP36" s="275">
        <f t="shared" si="29"/>
        <v>1</v>
      </c>
      <c r="AQ36" s="275">
        <f t="shared" si="29"/>
        <v>10</v>
      </c>
      <c r="AR36" s="275">
        <f t="shared" si="29"/>
        <v>8</v>
      </c>
      <c r="AS36" s="275">
        <f t="shared" si="29"/>
        <v>16</v>
      </c>
      <c r="AT36" s="275">
        <f t="shared" si="29"/>
        <v>15</v>
      </c>
      <c r="AU36" s="275" t="str">
        <f t="shared" si="29"/>
        <v>0</v>
      </c>
      <c r="AV36" s="277" t="str">
        <f>IF(COUNTIF(AV6:AV32,4)=0," ",COUNTIF(AV6:AV32,4))</f>
        <v xml:space="preserve"> </v>
      </c>
      <c r="AW36" s="275"/>
      <c r="AX36" s="278"/>
      <c r="AY36" s="279"/>
      <c r="AZ36" s="279"/>
      <c r="BA36" s="279"/>
      <c r="BB36" s="279"/>
      <c r="BC36" s="279"/>
      <c r="BD36" s="279"/>
      <c r="BE36" s="279"/>
      <c r="BF36" s="279"/>
      <c r="BG36" s="279"/>
      <c r="BH36" s="279"/>
      <c r="BI36" s="279"/>
      <c r="BJ36" s="279"/>
      <c r="BK36" s="279"/>
      <c r="BL36" s="279"/>
      <c r="BM36" s="279"/>
      <c r="BN36" s="279"/>
      <c r="BO36" s="280"/>
      <c r="BP36" s="280"/>
      <c r="BQ36" s="280"/>
      <c r="BR36" s="280"/>
      <c r="BS36" s="280"/>
      <c r="BT36" s="280"/>
      <c r="BU36" s="280"/>
      <c r="BV36" s="280"/>
      <c r="BW36" s="280"/>
      <c r="BX36" s="280"/>
      <c r="BY36" s="280"/>
      <c r="BZ36" s="280"/>
      <c r="CA36" s="280"/>
      <c r="CB36" s="280"/>
      <c r="CC36" s="280"/>
      <c r="CD36" s="280"/>
      <c r="CE36" s="280"/>
      <c r="CF36" s="280"/>
      <c r="CG36" s="280"/>
      <c r="CH36" s="280"/>
      <c r="CI36" s="280"/>
      <c r="CJ36" s="280"/>
      <c r="CK36" s="280"/>
      <c r="CL36" s="280"/>
      <c r="CM36" s="280"/>
    </row>
    <row r="37" spans="1:157" s="177" customFormat="1" x14ac:dyDescent="0.25">
      <c r="A37" s="164"/>
      <c r="B37" s="164"/>
      <c r="C37" s="165" t="s">
        <v>71</v>
      </c>
      <c r="D37" s="165"/>
      <c r="E37" s="166"/>
      <c r="F37" s="281" t="str">
        <v>0</v>
      </c>
      <c r="G37" s="281" t="str">
        <v>0</v>
      </c>
      <c r="H37" s="281">
        <v>2</v>
      </c>
      <c r="I37" s="281">
        <v>9</v>
      </c>
      <c r="J37" s="281">
        <v>22</v>
      </c>
      <c r="K37" s="281" t="str">
        <v>0</v>
      </c>
      <c r="L37" s="281" t="str">
        <v>0</v>
      </c>
      <c r="M37" s="281" t="str">
        <v>0</v>
      </c>
      <c r="N37" s="281">
        <v>12</v>
      </c>
      <c r="O37" s="282" t="str">
        <v>0</v>
      </c>
      <c r="P37" s="282">
        <v>11</v>
      </c>
      <c r="Q37" s="282">
        <v>6</v>
      </c>
      <c r="R37" s="282">
        <v>4</v>
      </c>
      <c r="S37" s="281">
        <v>8</v>
      </c>
      <c r="T37" s="281" t="str">
        <v>0</v>
      </c>
      <c r="U37" s="281" t="str">
        <v xml:space="preserve"> </v>
      </c>
      <c r="V37" s="283">
        <f>IF(COUNTIF(V6:V32,3)=0,"0",COUNTIF(V6:V32,3))</f>
        <v>18</v>
      </c>
      <c r="W37" s="284"/>
      <c r="X37" s="284"/>
      <c r="Y37" s="284" t="str">
        <f>IF(COUNTIF(Y6:Y32,3)=0," ",COUNTIF(Y6:Y32,3))</f>
        <v xml:space="preserve"> </v>
      </c>
      <c r="Z37" s="284">
        <f>IF(COUNTIF(Z6:Z32,3)=0," ",COUNTIF(Z6:Z32,3))</f>
        <v>6</v>
      </c>
      <c r="AA37" s="284">
        <f>IF(COUNTIF(AA6:AA32,3)=0," ",COUNTIF(AA6:AA32,3))</f>
        <v>3</v>
      </c>
      <c r="AB37" s="284">
        <f>IF(COUNTIF(AB6:AB32,3)=0," ",COUNTIF(AB6:AB32,3))</f>
        <v>9</v>
      </c>
      <c r="AC37" s="284"/>
      <c r="AD37" s="284"/>
      <c r="AE37" s="285" t="str">
        <f>IF(COUNTIF(AE6:AE32,3)=0," ",COUNTIF(AE6:AE32,3))</f>
        <v xml:space="preserve"> </v>
      </c>
      <c r="AF37" s="284" t="str">
        <f>IF(COUNTIF(AF6:AF32,3)=0," ",COUNTIF(AF6:AF32,3))</f>
        <v xml:space="preserve"> </v>
      </c>
      <c r="AG37" s="284" t="str">
        <f t="shared" ref="AG37:AU37" si="30">IF(COUNTIF(AG6:AG32,3)=0,"0",COUNTIF(AG6:AG32,3))</f>
        <v>0</v>
      </c>
      <c r="AH37" s="284" t="str">
        <f t="shared" si="30"/>
        <v>0</v>
      </c>
      <c r="AI37" s="284">
        <f t="shared" si="30"/>
        <v>2</v>
      </c>
      <c r="AJ37" s="284">
        <f t="shared" si="30"/>
        <v>9</v>
      </c>
      <c r="AK37" s="284">
        <f t="shared" si="30"/>
        <v>22</v>
      </c>
      <c r="AL37" s="284" t="str">
        <f t="shared" si="30"/>
        <v>0</v>
      </c>
      <c r="AM37" s="284" t="str">
        <f t="shared" si="30"/>
        <v>0</v>
      </c>
      <c r="AN37" s="284" t="str">
        <f t="shared" si="30"/>
        <v>0</v>
      </c>
      <c r="AO37" s="284">
        <f t="shared" si="30"/>
        <v>12</v>
      </c>
      <c r="AP37" s="284" t="str">
        <f t="shared" si="30"/>
        <v>0</v>
      </c>
      <c r="AQ37" s="284">
        <f t="shared" si="30"/>
        <v>11</v>
      </c>
      <c r="AR37" s="284">
        <f t="shared" si="30"/>
        <v>6</v>
      </c>
      <c r="AS37" s="284">
        <f t="shared" si="30"/>
        <v>4</v>
      </c>
      <c r="AT37" s="284">
        <f t="shared" si="30"/>
        <v>8</v>
      </c>
      <c r="AU37" s="284" t="str">
        <f t="shared" si="30"/>
        <v>0</v>
      </c>
      <c r="AV37" s="286" t="str">
        <f>IF(COUNTIF(AV6:AV32,3)=0," ",COUNTIF(AV6:AV32,3))</f>
        <v xml:space="preserve"> </v>
      </c>
      <c r="AW37" s="284"/>
      <c r="AX37" s="287"/>
      <c r="AY37" s="288"/>
      <c r="AZ37" s="288"/>
      <c r="BA37" s="288"/>
      <c r="BB37" s="288"/>
      <c r="BC37" s="288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9"/>
      <c r="BP37" s="289"/>
      <c r="BQ37" s="289"/>
      <c r="BR37" s="289"/>
      <c r="BS37" s="289"/>
      <c r="BT37" s="289"/>
      <c r="BU37" s="289"/>
      <c r="BV37" s="289"/>
      <c r="BW37" s="289"/>
      <c r="BX37" s="289"/>
      <c r="BY37" s="289"/>
      <c r="BZ37" s="289"/>
      <c r="CA37" s="289"/>
      <c r="CB37" s="289"/>
      <c r="CC37" s="289"/>
      <c r="CD37" s="289"/>
      <c r="CE37" s="289"/>
      <c r="CF37" s="289"/>
      <c r="CG37" s="289"/>
      <c r="CH37" s="289"/>
      <c r="CI37" s="289"/>
      <c r="CJ37" s="289"/>
      <c r="CK37" s="289"/>
      <c r="CL37" s="289"/>
      <c r="CM37" s="289"/>
    </row>
    <row r="38" spans="1:157" x14ac:dyDescent="0.25">
      <c r="A38" s="126"/>
      <c r="B38" s="126"/>
      <c r="C38" s="127" t="s">
        <v>72</v>
      </c>
      <c r="D38" s="127"/>
      <c r="E38" s="124"/>
      <c r="F38" s="85">
        <v>0</v>
      </c>
      <c r="G38" s="85">
        <v>0</v>
      </c>
      <c r="H38" s="85">
        <v>0</v>
      </c>
      <c r="I38" s="85">
        <v>0</v>
      </c>
      <c r="J38" s="85">
        <v>0</v>
      </c>
      <c r="K38" s="85">
        <v>0</v>
      </c>
      <c r="L38" s="85">
        <v>0</v>
      </c>
      <c r="M38" s="85">
        <v>0</v>
      </c>
      <c r="N38" s="85">
        <v>0</v>
      </c>
      <c r="O38" s="102">
        <v>0</v>
      </c>
      <c r="P38" s="102">
        <v>3</v>
      </c>
      <c r="Q38" s="102">
        <v>1</v>
      </c>
      <c r="R38" s="102">
        <v>0</v>
      </c>
      <c r="S38" s="85">
        <v>0</v>
      </c>
      <c r="T38" s="85">
        <v>0</v>
      </c>
      <c r="U38" s="85">
        <v>0</v>
      </c>
      <c r="V38" s="245">
        <f>IF(COUNTIF(V6:V32,2)=0,"0",COUNTIF(V6:V32,2))</f>
        <v>4</v>
      </c>
      <c r="W38" s="245"/>
      <c r="X38" s="245"/>
      <c r="Y38" s="245" t="str">
        <f>IF(COUNTIF(Y6:Y32,2)=0," ",COUNTIF(Y6:Y32,2))</f>
        <v xml:space="preserve"> </v>
      </c>
      <c r="Z38" s="245">
        <f>IF(COUNTIF(Z6:Z32,2)=0," ",COUNTIF(Z6:Z32,2))</f>
        <v>3</v>
      </c>
      <c r="AA38" s="245">
        <f>IF(COUNTIF(AA6:AA32,2)=0," ",COUNTIF(AA6:AA32,2))</f>
        <v>5</v>
      </c>
      <c r="AB38" s="245">
        <f>IF(COUNTIF(AB6:AB32,2)=0," ",COUNTIF(AB6:AB32,2))</f>
        <v>3</v>
      </c>
      <c r="AC38" s="245"/>
      <c r="AD38" s="245"/>
      <c r="AE38" s="290" t="str">
        <f>IF(COUNTIF(AE6:AE32,2)=0," ",COUNTIF(AE6:AE32,2))</f>
        <v xml:space="preserve"> </v>
      </c>
      <c r="AF38" s="245" t="str">
        <f>IF(COUNTIF(AF6:AF32,2)=0," ",COUNTIF(AF6:AF32,2))</f>
        <v xml:space="preserve"> </v>
      </c>
      <c r="AG38" s="245">
        <f t="shared" ref="AG38:AV38" si="31">COUNTIF(AG6:AG32,2)+COUNTIF(AG6:AG32,"д")</f>
        <v>0</v>
      </c>
      <c r="AH38" s="245">
        <f t="shared" si="31"/>
        <v>0</v>
      </c>
      <c r="AI38" s="245">
        <f t="shared" si="31"/>
        <v>0</v>
      </c>
      <c r="AJ38" s="245">
        <f t="shared" si="31"/>
        <v>0</v>
      </c>
      <c r="AK38" s="245">
        <f t="shared" si="31"/>
        <v>0</v>
      </c>
      <c r="AL38" s="245">
        <f t="shared" si="31"/>
        <v>0</v>
      </c>
      <c r="AM38" s="245">
        <f t="shared" si="31"/>
        <v>0</v>
      </c>
      <c r="AN38" s="245">
        <f t="shared" si="31"/>
        <v>0</v>
      </c>
      <c r="AO38" s="245">
        <f t="shared" si="31"/>
        <v>0</v>
      </c>
      <c r="AP38" s="245">
        <f t="shared" si="31"/>
        <v>0</v>
      </c>
      <c r="AQ38" s="245">
        <f t="shared" si="31"/>
        <v>3</v>
      </c>
      <c r="AR38" s="245">
        <f t="shared" si="31"/>
        <v>1</v>
      </c>
      <c r="AS38" s="245">
        <f t="shared" si="31"/>
        <v>0</v>
      </c>
      <c r="AT38" s="245">
        <f t="shared" si="31"/>
        <v>0</v>
      </c>
      <c r="AU38" s="245">
        <f t="shared" si="31"/>
        <v>0</v>
      </c>
      <c r="AV38" s="245">
        <f t="shared" si="31"/>
        <v>0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DG38"/>
    </row>
    <row r="39" spans="1:157" x14ac:dyDescent="0.25">
      <c r="A39" s="126"/>
      <c r="B39" s="126"/>
      <c r="C39" s="127" t="s">
        <v>73</v>
      </c>
      <c r="D39" s="127"/>
      <c r="E39" s="124"/>
      <c r="F39" s="85">
        <v>0</v>
      </c>
      <c r="G39" s="85">
        <v>0</v>
      </c>
      <c r="H39" s="85">
        <v>0</v>
      </c>
      <c r="I39" s="85">
        <v>0</v>
      </c>
      <c r="J39" s="85">
        <v>0</v>
      </c>
      <c r="K39" s="85">
        <v>0</v>
      </c>
      <c r="L39" s="85">
        <v>0</v>
      </c>
      <c r="M39" s="85">
        <v>0</v>
      </c>
      <c r="N39" s="85">
        <v>4</v>
      </c>
      <c r="O39" s="102">
        <v>0</v>
      </c>
      <c r="P39" s="102">
        <v>1</v>
      </c>
      <c r="Q39" s="102">
        <v>1</v>
      </c>
      <c r="R39" s="102">
        <v>0</v>
      </c>
      <c r="S39" s="85">
        <v>0</v>
      </c>
      <c r="T39" s="85">
        <v>0</v>
      </c>
      <c r="U39" s="85">
        <v>0</v>
      </c>
      <c r="V39" s="245">
        <f t="shared" ref="V39:AB39" si="32">COUNTBLANK(V6:V26)</f>
        <v>0</v>
      </c>
      <c r="W39" s="245">
        <f t="shared" si="32"/>
        <v>0</v>
      </c>
      <c r="X39" s="245">
        <f t="shared" si="32"/>
        <v>0</v>
      </c>
      <c r="Y39" s="245">
        <f t="shared" si="32"/>
        <v>0</v>
      </c>
      <c r="Z39" s="245">
        <f t="shared" si="32"/>
        <v>0</v>
      </c>
      <c r="AA39" s="245">
        <f t="shared" si="32"/>
        <v>0</v>
      </c>
      <c r="AB39" s="245">
        <f t="shared" si="32"/>
        <v>0</v>
      </c>
      <c r="AC39" s="245"/>
      <c r="AD39" s="245">
        <f>COUNTBLANK(AD6:AD32)</f>
        <v>1</v>
      </c>
      <c r="AE39" s="290" t="str">
        <f>IF(COUNTIF(AE6:AE32,"б")=0," ",COUNTIF(AE6:AE32,"б"))</f>
        <v xml:space="preserve"> </v>
      </c>
      <c r="AF39" s="291">
        <f t="shared" ref="AF39:BK39" si="33">IF(COUNTIF(AF6:AF32,"б")=0+COUNTIF(AF6:AF32,"а")=0,"0",COUNTIF(AF6:AF32,"б")+COUNTIF(AF6:AF32,"а"))</f>
        <v>0</v>
      </c>
      <c r="AG39" s="291">
        <f t="shared" si="33"/>
        <v>0</v>
      </c>
      <c r="AH39" s="291">
        <f t="shared" si="33"/>
        <v>0</v>
      </c>
      <c r="AI39" s="291">
        <f t="shared" si="33"/>
        <v>0</v>
      </c>
      <c r="AJ39" s="291">
        <f t="shared" si="33"/>
        <v>0</v>
      </c>
      <c r="AK39" s="291">
        <f t="shared" si="33"/>
        <v>0</v>
      </c>
      <c r="AL39" s="291">
        <f t="shared" si="33"/>
        <v>0</v>
      </c>
      <c r="AM39" s="291">
        <f t="shared" si="33"/>
        <v>0</v>
      </c>
      <c r="AN39" s="291">
        <f t="shared" si="33"/>
        <v>0</v>
      </c>
      <c r="AO39" s="291">
        <f t="shared" si="33"/>
        <v>4</v>
      </c>
      <c r="AP39" s="291">
        <f t="shared" si="33"/>
        <v>0</v>
      </c>
      <c r="AQ39" s="291">
        <f t="shared" si="33"/>
        <v>1</v>
      </c>
      <c r="AR39" s="291">
        <f t="shared" si="33"/>
        <v>1</v>
      </c>
      <c r="AS39" s="291">
        <f t="shared" si="33"/>
        <v>0</v>
      </c>
      <c r="AT39" s="291">
        <f t="shared" si="33"/>
        <v>0</v>
      </c>
      <c r="AU39" s="291">
        <f t="shared" si="33"/>
        <v>0</v>
      </c>
      <c r="AV39" s="291">
        <f t="shared" si="33"/>
        <v>0</v>
      </c>
      <c r="AW39" s="291">
        <f t="shared" si="33"/>
        <v>0</v>
      </c>
      <c r="AX39" s="291">
        <f t="shared" si="33"/>
        <v>0</v>
      </c>
      <c r="AY39" s="291">
        <f t="shared" si="33"/>
        <v>0</v>
      </c>
      <c r="AZ39" s="291">
        <f t="shared" si="33"/>
        <v>0</v>
      </c>
      <c r="BA39" s="291">
        <f t="shared" si="33"/>
        <v>0</v>
      </c>
      <c r="BB39" s="291">
        <f t="shared" si="33"/>
        <v>0</v>
      </c>
      <c r="BC39" s="291">
        <f t="shared" si="33"/>
        <v>0</v>
      </c>
      <c r="BD39" s="291">
        <f t="shared" si="33"/>
        <v>0</v>
      </c>
      <c r="BE39" s="291">
        <f t="shared" si="33"/>
        <v>0</v>
      </c>
      <c r="BF39" s="291">
        <f t="shared" si="33"/>
        <v>0</v>
      </c>
      <c r="BG39" s="291">
        <f t="shared" si="33"/>
        <v>0</v>
      </c>
      <c r="BH39" s="291">
        <f t="shared" si="33"/>
        <v>0</v>
      </c>
      <c r="BI39" s="291">
        <f t="shared" si="33"/>
        <v>0</v>
      </c>
      <c r="BJ39" s="291">
        <f t="shared" si="33"/>
        <v>0</v>
      </c>
      <c r="BK39" s="291">
        <f t="shared" si="33"/>
        <v>0</v>
      </c>
      <c r="BL39" s="291">
        <f t="shared" ref="BL39:CB39" si="34">IF(COUNTIF(BL6:BL32,"б")=0+COUNTIF(BL6:BL32,"а")=0,"0",COUNTIF(BL6:BL32,"б")+COUNTIF(BL6:BL32,"а"))</f>
        <v>0</v>
      </c>
      <c r="BM39" s="291">
        <f t="shared" si="34"/>
        <v>0</v>
      </c>
      <c r="BN39" s="291">
        <f t="shared" si="34"/>
        <v>0</v>
      </c>
      <c r="BO39" s="291">
        <f t="shared" si="34"/>
        <v>0</v>
      </c>
      <c r="BP39" s="291">
        <f t="shared" si="34"/>
        <v>0</v>
      </c>
      <c r="BQ39" s="291">
        <f t="shared" si="34"/>
        <v>0</v>
      </c>
      <c r="BR39" s="291">
        <f t="shared" si="34"/>
        <v>0</v>
      </c>
      <c r="BS39" s="291">
        <f t="shared" si="34"/>
        <v>0</v>
      </c>
      <c r="BT39" s="291">
        <f t="shared" si="34"/>
        <v>0</v>
      </c>
      <c r="BU39" s="291">
        <f t="shared" si="34"/>
        <v>0</v>
      </c>
      <c r="BV39" s="291">
        <f t="shared" si="34"/>
        <v>0</v>
      </c>
      <c r="BW39" s="291">
        <f t="shared" si="34"/>
        <v>0</v>
      </c>
      <c r="BX39" s="291">
        <f t="shared" si="34"/>
        <v>0</v>
      </c>
      <c r="BY39" s="291">
        <f t="shared" si="34"/>
        <v>0</v>
      </c>
      <c r="BZ39" s="291">
        <f t="shared" si="34"/>
        <v>0</v>
      </c>
      <c r="CA39" s="291">
        <f t="shared" si="34"/>
        <v>0</v>
      </c>
      <c r="CB39" s="291">
        <f t="shared" si="34"/>
        <v>0</v>
      </c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</row>
    <row r="40" spans="1:157" x14ac:dyDescent="0.25">
      <c r="A40" s="126"/>
      <c r="B40" s="126"/>
      <c r="C40" s="127" t="s">
        <v>74</v>
      </c>
      <c r="D40" s="127"/>
      <c r="E40" s="124"/>
      <c r="F40" s="85">
        <v>26</v>
      </c>
      <c r="G40" s="85" t="str">
        <v>0</v>
      </c>
      <c r="H40" s="85" t="str">
        <v>0</v>
      </c>
      <c r="I40" s="85" t="str">
        <v>0</v>
      </c>
      <c r="J40" s="85" t="str">
        <v>0</v>
      </c>
      <c r="K40" s="85" t="str">
        <v>0</v>
      </c>
      <c r="L40" s="85" t="str">
        <v>0</v>
      </c>
      <c r="M40" s="85" t="str">
        <v>0</v>
      </c>
      <c r="N40" s="85" t="str">
        <v>0</v>
      </c>
      <c r="O40" s="102" t="str">
        <v>0</v>
      </c>
      <c r="P40" s="102" t="str">
        <v>0</v>
      </c>
      <c r="Q40" s="102" t="str">
        <v>0</v>
      </c>
      <c r="R40" s="102" t="str">
        <v>0</v>
      </c>
      <c r="S40" s="85" t="str">
        <v>0</v>
      </c>
      <c r="T40" s="85" t="str">
        <v>0</v>
      </c>
      <c r="U40" s="85" t="str">
        <v>0</v>
      </c>
      <c r="V40" s="245" t="str">
        <f>IF(COUNTIF(V6:V32,"з")=0,"0",COUNTIF(V6:V32,"з"))</f>
        <v>0</v>
      </c>
      <c r="W40" s="245"/>
      <c r="X40" s="245"/>
      <c r="Y40" s="245" t="str">
        <f>IF(COUNTIF(Y6:Y32,"з")=0," ",COUNTIF(Y6:Y32,"з"))</f>
        <v xml:space="preserve"> </v>
      </c>
      <c r="Z40" s="245" t="str">
        <f>IF(COUNTIF(Z6:Z32,"з")=0," ",COUNTIF(Z6:Z32,"з"))</f>
        <v xml:space="preserve"> </v>
      </c>
      <c r="AA40" s="245" t="str">
        <f>IF(COUNTIF(AA6:AA32,"з")=0," ",COUNTIF(AA6:AA32,"з"))</f>
        <v xml:space="preserve"> </v>
      </c>
      <c r="AB40" s="245" t="str">
        <f>IF(COUNTIF(AB6:AB32,"з")=0," ",COUNTIF(AB6:AB32,"з"))</f>
        <v xml:space="preserve"> </v>
      </c>
      <c r="AC40" s="245"/>
      <c r="AD40" s="245" t="str">
        <f>IF(COUNTIF(AD6:AD32,"з")=0," ",COUNTIF(AD6:AD32,"з"))</f>
        <v xml:space="preserve"> </v>
      </c>
      <c r="AE40" s="290" t="str">
        <f>IF(COUNTIF(AE6:AE32,"з")=0," ",COUNTIF(AE6:AE32,"з"))</f>
        <v xml:space="preserve"> </v>
      </c>
      <c r="AF40" s="245" t="str">
        <f>IF(COUNTIF(AF6:AF32,"з")=0," ",COUNTIF(AF6:AF32,"з"))</f>
        <v xml:space="preserve"> </v>
      </c>
      <c r="AG40" s="245">
        <f t="shared" ref="AG40:AW40" si="35">IF(COUNTIF(AG6:AG32,"з")=0,"0",COUNTIF(AG6:AG32,"з"))</f>
        <v>26</v>
      </c>
      <c r="AH40" s="245" t="str">
        <f t="shared" si="35"/>
        <v>0</v>
      </c>
      <c r="AI40" s="245" t="str">
        <f t="shared" si="35"/>
        <v>0</v>
      </c>
      <c r="AJ40" s="245" t="str">
        <f t="shared" si="35"/>
        <v>0</v>
      </c>
      <c r="AK40" s="245" t="str">
        <f t="shared" si="35"/>
        <v>0</v>
      </c>
      <c r="AL40" s="245" t="str">
        <f t="shared" si="35"/>
        <v>0</v>
      </c>
      <c r="AM40" s="245" t="str">
        <f t="shared" si="35"/>
        <v>0</v>
      </c>
      <c r="AN40" s="245" t="str">
        <f t="shared" si="35"/>
        <v>0</v>
      </c>
      <c r="AO40" s="245" t="str">
        <f t="shared" si="35"/>
        <v>0</v>
      </c>
      <c r="AP40" s="245" t="str">
        <f t="shared" si="35"/>
        <v>0</v>
      </c>
      <c r="AQ40" s="245" t="str">
        <f t="shared" si="35"/>
        <v>0</v>
      </c>
      <c r="AR40" s="245" t="str">
        <f t="shared" si="35"/>
        <v>0</v>
      </c>
      <c r="AS40" s="245" t="str">
        <f t="shared" si="35"/>
        <v>0</v>
      </c>
      <c r="AT40" s="245" t="str">
        <f t="shared" si="35"/>
        <v>0</v>
      </c>
      <c r="AU40" s="245" t="str">
        <f t="shared" si="35"/>
        <v>0</v>
      </c>
      <c r="AV40" s="245" t="str">
        <f t="shared" si="35"/>
        <v>0</v>
      </c>
      <c r="AW40" s="245" t="str">
        <f t="shared" si="35"/>
        <v>0</v>
      </c>
      <c r="AX40" s="16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16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DG40"/>
    </row>
    <row r="41" spans="1:157" s="16" customFormat="1" x14ac:dyDescent="0.25">
      <c r="A41" s="126"/>
      <c r="B41" s="126"/>
      <c r="C41" s="127" t="s">
        <v>75</v>
      </c>
      <c r="D41" s="127"/>
      <c r="E41" s="124"/>
      <c r="F41" s="85" t="str">
        <v>0</v>
      </c>
      <c r="G41" s="85" t="str">
        <v>0</v>
      </c>
      <c r="H41" s="85" t="str">
        <v>0</v>
      </c>
      <c r="I41" s="85" t="str">
        <v>0</v>
      </c>
      <c r="J41" s="85" t="str">
        <v>0</v>
      </c>
      <c r="K41" s="85" t="str">
        <v>0</v>
      </c>
      <c r="L41" s="85" t="str">
        <v>0</v>
      </c>
      <c r="M41" s="85" t="str">
        <v>0</v>
      </c>
      <c r="N41" s="85" t="str">
        <v>0</v>
      </c>
      <c r="O41" s="102" t="str">
        <v>0</v>
      </c>
      <c r="P41" s="102" t="str">
        <v>0</v>
      </c>
      <c r="Q41" s="102" t="str">
        <v>0</v>
      </c>
      <c r="R41" s="102" t="str">
        <v>0</v>
      </c>
      <c r="S41" s="85" t="str">
        <v>0</v>
      </c>
      <c r="T41" s="85" t="str">
        <v>0</v>
      </c>
      <c r="U41" s="85" t="str">
        <v>0</v>
      </c>
      <c r="V41" s="245" t="str">
        <f>IF(COUNTIF(V6:V32,"н")=0,"0",COUNTIF(V6:V32,"н"))</f>
        <v>0</v>
      </c>
      <c r="W41" s="245"/>
      <c r="X41" s="245"/>
      <c r="Y41" s="245" t="str">
        <f>IF(COUNTIF(Y6:Y32,"н")=0," ",COUNTIF(Y6:Y32,"н"))</f>
        <v xml:space="preserve"> </v>
      </c>
      <c r="Z41" s="245" t="str">
        <f>IF(COUNTIF(Z6:Z32,"н")=0," ",COUNTIF(Z6:Z32,"н"))</f>
        <v xml:space="preserve"> </v>
      </c>
      <c r="AA41" s="245" t="str">
        <f>IF(COUNTIF(AA6:AA32,"н")=0," ",COUNTIF(AA6:AA32,"н"))</f>
        <v xml:space="preserve"> </v>
      </c>
      <c r="AB41" s="245" t="str">
        <f>IF(COUNTIF(AB6:AB32,"н")=0," ",COUNTIF(AB6:AB32,"н"))</f>
        <v xml:space="preserve"> </v>
      </c>
      <c r="AC41" s="245"/>
      <c r="AD41" s="245" t="str">
        <f>IF(COUNTIF(AD6:AD32,"н")=0," ",COUNTIF(AD6:AD32,"н"))</f>
        <v xml:space="preserve"> </v>
      </c>
      <c r="AE41" s="290" t="str">
        <f>IF(COUNTIF(AE6:AE32,"н")=0," ",COUNTIF(AE6:AE32,"н"))</f>
        <v xml:space="preserve"> </v>
      </c>
      <c r="AF41" s="245" t="str">
        <f>IF(COUNTIF(AF6:AF32,"н")=0," ",COUNTIF(AF6:AF32,"н"))</f>
        <v xml:space="preserve"> </v>
      </c>
      <c r="AG41" s="245" t="str">
        <f t="shared" ref="AG41:AW41" si="36">IF(COUNTIF(AG6:AG32,"н")=0,"0",COUNTIF(AG6:AG32,"н"))</f>
        <v>0</v>
      </c>
      <c r="AH41" s="245" t="str">
        <f t="shared" si="36"/>
        <v>0</v>
      </c>
      <c r="AI41" s="245" t="str">
        <f t="shared" si="36"/>
        <v>0</v>
      </c>
      <c r="AJ41" s="245" t="str">
        <f t="shared" si="36"/>
        <v>0</v>
      </c>
      <c r="AK41" s="245" t="str">
        <f t="shared" si="36"/>
        <v>0</v>
      </c>
      <c r="AL41" s="245" t="str">
        <f t="shared" si="36"/>
        <v>0</v>
      </c>
      <c r="AM41" s="245" t="str">
        <f t="shared" si="36"/>
        <v>0</v>
      </c>
      <c r="AN41" s="245" t="str">
        <f t="shared" si="36"/>
        <v>0</v>
      </c>
      <c r="AO41" s="245" t="str">
        <f t="shared" si="36"/>
        <v>0</v>
      </c>
      <c r="AP41" s="245" t="str">
        <f t="shared" si="36"/>
        <v>0</v>
      </c>
      <c r="AQ41" s="245" t="str">
        <f t="shared" si="36"/>
        <v>0</v>
      </c>
      <c r="AR41" s="245" t="str">
        <f t="shared" si="36"/>
        <v>0</v>
      </c>
      <c r="AS41" s="245" t="str">
        <f t="shared" si="36"/>
        <v>0</v>
      </c>
      <c r="AT41" s="245" t="str">
        <f t="shared" si="36"/>
        <v>0</v>
      </c>
      <c r="AU41" s="245" t="str">
        <f t="shared" si="36"/>
        <v>0</v>
      </c>
      <c r="AV41" s="245" t="str">
        <f t="shared" si="36"/>
        <v>0</v>
      </c>
      <c r="AW41" s="245" t="str">
        <f t="shared" si="36"/>
        <v>0</v>
      </c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</row>
    <row r="42" spans="1:157" s="15" customFormat="1" x14ac:dyDescent="0.25">
      <c r="W42" s="217"/>
      <c r="X42" s="217"/>
      <c r="Y42" s="217"/>
      <c r="Z42" s="217"/>
      <c r="AA42" s="217"/>
      <c r="AB42" s="217"/>
      <c r="AC42" s="217"/>
      <c r="AD42" s="217"/>
      <c r="AG42" s="218"/>
      <c r="AH42" s="218"/>
      <c r="AI42" s="218"/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16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</row>
    <row r="43" spans="1:157" s="15" customFormat="1" x14ac:dyDescent="0.25">
      <c r="W43" s="217"/>
      <c r="X43" s="217"/>
      <c r="Y43" s="217"/>
      <c r="Z43" s="217"/>
      <c r="AA43" s="217"/>
      <c r="AB43" s="217"/>
      <c r="AC43" s="217"/>
      <c r="AD43" s="217"/>
      <c r="AG43" s="218"/>
      <c r="AH43" s="218"/>
      <c r="AI43" s="218"/>
      <c r="AJ43" s="218"/>
      <c r="AK43" s="218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218"/>
      <c r="AW43" s="218"/>
      <c r="AX43" s="16"/>
      <c r="AY43" s="219"/>
      <c r="AZ43" s="219"/>
      <c r="BA43" s="219"/>
      <c r="BB43" s="219"/>
      <c r="BC43" s="219"/>
      <c r="BD43" s="219"/>
      <c r="BE43" s="219"/>
      <c r="BF43" s="219"/>
      <c r="BG43" s="219"/>
      <c r="BH43" s="219"/>
      <c r="BI43" s="219"/>
      <c r="BJ43" s="219"/>
      <c r="BK43" s="219"/>
      <c r="BL43" s="219"/>
      <c r="BM43" s="219"/>
      <c r="BN43" s="219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</row>
    <row r="44" spans="1:157" s="15" customFormat="1" x14ac:dyDescent="0.25">
      <c r="W44" s="217"/>
      <c r="X44" s="217"/>
      <c r="Y44" s="217"/>
      <c r="Z44" s="217"/>
      <c r="AA44" s="217"/>
      <c r="AB44" s="217"/>
      <c r="AC44" s="217"/>
      <c r="AD44" s="217"/>
      <c r="AG44" s="218"/>
      <c r="AH44" s="218"/>
      <c r="AI44" s="218" t="str">
        <f>IF(COUNTIF(AI6:AI36,"н")=0,"0",COUNTIF(AI6:AI36,"н"))</f>
        <v>0</v>
      </c>
      <c r="AJ44" s="218"/>
      <c r="AK44" s="218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218"/>
      <c r="AW44" s="218"/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BP44" s="16"/>
      <c r="BQ44" s="16"/>
      <c r="BR44" s="16"/>
      <c r="BS44" s="16"/>
      <c r="BT44" s="16"/>
      <c r="BU44" s="16"/>
      <c r="BV44" s="16"/>
      <c r="BW44" s="16"/>
      <c r="BX44" s="16"/>
      <c r="BY44" s="16"/>
      <c r="BZ44" s="16"/>
      <c r="CA44" s="16"/>
      <c r="CB44" s="16"/>
      <c r="CC44" s="16"/>
      <c r="CD44" s="16"/>
      <c r="CE44" s="16"/>
      <c r="CF44" s="16"/>
      <c r="CG44" s="16"/>
      <c r="CH44" s="16"/>
      <c r="CI44" s="16"/>
      <c r="CJ44" s="16"/>
      <c r="CK44" s="16"/>
      <c r="CL44" s="16"/>
      <c r="CM44" s="16"/>
    </row>
  </sheetData>
  <mergeCells count="9">
    <mergeCell ref="AG3:AW3"/>
    <mergeCell ref="AX3:BM3"/>
    <mergeCell ref="BP3:CE3"/>
    <mergeCell ref="X35:AB35"/>
    <mergeCell ref="G2:M2"/>
    <mergeCell ref="N2:Q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1">
    <cfRule type="cellIs" dxfId="14291" priority="5" operator="equal">
      <formula>4</formula>
    </cfRule>
    <cfRule type="cellIs" dxfId="14290" priority="6" operator="equal">
      <formula>3</formula>
    </cfRule>
  </conditionalFormatting>
  <conditionalFormatting sqref="Z5:AC5 W36:AF39 W35 F33:Q41 AG39:CB39 W40:AW41 G6:I6 M6:M31 R35:V41 R34:U34 H7:I31 H32:J32 O6:Q31 G7:G26 AE6:AE35 R6:V33 J6:L18 J19 L19 J20:L20 J21 L21 J22:L23 J25:L25 J24 L24 K26 K28:K32 AG6:AW38 G28:G32">
    <cfRule type="cellIs" dxfId="14289" priority="7" operator="equal">
      <formula>5</formula>
    </cfRule>
    <cfRule type="cellIs" dxfId="14288" priority="8" operator="equal">
      <formula>4</formula>
    </cfRule>
    <cfRule type="cellIs" dxfId="14287" priority="9" operator="equal">
      <formula>3</formula>
    </cfRule>
  </conditionalFormatting>
  <conditionalFormatting sqref="AF6:AF33">
    <cfRule type="expression" dxfId="14286" priority="10">
      <formula>VALUE(RIGHT(AF6))&gt;AE6</formula>
    </cfRule>
    <cfRule type="expression" dxfId="14285" priority="11">
      <formula>EXACT(RIGHT(AF6,3),"зач")</formula>
    </cfRule>
  </conditionalFormatting>
  <conditionalFormatting sqref="AE3:AJ4 Q3:AC3 T4:AC4">
    <cfRule type="expression" dxfId="14284" priority="12">
      <formula>$D$1&lt;Q3</formula>
    </cfRule>
    <cfRule type="expression" dxfId="14283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282" priority="17">
      <formula>$D$1&lt;T3</formula>
    </cfRule>
    <cfRule type="expression" dxfId="14281" priority="18">
      <formula>$D$1&gt;T3</formula>
    </cfRule>
  </conditionalFormatting>
  <conditionalFormatting sqref="Q3">
    <cfRule type="expression" priority="19">
      <formula>$D$1&lt;Q3</formula>
    </cfRule>
    <cfRule type="expression" priority="20">
      <formula>$D$1&gt;Q3</formula>
    </cfRule>
  </conditionalFormatting>
  <conditionalFormatting sqref="F6:F32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S5">
    <cfRule type="cellIs" priority="24" operator="equal">
      <formula>5</formula>
    </cfRule>
    <cfRule type="cellIs" dxfId="14280" priority="25" operator="equal">
      <formula>4</formula>
    </cfRule>
    <cfRule type="cellIs" dxfId="14279" priority="26" operator="equal">
      <formula>3</formula>
    </cfRule>
  </conditionalFormatting>
  <conditionalFormatting sqref="S4">
    <cfRule type="expression" dxfId="14278" priority="27">
      <formula>$D$1&lt;S4</formula>
    </cfRule>
    <cfRule type="expression" dxfId="14277" priority="28">
      <formula>$D$1&gt;S4</formula>
    </cfRule>
  </conditionalFormatting>
  <conditionalFormatting sqref="S4">
    <cfRule type="expression" dxfId="14276" priority="29">
      <formula>$D$1&lt;S4</formula>
    </cfRule>
    <cfRule type="expression" dxfId="14275" priority="30">
      <formula>$D$1&gt;S4</formula>
    </cfRule>
  </conditionalFormatting>
  <conditionalFormatting sqref="S4">
    <cfRule type="expression" priority="31">
      <formula>$D$1&lt;S4</formula>
    </cfRule>
    <cfRule type="expression" priority="32">
      <formula>$D$1&gt;S4</formula>
    </cfRule>
  </conditionalFormatting>
  <conditionalFormatting sqref="S4">
    <cfRule type="expression" priority="33">
      <formula>$D$1&lt;S4</formula>
    </cfRule>
    <cfRule type="expression" dxfId="14274" priority="34">
      <formula>$D$1&gt;S4</formula>
    </cfRule>
  </conditionalFormatting>
  <conditionalFormatting sqref="S4">
    <cfRule type="expression" dxfId="14273" priority="35">
      <formula>$D$1&lt;S4</formula>
    </cfRule>
    <cfRule type="expression" priority="36">
      <formula>$D$1&gt;S4</formula>
    </cfRule>
  </conditionalFormatting>
  <conditionalFormatting sqref="S4">
    <cfRule type="expression" priority="37">
      <formula>$D$1&lt;S4</formula>
    </cfRule>
    <cfRule type="expression" priority="38">
      <formula>$D$1&gt;S4</formula>
    </cfRule>
  </conditionalFormatting>
  <conditionalFormatting sqref="J26:J31 L26:L31">
    <cfRule type="cellIs" dxfId="14272" priority="39" operator="equal">
      <formula>5</formula>
    </cfRule>
    <cfRule type="cellIs" dxfId="14271" priority="40" operator="equal">
      <formula>4</formula>
    </cfRule>
    <cfRule type="cellIs" priority="41" operator="equal">
      <formula>3</formula>
    </cfRule>
  </conditionalFormatting>
  <conditionalFormatting sqref="L32">
    <cfRule type="cellIs" priority="42" operator="equal">
      <formula>5</formula>
    </cfRule>
    <cfRule type="cellIs" priority="43" operator="equal">
      <formula>4</formula>
    </cfRule>
    <cfRule type="cellIs" dxfId="14270" priority="44" operator="equal">
      <formula>3</formula>
    </cfRule>
  </conditionalFormatting>
  <conditionalFormatting sqref="Q4">
    <cfRule type="expression" dxfId="14269" priority="45">
      <formula>$D$1&lt;Q4</formula>
    </cfRule>
    <cfRule type="expression" dxfId="14268" priority="46">
      <formula>$D$1&gt;Q4</formula>
    </cfRule>
  </conditionalFormatting>
  <conditionalFormatting sqref="Q4">
    <cfRule type="expression" dxfId="14267" priority="47">
      <formula>$D$1&lt;Q4</formula>
    </cfRule>
    <cfRule type="expression" dxfId="14266" priority="48">
      <formula>$D$1&gt;Q4</formula>
    </cfRule>
  </conditionalFormatting>
  <conditionalFormatting sqref="R4">
    <cfRule type="expression" dxfId="14265" priority="49">
      <formula>$D$1&lt;R4</formula>
    </cfRule>
    <cfRule type="expression" priority="50">
      <formula>$D$1&gt;R4</formula>
    </cfRule>
  </conditionalFormatting>
  <conditionalFormatting sqref="R4">
    <cfRule type="expression" priority="51">
      <formula>$D$1&lt;R4</formula>
    </cfRule>
    <cfRule type="expression" priority="52">
      <formula>$D$1&gt;R4</formula>
    </cfRule>
  </conditionalFormatting>
  <conditionalFormatting sqref="R4">
    <cfRule type="expression" dxfId="14264" priority="53">
      <formula>$D$1&lt;R4</formula>
    </cfRule>
    <cfRule type="expression" dxfId="14263" priority="54">
      <formula>$D$1&gt;R4</formula>
    </cfRule>
  </conditionalFormatting>
  <conditionalFormatting sqref="Q5">
    <cfRule type="cellIs" dxfId="14262" priority="55" operator="equal">
      <formula>5</formula>
    </cfRule>
    <cfRule type="cellIs" dxfId="14261" priority="56" operator="equal">
      <formula>4</formula>
    </cfRule>
    <cfRule type="cellIs" priority="57" operator="equal">
      <formula>3</formula>
    </cfRule>
  </conditionalFormatting>
  <conditionalFormatting sqref="Q4">
    <cfRule type="expression" priority="58">
      <formula>$D$1&lt;Q4</formula>
    </cfRule>
    <cfRule type="expression" priority="59">
      <formula>$D$1&gt;Q4</formula>
    </cfRule>
  </conditionalFormatting>
  <conditionalFormatting sqref="Q4">
    <cfRule type="expression" dxfId="14260" priority="60">
      <formula>$D$1&lt;Q4</formula>
    </cfRule>
    <cfRule type="expression" dxfId="14259" priority="61">
      <formula>$D$1&gt;Q4</formula>
    </cfRule>
  </conditionalFormatting>
  <conditionalFormatting sqref="Q4">
    <cfRule type="expression" priority="62">
      <formula>$D$1&lt;Q4</formula>
    </cfRule>
    <cfRule type="expression" priority="63">
      <formula>$D$1&gt;Q4</formula>
    </cfRule>
  </conditionalFormatting>
  <conditionalFormatting sqref="Q4">
    <cfRule type="expression" priority="64">
      <formula>$D$1&lt;Q4</formula>
    </cfRule>
    <cfRule type="expression" priority="65">
      <formula>$D$1&gt;Q4</formula>
    </cfRule>
  </conditionalFormatting>
  <conditionalFormatting sqref="R5">
    <cfRule type="cellIs" priority="66" operator="equal">
      <formula>5</formula>
    </cfRule>
    <cfRule type="cellIs" priority="67" operator="equal">
      <formula>4</formula>
    </cfRule>
    <cfRule type="cellIs" dxfId="14258" priority="68" operator="equal">
      <formula>3</formula>
    </cfRule>
  </conditionalFormatting>
  <conditionalFormatting sqref="R4">
    <cfRule type="expression" dxfId="14257" priority="69">
      <formula>$D$1&lt;R4</formula>
    </cfRule>
    <cfRule type="expression" dxfId="14256" priority="70">
      <formula>$D$1&gt;R4</formula>
    </cfRule>
  </conditionalFormatting>
  <conditionalFormatting sqref="R4">
    <cfRule type="expression" dxfId="14255" priority="71">
      <formula>$D$1&lt;R4</formula>
    </cfRule>
    <cfRule type="expression" dxfId="14254" priority="72">
      <formula>$D$1&gt;R4</formula>
    </cfRule>
  </conditionalFormatting>
  <conditionalFormatting sqref="R4">
    <cfRule type="expression" dxfId="14253" priority="73">
      <formula>$D$1&lt;R4</formula>
    </cfRule>
    <cfRule type="expression" dxfId="14252" priority="74">
      <formula>$D$1&gt;R4</formula>
    </cfRule>
  </conditionalFormatting>
  <conditionalFormatting sqref="O32">
    <cfRule type="cellIs" dxfId="14251" priority="75" operator="equal">
      <formula>5</formula>
    </cfRule>
    <cfRule type="cellIs" dxfId="14250" priority="76" operator="equal">
      <formula>4</formula>
    </cfRule>
    <cfRule type="cellIs" dxfId="14249" priority="77" operator="equal">
      <formula>3</formula>
    </cfRule>
  </conditionalFormatting>
  <conditionalFormatting sqref="P32">
    <cfRule type="cellIs" dxfId="14248" priority="78" operator="equal">
      <formula>5</formula>
    </cfRule>
    <cfRule type="cellIs" dxfId="14247" priority="79" operator="equal">
      <formula>4</formula>
    </cfRule>
    <cfRule type="cellIs" dxfId="14246" priority="80" operator="equal">
      <formula>3</formula>
    </cfRule>
  </conditionalFormatting>
  <conditionalFormatting sqref="Q32">
    <cfRule type="cellIs" dxfId="14245" priority="81" operator="equal">
      <formula>5</formula>
    </cfRule>
    <cfRule type="cellIs" priority="82" operator="equal">
      <formula>4</formula>
    </cfRule>
    <cfRule type="cellIs" priority="83" operator="equal">
      <formula>3</formula>
    </cfRule>
  </conditionalFormatting>
  <conditionalFormatting sqref="N3:O3">
    <cfRule type="expression" priority="84">
      <formula>$D$1&lt;N3</formula>
    </cfRule>
    <cfRule type="expression" dxfId="14244" priority="85">
      <formula>$D$1&gt;N3</formula>
    </cfRule>
  </conditionalFormatting>
  <conditionalFormatting sqref="G5">
    <cfRule type="cellIs" dxfId="14243" priority="86" operator="equal">
      <formula>5</formula>
    </cfRule>
    <cfRule type="cellIs" dxfId="14242" priority="87" operator="equal">
      <formula>4</formula>
    </cfRule>
    <cfRule type="cellIs" dxfId="14241" priority="88" operator="equal">
      <formula>3</formula>
    </cfRule>
  </conditionalFormatting>
  <conditionalFormatting sqref="G4">
    <cfRule type="expression" dxfId="14240" priority="89">
      <formula>$D$1&lt;G4</formula>
    </cfRule>
    <cfRule type="expression" dxfId="14239" priority="90">
      <formula>$D$1&gt;G4</formula>
    </cfRule>
  </conditionalFormatting>
  <conditionalFormatting sqref="P3">
    <cfRule type="expression" dxfId="14238" priority="91">
      <formula>$D$1&lt;P3</formula>
    </cfRule>
    <cfRule type="expression" dxfId="14237" priority="92">
      <formula>$D$1&gt;P3</formula>
    </cfRule>
  </conditionalFormatting>
  <conditionalFormatting sqref="O4">
    <cfRule type="expression" dxfId="14236" priority="93">
      <formula>$D$1&lt;O4</formula>
    </cfRule>
    <cfRule type="expression" dxfId="14235" priority="94">
      <formula>$D$1&gt;O4</formula>
    </cfRule>
  </conditionalFormatting>
  <conditionalFormatting sqref="G3 L3">
    <cfRule type="expression" dxfId="14234" priority="95">
      <formula>$D$1&lt;G3</formula>
    </cfRule>
    <cfRule type="expression" dxfId="14233" priority="96">
      <formula>$D$1&gt;G3</formula>
    </cfRule>
  </conditionalFormatting>
  <conditionalFormatting sqref="H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H3:I4">
    <cfRule type="expression" dxfId="14232" priority="100">
      <formula>$D$1&lt;H3</formula>
    </cfRule>
    <cfRule type="expression" dxfId="14231" priority="101">
      <formula>$D$1&gt;H3</formula>
    </cfRule>
  </conditionalFormatting>
  <conditionalFormatting sqref="J5">
    <cfRule type="cellIs" dxfId="14230" priority="102" operator="equal">
      <formula>5</formula>
    </cfRule>
    <cfRule type="cellIs" dxfId="14229" priority="103" operator="equal">
      <formula>4</formula>
    </cfRule>
    <cfRule type="cellIs" priority="104" operator="equal">
      <formula>3</formula>
    </cfRule>
  </conditionalFormatting>
  <conditionalFormatting sqref="J3:J4">
    <cfRule type="expression" priority="105">
      <formula>$D$4&lt;J3</formula>
    </cfRule>
    <cfRule type="expression" priority="106">
      <formula>$D$4&gt;J3</formula>
    </cfRule>
  </conditionalFormatting>
  <conditionalFormatting sqref="J3:J4">
    <cfRule type="expression" dxfId="14228" priority="107">
      <formula>$D$1&lt;J3</formula>
    </cfRule>
    <cfRule type="expression" dxfId="14227" priority="108">
      <formula>$D$1&gt;J3</formula>
    </cfRule>
  </conditionalFormatting>
  <conditionalFormatting sqref="J4">
    <cfRule type="expression" dxfId="14226" priority="109">
      <formula>$D$4&lt;J4</formula>
    </cfRule>
    <cfRule type="expression" dxfId="14225" priority="110">
      <formula>$D$4&gt;J4</formula>
    </cfRule>
  </conditionalFormatting>
  <conditionalFormatting sqref="P3">
    <cfRule type="expression" dxfId="14224" priority="111">
      <formula>$D$4&lt;P3</formula>
    </cfRule>
    <cfRule type="expression" dxfId="14223" priority="112">
      <formula>$D$4&gt;P3</formula>
    </cfRule>
  </conditionalFormatting>
  <conditionalFormatting sqref="P4">
    <cfRule type="expression" dxfId="14222" priority="113">
      <formula>$D$4&lt;P4</formula>
    </cfRule>
    <cfRule type="expression" dxfId="14221" priority="114">
      <formula>$D$4&gt;P4</formula>
    </cfRule>
  </conditionalFormatting>
  <conditionalFormatting sqref="P4">
    <cfRule type="expression" dxfId="14220" priority="115">
      <formula>$D$1&lt;P4</formula>
    </cfRule>
    <cfRule type="expression" dxfId="14219" priority="116">
      <formula>$D$1&gt;P4</formula>
    </cfRule>
  </conditionalFormatting>
  <conditionalFormatting sqref="P4">
    <cfRule type="expression" dxfId="14218" priority="117">
      <formula>$D$4&lt;P4</formula>
    </cfRule>
    <cfRule type="expression" dxfId="14217" priority="118">
      <formula>$D$4&gt;P4</formula>
    </cfRule>
  </conditionalFormatting>
  <conditionalFormatting sqref="P5">
    <cfRule type="cellIs" dxfId="14216" priority="119" operator="equal">
      <formula>5</formula>
    </cfRule>
    <cfRule type="cellIs" dxfId="14215" priority="120" operator="equal">
      <formula>4</formula>
    </cfRule>
    <cfRule type="cellIs" dxfId="14214" priority="121" operator="equal">
      <formula>3</formula>
    </cfRule>
  </conditionalFormatting>
  <conditionalFormatting sqref="K3">
    <cfRule type="expression" dxfId="14213" priority="122">
      <formula>$D$4&lt;K3</formula>
    </cfRule>
    <cfRule type="expression" dxfId="14212" priority="123">
      <formula>$D$4&gt;K3</formula>
    </cfRule>
  </conditionalFormatting>
  <conditionalFormatting sqref="K3">
    <cfRule type="expression" dxfId="14211" priority="124">
      <formula>$D$1&lt;K3</formula>
    </cfRule>
    <cfRule type="expression" dxfId="14210" priority="125">
      <formula>$D$1&gt;K3</formula>
    </cfRule>
  </conditionalFormatting>
  <conditionalFormatting sqref="K4">
    <cfRule type="expression" dxfId="14209" priority="126">
      <formula>$D$4&lt;K4</formula>
    </cfRule>
    <cfRule type="expression" dxfId="14208" priority="127">
      <formula>$D$4&gt;K4</formula>
    </cfRule>
  </conditionalFormatting>
  <conditionalFormatting sqref="K4">
    <cfRule type="expression" dxfId="14207" priority="128">
      <formula>$D$1&lt;K4</formula>
    </cfRule>
    <cfRule type="expression" dxfId="14206" priority="129">
      <formula>$D$1&gt;K4</formula>
    </cfRule>
  </conditionalFormatting>
  <conditionalFormatting sqref="K4">
    <cfRule type="expression" priority="130">
      <formula>$D$4&lt;K4</formula>
    </cfRule>
    <cfRule type="expression" priority="131">
      <formula>$D$4&gt;K4</formula>
    </cfRule>
  </conditionalFormatting>
  <conditionalFormatting sqref="K5">
    <cfRule type="cellIs" priority="132" operator="equal">
      <formula>5</formula>
    </cfRule>
    <cfRule type="cellIs" priority="133" operator="equal">
      <formula>4</formula>
    </cfRule>
    <cfRule type="cellIs" priority="134" operator="equal">
      <formula>3</formula>
    </cfRule>
  </conditionalFormatting>
  <conditionalFormatting sqref="L5">
    <cfRule type="cellIs" priority="135" operator="equal">
      <formula>5</formula>
    </cfRule>
    <cfRule type="cellIs" dxfId="14205" priority="136" operator="equal">
      <formula>4</formula>
    </cfRule>
    <cfRule type="cellIs" dxfId="14204" priority="137" operator="equal">
      <formula>3</formula>
    </cfRule>
  </conditionalFormatting>
  <conditionalFormatting sqref="L4">
    <cfRule type="expression" priority="138">
      <formula>$D$1&lt;L4</formula>
    </cfRule>
    <cfRule type="expression" priority="139">
      <formula>$D$1&gt;L4</formula>
    </cfRule>
  </conditionalFormatting>
  <conditionalFormatting sqref="M3:M4">
    <cfRule type="expression" priority="140">
      <formula>$D$1&lt;M3</formula>
    </cfRule>
    <cfRule type="expression" dxfId="14203" priority="141">
      <formula>$D$1&gt;M3</formula>
    </cfRule>
  </conditionalFormatting>
  <conditionalFormatting sqref="M32">
    <cfRule type="cellIs" dxfId="14202" priority="142" operator="equal">
      <formula>5</formula>
    </cfRule>
    <cfRule type="cellIs" dxfId="14201" priority="143" operator="equal">
      <formula>4</formula>
    </cfRule>
    <cfRule type="cellIs" dxfId="14200" priority="144" operator="equal">
      <formula>3</formula>
    </cfRule>
  </conditionalFormatting>
  <conditionalFormatting sqref="N6:N31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N32">
    <cfRule type="cellIs" dxfId="14199" priority="148" operator="equal">
      <formula>5</formula>
    </cfRule>
    <cfRule type="cellIs" dxfId="14198" priority="149" operator="equal">
      <formula>4</formula>
    </cfRule>
    <cfRule type="cellIs" priority="150" operator="equal">
      <formula>3</formula>
    </cfRule>
  </conditionalFormatting>
  <conditionalFormatting sqref="G27">
    <cfRule type="cellIs" priority="151" operator="equal">
      <formula>5</formula>
    </cfRule>
    <cfRule type="cellIs" priority="152" operator="equal">
      <formula>4</formula>
    </cfRule>
    <cfRule type="cellIs" dxfId="14197" priority="153" operator="equal">
      <formula>3</formula>
    </cfRule>
  </conditionalFormatting>
  <conditionalFormatting sqref="F5">
    <cfRule type="cellIs" dxfId="14196" priority="154" operator="equal">
      <formula>5</formula>
    </cfRule>
    <cfRule type="cellIs" dxfId="14195" priority="155" operator="equal">
      <formula>4</formula>
    </cfRule>
    <cfRule type="cellIs" dxfId="14194" priority="156" operator="equal">
      <formula>3</formula>
    </cfRule>
  </conditionalFormatting>
  <conditionalFormatting sqref="F3">
    <cfRule type="expression" dxfId="14193" priority="157">
      <formula>$D$1&lt;F3</formula>
    </cfRule>
    <cfRule type="expression" dxfId="14192" priority="158">
      <formula>$D$1&gt;F3</formula>
    </cfRule>
  </conditionalFormatting>
  <conditionalFormatting sqref="F4">
    <cfRule type="expression" priority="159">
      <formula>$D$1&lt;F4</formula>
    </cfRule>
    <cfRule type="expression" priority="160">
      <formula>$D$1&gt;F4</formula>
    </cfRule>
  </conditionalFormatting>
  <conditionalFormatting sqref="I5">
    <cfRule type="cellIs" priority="161" operator="equal">
      <formula>5</formula>
    </cfRule>
    <cfRule type="cellIs" dxfId="14191" priority="162" operator="equal">
      <formula>4</formula>
    </cfRule>
    <cfRule type="cellIs" dxfId="14190" priority="163" operator="equal">
      <formula>3</formula>
    </cfRule>
  </conditionalFormatting>
  <conditionalFormatting sqref="N4">
    <cfRule type="expression" dxfId="14189" priority="164">
      <formula>$D$1&lt;N4</formula>
    </cfRule>
    <cfRule type="expression" dxfId="14188" priority="165">
      <formula>$D$1&gt;N4</formula>
    </cfRule>
  </conditionalFormatting>
  <conditionalFormatting sqref="N5">
    <cfRule type="cellIs" dxfId="14187" priority="166" operator="equal">
      <formula>5</formula>
    </cfRule>
    <cfRule type="cellIs" dxfId="14186" priority="167" operator="equal">
      <formula>4</formula>
    </cfRule>
    <cfRule type="cellIs" dxfId="14185" priority="168" operator="equal">
      <formula>3</formula>
    </cfRule>
  </conditionalFormatting>
  <conditionalFormatting sqref="N4">
    <cfRule type="expression" dxfId="14184" priority="169">
      <formula>$D$4&lt;N4</formula>
    </cfRule>
    <cfRule type="expression" priority="170">
      <formula>$D$4&gt;N4</formula>
    </cfRule>
  </conditionalFormatting>
  <conditionalFormatting sqref="N4">
    <cfRule type="expression" priority="171">
      <formula>$D$4&lt;N4</formula>
    </cfRule>
    <cfRule type="expression" priority="172">
      <formula>$D$4&gt;N4</formula>
    </cfRule>
  </conditionalFormatting>
  <pageMargins left="0.31527777777777799" right="0" top="0.74791666666666701" bottom="0" header="0.51180555555555496" footer="0.51180555555555496"/>
  <pageSetup paperSize="9" scale="62" firstPageNumber="0" orientation="portrait" horizontalDpi="300" verticalDpi="300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MK42"/>
  <sheetViews>
    <sheetView view="pageBreakPreview" zoomScale="65" zoomScaleNormal="85" zoomScalePageLayoutView="65" workbookViewId="0">
      <selection activeCell="D10" sqref="D10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6640625" style="15" customWidth="1"/>
    <col min="4" max="4" width="25.33203125" style="15" customWidth="1"/>
    <col min="5" max="5" width="5.44140625" style="15" customWidth="1"/>
    <col min="6" max="6" width="7.6640625" customWidth="1"/>
    <col min="7" max="10" width="7.109375" customWidth="1"/>
    <col min="11" max="11" width="7.109375" hidden="1" customWidth="1"/>
    <col min="12" max="12" width="7.109375" customWidth="1"/>
    <col min="13" max="13" width="6.21875" hidden="1" customWidth="1"/>
    <col min="14" max="15" width="7.109375" customWidth="1"/>
    <col min="16" max="16" width="6.88671875" customWidth="1"/>
    <col min="17" max="18" width="7.109375" customWidth="1"/>
    <col min="19" max="19" width="6.21875" customWidth="1"/>
    <col min="20" max="20" width="6.21875" hidden="1" customWidth="1"/>
    <col min="21" max="21" width="2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0" width="3.44140625" style="16" hidden="1" customWidth="1"/>
    <col min="81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303" t="s">
        <v>400</v>
      </c>
      <c r="G2" s="8" t="s">
        <v>1</v>
      </c>
      <c r="H2" s="8"/>
      <c r="I2" s="8"/>
      <c r="J2" s="8"/>
      <c r="K2" s="8"/>
      <c r="L2" s="8"/>
      <c r="M2" s="8"/>
      <c r="N2" s="8" t="s">
        <v>2</v>
      </c>
      <c r="O2" s="8"/>
      <c r="P2" s="8"/>
      <c r="Q2" s="8"/>
      <c r="R2" s="7" t="s">
        <v>268</v>
      </c>
      <c r="S2" s="7"/>
      <c r="T2" s="221"/>
      <c r="U2" s="298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2635</v>
      </c>
      <c r="B3" s="13"/>
      <c r="C3" s="13"/>
      <c r="D3" s="39" t="s">
        <v>3</v>
      </c>
      <c r="E3" s="305"/>
      <c r="F3" s="204">
        <v>43199</v>
      </c>
      <c r="G3" s="222">
        <v>43256</v>
      </c>
      <c r="H3" s="223">
        <v>43278</v>
      </c>
      <c r="I3" s="224">
        <v>43284</v>
      </c>
      <c r="J3" s="306">
        <v>43287</v>
      </c>
      <c r="K3"/>
      <c r="L3" s="224">
        <v>43291</v>
      </c>
      <c r="M3" s="224"/>
      <c r="N3" s="222">
        <v>43300</v>
      </c>
      <c r="O3" s="204">
        <v>43305</v>
      </c>
      <c r="P3" s="222">
        <v>43295</v>
      </c>
      <c r="Q3" s="204">
        <v>43309</v>
      </c>
      <c r="R3" s="204">
        <v>43293</v>
      </c>
      <c r="S3" s="204">
        <v>43285</v>
      </c>
      <c r="T3" s="299"/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232" t="s">
        <v>269</v>
      </c>
      <c r="G4" s="53" t="s">
        <v>12</v>
      </c>
      <c r="H4" s="53" t="s">
        <v>129</v>
      </c>
      <c r="I4" s="53" t="s">
        <v>272</v>
      </c>
      <c r="J4" s="232" t="s">
        <v>271</v>
      </c>
      <c r="K4"/>
      <c r="L4" s="53" t="s">
        <v>270</v>
      </c>
      <c r="M4" s="53"/>
      <c r="N4" s="53" t="s">
        <v>273</v>
      </c>
      <c r="O4" s="53" t="s">
        <v>274</v>
      </c>
      <c r="P4" s="53" t="s">
        <v>14</v>
      </c>
      <c r="Q4" s="232" t="s">
        <v>275</v>
      </c>
      <c r="R4" s="232" t="s">
        <v>273</v>
      </c>
      <c r="S4" s="53" t="s">
        <v>276</v>
      </c>
      <c r="T4" s="299"/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 t="s">
        <v>154</v>
      </c>
      <c r="H5" s="65" t="s">
        <v>401</v>
      </c>
      <c r="I5" s="63" t="s">
        <v>402</v>
      </c>
      <c r="J5" s="63" t="s">
        <v>279</v>
      </c>
      <c r="L5" s="63" t="s">
        <v>278</v>
      </c>
      <c r="M5" s="64"/>
      <c r="N5" s="63" t="s">
        <v>282</v>
      </c>
      <c r="O5" s="64" t="s">
        <v>283</v>
      </c>
      <c r="P5" s="63" t="s">
        <v>28</v>
      </c>
      <c r="Q5" s="63" t="s">
        <v>284</v>
      </c>
      <c r="R5" s="63" t="s">
        <v>282</v>
      </c>
      <c r="S5" s="64" t="s">
        <v>285</v>
      </c>
      <c r="T5" s="300"/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5" customHeight="1" x14ac:dyDescent="0.25">
      <c r="A6" s="80">
        <v>1</v>
      </c>
      <c r="B6" s="81" t="s">
        <v>36</v>
      </c>
      <c r="C6" s="307" t="s">
        <v>37</v>
      </c>
      <c r="D6" s="308" t="s">
        <v>403</v>
      </c>
      <c r="E6" s="84">
        <v>2635</v>
      </c>
      <c r="F6" s="85" t="s">
        <v>287</v>
      </c>
      <c r="G6" s="85">
        <v>5</v>
      </c>
      <c r="H6" s="85">
        <v>5</v>
      </c>
      <c r="I6" s="85">
        <v>4</v>
      </c>
      <c r="J6" s="85">
        <v>4</v>
      </c>
      <c r="L6" s="85">
        <v>5</v>
      </c>
      <c r="M6" s="85"/>
      <c r="N6" s="85">
        <v>5</v>
      </c>
      <c r="O6" s="85">
        <v>5</v>
      </c>
      <c r="P6" s="85">
        <v>5</v>
      </c>
      <c r="Q6" s="85">
        <v>5</v>
      </c>
      <c r="R6" s="85">
        <v>5</v>
      </c>
      <c r="S6" s="85">
        <v>5</v>
      </c>
      <c r="T6" s="85"/>
      <c r="U6" s="85"/>
      <c r="V6" s="245">
        <f t="shared" ref="V6:V31" si="0">IF(AC6&gt;0,IF(SUM(X6:Y6)/AC6&gt;0,2,IF(AND(SUM(X6:Y6)/AC6=0,Z6/AC6&gt;0),3,IF(AND((AB6/AC6+AA6/AC6)=1,AA6/AC6&gt;0),4,5))),0)</f>
        <v>4</v>
      </c>
      <c r="W6" s="98">
        <f t="shared" ref="W6:W31" si="1">COUNTIF(AG6:AV6,"б")</f>
        <v>0</v>
      </c>
      <c r="X6" s="98">
        <f t="shared" ref="X6:X31" si="2">COUNTIF(AG6:AV6,"д")</f>
        <v>0</v>
      </c>
      <c r="Y6" s="98">
        <f t="shared" ref="Y6:Y31" si="3">COUNTIF(AG6:AV6,2)+COUNTIF(AG6:AV6,"н")+COUNTIF(AG6:AV6,"д")</f>
        <v>0</v>
      </c>
      <c r="Z6" s="98">
        <f t="shared" ref="Z6:Z31" si="4">COUNTIF(AG6:AV6,Z$5)</f>
        <v>0</v>
      </c>
      <c r="AA6" s="98">
        <f t="shared" ref="AA6:AA31" si="5">COUNTIF(AG6:AV6,AA$5)</f>
        <v>2</v>
      </c>
      <c r="AB6" s="98">
        <f t="shared" ref="AB6:AB31" si="6">COUNTIF(AG6:AV6,AB$5)</f>
        <v>9</v>
      </c>
      <c r="AC6" s="98">
        <f t="shared" ref="AC6:AC31" si="7">SUM(X6:AB6)</f>
        <v>11</v>
      </c>
      <c r="AD6" s="246">
        <f t="shared" ref="AD6:AD33" si="8">IF(ISERROR(((X6+Y6)*2+Z6*3+AA6*4+AB6*5)/SUM(X6,Y6:AB6)),"",((X6+Y6)*2+Z6*3+AA6*4+AB6*5)/SUM(X6,Y6:AB6))</f>
        <v>4.8181818181818183</v>
      </c>
      <c r="AE6" s="99">
        <f>IF(AW6=5,0.5,IF(AW6=4,0.25,IF(AW6&lt;=3,0)))</f>
        <v>0</v>
      </c>
      <c r="AG6" s="247" t="e">
        <f>IF(ISERROR(VALUE(LEFT(#REF!))),LEFT(#REF!),VALUE(LEFT(#REF!)))</f>
        <v>#REF!</v>
      </c>
      <c r="AH6" s="247">
        <f t="shared" ref="AH6:AH31" si="9">IF(ISERROR(VALUE(LEFT(G6))),LEFT(G6),VALUE(LEFT(G6)))</f>
        <v>5</v>
      </c>
      <c r="AI6" s="247">
        <f t="shared" ref="AI6:AI31" si="10">IF(ISERROR(VALUE(LEFT(H6))),LEFT(H6),VALUE(LEFT(H6)))</f>
        <v>5</v>
      </c>
      <c r="AJ6" s="247">
        <f t="shared" ref="AJ6:AJ31" si="11">IF(ISERROR(VALUE(LEFT(I6))),LEFT(I6),VALUE(LEFT(I6)))</f>
        <v>4</v>
      </c>
      <c r="AK6" s="247">
        <f t="shared" ref="AK6:AK31" si="12">IF(ISERROR(VALUE(LEFT(J6))),LEFT(J6),VALUE(LEFT(J6)))</f>
        <v>4</v>
      </c>
      <c r="AL6" s="247" t="str">
        <f t="shared" ref="AL6:AL27" si="13">IF(ISERROR(VALUE(LEFT(F6))),LEFT(F6),VALUE(LEFT(F6)))</f>
        <v>з</v>
      </c>
      <c r="AM6" s="247">
        <f t="shared" ref="AM6:AM31" si="14">IF(ISERROR(VALUE(LEFT(L6))),LEFT(L6),VALUE(LEFT(L6)))</f>
        <v>5</v>
      </c>
      <c r="AN6" s="247" t="str">
        <f t="shared" ref="AN6:AN31" si="15">IF(ISERROR(VALUE(LEFT(M6))),LEFT(M6),VALUE(LEFT(M6)))</f>
        <v/>
      </c>
      <c r="AO6" s="247">
        <f t="shared" ref="AO6:AO31" si="16">IF(ISERROR(VALUE(LEFT(N6))),LEFT(N6),VALUE(LEFT(N6)))</f>
        <v>5</v>
      </c>
      <c r="AP6" s="247">
        <f t="shared" ref="AP6:AP31" si="17">IF(ISERROR(VALUE(LEFT(O6))),LEFT(O6),VALUE(LEFT(O6)))</f>
        <v>5</v>
      </c>
      <c r="AQ6" s="247">
        <f t="shared" ref="AQ6:AQ31" si="18">IF(ISERROR(VALUE(LEFT(P6))),LEFT(P6),VALUE(LEFT(P6)))</f>
        <v>5</v>
      </c>
      <c r="AR6" s="247">
        <f t="shared" ref="AR6:AR31" si="19">IF(ISERROR(VALUE(LEFT(Q6))),LEFT(Q6),VALUE(LEFT(Q6)))</f>
        <v>5</v>
      </c>
      <c r="AS6" s="247">
        <f t="shared" ref="AS6:AS31" si="20">IF(ISERROR(VALUE(LEFT(R6))),LEFT(R6),VALUE(LEFT(R6)))</f>
        <v>5</v>
      </c>
      <c r="AT6" s="247">
        <f t="shared" ref="AT6:AT31" si="21">IF(ISERROR(VALUE(LEFT(S6))),LEFT(S6),VALUE(LEFT(S6)))</f>
        <v>5</v>
      </c>
      <c r="AU6" s="247" t="str">
        <f t="shared" ref="AU6:AU31" si="22">IF(ISERROR(VALUE(LEFT(T6))),LEFT(T6),VALUE(LEFT(T6)))</f>
        <v/>
      </c>
      <c r="AV6" s="247" t="str">
        <f t="shared" ref="AV6:AV31" si="23">IF(ISERROR(VALUE(LEFT(U6))),LEFT(U6),VALUE(LEFT(U6)))</f>
        <v/>
      </c>
      <c r="AW6" s="245">
        <f t="shared" ref="AW6:AW31" si="24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5" customHeight="1" x14ac:dyDescent="0.25">
      <c r="A7" s="80">
        <v>2</v>
      </c>
      <c r="B7" s="81" t="s">
        <v>36</v>
      </c>
      <c r="C7" s="307" t="s">
        <v>86</v>
      </c>
      <c r="D7" s="308" t="s">
        <v>404</v>
      </c>
      <c r="E7" s="84">
        <v>2635</v>
      </c>
      <c r="F7" s="85" t="s">
        <v>287</v>
      </c>
      <c r="G7" s="85">
        <v>5</v>
      </c>
      <c r="H7" s="85">
        <v>5</v>
      </c>
      <c r="I7" s="85">
        <v>4</v>
      </c>
      <c r="J7" s="85">
        <v>4</v>
      </c>
      <c r="L7" s="85">
        <v>5</v>
      </c>
      <c r="M7" s="85"/>
      <c r="N7" s="85">
        <v>4</v>
      </c>
      <c r="O7" s="85">
        <v>4</v>
      </c>
      <c r="P7" s="85">
        <v>5</v>
      </c>
      <c r="Q7" s="85">
        <v>4</v>
      </c>
      <c r="R7" s="85">
        <v>4</v>
      </c>
      <c r="S7" s="85">
        <v>5</v>
      </c>
      <c r="T7" s="85"/>
      <c r="U7" s="85"/>
      <c r="V7" s="245">
        <f t="shared" si="0"/>
        <v>4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6</v>
      </c>
      <c r="AB7" s="98">
        <f t="shared" si="6"/>
        <v>5</v>
      </c>
      <c r="AC7" s="98">
        <f t="shared" si="7"/>
        <v>11</v>
      </c>
      <c r="AD7" s="246">
        <f t="shared" si="8"/>
        <v>4.4545454545454541</v>
      </c>
      <c r="AE7" s="99">
        <f t="shared" ref="AE7:AE31" si="25">IF(AX7=5,0.5,IF(AX7=4,0.25,IF(AX7&lt;=3,0)))</f>
        <v>0</v>
      </c>
      <c r="AG7" s="247" t="e">
        <f>IF(ISERROR(VALUE(LEFT(#REF!))),LEFT(#REF!),VALUE(LEFT(#REF!)))</f>
        <v>#REF!</v>
      </c>
      <c r="AH7" s="247">
        <f t="shared" si="9"/>
        <v>5</v>
      </c>
      <c r="AI7" s="247">
        <f t="shared" si="10"/>
        <v>5</v>
      </c>
      <c r="AJ7" s="247">
        <f t="shared" si="11"/>
        <v>4</v>
      </c>
      <c r="AK7" s="247">
        <f t="shared" si="12"/>
        <v>4</v>
      </c>
      <c r="AL7" s="247" t="str">
        <f t="shared" si="13"/>
        <v>з</v>
      </c>
      <c r="AM7" s="247">
        <f t="shared" si="14"/>
        <v>5</v>
      </c>
      <c r="AN7" s="247" t="str">
        <f t="shared" si="15"/>
        <v/>
      </c>
      <c r="AO7" s="247">
        <f t="shared" si="16"/>
        <v>4</v>
      </c>
      <c r="AP7" s="247">
        <f t="shared" si="17"/>
        <v>4</v>
      </c>
      <c r="AQ7" s="247">
        <f t="shared" si="18"/>
        <v>5</v>
      </c>
      <c r="AR7" s="247">
        <f t="shared" si="19"/>
        <v>4</v>
      </c>
      <c r="AS7" s="247">
        <f t="shared" si="20"/>
        <v>4</v>
      </c>
      <c r="AT7" s="247">
        <f t="shared" si="21"/>
        <v>5</v>
      </c>
      <c r="AU7" s="247" t="str">
        <f t="shared" si="22"/>
        <v/>
      </c>
      <c r="AV7" s="247" t="str">
        <f t="shared" si="23"/>
        <v/>
      </c>
      <c r="AW7" s="245">
        <f t="shared" si="24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5" customHeight="1" x14ac:dyDescent="0.25">
      <c r="A8" s="80">
        <v>3</v>
      </c>
      <c r="B8" s="81" t="s">
        <v>36</v>
      </c>
      <c r="C8" s="307" t="s">
        <v>37</v>
      </c>
      <c r="D8" s="308" t="s">
        <v>405</v>
      </c>
      <c r="E8" s="84">
        <v>2635</v>
      </c>
      <c r="F8" s="85" t="s">
        <v>287</v>
      </c>
      <c r="G8" s="85">
        <v>5</v>
      </c>
      <c r="H8" s="85">
        <v>5</v>
      </c>
      <c r="I8" s="85">
        <v>4</v>
      </c>
      <c r="J8" s="85">
        <v>4</v>
      </c>
      <c r="L8" s="85">
        <v>5</v>
      </c>
      <c r="M8" s="85"/>
      <c r="N8" s="85">
        <v>4</v>
      </c>
      <c r="O8" s="85">
        <v>5</v>
      </c>
      <c r="P8" s="85">
        <v>5</v>
      </c>
      <c r="Q8" s="85">
        <v>4</v>
      </c>
      <c r="R8" s="85">
        <v>4</v>
      </c>
      <c r="S8" s="85">
        <v>5</v>
      </c>
      <c r="T8" s="85"/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5</v>
      </c>
      <c r="AB8" s="98">
        <f t="shared" si="6"/>
        <v>6</v>
      </c>
      <c r="AC8" s="98">
        <f t="shared" si="7"/>
        <v>11</v>
      </c>
      <c r="AD8" s="246">
        <f t="shared" si="8"/>
        <v>4.5454545454545459</v>
      </c>
      <c r="AE8" s="99">
        <f t="shared" si="25"/>
        <v>0</v>
      </c>
      <c r="AG8" s="247" t="e">
        <f>IF(ISERROR(VALUE(LEFT(#REF!))),LEFT(#REF!),VALUE(LEFT(#REF!)))</f>
        <v>#REF!</v>
      </c>
      <c r="AH8" s="247">
        <f t="shared" si="9"/>
        <v>5</v>
      </c>
      <c r="AI8" s="247">
        <f t="shared" si="10"/>
        <v>5</v>
      </c>
      <c r="AJ8" s="247">
        <f t="shared" si="11"/>
        <v>4</v>
      </c>
      <c r="AK8" s="247">
        <f t="shared" si="12"/>
        <v>4</v>
      </c>
      <c r="AL8" s="247" t="str">
        <f t="shared" si="13"/>
        <v>з</v>
      </c>
      <c r="AM8" s="247">
        <f t="shared" si="14"/>
        <v>5</v>
      </c>
      <c r="AN8" s="247" t="str">
        <f t="shared" si="15"/>
        <v/>
      </c>
      <c r="AO8" s="247">
        <f t="shared" si="16"/>
        <v>4</v>
      </c>
      <c r="AP8" s="247">
        <f t="shared" si="17"/>
        <v>5</v>
      </c>
      <c r="AQ8" s="247">
        <f t="shared" si="18"/>
        <v>5</v>
      </c>
      <c r="AR8" s="247">
        <f t="shared" si="19"/>
        <v>4</v>
      </c>
      <c r="AS8" s="247">
        <f t="shared" si="20"/>
        <v>4</v>
      </c>
      <c r="AT8" s="247">
        <f t="shared" si="21"/>
        <v>5</v>
      </c>
      <c r="AU8" s="247" t="str">
        <f t="shared" si="22"/>
        <v/>
      </c>
      <c r="AV8" s="247" t="str">
        <f t="shared" si="23"/>
        <v/>
      </c>
      <c r="AW8" s="245">
        <f t="shared" si="24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5" customHeight="1" x14ac:dyDescent="0.25">
      <c r="A9" s="80">
        <v>4</v>
      </c>
      <c r="B9" s="81" t="s">
        <v>36</v>
      </c>
      <c r="C9" s="307" t="s">
        <v>37</v>
      </c>
      <c r="D9" s="308" t="s">
        <v>406</v>
      </c>
      <c r="E9" s="84">
        <v>2635</v>
      </c>
      <c r="F9" s="85" t="s">
        <v>287</v>
      </c>
      <c r="G9" s="85">
        <v>5</v>
      </c>
      <c r="H9" s="85">
        <v>5</v>
      </c>
      <c r="I9" s="85">
        <v>5</v>
      </c>
      <c r="J9" s="85">
        <v>5</v>
      </c>
      <c r="L9" s="85">
        <v>5</v>
      </c>
      <c r="M9" s="85"/>
      <c r="N9" s="85">
        <v>5</v>
      </c>
      <c r="O9" s="85">
        <v>5</v>
      </c>
      <c r="P9" s="85">
        <v>5</v>
      </c>
      <c r="Q9" s="85">
        <v>5</v>
      </c>
      <c r="R9" s="85">
        <v>5</v>
      </c>
      <c r="S9" s="85">
        <v>5</v>
      </c>
      <c r="T9" s="85"/>
      <c r="U9" s="85"/>
      <c r="V9" s="245">
        <f t="shared" si="0"/>
        <v>5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0</v>
      </c>
      <c r="AB9" s="98">
        <f t="shared" si="6"/>
        <v>11</v>
      </c>
      <c r="AC9" s="98">
        <f t="shared" si="7"/>
        <v>11</v>
      </c>
      <c r="AD9" s="246">
        <f t="shared" si="8"/>
        <v>5</v>
      </c>
      <c r="AE9" s="99">
        <f t="shared" si="25"/>
        <v>0</v>
      </c>
      <c r="AG9" s="247" t="e">
        <f>IF(ISERROR(VALUE(LEFT(#REF!))),LEFT(#REF!),VALUE(LEFT(#REF!)))</f>
        <v>#REF!</v>
      </c>
      <c r="AH9" s="247">
        <f t="shared" si="9"/>
        <v>5</v>
      </c>
      <c r="AI9" s="247">
        <f t="shared" si="10"/>
        <v>5</v>
      </c>
      <c r="AJ9" s="247">
        <f t="shared" si="11"/>
        <v>5</v>
      </c>
      <c r="AK9" s="247">
        <f t="shared" si="12"/>
        <v>5</v>
      </c>
      <c r="AL9" s="247" t="str">
        <f t="shared" si="13"/>
        <v>з</v>
      </c>
      <c r="AM9" s="247">
        <f t="shared" si="14"/>
        <v>5</v>
      </c>
      <c r="AN9" s="247" t="str">
        <f t="shared" si="15"/>
        <v/>
      </c>
      <c r="AO9" s="247">
        <f t="shared" si="16"/>
        <v>5</v>
      </c>
      <c r="AP9" s="247">
        <f t="shared" si="17"/>
        <v>5</v>
      </c>
      <c r="AQ9" s="247">
        <f t="shared" si="18"/>
        <v>5</v>
      </c>
      <c r="AR9" s="247">
        <f t="shared" si="19"/>
        <v>5</v>
      </c>
      <c r="AS9" s="247">
        <f t="shared" si="20"/>
        <v>5</v>
      </c>
      <c r="AT9" s="247">
        <f t="shared" si="21"/>
        <v>5</v>
      </c>
      <c r="AU9" s="247" t="str">
        <f t="shared" si="22"/>
        <v/>
      </c>
      <c r="AV9" s="247" t="str">
        <f t="shared" si="23"/>
        <v/>
      </c>
      <c r="AW9" s="245">
        <f t="shared" si="24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5" customHeight="1" x14ac:dyDescent="0.25">
      <c r="A10" s="80">
        <v>5</v>
      </c>
      <c r="B10" s="81" t="s">
        <v>36</v>
      </c>
      <c r="C10" s="307" t="s">
        <v>37</v>
      </c>
      <c r="D10" s="308" t="s">
        <v>407</v>
      </c>
      <c r="E10" s="84">
        <v>2635</v>
      </c>
      <c r="F10" s="85" t="s">
        <v>287</v>
      </c>
      <c r="G10" s="85">
        <v>5</v>
      </c>
      <c r="H10" s="85">
        <v>5</v>
      </c>
      <c r="I10" s="85">
        <v>5</v>
      </c>
      <c r="J10" s="85">
        <v>5</v>
      </c>
      <c r="L10" s="85">
        <v>5</v>
      </c>
      <c r="M10" s="85"/>
      <c r="N10" s="85">
        <v>5</v>
      </c>
      <c r="O10" s="85">
        <v>5</v>
      </c>
      <c r="P10" s="85">
        <v>5</v>
      </c>
      <c r="Q10" s="85">
        <v>5</v>
      </c>
      <c r="R10" s="85">
        <v>5</v>
      </c>
      <c r="S10" s="85">
        <v>5</v>
      </c>
      <c r="T10" s="85"/>
      <c r="U10" s="85"/>
      <c r="V10" s="245">
        <f t="shared" si="0"/>
        <v>5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0</v>
      </c>
      <c r="AA10" s="98">
        <f t="shared" si="5"/>
        <v>0</v>
      </c>
      <c r="AB10" s="98">
        <f t="shared" si="6"/>
        <v>11</v>
      </c>
      <c r="AC10" s="98">
        <f t="shared" si="7"/>
        <v>11</v>
      </c>
      <c r="AD10" s="246">
        <f t="shared" si="8"/>
        <v>5</v>
      </c>
      <c r="AE10" s="99">
        <f t="shared" si="25"/>
        <v>0</v>
      </c>
      <c r="AG10" s="247" t="e">
        <f>IF(ISERROR(VALUE(LEFT(#REF!))),LEFT(#REF!),VALUE(LEFT(#REF!)))</f>
        <v>#REF!</v>
      </c>
      <c r="AH10" s="247">
        <f t="shared" si="9"/>
        <v>5</v>
      </c>
      <c r="AI10" s="247">
        <f t="shared" si="10"/>
        <v>5</v>
      </c>
      <c r="AJ10" s="247">
        <f t="shared" si="11"/>
        <v>5</v>
      </c>
      <c r="AK10" s="247">
        <f t="shared" si="12"/>
        <v>5</v>
      </c>
      <c r="AL10" s="247" t="str">
        <f t="shared" si="13"/>
        <v>з</v>
      </c>
      <c r="AM10" s="247">
        <f t="shared" si="14"/>
        <v>5</v>
      </c>
      <c r="AN10" s="247" t="str">
        <f t="shared" si="15"/>
        <v/>
      </c>
      <c r="AO10" s="247">
        <f t="shared" si="16"/>
        <v>5</v>
      </c>
      <c r="AP10" s="247">
        <f t="shared" si="17"/>
        <v>5</v>
      </c>
      <c r="AQ10" s="247">
        <f t="shared" si="18"/>
        <v>5</v>
      </c>
      <c r="AR10" s="247">
        <f t="shared" si="19"/>
        <v>5</v>
      </c>
      <c r="AS10" s="247">
        <f t="shared" si="20"/>
        <v>5</v>
      </c>
      <c r="AT10" s="247">
        <f t="shared" si="21"/>
        <v>5</v>
      </c>
      <c r="AU10" s="247" t="str">
        <f t="shared" si="22"/>
        <v/>
      </c>
      <c r="AV10" s="247" t="str">
        <f t="shared" si="23"/>
        <v/>
      </c>
      <c r="AW10" s="245">
        <f t="shared" si="24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5" customHeight="1" x14ac:dyDescent="0.25">
      <c r="A11" s="80">
        <v>6</v>
      </c>
      <c r="B11" s="81" t="s">
        <v>36</v>
      </c>
      <c r="C11" s="307" t="s">
        <v>37</v>
      </c>
      <c r="D11" s="308" t="s">
        <v>408</v>
      </c>
      <c r="E11" s="84">
        <v>2635</v>
      </c>
      <c r="F11" s="85" t="s">
        <v>292</v>
      </c>
      <c r="G11" s="85">
        <v>5</v>
      </c>
      <c r="H11" s="85">
        <v>5</v>
      </c>
      <c r="I11" s="85">
        <v>5</v>
      </c>
      <c r="J11" s="85">
        <v>5</v>
      </c>
      <c r="L11" s="85">
        <v>5</v>
      </c>
      <c r="M11" s="85"/>
      <c r="N11" s="85">
        <v>5</v>
      </c>
      <c r="O11" s="85">
        <v>5</v>
      </c>
      <c r="P11" s="85">
        <v>5</v>
      </c>
      <c r="Q11" s="85">
        <v>5</v>
      </c>
      <c r="R11" s="85">
        <v>5</v>
      </c>
      <c r="S11" s="85">
        <v>5</v>
      </c>
      <c r="T11" s="85"/>
      <c r="U11" s="85"/>
      <c r="V11" s="245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11</v>
      </c>
      <c r="AC11" s="98">
        <f t="shared" si="7"/>
        <v>11</v>
      </c>
      <c r="AD11" s="246">
        <f t="shared" si="8"/>
        <v>5</v>
      </c>
      <c r="AE11" s="99">
        <f t="shared" si="25"/>
        <v>0</v>
      </c>
      <c r="AG11" s="247" t="e">
        <f>IF(ISERROR(VALUE(LEFT(#REF!))),LEFT(#REF!),VALUE(LEFT(#REF!)))</f>
        <v>#REF!</v>
      </c>
      <c r="AH11" s="247">
        <f t="shared" si="9"/>
        <v>5</v>
      </c>
      <c r="AI11" s="247">
        <f t="shared" si="10"/>
        <v>5</v>
      </c>
      <c r="AJ11" s="247">
        <f t="shared" si="11"/>
        <v>5</v>
      </c>
      <c r="AK11" s="247">
        <f t="shared" si="12"/>
        <v>5</v>
      </c>
      <c r="AL11" s="247" t="str">
        <f t="shared" si="13"/>
        <v>а</v>
      </c>
      <c r="AM11" s="247">
        <f t="shared" si="14"/>
        <v>5</v>
      </c>
      <c r="AN11" s="247" t="str">
        <f t="shared" si="15"/>
        <v/>
      </c>
      <c r="AO11" s="247">
        <f t="shared" si="16"/>
        <v>5</v>
      </c>
      <c r="AP11" s="247">
        <f t="shared" si="17"/>
        <v>5</v>
      </c>
      <c r="AQ11" s="247">
        <f t="shared" si="18"/>
        <v>5</v>
      </c>
      <c r="AR11" s="247">
        <f t="shared" si="19"/>
        <v>5</v>
      </c>
      <c r="AS11" s="247">
        <f t="shared" si="20"/>
        <v>5</v>
      </c>
      <c r="AT11" s="247">
        <f t="shared" si="21"/>
        <v>5</v>
      </c>
      <c r="AU11" s="247" t="str">
        <f t="shared" si="22"/>
        <v/>
      </c>
      <c r="AV11" s="247" t="str">
        <f t="shared" si="23"/>
        <v/>
      </c>
      <c r="AW11" s="245">
        <f t="shared" si="24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5" customHeight="1" x14ac:dyDescent="0.25">
      <c r="A12" s="80">
        <v>7</v>
      </c>
      <c r="B12" s="81" t="s">
        <v>36</v>
      </c>
      <c r="C12" s="307" t="s">
        <v>37</v>
      </c>
      <c r="D12" s="308" t="s">
        <v>409</v>
      </c>
      <c r="E12" s="84">
        <v>2635</v>
      </c>
      <c r="F12" s="85" t="s">
        <v>287</v>
      </c>
      <c r="G12" s="85">
        <v>5</v>
      </c>
      <c r="H12" s="85">
        <v>5</v>
      </c>
      <c r="I12" s="85">
        <v>4</v>
      </c>
      <c r="J12" s="85">
        <v>4</v>
      </c>
      <c r="L12" s="85">
        <v>5</v>
      </c>
      <c r="M12" s="85"/>
      <c r="N12" s="85">
        <v>4</v>
      </c>
      <c r="O12" s="85">
        <v>4</v>
      </c>
      <c r="P12" s="85">
        <v>5</v>
      </c>
      <c r="Q12" s="85">
        <v>4</v>
      </c>
      <c r="R12" s="85">
        <v>4</v>
      </c>
      <c r="S12" s="85">
        <v>5</v>
      </c>
      <c r="T12" s="85"/>
      <c r="U12" s="85"/>
      <c r="V12" s="245">
        <f t="shared" si="0"/>
        <v>4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6</v>
      </c>
      <c r="AB12" s="98">
        <f t="shared" si="6"/>
        <v>5</v>
      </c>
      <c r="AC12" s="98">
        <f t="shared" si="7"/>
        <v>11</v>
      </c>
      <c r="AD12" s="246">
        <f t="shared" si="8"/>
        <v>4.4545454545454541</v>
      </c>
      <c r="AE12" s="99">
        <f t="shared" si="25"/>
        <v>0</v>
      </c>
      <c r="AG12" s="247" t="e">
        <f>IF(ISERROR(VALUE(LEFT(#REF!))),LEFT(#REF!),VALUE(LEFT(#REF!)))</f>
        <v>#REF!</v>
      </c>
      <c r="AH12" s="247">
        <f t="shared" si="9"/>
        <v>5</v>
      </c>
      <c r="AI12" s="247">
        <f t="shared" si="10"/>
        <v>5</v>
      </c>
      <c r="AJ12" s="247">
        <f t="shared" si="11"/>
        <v>4</v>
      </c>
      <c r="AK12" s="247">
        <f t="shared" si="12"/>
        <v>4</v>
      </c>
      <c r="AL12" s="247" t="str">
        <f t="shared" si="13"/>
        <v>з</v>
      </c>
      <c r="AM12" s="247">
        <f t="shared" si="14"/>
        <v>5</v>
      </c>
      <c r="AN12" s="247" t="str">
        <f t="shared" si="15"/>
        <v/>
      </c>
      <c r="AO12" s="247">
        <f t="shared" si="16"/>
        <v>4</v>
      </c>
      <c r="AP12" s="247">
        <f t="shared" si="17"/>
        <v>4</v>
      </c>
      <c r="AQ12" s="247">
        <f t="shared" si="18"/>
        <v>5</v>
      </c>
      <c r="AR12" s="247">
        <f t="shared" si="19"/>
        <v>4</v>
      </c>
      <c r="AS12" s="247">
        <f t="shared" si="20"/>
        <v>4</v>
      </c>
      <c r="AT12" s="247">
        <f t="shared" si="21"/>
        <v>5</v>
      </c>
      <c r="AU12" s="247" t="str">
        <f t="shared" si="22"/>
        <v/>
      </c>
      <c r="AV12" s="247" t="str">
        <f t="shared" si="23"/>
        <v/>
      </c>
      <c r="AW12" s="245">
        <f t="shared" si="24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5" customHeight="1" x14ac:dyDescent="0.25">
      <c r="A13" s="80">
        <v>8</v>
      </c>
      <c r="B13" s="81" t="s">
        <v>36</v>
      </c>
      <c r="C13" s="307" t="s">
        <v>37</v>
      </c>
      <c r="D13" s="308" t="s">
        <v>410</v>
      </c>
      <c r="E13" s="84">
        <v>2635</v>
      </c>
      <c r="F13" s="85" t="s">
        <v>292</v>
      </c>
      <c r="G13" s="85">
        <v>5</v>
      </c>
      <c r="H13" s="85">
        <v>5</v>
      </c>
      <c r="I13" s="85">
        <v>3</v>
      </c>
      <c r="J13" s="85">
        <v>3</v>
      </c>
      <c r="L13" s="85">
        <v>5</v>
      </c>
      <c r="M13" s="85"/>
      <c r="N13" s="85">
        <v>4</v>
      </c>
      <c r="O13" s="85">
        <v>5</v>
      </c>
      <c r="P13" s="85">
        <v>5</v>
      </c>
      <c r="Q13" s="85">
        <v>4</v>
      </c>
      <c r="R13" s="85">
        <v>4</v>
      </c>
      <c r="S13" s="85">
        <v>5</v>
      </c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2</v>
      </c>
      <c r="AA13" s="98">
        <f t="shared" si="5"/>
        <v>3</v>
      </c>
      <c r="AB13" s="98">
        <f t="shared" si="6"/>
        <v>6</v>
      </c>
      <c r="AC13" s="98">
        <f t="shared" si="7"/>
        <v>11</v>
      </c>
      <c r="AD13" s="246">
        <f t="shared" si="8"/>
        <v>4.3636363636363633</v>
      </c>
      <c r="AE13" s="99">
        <f t="shared" si="25"/>
        <v>0</v>
      </c>
      <c r="AG13" s="247" t="e">
        <f>IF(ISERROR(VALUE(LEFT(#REF!))),LEFT(#REF!),VALUE(LEFT(#REF!)))</f>
        <v>#REF!</v>
      </c>
      <c r="AH13" s="247">
        <f t="shared" si="9"/>
        <v>5</v>
      </c>
      <c r="AI13" s="247">
        <f t="shared" si="10"/>
        <v>5</v>
      </c>
      <c r="AJ13" s="247">
        <f t="shared" si="11"/>
        <v>3</v>
      </c>
      <c r="AK13" s="247">
        <f t="shared" si="12"/>
        <v>3</v>
      </c>
      <c r="AL13" s="247" t="str">
        <f t="shared" si="13"/>
        <v>а</v>
      </c>
      <c r="AM13" s="247">
        <f t="shared" si="14"/>
        <v>5</v>
      </c>
      <c r="AN13" s="247" t="str">
        <f t="shared" si="15"/>
        <v/>
      </c>
      <c r="AO13" s="247">
        <f t="shared" si="16"/>
        <v>4</v>
      </c>
      <c r="AP13" s="247">
        <f t="shared" si="17"/>
        <v>5</v>
      </c>
      <c r="AQ13" s="247">
        <f t="shared" si="18"/>
        <v>5</v>
      </c>
      <c r="AR13" s="247">
        <f t="shared" si="19"/>
        <v>4</v>
      </c>
      <c r="AS13" s="247">
        <f t="shared" si="20"/>
        <v>4</v>
      </c>
      <c r="AT13" s="247">
        <f t="shared" si="21"/>
        <v>5</v>
      </c>
      <c r="AU13" s="247" t="str">
        <f t="shared" si="22"/>
        <v/>
      </c>
      <c r="AV13" s="247" t="str">
        <f t="shared" si="23"/>
        <v/>
      </c>
      <c r="AW13" s="245">
        <f t="shared" si="24"/>
        <v>0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5" customHeight="1" x14ac:dyDescent="0.25">
      <c r="A14" s="80">
        <v>9</v>
      </c>
      <c r="B14" s="248"/>
      <c r="C14" s="307" t="s">
        <v>37</v>
      </c>
      <c r="D14" s="308" t="s">
        <v>411</v>
      </c>
      <c r="E14" s="84">
        <v>2635</v>
      </c>
      <c r="F14" s="85" t="s">
        <v>287</v>
      </c>
      <c r="G14" s="85">
        <v>5</v>
      </c>
      <c r="H14" s="85">
        <v>5</v>
      </c>
      <c r="I14" s="85">
        <v>4</v>
      </c>
      <c r="J14" s="85">
        <v>5</v>
      </c>
      <c r="L14" s="85">
        <v>5</v>
      </c>
      <c r="M14" s="85"/>
      <c r="N14" s="85">
        <v>5</v>
      </c>
      <c r="O14" s="85">
        <v>5</v>
      </c>
      <c r="P14" s="102">
        <v>5</v>
      </c>
      <c r="Q14" s="102">
        <v>5</v>
      </c>
      <c r="R14" s="102">
        <v>5</v>
      </c>
      <c r="S14" s="85">
        <v>5</v>
      </c>
      <c r="T14" s="85"/>
      <c r="U14" s="85"/>
      <c r="V14" s="245">
        <f t="shared" si="0"/>
        <v>4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0</v>
      </c>
      <c r="AA14" s="98">
        <f t="shared" si="5"/>
        <v>1</v>
      </c>
      <c r="AB14" s="98">
        <f t="shared" si="6"/>
        <v>10</v>
      </c>
      <c r="AC14" s="98">
        <f t="shared" si="7"/>
        <v>11</v>
      </c>
      <c r="AD14" s="255">
        <f t="shared" si="8"/>
        <v>4.9090909090909092</v>
      </c>
      <c r="AE14" s="293">
        <f t="shared" si="25"/>
        <v>0</v>
      </c>
      <c r="AF14" s="15"/>
      <c r="AG14" s="247" t="e">
        <f>IF(ISERROR(VALUE(LEFT(#REF!))),LEFT(#REF!),VALUE(LEFT(#REF!)))</f>
        <v>#REF!</v>
      </c>
      <c r="AH14" s="247">
        <f t="shared" si="9"/>
        <v>5</v>
      </c>
      <c r="AI14" s="247">
        <f t="shared" si="10"/>
        <v>5</v>
      </c>
      <c r="AJ14" s="247">
        <f t="shared" si="11"/>
        <v>4</v>
      </c>
      <c r="AK14" s="247">
        <f t="shared" si="12"/>
        <v>5</v>
      </c>
      <c r="AL14" s="247" t="str">
        <f t="shared" si="13"/>
        <v>з</v>
      </c>
      <c r="AM14" s="247">
        <f t="shared" si="14"/>
        <v>5</v>
      </c>
      <c r="AN14" s="247" t="str">
        <f t="shared" si="15"/>
        <v/>
      </c>
      <c r="AO14" s="247">
        <f t="shared" si="16"/>
        <v>5</v>
      </c>
      <c r="AP14" s="247">
        <f t="shared" si="17"/>
        <v>5</v>
      </c>
      <c r="AQ14" s="247">
        <f t="shared" si="18"/>
        <v>5</v>
      </c>
      <c r="AR14" s="247">
        <f t="shared" si="19"/>
        <v>5</v>
      </c>
      <c r="AS14" s="247">
        <f t="shared" si="20"/>
        <v>5</v>
      </c>
      <c r="AT14" s="247">
        <f t="shared" si="21"/>
        <v>5</v>
      </c>
      <c r="AU14" s="247" t="str">
        <f t="shared" si="22"/>
        <v/>
      </c>
      <c r="AV14" s="247" t="str">
        <f t="shared" si="23"/>
        <v/>
      </c>
      <c r="AW14" s="245">
        <f t="shared" si="24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5" customHeight="1" x14ac:dyDescent="0.25">
      <c r="A15" s="80">
        <v>10</v>
      </c>
      <c r="B15" s="248"/>
      <c r="C15" s="307" t="s">
        <v>37</v>
      </c>
      <c r="D15" s="308" t="s">
        <v>412</v>
      </c>
      <c r="E15" s="84">
        <v>2635</v>
      </c>
      <c r="F15" s="85" t="s">
        <v>292</v>
      </c>
      <c r="G15" s="85">
        <v>5</v>
      </c>
      <c r="H15" s="85">
        <v>5</v>
      </c>
      <c r="I15" s="85">
        <v>4</v>
      </c>
      <c r="J15" s="85">
        <v>5</v>
      </c>
      <c r="L15" s="85">
        <v>5</v>
      </c>
      <c r="M15" s="85"/>
      <c r="N15" s="85">
        <v>5</v>
      </c>
      <c r="O15" s="85">
        <v>5</v>
      </c>
      <c r="P15" s="102">
        <v>5</v>
      </c>
      <c r="Q15" s="102">
        <v>5</v>
      </c>
      <c r="R15" s="102">
        <v>5</v>
      </c>
      <c r="S15" s="85">
        <v>5</v>
      </c>
      <c r="T15" s="85"/>
      <c r="U15" s="85"/>
      <c r="V15" s="245">
        <f t="shared" si="0"/>
        <v>4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0</v>
      </c>
      <c r="AA15" s="98">
        <f t="shared" si="5"/>
        <v>1</v>
      </c>
      <c r="AB15" s="98">
        <f t="shared" si="6"/>
        <v>10</v>
      </c>
      <c r="AC15" s="98">
        <f t="shared" si="7"/>
        <v>11</v>
      </c>
      <c r="AD15" s="255">
        <f t="shared" si="8"/>
        <v>4.9090909090909092</v>
      </c>
      <c r="AE15" s="293">
        <f t="shared" si="25"/>
        <v>0</v>
      </c>
      <c r="AF15" s="15"/>
      <c r="AG15" s="247" t="e">
        <f>IF(ISERROR(VALUE(LEFT(#REF!))),LEFT(#REF!),VALUE(LEFT(#REF!)))</f>
        <v>#REF!</v>
      </c>
      <c r="AH15" s="247">
        <f t="shared" si="9"/>
        <v>5</v>
      </c>
      <c r="AI15" s="247">
        <f t="shared" si="10"/>
        <v>5</v>
      </c>
      <c r="AJ15" s="247">
        <f t="shared" si="11"/>
        <v>4</v>
      </c>
      <c r="AK15" s="247">
        <f t="shared" si="12"/>
        <v>5</v>
      </c>
      <c r="AL15" s="247" t="str">
        <f t="shared" si="13"/>
        <v>а</v>
      </c>
      <c r="AM15" s="247">
        <f t="shared" si="14"/>
        <v>5</v>
      </c>
      <c r="AN15" s="247" t="str">
        <f t="shared" si="15"/>
        <v/>
      </c>
      <c r="AO15" s="247">
        <f t="shared" si="16"/>
        <v>5</v>
      </c>
      <c r="AP15" s="247">
        <f t="shared" si="17"/>
        <v>5</v>
      </c>
      <c r="AQ15" s="247">
        <f t="shared" si="18"/>
        <v>5</v>
      </c>
      <c r="AR15" s="247">
        <f t="shared" si="19"/>
        <v>5</v>
      </c>
      <c r="AS15" s="247">
        <f t="shared" si="20"/>
        <v>5</v>
      </c>
      <c r="AT15" s="247">
        <f t="shared" si="21"/>
        <v>5</v>
      </c>
      <c r="AU15" s="247" t="str">
        <f t="shared" si="22"/>
        <v/>
      </c>
      <c r="AV15" s="247" t="str">
        <f t="shared" si="23"/>
        <v/>
      </c>
      <c r="AW15" s="245">
        <f t="shared" si="24"/>
        <v>0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5" customHeight="1" x14ac:dyDescent="0.25">
      <c r="A16" s="80">
        <v>11</v>
      </c>
      <c r="B16" s="248"/>
      <c r="C16" s="307" t="s">
        <v>37</v>
      </c>
      <c r="D16" s="308" t="s">
        <v>413</v>
      </c>
      <c r="E16" s="84">
        <v>2635</v>
      </c>
      <c r="F16" s="85" t="s">
        <v>287</v>
      </c>
      <c r="G16" s="85">
        <v>5</v>
      </c>
      <c r="H16" s="85">
        <v>5</v>
      </c>
      <c r="I16" s="85">
        <v>5</v>
      </c>
      <c r="J16" s="85">
        <v>5</v>
      </c>
      <c r="L16" s="85">
        <v>5</v>
      </c>
      <c r="M16" s="85"/>
      <c r="N16" s="85">
        <v>5</v>
      </c>
      <c r="O16" s="85">
        <v>5</v>
      </c>
      <c r="P16" s="102">
        <v>5</v>
      </c>
      <c r="Q16" s="102">
        <v>5</v>
      </c>
      <c r="R16" s="102">
        <v>5</v>
      </c>
      <c r="S16" s="85">
        <v>5</v>
      </c>
      <c r="T16" s="85"/>
      <c r="U16" s="85"/>
      <c r="V16" s="245">
        <f t="shared" si="0"/>
        <v>5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0</v>
      </c>
      <c r="AA16" s="98">
        <f t="shared" si="5"/>
        <v>0</v>
      </c>
      <c r="AB16" s="98">
        <f t="shared" si="6"/>
        <v>11</v>
      </c>
      <c r="AC16" s="98">
        <f t="shared" si="7"/>
        <v>11</v>
      </c>
      <c r="AD16" s="255">
        <f t="shared" si="8"/>
        <v>5</v>
      </c>
      <c r="AE16" s="293">
        <f t="shared" si="25"/>
        <v>0</v>
      </c>
      <c r="AF16" s="15"/>
      <c r="AG16" s="247" t="e">
        <f>IF(ISERROR(VALUE(LEFT(#REF!))),LEFT(#REF!),VALUE(LEFT(#REF!)))</f>
        <v>#REF!</v>
      </c>
      <c r="AH16" s="247">
        <f t="shared" si="9"/>
        <v>5</v>
      </c>
      <c r="AI16" s="247">
        <f t="shared" si="10"/>
        <v>5</v>
      </c>
      <c r="AJ16" s="247">
        <f t="shared" si="11"/>
        <v>5</v>
      </c>
      <c r="AK16" s="247">
        <f t="shared" si="12"/>
        <v>5</v>
      </c>
      <c r="AL16" s="247" t="str">
        <f t="shared" si="13"/>
        <v>з</v>
      </c>
      <c r="AM16" s="247">
        <f t="shared" si="14"/>
        <v>5</v>
      </c>
      <c r="AN16" s="247" t="str">
        <f t="shared" si="15"/>
        <v/>
      </c>
      <c r="AO16" s="247">
        <f t="shared" si="16"/>
        <v>5</v>
      </c>
      <c r="AP16" s="247">
        <f t="shared" si="17"/>
        <v>5</v>
      </c>
      <c r="AQ16" s="247">
        <f t="shared" si="18"/>
        <v>5</v>
      </c>
      <c r="AR16" s="247">
        <f t="shared" si="19"/>
        <v>5</v>
      </c>
      <c r="AS16" s="247">
        <f t="shared" si="20"/>
        <v>5</v>
      </c>
      <c r="AT16" s="247">
        <f t="shared" si="21"/>
        <v>5</v>
      </c>
      <c r="AU16" s="247" t="str">
        <f t="shared" si="22"/>
        <v/>
      </c>
      <c r="AV16" s="247" t="str">
        <f t="shared" si="23"/>
        <v/>
      </c>
      <c r="AW16" s="245">
        <f t="shared" si="24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5" customHeight="1" x14ac:dyDescent="0.25">
      <c r="A17" s="80">
        <v>12</v>
      </c>
      <c r="B17" s="251"/>
      <c r="C17" s="307" t="s">
        <v>37</v>
      </c>
      <c r="D17" s="308" t="s">
        <v>414</v>
      </c>
      <c r="E17" s="84">
        <v>2635</v>
      </c>
      <c r="F17" s="85" t="s">
        <v>287</v>
      </c>
      <c r="G17" s="85">
        <v>5</v>
      </c>
      <c r="H17" s="85">
        <v>5</v>
      </c>
      <c r="I17" s="85">
        <v>5</v>
      </c>
      <c r="J17" s="85">
        <v>5</v>
      </c>
      <c r="L17" s="85">
        <v>5</v>
      </c>
      <c r="M17" s="85"/>
      <c r="N17" s="85">
        <v>5</v>
      </c>
      <c r="O17" s="85">
        <v>5</v>
      </c>
      <c r="P17" s="102">
        <v>5</v>
      </c>
      <c r="Q17" s="102">
        <v>5</v>
      </c>
      <c r="R17" s="102">
        <v>5</v>
      </c>
      <c r="S17" s="85">
        <v>5</v>
      </c>
      <c r="T17" s="85"/>
      <c r="U17" s="85"/>
      <c r="V17" s="245">
        <f t="shared" si="0"/>
        <v>5</v>
      </c>
      <c r="W17" s="98">
        <f t="shared" si="1"/>
        <v>0</v>
      </c>
      <c r="X17" s="98">
        <f t="shared" si="2"/>
        <v>0</v>
      </c>
      <c r="Y17" s="98">
        <f t="shared" si="3"/>
        <v>0</v>
      </c>
      <c r="Z17" s="98">
        <f t="shared" si="4"/>
        <v>0</v>
      </c>
      <c r="AA17" s="98">
        <f t="shared" si="5"/>
        <v>0</v>
      </c>
      <c r="AB17" s="98">
        <f t="shared" si="6"/>
        <v>11</v>
      </c>
      <c r="AC17" s="98">
        <f t="shared" si="7"/>
        <v>11</v>
      </c>
      <c r="AD17" s="255">
        <f t="shared" si="8"/>
        <v>5</v>
      </c>
      <c r="AE17" s="293">
        <f t="shared" si="25"/>
        <v>0</v>
      </c>
      <c r="AF17" s="15"/>
      <c r="AG17" s="247" t="e">
        <f>IF(ISERROR(VALUE(LEFT(#REF!))),LEFT(#REF!),VALUE(LEFT(#REF!)))</f>
        <v>#REF!</v>
      </c>
      <c r="AH17" s="247">
        <f t="shared" si="9"/>
        <v>5</v>
      </c>
      <c r="AI17" s="247">
        <f t="shared" si="10"/>
        <v>5</v>
      </c>
      <c r="AJ17" s="247">
        <f t="shared" si="11"/>
        <v>5</v>
      </c>
      <c r="AK17" s="247">
        <f t="shared" si="12"/>
        <v>5</v>
      </c>
      <c r="AL17" s="247" t="str">
        <f t="shared" si="13"/>
        <v>з</v>
      </c>
      <c r="AM17" s="247">
        <f t="shared" si="14"/>
        <v>5</v>
      </c>
      <c r="AN17" s="247" t="str">
        <f t="shared" si="15"/>
        <v/>
      </c>
      <c r="AO17" s="247">
        <f t="shared" si="16"/>
        <v>5</v>
      </c>
      <c r="AP17" s="247">
        <f t="shared" si="17"/>
        <v>5</v>
      </c>
      <c r="AQ17" s="247">
        <f t="shared" si="18"/>
        <v>5</v>
      </c>
      <c r="AR17" s="247">
        <f t="shared" si="19"/>
        <v>5</v>
      </c>
      <c r="AS17" s="247">
        <f t="shared" si="20"/>
        <v>5</v>
      </c>
      <c r="AT17" s="247">
        <f t="shared" si="21"/>
        <v>5</v>
      </c>
      <c r="AU17" s="247" t="str">
        <f t="shared" si="22"/>
        <v/>
      </c>
      <c r="AV17" s="247" t="str">
        <f t="shared" si="23"/>
        <v/>
      </c>
      <c r="AW17" s="245">
        <f t="shared" si="24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5" customHeight="1" x14ac:dyDescent="0.25">
      <c r="A18" s="80">
        <v>13</v>
      </c>
      <c r="B18" s="199"/>
      <c r="C18" s="307" t="s">
        <v>37</v>
      </c>
      <c r="D18" s="308" t="s">
        <v>415</v>
      </c>
      <c r="E18" s="84">
        <v>2635</v>
      </c>
      <c r="F18" s="85" t="s">
        <v>292</v>
      </c>
      <c r="G18" s="85">
        <v>5</v>
      </c>
      <c r="H18" s="85">
        <v>5</v>
      </c>
      <c r="I18" s="85">
        <v>4</v>
      </c>
      <c r="J18" s="85">
        <v>4</v>
      </c>
      <c r="L18" s="85">
        <v>5</v>
      </c>
      <c r="M18" s="85"/>
      <c r="N18" s="85">
        <v>4</v>
      </c>
      <c r="O18" s="85">
        <v>5</v>
      </c>
      <c r="P18" s="102">
        <v>5</v>
      </c>
      <c r="Q18" s="102">
        <v>4</v>
      </c>
      <c r="R18" s="102">
        <v>4</v>
      </c>
      <c r="S18" s="85">
        <v>5</v>
      </c>
      <c r="T18" s="85"/>
      <c r="U18" s="85"/>
      <c r="V18" s="245">
        <f t="shared" si="0"/>
        <v>4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0</v>
      </c>
      <c r="AA18" s="98">
        <f t="shared" si="5"/>
        <v>5</v>
      </c>
      <c r="AB18" s="98">
        <f t="shared" si="6"/>
        <v>6</v>
      </c>
      <c r="AC18" s="98">
        <f t="shared" si="7"/>
        <v>11</v>
      </c>
      <c r="AD18" s="255">
        <f t="shared" si="8"/>
        <v>4.5454545454545459</v>
      </c>
      <c r="AE18" s="293">
        <f t="shared" si="25"/>
        <v>0</v>
      </c>
      <c r="AF18" s="15"/>
      <c r="AG18" s="247" t="e">
        <f>IF(ISERROR(VALUE(LEFT(#REF!))),LEFT(#REF!),VALUE(LEFT(#REF!)))</f>
        <v>#REF!</v>
      </c>
      <c r="AH18" s="247">
        <f t="shared" si="9"/>
        <v>5</v>
      </c>
      <c r="AI18" s="247">
        <f t="shared" si="10"/>
        <v>5</v>
      </c>
      <c r="AJ18" s="247">
        <f t="shared" si="11"/>
        <v>4</v>
      </c>
      <c r="AK18" s="247">
        <f t="shared" si="12"/>
        <v>4</v>
      </c>
      <c r="AL18" s="247" t="str">
        <f t="shared" si="13"/>
        <v>а</v>
      </c>
      <c r="AM18" s="247">
        <f t="shared" si="14"/>
        <v>5</v>
      </c>
      <c r="AN18" s="247" t="str">
        <f t="shared" si="15"/>
        <v/>
      </c>
      <c r="AO18" s="247">
        <f t="shared" si="16"/>
        <v>4</v>
      </c>
      <c r="AP18" s="247">
        <f t="shared" si="17"/>
        <v>5</v>
      </c>
      <c r="AQ18" s="247">
        <f t="shared" si="18"/>
        <v>5</v>
      </c>
      <c r="AR18" s="247">
        <f t="shared" si="19"/>
        <v>4</v>
      </c>
      <c r="AS18" s="247">
        <f t="shared" si="20"/>
        <v>4</v>
      </c>
      <c r="AT18" s="247">
        <f t="shared" si="21"/>
        <v>5</v>
      </c>
      <c r="AU18" s="247" t="str">
        <f t="shared" si="22"/>
        <v/>
      </c>
      <c r="AV18" s="247" t="str">
        <f t="shared" si="23"/>
        <v/>
      </c>
      <c r="AW18" s="245">
        <f t="shared" si="24"/>
        <v>0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5" customHeight="1" x14ac:dyDescent="0.25">
      <c r="A19" s="80">
        <v>14</v>
      </c>
      <c r="B19" s="199"/>
      <c r="C19" s="307" t="s">
        <v>37</v>
      </c>
      <c r="D19" s="308" t="s">
        <v>416</v>
      </c>
      <c r="E19" s="84">
        <v>2635</v>
      </c>
      <c r="F19" s="85" t="s">
        <v>287</v>
      </c>
      <c r="G19" s="85">
        <v>5</v>
      </c>
      <c r="H19" s="85">
        <v>5</v>
      </c>
      <c r="I19" s="85">
        <v>5</v>
      </c>
      <c r="J19" s="85">
        <v>5</v>
      </c>
      <c r="L19" s="85">
        <v>5</v>
      </c>
      <c r="M19" s="85"/>
      <c r="N19" s="85">
        <v>5</v>
      </c>
      <c r="O19" s="85">
        <v>5</v>
      </c>
      <c r="P19" s="85">
        <v>5</v>
      </c>
      <c r="Q19" s="85">
        <v>5</v>
      </c>
      <c r="R19" s="85">
        <v>5</v>
      </c>
      <c r="S19" s="85">
        <v>5</v>
      </c>
      <c r="T19" s="85"/>
      <c r="U19" s="85"/>
      <c r="V19" s="245">
        <f t="shared" si="0"/>
        <v>5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0</v>
      </c>
      <c r="AA19" s="98">
        <f t="shared" si="5"/>
        <v>0</v>
      </c>
      <c r="AB19" s="98">
        <f t="shared" si="6"/>
        <v>11</v>
      </c>
      <c r="AC19" s="98">
        <f t="shared" si="7"/>
        <v>11</v>
      </c>
      <c r="AD19" s="255">
        <f t="shared" si="8"/>
        <v>5</v>
      </c>
      <c r="AE19" s="293">
        <f t="shared" si="25"/>
        <v>0</v>
      </c>
      <c r="AF19" s="15"/>
      <c r="AG19" s="247" t="e">
        <f>IF(ISERROR(VALUE(LEFT(#REF!))),LEFT(#REF!),VALUE(LEFT(#REF!)))</f>
        <v>#REF!</v>
      </c>
      <c r="AH19" s="247">
        <f t="shared" si="9"/>
        <v>5</v>
      </c>
      <c r="AI19" s="247">
        <f t="shared" si="10"/>
        <v>5</v>
      </c>
      <c r="AJ19" s="247">
        <f t="shared" si="11"/>
        <v>5</v>
      </c>
      <c r="AK19" s="247">
        <f t="shared" si="12"/>
        <v>5</v>
      </c>
      <c r="AL19" s="247" t="str">
        <f t="shared" si="13"/>
        <v>з</v>
      </c>
      <c r="AM19" s="247">
        <f t="shared" si="14"/>
        <v>5</v>
      </c>
      <c r="AN19" s="247" t="str">
        <f t="shared" si="15"/>
        <v/>
      </c>
      <c r="AO19" s="247">
        <f t="shared" si="16"/>
        <v>5</v>
      </c>
      <c r="AP19" s="247">
        <f t="shared" si="17"/>
        <v>5</v>
      </c>
      <c r="AQ19" s="247">
        <f t="shared" si="18"/>
        <v>5</v>
      </c>
      <c r="AR19" s="247">
        <f t="shared" si="19"/>
        <v>5</v>
      </c>
      <c r="AS19" s="247">
        <f t="shared" si="20"/>
        <v>5</v>
      </c>
      <c r="AT19" s="247">
        <f t="shared" si="21"/>
        <v>5</v>
      </c>
      <c r="AU19" s="247" t="str">
        <f t="shared" si="22"/>
        <v/>
      </c>
      <c r="AV19" s="247" t="str">
        <f t="shared" si="23"/>
        <v/>
      </c>
      <c r="AW19" s="245">
        <f t="shared" si="24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5" customHeight="1" x14ac:dyDescent="0.25">
      <c r="A20" s="80">
        <v>15</v>
      </c>
      <c r="B20" s="199"/>
      <c r="C20" s="307" t="s">
        <v>37</v>
      </c>
      <c r="D20" s="308" t="s">
        <v>417</v>
      </c>
      <c r="E20" s="84">
        <v>2635</v>
      </c>
      <c r="F20" s="85" t="s">
        <v>287</v>
      </c>
      <c r="G20" s="85">
        <v>4</v>
      </c>
      <c r="H20" s="85">
        <v>5</v>
      </c>
      <c r="I20" s="85">
        <v>4</v>
      </c>
      <c r="J20" s="85">
        <v>5</v>
      </c>
      <c r="L20" s="85">
        <v>5</v>
      </c>
      <c r="M20" s="85"/>
      <c r="N20" s="85">
        <v>5</v>
      </c>
      <c r="O20" s="85">
        <v>5</v>
      </c>
      <c r="P20" s="102">
        <v>5</v>
      </c>
      <c r="Q20" s="102">
        <v>4</v>
      </c>
      <c r="R20" s="102">
        <v>5</v>
      </c>
      <c r="S20" s="85">
        <v>5</v>
      </c>
      <c r="T20" s="85"/>
      <c r="U20" s="85"/>
      <c r="V20" s="245">
        <f t="shared" si="0"/>
        <v>4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0</v>
      </c>
      <c r="AA20" s="98">
        <f t="shared" si="5"/>
        <v>3</v>
      </c>
      <c r="AB20" s="98">
        <f t="shared" si="6"/>
        <v>8</v>
      </c>
      <c r="AC20" s="98">
        <f t="shared" si="7"/>
        <v>11</v>
      </c>
      <c r="AD20" s="255">
        <f t="shared" si="8"/>
        <v>4.7272727272727275</v>
      </c>
      <c r="AE20" s="293">
        <f t="shared" si="25"/>
        <v>0</v>
      </c>
      <c r="AF20" s="15"/>
      <c r="AG20" s="247" t="e">
        <f>IF(ISERROR(VALUE(LEFT(#REF!))),LEFT(#REF!),VALUE(LEFT(#REF!)))</f>
        <v>#REF!</v>
      </c>
      <c r="AH20" s="247">
        <f t="shared" si="9"/>
        <v>4</v>
      </c>
      <c r="AI20" s="247">
        <f t="shared" si="10"/>
        <v>5</v>
      </c>
      <c r="AJ20" s="247">
        <f t="shared" si="11"/>
        <v>4</v>
      </c>
      <c r="AK20" s="247">
        <f t="shared" si="12"/>
        <v>5</v>
      </c>
      <c r="AL20" s="247" t="str">
        <f t="shared" si="13"/>
        <v>з</v>
      </c>
      <c r="AM20" s="247">
        <f t="shared" si="14"/>
        <v>5</v>
      </c>
      <c r="AN20" s="247" t="str">
        <f t="shared" si="15"/>
        <v/>
      </c>
      <c r="AO20" s="247">
        <f t="shared" si="16"/>
        <v>5</v>
      </c>
      <c r="AP20" s="247">
        <f t="shared" si="17"/>
        <v>5</v>
      </c>
      <c r="AQ20" s="247">
        <f t="shared" si="18"/>
        <v>5</v>
      </c>
      <c r="AR20" s="247">
        <f t="shared" si="19"/>
        <v>4</v>
      </c>
      <c r="AS20" s="247">
        <f t="shared" si="20"/>
        <v>5</v>
      </c>
      <c r="AT20" s="247">
        <f t="shared" si="21"/>
        <v>5</v>
      </c>
      <c r="AU20" s="247" t="str">
        <f t="shared" si="22"/>
        <v/>
      </c>
      <c r="AV20" s="247" t="str">
        <f t="shared" si="23"/>
        <v/>
      </c>
      <c r="AW20" s="245">
        <f t="shared" si="24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5" customHeight="1" x14ac:dyDescent="0.25">
      <c r="A21" s="80">
        <v>16</v>
      </c>
      <c r="B21" s="199"/>
      <c r="C21" s="307" t="s">
        <v>37</v>
      </c>
      <c r="D21" s="308" t="s">
        <v>418</v>
      </c>
      <c r="E21" s="84">
        <v>2635</v>
      </c>
      <c r="F21" s="85" t="s">
        <v>287</v>
      </c>
      <c r="G21" s="85">
        <v>5</v>
      </c>
      <c r="H21" s="85">
        <v>5</v>
      </c>
      <c r="I21" s="85">
        <v>5</v>
      </c>
      <c r="J21" s="85">
        <v>5</v>
      </c>
      <c r="L21" s="85">
        <v>5</v>
      </c>
      <c r="M21" s="85"/>
      <c r="N21" s="85">
        <v>5</v>
      </c>
      <c r="O21" s="85">
        <v>5</v>
      </c>
      <c r="P21" s="102">
        <v>5</v>
      </c>
      <c r="Q21" s="102">
        <v>5</v>
      </c>
      <c r="R21" s="102">
        <v>5</v>
      </c>
      <c r="S21" s="85">
        <v>5</v>
      </c>
      <c r="T21" s="85"/>
      <c r="U21" s="85"/>
      <c r="V21" s="245">
        <f t="shared" si="0"/>
        <v>5</v>
      </c>
      <c r="W21" s="98">
        <f t="shared" si="1"/>
        <v>0</v>
      </c>
      <c r="X21" s="98">
        <f t="shared" si="2"/>
        <v>0</v>
      </c>
      <c r="Y21" s="98">
        <f t="shared" si="3"/>
        <v>0</v>
      </c>
      <c r="Z21" s="98">
        <f t="shared" si="4"/>
        <v>0</v>
      </c>
      <c r="AA21" s="98">
        <f t="shared" si="5"/>
        <v>0</v>
      </c>
      <c r="AB21" s="98">
        <f t="shared" si="6"/>
        <v>11</v>
      </c>
      <c r="AC21" s="98">
        <f t="shared" si="7"/>
        <v>11</v>
      </c>
      <c r="AD21" s="255">
        <f t="shared" si="8"/>
        <v>5</v>
      </c>
      <c r="AE21" s="293">
        <f t="shared" si="25"/>
        <v>0</v>
      </c>
      <c r="AF21" s="15"/>
      <c r="AG21" s="247" t="e">
        <f>IF(ISERROR(VALUE(LEFT(#REF!))),LEFT(#REF!),VALUE(LEFT(#REF!)))</f>
        <v>#REF!</v>
      </c>
      <c r="AH21" s="247">
        <f t="shared" si="9"/>
        <v>5</v>
      </c>
      <c r="AI21" s="247">
        <f t="shared" si="10"/>
        <v>5</v>
      </c>
      <c r="AJ21" s="247">
        <f t="shared" si="11"/>
        <v>5</v>
      </c>
      <c r="AK21" s="247">
        <f t="shared" si="12"/>
        <v>5</v>
      </c>
      <c r="AL21" s="247" t="str">
        <f t="shared" si="13"/>
        <v>з</v>
      </c>
      <c r="AM21" s="247">
        <f t="shared" si="14"/>
        <v>5</v>
      </c>
      <c r="AN21" s="247" t="str">
        <f t="shared" si="15"/>
        <v/>
      </c>
      <c r="AO21" s="247">
        <f t="shared" si="16"/>
        <v>5</v>
      </c>
      <c r="AP21" s="247">
        <f t="shared" si="17"/>
        <v>5</v>
      </c>
      <c r="AQ21" s="247">
        <f t="shared" si="18"/>
        <v>5</v>
      </c>
      <c r="AR21" s="247">
        <f t="shared" si="19"/>
        <v>5</v>
      </c>
      <c r="AS21" s="247">
        <f t="shared" si="20"/>
        <v>5</v>
      </c>
      <c r="AT21" s="247">
        <f t="shared" si="21"/>
        <v>5</v>
      </c>
      <c r="AU21" s="247" t="str">
        <f t="shared" si="22"/>
        <v/>
      </c>
      <c r="AV21" s="247" t="str">
        <f t="shared" si="23"/>
        <v/>
      </c>
      <c r="AW21" s="245">
        <f t="shared" si="24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5" customHeight="1" x14ac:dyDescent="0.25">
      <c r="A22" s="80">
        <v>17</v>
      </c>
      <c r="B22" s="199"/>
      <c r="C22" s="307" t="s">
        <v>37</v>
      </c>
      <c r="D22" s="308" t="s">
        <v>419</v>
      </c>
      <c r="E22" s="84">
        <v>2635</v>
      </c>
      <c r="F22" s="85" t="s">
        <v>292</v>
      </c>
      <c r="G22" s="85">
        <v>4</v>
      </c>
      <c r="H22" s="85">
        <v>5</v>
      </c>
      <c r="I22" s="85">
        <v>3</v>
      </c>
      <c r="J22" s="85">
        <v>4</v>
      </c>
      <c r="L22" s="85">
        <v>5</v>
      </c>
      <c r="M22" s="85"/>
      <c r="N22" s="85">
        <v>4</v>
      </c>
      <c r="O22" s="85">
        <v>5</v>
      </c>
      <c r="P22" s="102">
        <v>5</v>
      </c>
      <c r="Q22" s="102">
        <v>4</v>
      </c>
      <c r="R22" s="102">
        <v>4</v>
      </c>
      <c r="S22" s="85">
        <v>5</v>
      </c>
      <c r="T22" s="85"/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1</v>
      </c>
      <c r="AA22" s="98">
        <f t="shared" si="5"/>
        <v>5</v>
      </c>
      <c r="AB22" s="98">
        <f t="shared" si="6"/>
        <v>5</v>
      </c>
      <c r="AC22" s="98">
        <f t="shared" si="7"/>
        <v>11</v>
      </c>
      <c r="AD22" s="255">
        <f t="shared" si="8"/>
        <v>4.3636363636363633</v>
      </c>
      <c r="AE22" s="293">
        <f t="shared" si="25"/>
        <v>0</v>
      </c>
      <c r="AF22" s="15"/>
      <c r="AG22" s="247" t="e">
        <f>IF(ISERROR(VALUE(LEFT(#REF!))),LEFT(#REF!),VALUE(LEFT(#REF!)))</f>
        <v>#REF!</v>
      </c>
      <c r="AH22" s="247">
        <f t="shared" si="9"/>
        <v>4</v>
      </c>
      <c r="AI22" s="247">
        <f t="shared" si="10"/>
        <v>5</v>
      </c>
      <c r="AJ22" s="247">
        <f t="shared" si="11"/>
        <v>3</v>
      </c>
      <c r="AK22" s="247">
        <f t="shared" si="12"/>
        <v>4</v>
      </c>
      <c r="AL22" s="247" t="str">
        <f t="shared" si="13"/>
        <v>а</v>
      </c>
      <c r="AM22" s="247">
        <f t="shared" si="14"/>
        <v>5</v>
      </c>
      <c r="AN22" s="247" t="str">
        <f t="shared" si="15"/>
        <v/>
      </c>
      <c r="AO22" s="247">
        <f t="shared" si="16"/>
        <v>4</v>
      </c>
      <c r="AP22" s="247">
        <f t="shared" si="17"/>
        <v>5</v>
      </c>
      <c r="AQ22" s="247">
        <f t="shared" si="18"/>
        <v>5</v>
      </c>
      <c r="AR22" s="247">
        <f t="shared" si="19"/>
        <v>4</v>
      </c>
      <c r="AS22" s="247">
        <f t="shared" si="20"/>
        <v>4</v>
      </c>
      <c r="AT22" s="247">
        <f t="shared" si="21"/>
        <v>5</v>
      </c>
      <c r="AU22" s="247" t="str">
        <f t="shared" si="22"/>
        <v/>
      </c>
      <c r="AV22" s="247" t="str">
        <f t="shared" si="23"/>
        <v/>
      </c>
      <c r="AW22" s="245">
        <f t="shared" si="24"/>
        <v>0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5" customHeight="1" x14ac:dyDescent="0.25">
      <c r="A23" s="80">
        <v>18</v>
      </c>
      <c r="B23" s="199"/>
      <c r="C23" s="307" t="s">
        <v>37</v>
      </c>
      <c r="D23" s="308" t="s">
        <v>420</v>
      </c>
      <c r="E23" s="84">
        <v>2635</v>
      </c>
      <c r="F23" s="85" t="s">
        <v>287</v>
      </c>
      <c r="G23" s="85">
        <v>5</v>
      </c>
      <c r="H23" s="85">
        <v>5</v>
      </c>
      <c r="I23" s="85">
        <v>4</v>
      </c>
      <c r="J23" s="85">
        <v>4</v>
      </c>
      <c r="L23" s="85">
        <v>5</v>
      </c>
      <c r="M23" s="85"/>
      <c r="N23" s="85">
        <v>5</v>
      </c>
      <c r="O23" s="85">
        <v>5</v>
      </c>
      <c r="P23" s="102">
        <v>5</v>
      </c>
      <c r="Q23" s="102">
        <v>4</v>
      </c>
      <c r="R23" s="102">
        <v>5</v>
      </c>
      <c r="S23" s="85">
        <v>5</v>
      </c>
      <c r="T23" s="85"/>
      <c r="U23" s="85"/>
      <c r="V23" s="245">
        <f t="shared" si="0"/>
        <v>4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0</v>
      </c>
      <c r="AA23" s="98">
        <f t="shared" si="5"/>
        <v>3</v>
      </c>
      <c r="AB23" s="98">
        <f t="shared" si="6"/>
        <v>8</v>
      </c>
      <c r="AC23" s="98">
        <f t="shared" si="7"/>
        <v>11</v>
      </c>
      <c r="AD23" s="255">
        <f t="shared" si="8"/>
        <v>4.7272727272727275</v>
      </c>
      <c r="AE23" s="293">
        <f t="shared" si="25"/>
        <v>0</v>
      </c>
      <c r="AF23" s="15"/>
      <c r="AG23" s="247" t="e">
        <f>IF(ISERROR(VALUE(LEFT(#REF!))),LEFT(#REF!),VALUE(LEFT(#REF!)))</f>
        <v>#REF!</v>
      </c>
      <c r="AH23" s="247">
        <f t="shared" si="9"/>
        <v>5</v>
      </c>
      <c r="AI23" s="247">
        <f t="shared" si="10"/>
        <v>5</v>
      </c>
      <c r="AJ23" s="247">
        <f t="shared" si="11"/>
        <v>4</v>
      </c>
      <c r="AK23" s="247">
        <f t="shared" si="12"/>
        <v>4</v>
      </c>
      <c r="AL23" s="247" t="str">
        <f t="shared" si="13"/>
        <v>з</v>
      </c>
      <c r="AM23" s="247">
        <f t="shared" si="14"/>
        <v>5</v>
      </c>
      <c r="AN23" s="247" t="str">
        <f t="shared" si="15"/>
        <v/>
      </c>
      <c r="AO23" s="247">
        <f t="shared" si="16"/>
        <v>5</v>
      </c>
      <c r="AP23" s="247">
        <f t="shared" si="17"/>
        <v>5</v>
      </c>
      <c r="AQ23" s="247">
        <f t="shared" si="18"/>
        <v>5</v>
      </c>
      <c r="AR23" s="247">
        <f t="shared" si="19"/>
        <v>4</v>
      </c>
      <c r="AS23" s="247">
        <f t="shared" si="20"/>
        <v>5</v>
      </c>
      <c r="AT23" s="247">
        <f t="shared" si="21"/>
        <v>5</v>
      </c>
      <c r="AU23" s="247" t="str">
        <f t="shared" si="22"/>
        <v/>
      </c>
      <c r="AV23" s="247" t="str">
        <f t="shared" si="23"/>
        <v/>
      </c>
      <c r="AW23" s="245">
        <f t="shared" si="24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5" customHeight="1" x14ac:dyDescent="0.25">
      <c r="A24" s="80">
        <v>19</v>
      </c>
      <c r="B24" s="199"/>
      <c r="C24" s="307" t="s">
        <v>37</v>
      </c>
      <c r="D24" s="308" t="s">
        <v>421</v>
      </c>
      <c r="E24" s="84">
        <v>2635</v>
      </c>
      <c r="F24" s="85" t="s">
        <v>287</v>
      </c>
      <c r="G24" s="85">
        <v>5</v>
      </c>
      <c r="H24" s="85">
        <v>5</v>
      </c>
      <c r="I24" s="85">
        <v>5</v>
      </c>
      <c r="J24" s="85">
        <v>5</v>
      </c>
      <c r="L24" s="85">
        <v>5</v>
      </c>
      <c r="M24" s="85"/>
      <c r="N24" s="85">
        <v>5</v>
      </c>
      <c r="O24" s="85">
        <v>5</v>
      </c>
      <c r="P24" s="85">
        <v>5</v>
      </c>
      <c r="Q24" s="85">
        <v>5</v>
      </c>
      <c r="R24" s="85">
        <v>5</v>
      </c>
      <c r="S24" s="85">
        <v>5</v>
      </c>
      <c r="T24" s="85"/>
      <c r="U24" s="85"/>
      <c r="V24" s="245">
        <f t="shared" si="0"/>
        <v>5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0</v>
      </c>
      <c r="AA24" s="98">
        <f t="shared" si="5"/>
        <v>0</v>
      </c>
      <c r="AB24" s="98">
        <f t="shared" si="6"/>
        <v>11</v>
      </c>
      <c r="AC24" s="98">
        <f t="shared" si="7"/>
        <v>11</v>
      </c>
      <c r="AD24" s="255">
        <f t="shared" si="8"/>
        <v>5</v>
      </c>
      <c r="AE24" s="293">
        <f t="shared" si="25"/>
        <v>0</v>
      </c>
      <c r="AF24" s="15"/>
      <c r="AG24" s="247" t="e">
        <f>IF(ISERROR(VALUE(LEFT(#REF!))),LEFT(#REF!),VALUE(LEFT(#REF!)))</f>
        <v>#REF!</v>
      </c>
      <c r="AH24" s="247">
        <f t="shared" si="9"/>
        <v>5</v>
      </c>
      <c r="AI24" s="247">
        <f t="shared" si="10"/>
        <v>5</v>
      </c>
      <c r="AJ24" s="247">
        <f t="shared" si="11"/>
        <v>5</v>
      </c>
      <c r="AK24" s="247">
        <f t="shared" si="12"/>
        <v>5</v>
      </c>
      <c r="AL24" s="247" t="str">
        <f t="shared" si="13"/>
        <v>з</v>
      </c>
      <c r="AM24" s="247">
        <f t="shared" si="14"/>
        <v>5</v>
      </c>
      <c r="AN24" s="247" t="str">
        <f t="shared" si="15"/>
        <v/>
      </c>
      <c r="AO24" s="247">
        <f t="shared" si="16"/>
        <v>5</v>
      </c>
      <c r="AP24" s="247">
        <f t="shared" si="17"/>
        <v>5</v>
      </c>
      <c r="AQ24" s="247">
        <f t="shared" si="18"/>
        <v>5</v>
      </c>
      <c r="AR24" s="247">
        <f t="shared" si="19"/>
        <v>5</v>
      </c>
      <c r="AS24" s="247">
        <f t="shared" si="20"/>
        <v>5</v>
      </c>
      <c r="AT24" s="247">
        <f t="shared" si="21"/>
        <v>5</v>
      </c>
      <c r="AU24" s="247" t="str">
        <f t="shared" si="22"/>
        <v/>
      </c>
      <c r="AV24" s="247" t="str">
        <f t="shared" si="23"/>
        <v/>
      </c>
      <c r="AW24" s="245">
        <f t="shared" si="24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5" customHeight="1" x14ac:dyDescent="0.25">
      <c r="A25" s="80">
        <v>20</v>
      </c>
      <c r="B25" s="199"/>
      <c r="C25" s="307" t="s">
        <v>37</v>
      </c>
      <c r="D25" s="308" t="s">
        <v>422</v>
      </c>
      <c r="E25" s="84">
        <v>2635</v>
      </c>
      <c r="F25" s="85" t="s">
        <v>292</v>
      </c>
      <c r="G25" s="85">
        <v>5</v>
      </c>
      <c r="H25" s="85">
        <v>5</v>
      </c>
      <c r="I25" s="85">
        <v>5</v>
      </c>
      <c r="J25" s="85">
        <v>5</v>
      </c>
      <c r="L25" s="85">
        <v>5</v>
      </c>
      <c r="M25" s="85"/>
      <c r="N25" s="85">
        <v>5</v>
      </c>
      <c r="O25" s="85">
        <v>5</v>
      </c>
      <c r="P25" s="102">
        <v>5</v>
      </c>
      <c r="Q25" s="102">
        <v>5</v>
      </c>
      <c r="R25" s="102">
        <v>5</v>
      </c>
      <c r="S25" s="85">
        <v>5</v>
      </c>
      <c r="T25" s="85"/>
      <c r="U25" s="85"/>
      <c r="V25" s="245">
        <f t="shared" si="0"/>
        <v>5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0</v>
      </c>
      <c r="AA25" s="98">
        <f t="shared" si="5"/>
        <v>0</v>
      </c>
      <c r="AB25" s="98">
        <f t="shared" si="6"/>
        <v>11</v>
      </c>
      <c r="AC25" s="98">
        <f t="shared" si="7"/>
        <v>11</v>
      </c>
      <c r="AD25" s="255">
        <f t="shared" si="8"/>
        <v>5</v>
      </c>
      <c r="AE25" s="293">
        <f t="shared" si="25"/>
        <v>0</v>
      </c>
      <c r="AF25" s="15"/>
      <c r="AG25" s="247" t="e">
        <f>IF(ISERROR(VALUE(LEFT(#REF!))),LEFT(#REF!),VALUE(LEFT(#REF!)))</f>
        <v>#REF!</v>
      </c>
      <c r="AH25" s="247">
        <f t="shared" si="9"/>
        <v>5</v>
      </c>
      <c r="AI25" s="247">
        <f t="shared" si="10"/>
        <v>5</v>
      </c>
      <c r="AJ25" s="247">
        <f t="shared" si="11"/>
        <v>5</v>
      </c>
      <c r="AK25" s="247">
        <f t="shared" si="12"/>
        <v>5</v>
      </c>
      <c r="AL25" s="247" t="str">
        <f t="shared" si="13"/>
        <v>а</v>
      </c>
      <c r="AM25" s="247">
        <f t="shared" si="14"/>
        <v>5</v>
      </c>
      <c r="AN25" s="247" t="str">
        <f t="shared" si="15"/>
        <v/>
      </c>
      <c r="AO25" s="247">
        <f t="shared" si="16"/>
        <v>5</v>
      </c>
      <c r="AP25" s="247">
        <f t="shared" si="17"/>
        <v>5</v>
      </c>
      <c r="AQ25" s="247">
        <f t="shared" si="18"/>
        <v>5</v>
      </c>
      <c r="AR25" s="247">
        <f t="shared" si="19"/>
        <v>5</v>
      </c>
      <c r="AS25" s="247">
        <f t="shared" si="20"/>
        <v>5</v>
      </c>
      <c r="AT25" s="247">
        <f t="shared" si="21"/>
        <v>5</v>
      </c>
      <c r="AU25" s="247" t="str">
        <f t="shared" si="22"/>
        <v/>
      </c>
      <c r="AV25" s="247" t="str">
        <f t="shared" si="23"/>
        <v/>
      </c>
      <c r="AW25" s="245">
        <f t="shared" si="24"/>
        <v>0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5" customHeight="1" x14ac:dyDescent="0.25">
      <c r="A26" s="80">
        <v>21</v>
      </c>
      <c r="B26" s="199"/>
      <c r="C26" s="307" t="s">
        <v>37</v>
      </c>
      <c r="D26" s="308" t="s">
        <v>423</v>
      </c>
      <c r="E26" s="84">
        <v>2635</v>
      </c>
      <c r="F26" s="85" t="s">
        <v>287</v>
      </c>
      <c r="G26" s="85">
        <v>5</v>
      </c>
      <c r="H26" s="85">
        <v>5</v>
      </c>
      <c r="I26" s="85">
        <v>4</v>
      </c>
      <c r="J26" s="85">
        <v>5</v>
      </c>
      <c r="L26" s="85">
        <v>5</v>
      </c>
      <c r="M26" s="85"/>
      <c r="N26" s="85">
        <v>5</v>
      </c>
      <c r="O26" s="85">
        <v>5</v>
      </c>
      <c r="P26" s="102">
        <v>5</v>
      </c>
      <c r="Q26" s="102">
        <v>5</v>
      </c>
      <c r="R26" s="102">
        <v>5</v>
      </c>
      <c r="S26" s="85">
        <v>5</v>
      </c>
      <c r="T26" s="85"/>
      <c r="U26" s="85"/>
      <c r="V26" s="245">
        <f t="shared" si="0"/>
        <v>4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0</v>
      </c>
      <c r="AA26" s="98">
        <f t="shared" si="5"/>
        <v>1</v>
      </c>
      <c r="AB26" s="98">
        <f t="shared" si="6"/>
        <v>10</v>
      </c>
      <c r="AC26" s="98">
        <f t="shared" si="7"/>
        <v>11</v>
      </c>
      <c r="AD26" s="255">
        <f t="shared" si="8"/>
        <v>4.9090909090909092</v>
      </c>
      <c r="AE26" s="293">
        <f t="shared" si="25"/>
        <v>0</v>
      </c>
      <c r="AF26" s="15"/>
      <c r="AG26" s="247" t="e">
        <f>IF(ISERROR(VALUE(LEFT(#REF!))),LEFT(#REF!),VALUE(LEFT(#REF!)))</f>
        <v>#REF!</v>
      </c>
      <c r="AH26" s="247">
        <f t="shared" si="9"/>
        <v>5</v>
      </c>
      <c r="AI26" s="247">
        <f t="shared" si="10"/>
        <v>5</v>
      </c>
      <c r="AJ26" s="247">
        <f t="shared" si="11"/>
        <v>4</v>
      </c>
      <c r="AK26" s="247">
        <f t="shared" si="12"/>
        <v>5</v>
      </c>
      <c r="AL26" s="247" t="str">
        <f t="shared" si="13"/>
        <v>з</v>
      </c>
      <c r="AM26" s="247">
        <f t="shared" si="14"/>
        <v>5</v>
      </c>
      <c r="AN26" s="247" t="str">
        <f t="shared" si="15"/>
        <v/>
      </c>
      <c r="AO26" s="247">
        <f t="shared" si="16"/>
        <v>5</v>
      </c>
      <c r="AP26" s="247">
        <f t="shared" si="17"/>
        <v>5</v>
      </c>
      <c r="AQ26" s="247">
        <f t="shared" si="18"/>
        <v>5</v>
      </c>
      <c r="AR26" s="247">
        <f t="shared" si="19"/>
        <v>5</v>
      </c>
      <c r="AS26" s="247">
        <f t="shared" si="20"/>
        <v>5</v>
      </c>
      <c r="AT26" s="247">
        <f t="shared" si="21"/>
        <v>5</v>
      </c>
      <c r="AU26" s="247" t="str">
        <f t="shared" si="22"/>
        <v/>
      </c>
      <c r="AV26" s="247" t="str">
        <f t="shared" si="23"/>
        <v/>
      </c>
      <c r="AW26" s="245">
        <f t="shared" si="24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5" customHeight="1" x14ac:dyDescent="0.25">
      <c r="A27" s="80">
        <v>22</v>
      </c>
      <c r="B27" s="199"/>
      <c r="C27" s="307" t="s">
        <v>37</v>
      </c>
      <c r="D27" s="308" t="s">
        <v>424</v>
      </c>
      <c r="E27" s="84">
        <v>2635</v>
      </c>
      <c r="F27" s="85" t="s">
        <v>287</v>
      </c>
      <c r="G27" s="85">
        <v>5</v>
      </c>
      <c r="H27" s="85">
        <v>5</v>
      </c>
      <c r="I27" s="85">
        <v>4</v>
      </c>
      <c r="J27" s="85">
        <v>4</v>
      </c>
      <c r="L27" s="85">
        <v>5</v>
      </c>
      <c r="M27" s="85"/>
      <c r="N27" s="85">
        <v>5</v>
      </c>
      <c r="O27" s="85">
        <v>5</v>
      </c>
      <c r="P27" s="102">
        <v>5</v>
      </c>
      <c r="Q27" s="102">
        <v>4</v>
      </c>
      <c r="R27" s="102">
        <v>4</v>
      </c>
      <c r="S27" s="85">
        <v>5</v>
      </c>
      <c r="T27" s="85"/>
      <c r="U27" s="85"/>
      <c r="V27" s="245">
        <f t="shared" si="0"/>
        <v>4</v>
      </c>
      <c r="W27" s="98">
        <f t="shared" si="1"/>
        <v>0</v>
      </c>
      <c r="X27" s="98">
        <f t="shared" si="2"/>
        <v>0</v>
      </c>
      <c r="Y27" s="98">
        <f t="shared" si="3"/>
        <v>0</v>
      </c>
      <c r="Z27" s="98">
        <f t="shared" si="4"/>
        <v>0</v>
      </c>
      <c r="AA27" s="98">
        <f t="shared" si="5"/>
        <v>4</v>
      </c>
      <c r="AB27" s="98">
        <f t="shared" si="6"/>
        <v>7</v>
      </c>
      <c r="AC27" s="98">
        <f t="shared" si="7"/>
        <v>11</v>
      </c>
      <c r="AD27" s="255">
        <f t="shared" si="8"/>
        <v>4.6363636363636367</v>
      </c>
      <c r="AE27" s="293">
        <f t="shared" si="25"/>
        <v>0</v>
      </c>
      <c r="AF27" s="15"/>
      <c r="AG27" s="247" t="e">
        <f>IF(ISERROR(VALUE(LEFT(#REF!))),LEFT(#REF!),VALUE(LEFT(#REF!)))</f>
        <v>#REF!</v>
      </c>
      <c r="AH27" s="247">
        <f t="shared" si="9"/>
        <v>5</v>
      </c>
      <c r="AI27" s="247">
        <f t="shared" si="10"/>
        <v>5</v>
      </c>
      <c r="AJ27" s="247">
        <f t="shared" si="11"/>
        <v>4</v>
      </c>
      <c r="AK27" s="247">
        <f t="shared" si="12"/>
        <v>4</v>
      </c>
      <c r="AL27" s="247" t="str">
        <f t="shared" si="13"/>
        <v>з</v>
      </c>
      <c r="AM27" s="247">
        <f t="shared" si="14"/>
        <v>5</v>
      </c>
      <c r="AN27" s="247" t="str">
        <f t="shared" si="15"/>
        <v/>
      </c>
      <c r="AO27" s="247">
        <f t="shared" si="16"/>
        <v>5</v>
      </c>
      <c r="AP27" s="247">
        <f t="shared" si="17"/>
        <v>5</v>
      </c>
      <c r="AQ27" s="247">
        <f t="shared" si="18"/>
        <v>5</v>
      </c>
      <c r="AR27" s="247">
        <f t="shared" si="19"/>
        <v>4</v>
      </c>
      <c r="AS27" s="247">
        <f t="shared" si="20"/>
        <v>4</v>
      </c>
      <c r="AT27" s="247">
        <f t="shared" si="21"/>
        <v>5</v>
      </c>
      <c r="AU27" s="247" t="str">
        <f t="shared" si="22"/>
        <v/>
      </c>
      <c r="AV27" s="247" t="str">
        <f t="shared" si="23"/>
        <v/>
      </c>
      <c r="AW27" s="245">
        <f t="shared" si="24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5" hidden="1" customHeight="1" x14ac:dyDescent="0.25">
      <c r="A28" s="80"/>
      <c r="B28" s="117"/>
      <c r="C28" s="252"/>
      <c r="D28" s="301"/>
      <c r="E28" s="84"/>
      <c r="F28" s="85"/>
      <c r="G28" s="85"/>
      <c r="H28" s="85"/>
      <c r="I28" s="85"/>
      <c r="J28" s="85"/>
      <c r="K28" s="85"/>
      <c r="L28" s="102"/>
      <c r="M28" s="85"/>
      <c r="N28" s="85"/>
      <c r="O28" s="102"/>
      <c r="P28" s="85"/>
      <c r="Q28" s="102"/>
      <c r="R28" s="102"/>
      <c r="S28" s="85"/>
      <c r="T28" s="85"/>
      <c r="U28" s="85"/>
      <c r="V28" s="245">
        <f t="shared" si="0"/>
        <v>0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0</v>
      </c>
      <c r="AA28" s="98">
        <f t="shared" si="5"/>
        <v>0</v>
      </c>
      <c r="AB28" s="98">
        <f t="shared" si="6"/>
        <v>0</v>
      </c>
      <c r="AC28" s="98">
        <f t="shared" si="7"/>
        <v>0</v>
      </c>
      <c r="AD28" s="255" t="str">
        <f t="shared" si="8"/>
        <v/>
      </c>
      <c r="AE28" s="293">
        <f t="shared" si="25"/>
        <v>0</v>
      </c>
      <c r="AF28" s="15"/>
      <c r="AG28" s="247" t="str">
        <f>IF(ISERROR(VALUE(LEFT(F28))),LEFT(F28),VALUE(LEFT(F28)))</f>
        <v/>
      </c>
      <c r="AH28" s="247" t="str">
        <f t="shared" si="9"/>
        <v/>
      </c>
      <c r="AI28" s="247" t="str">
        <f t="shared" si="10"/>
        <v/>
      </c>
      <c r="AJ28" s="247" t="str">
        <f t="shared" si="11"/>
        <v/>
      </c>
      <c r="AK28" s="247" t="str">
        <f t="shared" si="12"/>
        <v/>
      </c>
      <c r="AL28" s="247" t="str">
        <f>IF(ISERROR(VALUE(LEFT(K28))),LEFT(K28),VALUE(LEFT(K28)))</f>
        <v/>
      </c>
      <c r="AM28" s="247" t="str">
        <f t="shared" si="14"/>
        <v/>
      </c>
      <c r="AN28" s="247" t="str">
        <f t="shared" si="15"/>
        <v/>
      </c>
      <c r="AO28" s="247" t="str">
        <f t="shared" si="16"/>
        <v/>
      </c>
      <c r="AP28" s="247" t="str">
        <f t="shared" si="17"/>
        <v/>
      </c>
      <c r="AQ28" s="247" t="str">
        <f t="shared" si="18"/>
        <v/>
      </c>
      <c r="AR28" s="247" t="str">
        <f t="shared" si="19"/>
        <v/>
      </c>
      <c r="AS28" s="247" t="str">
        <f t="shared" si="20"/>
        <v/>
      </c>
      <c r="AT28" s="247" t="str">
        <f t="shared" si="21"/>
        <v/>
      </c>
      <c r="AU28" s="247" t="str">
        <f t="shared" si="22"/>
        <v/>
      </c>
      <c r="AV28" s="247" t="str">
        <f t="shared" si="23"/>
        <v/>
      </c>
      <c r="AW28" s="245">
        <f t="shared" si="24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5" hidden="1" customHeight="1" x14ac:dyDescent="0.25">
      <c r="A29" s="80"/>
      <c r="B29" s="117"/>
      <c r="C29" s="252"/>
      <c r="D29" s="301"/>
      <c r="E29" s="84"/>
      <c r="F29" s="85"/>
      <c r="G29" s="85"/>
      <c r="H29" s="85"/>
      <c r="I29" s="85"/>
      <c r="J29" s="85"/>
      <c r="K29" s="85"/>
      <c r="L29" s="102"/>
      <c r="M29" s="85"/>
      <c r="N29" s="85"/>
      <c r="O29" s="102"/>
      <c r="P29" s="85"/>
      <c r="Q29" s="102"/>
      <c r="R29" s="102"/>
      <c r="S29" s="85"/>
      <c r="T29" s="85"/>
      <c r="U29" s="85"/>
      <c r="V29" s="245">
        <f t="shared" si="0"/>
        <v>0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0</v>
      </c>
      <c r="AA29" s="98">
        <f t="shared" si="5"/>
        <v>0</v>
      </c>
      <c r="AB29" s="98">
        <f t="shared" si="6"/>
        <v>0</v>
      </c>
      <c r="AC29" s="98">
        <f t="shared" si="7"/>
        <v>0</v>
      </c>
      <c r="AD29" s="255" t="str">
        <f t="shared" si="8"/>
        <v/>
      </c>
      <c r="AE29" s="293">
        <f t="shared" si="25"/>
        <v>0</v>
      </c>
      <c r="AF29" s="15"/>
      <c r="AG29" s="247" t="str">
        <f>IF(ISERROR(VALUE(LEFT(F29))),LEFT(F29),VALUE(LEFT(F29)))</f>
        <v/>
      </c>
      <c r="AH29" s="247" t="str">
        <f t="shared" si="9"/>
        <v/>
      </c>
      <c r="AI29" s="247" t="str">
        <f t="shared" si="10"/>
        <v/>
      </c>
      <c r="AJ29" s="247" t="str">
        <f t="shared" si="11"/>
        <v/>
      </c>
      <c r="AK29" s="247" t="str">
        <f t="shared" si="12"/>
        <v/>
      </c>
      <c r="AL29" s="247" t="str">
        <f>IF(ISERROR(VALUE(LEFT(K29))),LEFT(K29),VALUE(LEFT(K29)))</f>
        <v/>
      </c>
      <c r="AM29" s="247" t="str">
        <f t="shared" si="14"/>
        <v/>
      </c>
      <c r="AN29" s="247" t="str">
        <f t="shared" si="15"/>
        <v/>
      </c>
      <c r="AO29" s="247" t="str">
        <f t="shared" si="16"/>
        <v/>
      </c>
      <c r="AP29" s="247" t="str">
        <f t="shared" si="17"/>
        <v/>
      </c>
      <c r="AQ29" s="247" t="str">
        <f t="shared" si="18"/>
        <v/>
      </c>
      <c r="AR29" s="247" t="str">
        <f t="shared" si="19"/>
        <v/>
      </c>
      <c r="AS29" s="247" t="str">
        <f t="shared" si="20"/>
        <v/>
      </c>
      <c r="AT29" s="247" t="str">
        <f t="shared" si="21"/>
        <v/>
      </c>
      <c r="AU29" s="247" t="str">
        <f t="shared" si="22"/>
        <v/>
      </c>
      <c r="AV29" s="247" t="str">
        <f t="shared" si="23"/>
        <v/>
      </c>
      <c r="AW29" s="245">
        <f t="shared" si="24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5" hidden="1" customHeight="1" x14ac:dyDescent="0.3">
      <c r="A30" s="80"/>
      <c r="B30" s="123"/>
      <c r="C30" s="252"/>
      <c r="D30" s="301"/>
      <c r="E30" s="84"/>
      <c r="F30" s="85"/>
      <c r="G30" s="85"/>
      <c r="H30" s="85"/>
      <c r="I30" s="85"/>
      <c r="J30" s="85"/>
      <c r="K30" s="85"/>
      <c r="L30" s="102"/>
      <c r="M30" s="85"/>
      <c r="N30" s="85"/>
      <c r="O30" s="102"/>
      <c r="P30" s="85"/>
      <c r="Q30" s="85"/>
      <c r="R30" s="102"/>
      <c r="S30" s="85"/>
      <c r="T30" s="85"/>
      <c r="U30" s="85"/>
      <c r="V30" s="245">
        <f t="shared" si="0"/>
        <v>0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0</v>
      </c>
      <c r="AA30" s="98">
        <f t="shared" si="5"/>
        <v>0</v>
      </c>
      <c r="AB30" s="98">
        <f t="shared" si="6"/>
        <v>0</v>
      </c>
      <c r="AC30" s="98">
        <f t="shared" si="7"/>
        <v>0</v>
      </c>
      <c r="AD30" s="255" t="str">
        <f t="shared" si="8"/>
        <v/>
      </c>
      <c r="AE30" s="293">
        <f t="shared" si="25"/>
        <v>0</v>
      </c>
      <c r="AF30" s="15"/>
      <c r="AG30" s="247" t="str">
        <f>IF(ISERROR(VALUE(LEFT(F30))),LEFT(F30),VALUE(LEFT(F30)))</f>
        <v/>
      </c>
      <c r="AH30" s="247" t="str">
        <f t="shared" si="9"/>
        <v/>
      </c>
      <c r="AI30" s="247" t="str">
        <f t="shared" si="10"/>
        <v/>
      </c>
      <c r="AJ30" s="247" t="str">
        <f t="shared" si="11"/>
        <v/>
      </c>
      <c r="AK30" s="247" t="str">
        <f t="shared" si="12"/>
        <v/>
      </c>
      <c r="AL30" s="247" t="str">
        <f>IF(ISERROR(VALUE(LEFT(K30))),LEFT(K30),VALUE(LEFT(K30)))</f>
        <v/>
      </c>
      <c r="AM30" s="247" t="str">
        <f t="shared" si="14"/>
        <v/>
      </c>
      <c r="AN30" s="247" t="str">
        <f t="shared" si="15"/>
        <v/>
      </c>
      <c r="AO30" s="247" t="str">
        <f t="shared" si="16"/>
        <v/>
      </c>
      <c r="AP30" s="247" t="str">
        <f t="shared" si="17"/>
        <v/>
      </c>
      <c r="AQ30" s="247" t="str">
        <f t="shared" si="18"/>
        <v/>
      </c>
      <c r="AR30" s="247" t="str">
        <f t="shared" si="19"/>
        <v/>
      </c>
      <c r="AS30" s="247" t="str">
        <f t="shared" si="20"/>
        <v/>
      </c>
      <c r="AT30" s="247" t="str">
        <f t="shared" si="21"/>
        <v/>
      </c>
      <c r="AU30" s="247" t="str">
        <f t="shared" si="22"/>
        <v/>
      </c>
      <c r="AV30" s="247" t="str">
        <f t="shared" si="23"/>
        <v/>
      </c>
      <c r="AW30" s="245">
        <f t="shared" si="24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5" hidden="1" customHeight="1" x14ac:dyDescent="0.3">
      <c r="A31" s="80"/>
      <c r="B31" s="123"/>
      <c r="C31" s="123"/>
      <c r="D31" s="123"/>
      <c r="E31" s="84"/>
      <c r="F31" s="85"/>
      <c r="G31" s="85"/>
      <c r="H31" s="85"/>
      <c r="I31" s="85"/>
      <c r="J31" s="85"/>
      <c r="K31" s="85"/>
      <c r="L31" s="102"/>
      <c r="M31" s="85"/>
      <c r="N31" s="85"/>
      <c r="O31" s="102"/>
      <c r="P31" s="85"/>
      <c r="Q31" s="85"/>
      <c r="R31" s="102"/>
      <c r="S31" s="85"/>
      <c r="T31" s="85"/>
      <c r="U31" s="85"/>
      <c r="V31" s="245">
        <f t="shared" si="0"/>
        <v>0</v>
      </c>
      <c r="W31" s="98">
        <f t="shared" si="1"/>
        <v>0</v>
      </c>
      <c r="X31" s="98">
        <f t="shared" si="2"/>
        <v>0</v>
      </c>
      <c r="Y31" s="98">
        <f t="shared" si="3"/>
        <v>0</v>
      </c>
      <c r="Z31" s="98">
        <f t="shared" si="4"/>
        <v>0</v>
      </c>
      <c r="AA31" s="98">
        <f t="shared" si="5"/>
        <v>0</v>
      </c>
      <c r="AB31" s="98">
        <f t="shared" si="6"/>
        <v>0</v>
      </c>
      <c r="AC31" s="98">
        <f t="shared" si="7"/>
        <v>0</v>
      </c>
      <c r="AD31" s="255" t="str">
        <f t="shared" si="8"/>
        <v/>
      </c>
      <c r="AE31" s="293">
        <f t="shared" si="25"/>
        <v>0</v>
      </c>
      <c r="AF31" s="15"/>
      <c r="AG31" s="247" t="str">
        <f>IF(ISERROR(VALUE(LEFT(F31))),LEFT(F31),VALUE(LEFT(F31)))</f>
        <v/>
      </c>
      <c r="AH31" s="247" t="str">
        <f t="shared" si="9"/>
        <v/>
      </c>
      <c r="AI31" s="247" t="str">
        <f t="shared" si="10"/>
        <v/>
      </c>
      <c r="AJ31" s="247" t="str">
        <f t="shared" si="11"/>
        <v/>
      </c>
      <c r="AK31" s="247" t="str">
        <f t="shared" si="12"/>
        <v/>
      </c>
      <c r="AL31" s="247" t="str">
        <f>IF(ISERROR(VALUE(LEFT(K31))),LEFT(K31),VALUE(LEFT(K31)))</f>
        <v/>
      </c>
      <c r="AM31" s="247" t="str">
        <f t="shared" si="14"/>
        <v/>
      </c>
      <c r="AN31" s="247" t="str">
        <f t="shared" si="15"/>
        <v/>
      </c>
      <c r="AO31" s="247" t="str">
        <f t="shared" si="16"/>
        <v/>
      </c>
      <c r="AP31" s="247" t="str">
        <f t="shared" si="17"/>
        <v/>
      </c>
      <c r="AQ31" s="247" t="str">
        <f t="shared" si="18"/>
        <v/>
      </c>
      <c r="AR31" s="247" t="str">
        <f t="shared" si="19"/>
        <v/>
      </c>
      <c r="AS31" s="247" t="str">
        <f t="shared" si="20"/>
        <v/>
      </c>
      <c r="AT31" s="247" t="str">
        <f t="shared" si="21"/>
        <v/>
      </c>
      <c r="AU31" s="247" t="str">
        <f t="shared" si="22"/>
        <v/>
      </c>
      <c r="AV31" s="247" t="str">
        <f t="shared" si="23"/>
        <v/>
      </c>
      <c r="AW31" s="245">
        <f t="shared" si="24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2.75" customHeight="1" x14ac:dyDescent="0.25">
      <c r="A32" s="126"/>
      <c r="B32" s="126"/>
      <c r="C32" s="127" t="s">
        <v>68</v>
      </c>
      <c r="D32" s="127"/>
      <c r="E32" s="124"/>
      <c r="F32" s="257" t="str">
        <f t="array" ref="F32:U39">AG32:AV39</f>
        <v xml:space="preserve"> </v>
      </c>
      <c r="G32" s="257">
        <v>4.9090909090909092</v>
      </c>
      <c r="H32" s="257">
        <v>5</v>
      </c>
      <c r="I32" s="257">
        <v>4.3181818181818183</v>
      </c>
      <c r="J32" s="257">
        <v>4.5454545454545459</v>
      </c>
      <c r="K32" s="257" t="str">
        <v xml:space="preserve"> </v>
      </c>
      <c r="L32" s="257">
        <v>5</v>
      </c>
      <c r="M32" s="257" t="str">
        <v xml:space="preserve"> </v>
      </c>
      <c r="N32" s="257">
        <v>4.7272727272727275</v>
      </c>
      <c r="O32" s="129">
        <v>4.9090909090909092</v>
      </c>
      <c r="P32" s="129">
        <v>5</v>
      </c>
      <c r="Q32" s="129">
        <v>4.5909090909090908</v>
      </c>
      <c r="R32" s="129">
        <v>4.6818181818181817</v>
      </c>
      <c r="S32" s="257">
        <v>5</v>
      </c>
      <c r="T32" s="257" t="str">
        <v xml:space="preserve"> </v>
      </c>
      <c r="U32" s="257" t="str">
        <v xml:space="preserve"> </v>
      </c>
      <c r="V32" s="258">
        <f>сводн.!T26</f>
        <v>3</v>
      </c>
      <c r="W32" s="254">
        <f t="shared" ref="W32:AC32" si="26">SUM(W6:W31)</f>
        <v>0</v>
      </c>
      <c r="X32" s="254">
        <f t="shared" si="26"/>
        <v>0</v>
      </c>
      <c r="Y32" s="254">
        <f t="shared" si="26"/>
        <v>0</v>
      </c>
      <c r="Z32" s="254">
        <f t="shared" si="26"/>
        <v>3</v>
      </c>
      <c r="AA32" s="254">
        <f t="shared" si="26"/>
        <v>45</v>
      </c>
      <c r="AB32" s="254">
        <f t="shared" si="26"/>
        <v>194</v>
      </c>
      <c r="AC32" s="254">
        <f t="shared" si="26"/>
        <v>242</v>
      </c>
      <c r="AD32" s="309">
        <f t="shared" si="8"/>
        <v>4.7892561983471076</v>
      </c>
      <c r="AE32" s="259"/>
      <c r="AF32" s="15"/>
      <c r="AG32" s="260" t="str">
        <f t="shared" ref="AG32:AV32" si="27">IF(COUNT(AG6:AG30)=0," ",SUM(AG6:AG30)/COUNT(AG6:AG30))</f>
        <v xml:space="preserve"> </v>
      </c>
      <c r="AH32" s="260">
        <f t="shared" si="27"/>
        <v>4.9090909090909092</v>
      </c>
      <c r="AI32" s="260">
        <f t="shared" si="27"/>
        <v>5</v>
      </c>
      <c r="AJ32" s="260">
        <f t="shared" si="27"/>
        <v>4.3181818181818183</v>
      </c>
      <c r="AK32" s="260">
        <f t="shared" si="27"/>
        <v>4.5454545454545459</v>
      </c>
      <c r="AL32" s="260" t="str">
        <f t="shared" si="27"/>
        <v xml:space="preserve"> </v>
      </c>
      <c r="AM32" s="260">
        <f t="shared" si="27"/>
        <v>5</v>
      </c>
      <c r="AN32" s="260" t="str">
        <f t="shared" si="27"/>
        <v xml:space="preserve"> </v>
      </c>
      <c r="AO32" s="260">
        <f t="shared" si="27"/>
        <v>4.7272727272727275</v>
      </c>
      <c r="AP32" s="260">
        <f t="shared" si="27"/>
        <v>4.9090909090909092</v>
      </c>
      <c r="AQ32" s="260">
        <f t="shared" si="27"/>
        <v>5</v>
      </c>
      <c r="AR32" s="260">
        <f t="shared" si="27"/>
        <v>4.5909090909090908</v>
      </c>
      <c r="AS32" s="260">
        <f t="shared" si="27"/>
        <v>4.6818181818181817</v>
      </c>
      <c r="AT32" s="260">
        <f t="shared" si="27"/>
        <v>5</v>
      </c>
      <c r="AU32" s="260" t="str">
        <f t="shared" si="27"/>
        <v xml:space="preserve"> </v>
      </c>
      <c r="AV32" s="261" t="str">
        <f t="shared" si="27"/>
        <v xml:space="preserve"> </v>
      </c>
      <c r="AW32" s="245"/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16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s="149" customFormat="1" x14ac:dyDescent="0.25">
      <c r="A33" s="134"/>
      <c r="B33" s="134"/>
      <c r="C33" s="135" t="s">
        <v>69</v>
      </c>
      <c r="D33" s="135"/>
      <c r="E33" s="136"/>
      <c r="F33" s="262" t="str">
        <v>0</v>
      </c>
      <c r="G33" s="262">
        <v>20</v>
      </c>
      <c r="H33" s="262">
        <v>22</v>
      </c>
      <c r="I33" s="262">
        <v>9</v>
      </c>
      <c r="J33" s="262">
        <v>13</v>
      </c>
      <c r="K33" s="262" t="str">
        <v>0</v>
      </c>
      <c r="L33" s="262">
        <v>22</v>
      </c>
      <c r="M33" s="262" t="str">
        <v>0</v>
      </c>
      <c r="N33" s="262">
        <v>16</v>
      </c>
      <c r="O33" s="263">
        <v>20</v>
      </c>
      <c r="P33" s="263">
        <v>22</v>
      </c>
      <c r="Q33" s="263">
        <v>13</v>
      </c>
      <c r="R33" s="263">
        <v>15</v>
      </c>
      <c r="S33" s="262">
        <v>22</v>
      </c>
      <c r="T33" s="262" t="str">
        <v>0</v>
      </c>
      <c r="U33" s="262" t="str">
        <v xml:space="preserve"> </v>
      </c>
      <c r="V33" s="264">
        <f>IF(COUNTIF(V6:V30,5)=0,"0",COUNTIF(V6:V30,5))</f>
        <v>9</v>
      </c>
      <c r="W33" s="136"/>
      <c r="X33" s="3">
        <f>SUM(X31:AB31)</f>
        <v>0</v>
      </c>
      <c r="Y33" s="3"/>
      <c r="Z33" s="3"/>
      <c r="AA33" s="3"/>
      <c r="AB33" s="3"/>
      <c r="AC33" s="265"/>
      <c r="AD33" s="255" t="str">
        <f t="shared" si="8"/>
        <v/>
      </c>
      <c r="AE33" s="266"/>
      <c r="AG33" s="267" t="str">
        <f t="shared" ref="AG33:AU33" si="28">IF(COUNTIF(AG6:AG30,5)=0,"0",COUNTIF(AG6:AG30,5))</f>
        <v>0</v>
      </c>
      <c r="AH33" s="267">
        <f t="shared" si="28"/>
        <v>20</v>
      </c>
      <c r="AI33" s="267">
        <f t="shared" si="28"/>
        <v>22</v>
      </c>
      <c r="AJ33" s="267">
        <f t="shared" si="28"/>
        <v>9</v>
      </c>
      <c r="AK33" s="267">
        <f t="shared" si="28"/>
        <v>13</v>
      </c>
      <c r="AL33" s="267" t="str">
        <f t="shared" si="28"/>
        <v>0</v>
      </c>
      <c r="AM33" s="267">
        <f t="shared" si="28"/>
        <v>22</v>
      </c>
      <c r="AN33" s="267" t="str">
        <f t="shared" si="28"/>
        <v>0</v>
      </c>
      <c r="AO33" s="267">
        <f t="shared" si="28"/>
        <v>16</v>
      </c>
      <c r="AP33" s="267">
        <f t="shared" si="28"/>
        <v>20</v>
      </c>
      <c r="AQ33" s="267">
        <f t="shared" si="28"/>
        <v>22</v>
      </c>
      <c r="AR33" s="267">
        <f t="shared" si="28"/>
        <v>13</v>
      </c>
      <c r="AS33" s="267">
        <f t="shared" si="28"/>
        <v>15</v>
      </c>
      <c r="AT33" s="267">
        <f t="shared" si="28"/>
        <v>22</v>
      </c>
      <c r="AU33" s="267" t="str">
        <f t="shared" si="28"/>
        <v>0</v>
      </c>
      <c r="AV33" s="268" t="str">
        <f>IF(COUNTIF(AV6:AV30,5)=0," ",COUNTIF(AV6:AV30,5))</f>
        <v xml:space="preserve"> </v>
      </c>
      <c r="AW33" s="267"/>
      <c r="AX33" s="269"/>
      <c r="AY33" s="270"/>
      <c r="AZ33" s="270"/>
      <c r="BA33" s="270"/>
      <c r="BB33" s="270"/>
      <c r="BC33" s="270"/>
      <c r="BD33" s="270"/>
      <c r="BE33" s="270"/>
      <c r="BF33" s="270"/>
      <c r="BG33" s="270"/>
      <c r="BH33" s="270"/>
      <c r="BI33" s="270"/>
      <c r="BJ33" s="270"/>
      <c r="BK33" s="270"/>
      <c r="BL33" s="270"/>
      <c r="BM33" s="270"/>
      <c r="BN33" s="270"/>
      <c r="BO33" s="271"/>
      <c r="BP33" s="271"/>
      <c r="BQ33" s="271"/>
      <c r="BR33" s="271"/>
      <c r="BS33" s="271"/>
      <c r="BT33" s="271"/>
      <c r="BU33" s="271"/>
      <c r="BV33" s="271"/>
      <c r="BW33" s="271"/>
      <c r="BX33" s="271"/>
      <c r="BY33" s="271"/>
      <c r="BZ33" s="271"/>
      <c r="CA33" s="271"/>
      <c r="CB33" s="271"/>
      <c r="CC33" s="271"/>
      <c r="CD33" s="271"/>
      <c r="CE33" s="271"/>
      <c r="CF33" s="271"/>
      <c r="CG33" s="271"/>
      <c r="CH33" s="271"/>
      <c r="CI33" s="271"/>
      <c r="CJ33" s="271"/>
      <c r="CK33" s="271"/>
      <c r="CL33" s="271"/>
      <c r="CM33" s="271"/>
    </row>
    <row r="34" spans="1:157" s="163" customFormat="1" x14ac:dyDescent="0.25">
      <c r="A34" s="150"/>
      <c r="B34" s="150"/>
      <c r="C34" s="151" t="s">
        <v>70</v>
      </c>
      <c r="D34" s="151"/>
      <c r="E34" s="152"/>
      <c r="F34" s="272" t="str">
        <v>0</v>
      </c>
      <c r="G34" s="272">
        <v>2</v>
      </c>
      <c r="H34" s="272" t="str">
        <v>0</v>
      </c>
      <c r="I34" s="272">
        <v>11</v>
      </c>
      <c r="J34" s="272">
        <v>8</v>
      </c>
      <c r="K34" s="272" t="str">
        <v>0</v>
      </c>
      <c r="L34" s="272" t="str">
        <v>0</v>
      </c>
      <c r="M34" s="272" t="str">
        <v>0</v>
      </c>
      <c r="N34" s="272">
        <v>6</v>
      </c>
      <c r="O34" s="273">
        <v>2</v>
      </c>
      <c r="P34" s="273" t="str">
        <v>0</v>
      </c>
      <c r="Q34" s="273">
        <v>9</v>
      </c>
      <c r="R34" s="273">
        <v>7</v>
      </c>
      <c r="S34" s="272" t="str">
        <v>0</v>
      </c>
      <c r="T34" s="272" t="str">
        <v>0</v>
      </c>
      <c r="U34" s="272" t="str">
        <v xml:space="preserve"> </v>
      </c>
      <c r="V34" s="274">
        <f>IF(COUNTIF(V6:V30,4)=0,"0",COUNTIF(V6:V30,4))</f>
        <v>11</v>
      </c>
      <c r="W34" s="275"/>
      <c r="X34" s="275"/>
      <c r="Y34" s="275" t="str">
        <f>IF(COUNTIF(Y6:Y30,4)=0," ",COUNTIF(Y6:Y30,4))</f>
        <v xml:space="preserve"> </v>
      </c>
      <c r="Z34" s="275" t="str">
        <f>IF(COUNTIF(Z6:Z30,4)=0," ",COUNTIF(Z6:Z30,4))</f>
        <v xml:space="preserve"> </v>
      </c>
      <c r="AA34" s="275">
        <f>IF(COUNTIF(AA6:AA30,4)=0," ",COUNTIF(AA6:AA30,4))</f>
        <v>1</v>
      </c>
      <c r="AB34" s="275" t="str">
        <f>IF(COUNTIF(AB6:AB30,4)=0," ",COUNTIF(AB6:AB30,4))</f>
        <v xml:space="preserve"> </v>
      </c>
      <c r="AC34" s="275"/>
      <c r="AD34" s="275"/>
      <c r="AE34" s="276" t="str">
        <f>IF(COUNTIF(AE6:AE30,4)=0," ",COUNTIF(AE6:AE30,4))</f>
        <v xml:space="preserve"> </v>
      </c>
      <c r="AF34" s="275" t="str">
        <f>IF(COUNTIF(AF6:AF30,4)=0," ",COUNTIF(AF6:AF30,4))</f>
        <v xml:space="preserve"> </v>
      </c>
      <c r="AG34" s="275" t="str">
        <f t="shared" ref="AG34:AU34" si="29">IF(COUNTIF(AG6:AG30,4)=0,"0",COUNTIF(AG6:AG30,4))</f>
        <v>0</v>
      </c>
      <c r="AH34" s="275">
        <f t="shared" si="29"/>
        <v>2</v>
      </c>
      <c r="AI34" s="275" t="str">
        <f t="shared" si="29"/>
        <v>0</v>
      </c>
      <c r="AJ34" s="275">
        <f t="shared" si="29"/>
        <v>11</v>
      </c>
      <c r="AK34" s="275">
        <f t="shared" si="29"/>
        <v>8</v>
      </c>
      <c r="AL34" s="275" t="str">
        <f t="shared" si="29"/>
        <v>0</v>
      </c>
      <c r="AM34" s="275" t="str">
        <f t="shared" si="29"/>
        <v>0</v>
      </c>
      <c r="AN34" s="275" t="str">
        <f t="shared" si="29"/>
        <v>0</v>
      </c>
      <c r="AO34" s="275">
        <f t="shared" si="29"/>
        <v>6</v>
      </c>
      <c r="AP34" s="275">
        <f t="shared" si="29"/>
        <v>2</v>
      </c>
      <c r="AQ34" s="275" t="str">
        <f t="shared" si="29"/>
        <v>0</v>
      </c>
      <c r="AR34" s="275">
        <f t="shared" si="29"/>
        <v>9</v>
      </c>
      <c r="AS34" s="275">
        <f t="shared" si="29"/>
        <v>7</v>
      </c>
      <c r="AT34" s="275" t="str">
        <f t="shared" si="29"/>
        <v>0</v>
      </c>
      <c r="AU34" s="275" t="str">
        <f t="shared" si="29"/>
        <v>0</v>
      </c>
      <c r="AV34" s="277" t="str">
        <f>IF(COUNTIF(AV6:AV30,4)=0," ",COUNTIF(AV6:AV30,4))</f>
        <v xml:space="preserve"> </v>
      </c>
      <c r="AW34" s="275"/>
      <c r="AX34" s="278"/>
      <c r="AY34" s="279"/>
      <c r="AZ34" s="279"/>
      <c r="BA34" s="279"/>
      <c r="BB34" s="279"/>
      <c r="BC34" s="279"/>
      <c r="BD34" s="279"/>
      <c r="BE34" s="279"/>
      <c r="BF34" s="279"/>
      <c r="BG34" s="279"/>
      <c r="BH34" s="279"/>
      <c r="BI34" s="279"/>
      <c r="BJ34" s="279"/>
      <c r="BK34" s="279"/>
      <c r="BL34" s="279"/>
      <c r="BM34" s="279"/>
      <c r="BN34" s="279"/>
      <c r="BO34" s="280"/>
      <c r="BP34" s="280"/>
      <c r="BQ34" s="280"/>
      <c r="BR34" s="280"/>
      <c r="BS34" s="280"/>
      <c r="BT34" s="280"/>
      <c r="BU34" s="280"/>
      <c r="BV34" s="280"/>
      <c r="BW34" s="280"/>
      <c r="BX34" s="280"/>
      <c r="BY34" s="280"/>
      <c r="BZ34" s="280"/>
      <c r="CA34" s="280"/>
      <c r="CB34" s="280"/>
      <c r="CC34" s="280"/>
      <c r="CD34" s="280"/>
      <c r="CE34" s="280"/>
      <c r="CF34" s="280"/>
      <c r="CG34" s="280"/>
      <c r="CH34" s="280"/>
      <c r="CI34" s="280"/>
      <c r="CJ34" s="280"/>
      <c r="CK34" s="280"/>
      <c r="CL34" s="280"/>
      <c r="CM34" s="280"/>
    </row>
    <row r="35" spans="1:157" s="177" customFormat="1" x14ac:dyDescent="0.25">
      <c r="A35" s="164"/>
      <c r="B35" s="164"/>
      <c r="C35" s="165" t="s">
        <v>71</v>
      </c>
      <c r="D35" s="165"/>
      <c r="E35" s="166"/>
      <c r="F35" s="281" t="str">
        <v>0</v>
      </c>
      <c r="G35" s="281" t="str">
        <v>0</v>
      </c>
      <c r="H35" s="281" t="str">
        <v>0</v>
      </c>
      <c r="I35" s="281">
        <v>2</v>
      </c>
      <c r="J35" s="281">
        <v>1</v>
      </c>
      <c r="K35" s="281" t="str">
        <v>0</v>
      </c>
      <c r="L35" s="281" t="str">
        <v>0</v>
      </c>
      <c r="M35" s="281" t="str">
        <v>0</v>
      </c>
      <c r="N35" s="281" t="str">
        <v>0</v>
      </c>
      <c r="O35" s="282" t="str">
        <v>0</v>
      </c>
      <c r="P35" s="282" t="str">
        <v>0</v>
      </c>
      <c r="Q35" s="282" t="str">
        <v>0</v>
      </c>
      <c r="R35" s="282" t="str">
        <v>0</v>
      </c>
      <c r="S35" s="281" t="str">
        <v>0</v>
      </c>
      <c r="T35" s="281" t="str">
        <v>0</v>
      </c>
      <c r="U35" s="281" t="str">
        <v xml:space="preserve"> </v>
      </c>
      <c r="V35" s="283">
        <f>IF(COUNTIF(V6:V30,3)=0,"0",COUNTIF(V6:V30,3))</f>
        <v>2</v>
      </c>
      <c r="W35" s="284"/>
      <c r="X35" s="284"/>
      <c r="Y35" s="284" t="str">
        <f>IF(COUNTIF(Y6:Y30,3)=0," ",COUNTIF(Y6:Y30,3))</f>
        <v xml:space="preserve"> </v>
      </c>
      <c r="Z35" s="284" t="str">
        <f>IF(COUNTIF(Z6:Z30,3)=0," ",COUNTIF(Z6:Z30,3))</f>
        <v xml:space="preserve"> </v>
      </c>
      <c r="AA35" s="284">
        <f>IF(COUNTIF(AA6:AA30,3)=0," ",COUNTIF(AA6:AA30,3))</f>
        <v>3</v>
      </c>
      <c r="AB35" s="284" t="str">
        <f>IF(COUNTIF(AB6:AB30,3)=0," ",COUNTIF(AB6:AB30,3))</f>
        <v xml:space="preserve"> </v>
      </c>
      <c r="AC35" s="284"/>
      <c r="AD35" s="284"/>
      <c r="AE35" s="285" t="str">
        <f>IF(COUNTIF(AE6:AE30,3)=0," ",COUNTIF(AE6:AE30,3))</f>
        <v xml:space="preserve"> </v>
      </c>
      <c r="AF35" s="284" t="str">
        <f>IF(COUNTIF(AF6:AF30,3)=0," ",COUNTIF(AF6:AF30,3))</f>
        <v xml:space="preserve"> </v>
      </c>
      <c r="AG35" s="284" t="str">
        <f t="shared" ref="AG35:AU35" si="30">IF(COUNTIF(AG6:AG30,3)=0,"0",COUNTIF(AG6:AG30,3))</f>
        <v>0</v>
      </c>
      <c r="AH35" s="284" t="str">
        <f t="shared" si="30"/>
        <v>0</v>
      </c>
      <c r="AI35" s="284" t="str">
        <f t="shared" si="30"/>
        <v>0</v>
      </c>
      <c r="AJ35" s="284">
        <f t="shared" si="30"/>
        <v>2</v>
      </c>
      <c r="AK35" s="284">
        <f t="shared" si="30"/>
        <v>1</v>
      </c>
      <c r="AL35" s="284" t="str">
        <f t="shared" si="30"/>
        <v>0</v>
      </c>
      <c r="AM35" s="284" t="str">
        <f t="shared" si="30"/>
        <v>0</v>
      </c>
      <c r="AN35" s="284" t="str">
        <f t="shared" si="30"/>
        <v>0</v>
      </c>
      <c r="AO35" s="284" t="str">
        <f t="shared" si="30"/>
        <v>0</v>
      </c>
      <c r="AP35" s="284" t="str">
        <f t="shared" si="30"/>
        <v>0</v>
      </c>
      <c r="AQ35" s="284" t="str">
        <f t="shared" si="30"/>
        <v>0</v>
      </c>
      <c r="AR35" s="284" t="str">
        <f t="shared" si="30"/>
        <v>0</v>
      </c>
      <c r="AS35" s="284" t="str">
        <f t="shared" si="30"/>
        <v>0</v>
      </c>
      <c r="AT35" s="284" t="str">
        <f t="shared" si="30"/>
        <v>0</v>
      </c>
      <c r="AU35" s="284" t="str">
        <f t="shared" si="30"/>
        <v>0</v>
      </c>
      <c r="AV35" s="286" t="str">
        <f>IF(COUNTIF(AV6:AV30,3)=0," ",COUNTIF(AV6:AV30,3))</f>
        <v xml:space="preserve"> </v>
      </c>
      <c r="AW35" s="284"/>
      <c r="AX35" s="287"/>
      <c r="AY35" s="288"/>
      <c r="AZ35" s="288"/>
      <c r="BA35" s="288"/>
      <c r="BB35" s="288"/>
      <c r="BC35" s="288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9"/>
      <c r="BP35" s="289"/>
      <c r="BQ35" s="289"/>
      <c r="BR35" s="289"/>
      <c r="BS35" s="289"/>
      <c r="BT35" s="289"/>
      <c r="BU35" s="289"/>
      <c r="BV35" s="289"/>
      <c r="BW35" s="289"/>
      <c r="BX35" s="289"/>
      <c r="BY35" s="289"/>
      <c r="BZ35" s="289"/>
      <c r="CA35" s="289"/>
      <c r="CB35" s="289"/>
      <c r="CC35" s="289"/>
      <c r="CD35" s="289"/>
      <c r="CE35" s="289"/>
      <c r="CF35" s="289"/>
      <c r="CG35" s="289"/>
      <c r="CH35" s="289"/>
      <c r="CI35" s="289"/>
      <c r="CJ35" s="289"/>
      <c r="CK35" s="289"/>
      <c r="CL35" s="289"/>
      <c r="CM35" s="289"/>
    </row>
    <row r="36" spans="1:157" x14ac:dyDescent="0.25">
      <c r="A36" s="126"/>
      <c r="B36" s="126"/>
      <c r="C36" s="127" t="s">
        <v>72</v>
      </c>
      <c r="D36" s="127"/>
      <c r="E36" s="124"/>
      <c r="F36" s="85">
        <v>0</v>
      </c>
      <c r="G36" s="85">
        <v>0</v>
      </c>
      <c r="H36" s="85">
        <v>0</v>
      </c>
      <c r="I36" s="85">
        <v>0</v>
      </c>
      <c r="J36" s="85">
        <v>0</v>
      </c>
      <c r="K36" s="85">
        <v>0</v>
      </c>
      <c r="L36" s="85">
        <v>0</v>
      </c>
      <c r="M36" s="85">
        <v>0</v>
      </c>
      <c r="N36" s="85">
        <v>0</v>
      </c>
      <c r="O36" s="102">
        <v>0</v>
      </c>
      <c r="P36" s="102">
        <v>0</v>
      </c>
      <c r="Q36" s="102">
        <v>0</v>
      </c>
      <c r="R36" s="102">
        <v>0</v>
      </c>
      <c r="S36" s="85">
        <v>0</v>
      </c>
      <c r="T36" s="85">
        <v>0</v>
      </c>
      <c r="U36" s="85">
        <v>0</v>
      </c>
      <c r="V36" s="245" t="str">
        <f>IF(COUNTIF(V6:V30,2)=0,"0",COUNTIF(V6:V30,2))</f>
        <v>0</v>
      </c>
      <c r="W36" s="245"/>
      <c r="X36" s="245"/>
      <c r="Y36" s="245" t="str">
        <f>IF(COUNTIF(Y6:Y30,2)=0," ",COUNTIF(Y6:Y30,2))</f>
        <v xml:space="preserve"> </v>
      </c>
      <c r="Z36" s="245">
        <f>IF(COUNTIF(Z6:Z30,2)=0," ",COUNTIF(Z6:Z30,2))</f>
        <v>1</v>
      </c>
      <c r="AA36" s="245">
        <f>IF(COUNTIF(AA6:AA30,2)=0," ",COUNTIF(AA6:AA30,2))</f>
        <v>1</v>
      </c>
      <c r="AB36" s="245" t="str">
        <f>IF(COUNTIF(AB6:AB30,2)=0," ",COUNTIF(AB6:AB30,2))</f>
        <v xml:space="preserve"> </v>
      </c>
      <c r="AC36" s="245"/>
      <c r="AD36" s="245"/>
      <c r="AE36" s="290" t="str">
        <f>IF(COUNTIF(AE6:AE30,2)=0," ",COUNTIF(AE6:AE30,2))</f>
        <v xml:space="preserve"> </v>
      </c>
      <c r="AF36" s="245" t="str">
        <f>IF(COUNTIF(AF6:AF30,2)=0," ",COUNTIF(AF6:AF30,2))</f>
        <v xml:space="preserve"> </v>
      </c>
      <c r="AG36" s="245">
        <f t="shared" ref="AG36:AV36" si="31">COUNTIF(AG6:AG29,2)+COUNTIF(AG6:AG29,"д")</f>
        <v>0</v>
      </c>
      <c r="AH36" s="245">
        <f t="shared" si="31"/>
        <v>0</v>
      </c>
      <c r="AI36" s="245">
        <f t="shared" si="31"/>
        <v>0</v>
      </c>
      <c r="AJ36" s="245">
        <f t="shared" si="31"/>
        <v>0</v>
      </c>
      <c r="AK36" s="245">
        <f t="shared" si="31"/>
        <v>0</v>
      </c>
      <c r="AL36" s="245">
        <f t="shared" si="31"/>
        <v>0</v>
      </c>
      <c r="AM36" s="245">
        <f t="shared" si="31"/>
        <v>0</v>
      </c>
      <c r="AN36" s="245">
        <f t="shared" si="31"/>
        <v>0</v>
      </c>
      <c r="AO36" s="245">
        <f t="shared" si="31"/>
        <v>0</v>
      </c>
      <c r="AP36" s="245">
        <f t="shared" si="31"/>
        <v>0</v>
      </c>
      <c r="AQ36" s="245">
        <f t="shared" si="31"/>
        <v>0</v>
      </c>
      <c r="AR36" s="245">
        <f t="shared" si="31"/>
        <v>0</v>
      </c>
      <c r="AS36" s="245">
        <f t="shared" si="31"/>
        <v>0</v>
      </c>
      <c r="AT36" s="245">
        <f t="shared" si="31"/>
        <v>0</v>
      </c>
      <c r="AU36" s="245">
        <f t="shared" si="31"/>
        <v>0</v>
      </c>
      <c r="AV36" s="245">
        <f t="shared" si="31"/>
        <v>0</v>
      </c>
      <c r="AW36" s="245"/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16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DG36"/>
    </row>
    <row r="37" spans="1:157" x14ac:dyDescent="0.25">
      <c r="A37" s="126"/>
      <c r="B37" s="126"/>
      <c r="C37" s="127" t="s">
        <v>73</v>
      </c>
      <c r="D37" s="127"/>
      <c r="E37" s="124"/>
      <c r="F37" s="85">
        <v>0</v>
      </c>
      <c r="G37" s="85">
        <v>0</v>
      </c>
      <c r="H37" s="85">
        <v>0</v>
      </c>
      <c r="I37" s="85">
        <v>0</v>
      </c>
      <c r="J37" s="85">
        <v>0</v>
      </c>
      <c r="K37" s="85">
        <v>6</v>
      </c>
      <c r="L37" s="85">
        <v>0</v>
      </c>
      <c r="M37" s="85">
        <v>0</v>
      </c>
      <c r="N37" s="85">
        <v>0</v>
      </c>
      <c r="O37" s="102">
        <v>0</v>
      </c>
      <c r="P37" s="102">
        <v>0</v>
      </c>
      <c r="Q37" s="102">
        <v>0</v>
      </c>
      <c r="R37" s="102">
        <v>0</v>
      </c>
      <c r="S37" s="85">
        <v>0</v>
      </c>
      <c r="T37" s="85">
        <v>0</v>
      </c>
      <c r="U37" s="85">
        <v>0</v>
      </c>
      <c r="V37" s="245">
        <f t="shared" ref="V37:AB37" si="32">COUNTBLANK(V6:V26)</f>
        <v>0</v>
      </c>
      <c r="W37" s="245">
        <f t="shared" si="32"/>
        <v>0</v>
      </c>
      <c r="X37" s="245">
        <f t="shared" si="32"/>
        <v>0</v>
      </c>
      <c r="Y37" s="245">
        <f t="shared" si="32"/>
        <v>0</v>
      </c>
      <c r="Z37" s="245">
        <f t="shared" si="32"/>
        <v>0</v>
      </c>
      <c r="AA37" s="245">
        <f t="shared" si="32"/>
        <v>0</v>
      </c>
      <c r="AB37" s="245">
        <f t="shared" si="32"/>
        <v>0</v>
      </c>
      <c r="AC37" s="245"/>
      <c r="AD37" s="245">
        <f>COUNTBLANK(AD6:AD27)</f>
        <v>0</v>
      </c>
      <c r="AE37" s="290" t="str">
        <f>IF(COUNTIF(AE6:AE30,"б")=0," ",COUNTIF(AE6:AE30,"б"))</f>
        <v xml:space="preserve"> </v>
      </c>
      <c r="AF37" s="291">
        <f t="shared" ref="AF37:BK37" si="33">IF(COUNTIF(AF6:AF30,"б")=0+COUNTIF(AF6:AF30,"а")=0,"0",COUNTIF(AF6:AF30,"б")+COUNTIF(AF6:AF30,"а"))</f>
        <v>0</v>
      </c>
      <c r="AG37" s="291">
        <f t="shared" si="33"/>
        <v>0</v>
      </c>
      <c r="AH37" s="291">
        <f t="shared" si="33"/>
        <v>0</v>
      </c>
      <c r="AI37" s="291">
        <f t="shared" si="33"/>
        <v>0</v>
      </c>
      <c r="AJ37" s="291">
        <f t="shared" si="33"/>
        <v>0</v>
      </c>
      <c r="AK37" s="291">
        <f t="shared" si="33"/>
        <v>0</v>
      </c>
      <c r="AL37" s="291">
        <f t="shared" si="33"/>
        <v>6</v>
      </c>
      <c r="AM37" s="291">
        <f t="shared" si="33"/>
        <v>0</v>
      </c>
      <c r="AN37" s="291">
        <f t="shared" si="33"/>
        <v>0</v>
      </c>
      <c r="AO37" s="291">
        <f t="shared" si="33"/>
        <v>0</v>
      </c>
      <c r="AP37" s="291">
        <f t="shared" si="33"/>
        <v>0</v>
      </c>
      <c r="AQ37" s="291">
        <f t="shared" si="33"/>
        <v>0</v>
      </c>
      <c r="AR37" s="291">
        <f t="shared" si="33"/>
        <v>0</v>
      </c>
      <c r="AS37" s="291">
        <f t="shared" si="33"/>
        <v>0</v>
      </c>
      <c r="AT37" s="291">
        <f t="shared" si="33"/>
        <v>0</v>
      </c>
      <c r="AU37" s="291">
        <f t="shared" si="33"/>
        <v>0</v>
      </c>
      <c r="AV37" s="291">
        <f t="shared" si="33"/>
        <v>0</v>
      </c>
      <c r="AW37" s="291">
        <f t="shared" si="33"/>
        <v>0</v>
      </c>
      <c r="AX37" s="291">
        <f t="shared" si="33"/>
        <v>0</v>
      </c>
      <c r="AY37" s="291">
        <f t="shared" si="33"/>
        <v>0</v>
      </c>
      <c r="AZ37" s="291">
        <f t="shared" si="33"/>
        <v>0</v>
      </c>
      <c r="BA37" s="291">
        <f t="shared" si="33"/>
        <v>0</v>
      </c>
      <c r="BB37" s="291">
        <f t="shared" si="33"/>
        <v>0</v>
      </c>
      <c r="BC37" s="291">
        <f t="shared" si="33"/>
        <v>0</v>
      </c>
      <c r="BD37" s="291">
        <f t="shared" si="33"/>
        <v>0</v>
      </c>
      <c r="BE37" s="291">
        <f t="shared" si="33"/>
        <v>0</v>
      </c>
      <c r="BF37" s="291">
        <f t="shared" si="33"/>
        <v>0</v>
      </c>
      <c r="BG37" s="291">
        <f t="shared" si="33"/>
        <v>0</v>
      </c>
      <c r="BH37" s="291">
        <f t="shared" si="33"/>
        <v>0</v>
      </c>
      <c r="BI37" s="291">
        <f t="shared" si="33"/>
        <v>0</v>
      </c>
      <c r="BJ37" s="291">
        <f t="shared" si="33"/>
        <v>0</v>
      </c>
      <c r="BK37" s="291">
        <f t="shared" si="33"/>
        <v>0</v>
      </c>
      <c r="BL37" s="291">
        <f t="shared" ref="BL37:CB37" si="34">IF(COUNTIF(BL6:BL30,"б")=0+COUNTIF(BL6:BL30,"а")=0,"0",COUNTIF(BL6:BL30,"б")+COUNTIF(BL6:BL30,"а"))</f>
        <v>0</v>
      </c>
      <c r="BM37" s="291">
        <f t="shared" si="34"/>
        <v>0</v>
      </c>
      <c r="BN37" s="291">
        <f t="shared" si="34"/>
        <v>0</v>
      </c>
      <c r="BO37" s="291">
        <f t="shared" si="34"/>
        <v>0</v>
      </c>
      <c r="BP37" s="291">
        <f t="shared" si="34"/>
        <v>0</v>
      </c>
      <c r="BQ37" s="291">
        <f t="shared" si="34"/>
        <v>0</v>
      </c>
      <c r="BR37" s="291">
        <f t="shared" si="34"/>
        <v>0</v>
      </c>
      <c r="BS37" s="291">
        <f t="shared" si="34"/>
        <v>0</v>
      </c>
      <c r="BT37" s="291">
        <f t="shared" si="34"/>
        <v>0</v>
      </c>
      <c r="BU37" s="291">
        <f t="shared" si="34"/>
        <v>0</v>
      </c>
      <c r="BV37" s="291">
        <f t="shared" si="34"/>
        <v>0</v>
      </c>
      <c r="BW37" s="291">
        <f t="shared" si="34"/>
        <v>0</v>
      </c>
      <c r="BX37" s="291">
        <f t="shared" si="34"/>
        <v>0</v>
      </c>
      <c r="BY37" s="291">
        <f t="shared" si="34"/>
        <v>0</v>
      </c>
      <c r="BZ37" s="291">
        <f t="shared" si="34"/>
        <v>0</v>
      </c>
      <c r="CA37" s="291">
        <f t="shared" si="34"/>
        <v>0</v>
      </c>
      <c r="CB37" s="291">
        <f t="shared" si="34"/>
        <v>0</v>
      </c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</row>
    <row r="38" spans="1:157" x14ac:dyDescent="0.25">
      <c r="A38" s="126"/>
      <c r="B38" s="126"/>
      <c r="C38" s="127" t="s">
        <v>74</v>
      </c>
      <c r="D38" s="127"/>
      <c r="E38" s="124"/>
      <c r="F38" s="85" t="str">
        <v>0</v>
      </c>
      <c r="G38" s="85" t="str">
        <v>0</v>
      </c>
      <c r="H38" s="85" t="str">
        <v>0</v>
      </c>
      <c r="I38" s="85" t="str">
        <v>0</v>
      </c>
      <c r="J38" s="85" t="str">
        <v>0</v>
      </c>
      <c r="K38" s="85">
        <v>16</v>
      </c>
      <c r="L38" s="85" t="str">
        <v>0</v>
      </c>
      <c r="M38" s="85" t="str">
        <v>0</v>
      </c>
      <c r="N38" s="85" t="str">
        <v>0</v>
      </c>
      <c r="O38" s="102" t="str">
        <v>0</v>
      </c>
      <c r="P38" s="102" t="str">
        <v>0</v>
      </c>
      <c r="Q38" s="102" t="str">
        <v>0</v>
      </c>
      <c r="R38" s="102" t="str">
        <v>0</v>
      </c>
      <c r="S38" s="85" t="str">
        <v>0</v>
      </c>
      <c r="T38" s="85" t="str">
        <v>0</v>
      </c>
      <c r="U38" s="85" t="str">
        <v>0</v>
      </c>
      <c r="V38" s="245" t="str">
        <f>IF(COUNTIF(V6:V30,"з")=0,"0",COUNTIF(V6:V30,"з"))</f>
        <v>0</v>
      </c>
      <c r="W38" s="245"/>
      <c r="X38" s="245"/>
      <c r="Y38" s="245" t="str">
        <f>IF(COUNTIF(Y6:Y30,"з")=0," ",COUNTIF(Y6:Y30,"з"))</f>
        <v xml:space="preserve"> </v>
      </c>
      <c r="Z38" s="245" t="str">
        <f>IF(COUNTIF(Z6:Z30,"з")=0," ",COUNTIF(Z6:Z30,"з"))</f>
        <v xml:space="preserve"> </v>
      </c>
      <c r="AA38" s="245" t="str">
        <f>IF(COUNTIF(AA6:AA30,"з")=0," ",COUNTIF(AA6:AA30,"з"))</f>
        <v xml:space="preserve"> </v>
      </c>
      <c r="AB38" s="245" t="str">
        <f>IF(COUNTIF(AB6:AB30,"з")=0," ",COUNTIF(AB6:AB30,"з"))</f>
        <v xml:space="preserve"> </v>
      </c>
      <c r="AC38" s="245"/>
      <c r="AD38" s="245" t="str">
        <f>IF(COUNTIF(AD6:AD30,"з")=0," ",COUNTIF(AD6:AD30,"з"))</f>
        <v xml:space="preserve"> </v>
      </c>
      <c r="AE38" s="290" t="str">
        <f>IF(COUNTIF(AE6:AE30,"з")=0," ",COUNTIF(AE6:AE30,"з"))</f>
        <v xml:space="preserve"> </v>
      </c>
      <c r="AF38" s="245" t="str">
        <f>IF(COUNTIF(AF6:AF30,"з")=0," ",COUNTIF(AF6:AF30,"з"))</f>
        <v xml:space="preserve"> </v>
      </c>
      <c r="AG38" s="245" t="str">
        <f t="shared" ref="AG38:AW38" si="35">IF(COUNTIF(AG6:AG30,"з")=0,"0",COUNTIF(AG6:AG30,"з"))</f>
        <v>0</v>
      </c>
      <c r="AH38" s="245" t="str">
        <f t="shared" si="35"/>
        <v>0</v>
      </c>
      <c r="AI38" s="245" t="str">
        <f t="shared" si="35"/>
        <v>0</v>
      </c>
      <c r="AJ38" s="245" t="str">
        <f t="shared" si="35"/>
        <v>0</v>
      </c>
      <c r="AK38" s="245" t="str">
        <f t="shared" si="35"/>
        <v>0</v>
      </c>
      <c r="AL38" s="245">
        <f t="shared" si="35"/>
        <v>16</v>
      </c>
      <c r="AM38" s="245" t="str">
        <f t="shared" si="35"/>
        <v>0</v>
      </c>
      <c r="AN38" s="245" t="str">
        <f t="shared" si="35"/>
        <v>0</v>
      </c>
      <c r="AO38" s="245" t="str">
        <f t="shared" si="35"/>
        <v>0</v>
      </c>
      <c r="AP38" s="245" t="str">
        <f t="shared" si="35"/>
        <v>0</v>
      </c>
      <c r="AQ38" s="245" t="str">
        <f t="shared" si="35"/>
        <v>0</v>
      </c>
      <c r="AR38" s="245" t="str">
        <f t="shared" si="35"/>
        <v>0</v>
      </c>
      <c r="AS38" s="245" t="str">
        <f t="shared" si="35"/>
        <v>0</v>
      </c>
      <c r="AT38" s="245" t="str">
        <f t="shared" si="35"/>
        <v>0</v>
      </c>
      <c r="AU38" s="245" t="str">
        <f t="shared" si="35"/>
        <v>0</v>
      </c>
      <c r="AV38" s="245" t="str">
        <f t="shared" si="35"/>
        <v>0</v>
      </c>
      <c r="AW38" s="245" t="str">
        <f t="shared" si="35"/>
        <v>0</v>
      </c>
      <c r="AX38" s="16"/>
      <c r="AY38" s="219"/>
      <c r="AZ38" s="219"/>
      <c r="BA38" s="219"/>
      <c r="BB38" s="219"/>
      <c r="BC38" s="219"/>
      <c r="BD38" s="219"/>
      <c r="BE38" s="219"/>
      <c r="BF38" s="219"/>
      <c r="BG38" s="219"/>
      <c r="BH38" s="219"/>
      <c r="BI38" s="219"/>
      <c r="BJ38" s="219"/>
      <c r="BK38" s="219"/>
      <c r="BL38" s="219"/>
      <c r="BM38" s="219"/>
      <c r="BN38" s="219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DG38"/>
    </row>
    <row r="39" spans="1:157" s="16" customFormat="1" x14ac:dyDescent="0.25">
      <c r="A39" s="126"/>
      <c r="B39" s="126"/>
      <c r="C39" s="127" t="s">
        <v>75</v>
      </c>
      <c r="D39" s="127"/>
      <c r="E39" s="124"/>
      <c r="F39" s="85" t="str">
        <v>0</v>
      </c>
      <c r="G39" s="85" t="str">
        <v>0</v>
      </c>
      <c r="H39" s="85" t="str">
        <v>0</v>
      </c>
      <c r="I39" s="85" t="str">
        <v>0</v>
      </c>
      <c r="J39" s="85" t="str">
        <v>0</v>
      </c>
      <c r="K39" s="85" t="str">
        <v>0</v>
      </c>
      <c r="L39" s="85" t="str">
        <v>0</v>
      </c>
      <c r="M39" s="85" t="str">
        <v>0</v>
      </c>
      <c r="N39" s="85" t="str">
        <v>0</v>
      </c>
      <c r="O39" s="102" t="str">
        <v>0</v>
      </c>
      <c r="P39" s="102" t="str">
        <v>0</v>
      </c>
      <c r="Q39" s="102" t="str">
        <v>0</v>
      </c>
      <c r="R39" s="102" t="str">
        <v>0</v>
      </c>
      <c r="S39" s="85" t="str">
        <v>0</v>
      </c>
      <c r="T39" s="85" t="str">
        <v>0</v>
      </c>
      <c r="U39" s="85" t="str">
        <v>0</v>
      </c>
      <c r="V39" s="245" t="str">
        <f>IF(COUNTIF(V6:V30,"н")=0,"0",COUNTIF(V6:V30,"н"))</f>
        <v>0</v>
      </c>
      <c r="W39" s="245"/>
      <c r="X39" s="245"/>
      <c r="Y39" s="245" t="str">
        <f>IF(COUNTIF(Y6:Y30,"н")=0," ",COUNTIF(Y6:Y30,"н"))</f>
        <v xml:space="preserve"> </v>
      </c>
      <c r="Z39" s="245" t="str">
        <f>IF(COUNTIF(Z6:Z30,"н")=0," ",COUNTIF(Z6:Z30,"н"))</f>
        <v xml:space="preserve"> </v>
      </c>
      <c r="AA39" s="245" t="str">
        <f>IF(COUNTIF(AA6:AA30,"н")=0," ",COUNTIF(AA6:AA30,"н"))</f>
        <v xml:space="preserve"> </v>
      </c>
      <c r="AB39" s="245" t="str">
        <f>IF(COUNTIF(AB6:AB30,"н")=0," ",COUNTIF(AB6:AB30,"н"))</f>
        <v xml:space="preserve"> </v>
      </c>
      <c r="AC39" s="245"/>
      <c r="AD39" s="245" t="str">
        <f>IF(COUNTIF(AD6:AD30,"н")=0," ",COUNTIF(AD6:AD30,"н"))</f>
        <v xml:space="preserve"> </v>
      </c>
      <c r="AE39" s="290" t="str">
        <f>IF(COUNTIF(AE6:AE30,"н")=0," ",COUNTIF(AE6:AE30,"н"))</f>
        <v xml:space="preserve"> </v>
      </c>
      <c r="AF39" s="245" t="str">
        <f>IF(COUNTIF(AF6:AF30,"н")=0," ",COUNTIF(AF6:AF30,"н"))</f>
        <v xml:space="preserve"> </v>
      </c>
      <c r="AG39" s="245" t="str">
        <f t="shared" ref="AG39:AW39" si="36">IF(COUNTIF(AG6:AG30,"н")=0,"0",COUNTIF(AG6:AG30,"н"))</f>
        <v>0</v>
      </c>
      <c r="AH39" s="245" t="str">
        <f t="shared" si="36"/>
        <v>0</v>
      </c>
      <c r="AI39" s="245" t="str">
        <f t="shared" si="36"/>
        <v>0</v>
      </c>
      <c r="AJ39" s="245" t="str">
        <f t="shared" si="36"/>
        <v>0</v>
      </c>
      <c r="AK39" s="245" t="str">
        <f t="shared" si="36"/>
        <v>0</v>
      </c>
      <c r="AL39" s="245" t="str">
        <f t="shared" si="36"/>
        <v>0</v>
      </c>
      <c r="AM39" s="245" t="str">
        <f t="shared" si="36"/>
        <v>0</v>
      </c>
      <c r="AN39" s="245" t="str">
        <f t="shared" si="36"/>
        <v>0</v>
      </c>
      <c r="AO39" s="245" t="str">
        <f t="shared" si="36"/>
        <v>0</v>
      </c>
      <c r="AP39" s="245" t="str">
        <f t="shared" si="36"/>
        <v>0</v>
      </c>
      <c r="AQ39" s="245" t="str">
        <f t="shared" si="36"/>
        <v>0</v>
      </c>
      <c r="AR39" s="245" t="str">
        <f t="shared" si="36"/>
        <v>0</v>
      </c>
      <c r="AS39" s="245" t="str">
        <f t="shared" si="36"/>
        <v>0</v>
      </c>
      <c r="AT39" s="245" t="str">
        <f t="shared" si="36"/>
        <v>0</v>
      </c>
      <c r="AU39" s="245" t="str">
        <f t="shared" si="36"/>
        <v>0</v>
      </c>
      <c r="AV39" s="245" t="str">
        <f t="shared" si="36"/>
        <v>0</v>
      </c>
      <c r="AW39" s="245" t="str">
        <f t="shared" si="36"/>
        <v>0</v>
      </c>
      <c r="AY39" s="219"/>
      <c r="AZ39" s="219"/>
      <c r="BA39" s="219"/>
      <c r="BB39" s="219"/>
      <c r="BC39" s="219"/>
      <c r="BD39" s="219"/>
      <c r="BE39" s="219"/>
      <c r="BF39" s="219"/>
      <c r="BG39" s="219"/>
      <c r="BH39" s="219"/>
      <c r="BI39" s="219"/>
      <c r="BJ39" s="219"/>
      <c r="BK39" s="219"/>
      <c r="BL39" s="219"/>
      <c r="BM39" s="219"/>
      <c r="BN39" s="219"/>
    </row>
    <row r="40" spans="1:157" s="15" customFormat="1" x14ac:dyDescent="0.25">
      <c r="W40" s="217"/>
      <c r="X40" s="217"/>
      <c r="Y40" s="217"/>
      <c r="Z40" s="217"/>
      <c r="AA40" s="217"/>
      <c r="AB40" s="217"/>
      <c r="AC40" s="217"/>
      <c r="AD40" s="217"/>
      <c r="AG40" s="218"/>
      <c r="AH40" s="218"/>
      <c r="AI40" s="218"/>
      <c r="AJ40" s="218"/>
      <c r="AK40" s="218"/>
      <c r="AL40" s="218"/>
      <c r="AM40" s="218"/>
      <c r="AN40" s="218"/>
      <c r="AO40" s="218"/>
      <c r="AP40" s="218"/>
      <c r="AQ40" s="218"/>
      <c r="AR40" s="218"/>
      <c r="AS40" s="218"/>
      <c r="AT40" s="218"/>
      <c r="AU40" s="218"/>
      <c r="AV40" s="218"/>
      <c r="AW40" s="218"/>
      <c r="AX40" s="16"/>
      <c r="AY40" s="219"/>
      <c r="AZ40" s="219"/>
      <c r="BA40" s="219"/>
      <c r="BB40" s="219"/>
      <c r="BC40" s="219"/>
      <c r="BD40" s="219"/>
      <c r="BE40" s="219"/>
      <c r="BF40" s="219"/>
      <c r="BG40" s="219"/>
      <c r="BH40" s="219"/>
      <c r="BI40" s="219"/>
      <c r="BJ40" s="219"/>
      <c r="BK40" s="219"/>
      <c r="BL40" s="219"/>
      <c r="BM40" s="219"/>
      <c r="BN40" s="219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</row>
    <row r="41" spans="1:157" s="15" customFormat="1" x14ac:dyDescent="0.25">
      <c r="W41" s="217"/>
      <c r="X41" s="217"/>
      <c r="Y41" s="217"/>
      <c r="Z41" s="217"/>
      <c r="AA41" s="217"/>
      <c r="AB41" s="217"/>
      <c r="AC41" s="217"/>
      <c r="AD41" s="217"/>
      <c r="AG41" s="218"/>
      <c r="AH41" s="218"/>
      <c r="AI41" s="218"/>
      <c r="AJ41" s="218"/>
      <c r="AK41" s="218"/>
      <c r="AL41" s="218"/>
      <c r="AM41" s="218"/>
      <c r="AN41" s="218"/>
      <c r="AO41" s="218"/>
      <c r="AP41" s="218"/>
      <c r="AQ41" s="218"/>
      <c r="AR41" s="218"/>
      <c r="AS41" s="218"/>
      <c r="AT41" s="218"/>
      <c r="AU41" s="218"/>
      <c r="AV41" s="218"/>
      <c r="AW41" s="218"/>
      <c r="AX41" s="16"/>
      <c r="AY41" s="219"/>
      <c r="AZ41" s="219"/>
      <c r="BA41" s="219"/>
      <c r="BB41" s="219"/>
      <c r="BC41" s="219"/>
      <c r="BD41" s="219"/>
      <c r="BE41" s="219"/>
      <c r="BF41" s="219"/>
      <c r="BG41" s="219"/>
      <c r="BH41" s="219"/>
      <c r="BI41" s="219"/>
      <c r="BJ41" s="219"/>
      <c r="BK41" s="219"/>
      <c r="BL41" s="219"/>
      <c r="BM41" s="219"/>
      <c r="BN41" s="219"/>
      <c r="BO41" s="16"/>
      <c r="BP41" s="16"/>
      <c r="BQ41" s="16"/>
      <c r="BR41" s="16"/>
      <c r="BS41" s="16"/>
      <c r="BT41" s="16"/>
      <c r="BU41" s="16"/>
      <c r="BV41" s="16"/>
      <c r="BW41" s="16"/>
      <c r="BX41" s="16"/>
      <c r="BY41" s="16"/>
      <c r="BZ41" s="16"/>
      <c r="CA41" s="16"/>
      <c r="CB41" s="16"/>
      <c r="CC41" s="16"/>
      <c r="CD41" s="16"/>
      <c r="CE41" s="16"/>
      <c r="CF41" s="16"/>
      <c r="CG41" s="16"/>
      <c r="CH41" s="16"/>
      <c r="CI41" s="16"/>
      <c r="CJ41" s="16"/>
      <c r="CK41" s="16"/>
      <c r="CL41" s="16"/>
      <c r="CM41" s="16"/>
    </row>
    <row r="42" spans="1:157" s="15" customFormat="1" x14ac:dyDescent="0.25">
      <c r="W42" s="217"/>
      <c r="X42" s="217"/>
      <c r="Y42" s="217"/>
      <c r="Z42" s="217"/>
      <c r="AA42" s="217"/>
      <c r="AB42" s="217"/>
      <c r="AC42" s="217"/>
      <c r="AD42" s="217"/>
      <c r="AG42" s="218"/>
      <c r="AH42" s="218"/>
      <c r="AI42" s="218" t="str">
        <f>IF(COUNTIF(AI6:AI34,"н")=0,"0",COUNTIF(AI6:AI34,"н"))</f>
        <v>0</v>
      </c>
      <c r="AJ42" s="218"/>
      <c r="AK42" s="218"/>
      <c r="AL42" s="218"/>
      <c r="AM42" s="218"/>
      <c r="AN42" s="218"/>
      <c r="AO42" s="218"/>
      <c r="AP42" s="218"/>
      <c r="AQ42" s="218"/>
      <c r="AR42" s="218"/>
      <c r="AS42" s="218"/>
      <c r="AT42" s="218"/>
      <c r="AU42" s="218"/>
      <c r="AV42" s="218"/>
      <c r="AW42" s="218"/>
      <c r="AX42" s="16"/>
      <c r="AY42" s="219"/>
      <c r="AZ42" s="219"/>
      <c r="BA42" s="219"/>
      <c r="BB42" s="219"/>
      <c r="BC42" s="219"/>
      <c r="BD42" s="219"/>
      <c r="BE42" s="219"/>
      <c r="BF42" s="219"/>
      <c r="BG42" s="219"/>
      <c r="BH42" s="219"/>
      <c r="BI42" s="219"/>
      <c r="BJ42" s="219"/>
      <c r="BK42" s="219"/>
      <c r="BL42" s="219"/>
      <c r="BM42" s="219"/>
      <c r="BN42" s="219"/>
      <c r="BO42" s="16"/>
      <c r="BP42" s="16"/>
      <c r="BQ42" s="16"/>
      <c r="BR42" s="16"/>
      <c r="BS42" s="16"/>
      <c r="BT42" s="16"/>
      <c r="BU42" s="16"/>
      <c r="BV42" s="16"/>
      <c r="BW42" s="16"/>
      <c r="BX42" s="16"/>
      <c r="BY42" s="16"/>
      <c r="BZ42" s="16"/>
      <c r="CA42" s="16"/>
      <c r="CB42" s="16"/>
      <c r="CC42" s="16"/>
      <c r="CD42" s="16"/>
      <c r="CE42" s="16"/>
      <c r="CF42" s="16"/>
      <c r="CG42" s="16"/>
      <c r="CH42" s="16"/>
      <c r="CI42" s="16"/>
      <c r="CJ42" s="16"/>
      <c r="CK42" s="16"/>
      <c r="CL42" s="16"/>
      <c r="CM42" s="16"/>
    </row>
  </sheetData>
  <mergeCells count="9">
    <mergeCell ref="AG3:AW3"/>
    <mergeCell ref="AX3:BM3"/>
    <mergeCell ref="BP3:CE3"/>
    <mergeCell ref="X33:AB33"/>
    <mergeCell ref="G2:M2"/>
    <mergeCell ref="N2:Q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39">
    <cfRule type="cellIs" dxfId="14183" priority="5" operator="equal">
      <formula>4</formula>
    </cfRule>
    <cfRule type="cellIs" dxfId="14182" priority="6" operator="equal">
      <formula>3</formula>
    </cfRule>
  </conditionalFormatting>
  <conditionalFormatting sqref="Z5:AC5 W34:AF37 W33 AG37:CB37 W38:AW39 M6:O27 R33:V39 Q6:V26 R28:U32 Q27:U27 V27:V31 AE6:AE33 AG6:AW36 F28:Q39 G6:I27 R6:S27">
    <cfRule type="cellIs" dxfId="14181" priority="7" operator="equal">
      <formula>5</formula>
    </cfRule>
    <cfRule type="cellIs" dxfId="14180" priority="8" operator="equal">
      <formula>4</formula>
    </cfRule>
    <cfRule type="cellIs" dxfId="14179" priority="9" operator="equal">
      <formula>3</formula>
    </cfRule>
  </conditionalFormatting>
  <conditionalFormatting sqref="AF6:AF31">
    <cfRule type="expression" dxfId="14178" priority="10">
      <formula>VALUE(RIGHT(AF6))&gt;AE6</formula>
    </cfRule>
    <cfRule type="expression" dxfId="14177" priority="11">
      <formula>EXACT(RIGHT(AF6,3),"зач")</formula>
    </cfRule>
  </conditionalFormatting>
  <conditionalFormatting sqref="AE3:AJ4 T3:AC4 Q3:S3">
    <cfRule type="expression" dxfId="14176" priority="12">
      <formula>$D$1&lt;Q3</formula>
    </cfRule>
    <cfRule type="expression" dxfId="14175" priority="13">
      <formula>$D$1&gt;Q3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174" priority="17">
      <formula>$D$1&lt;T3</formula>
    </cfRule>
    <cfRule type="expression" dxfId="14173" priority="18">
      <formula>$D$1&gt;T3</formula>
    </cfRule>
  </conditionalFormatting>
  <conditionalFormatting sqref="R3">
    <cfRule type="expression" priority="19">
      <formula>$D$1&lt;R3</formula>
    </cfRule>
    <cfRule type="expression" priority="20">
      <formula>$D$1&gt;R3</formula>
    </cfRule>
  </conditionalFormatting>
  <conditionalFormatting sqref="J6:J27 L6:L27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Q4">
    <cfRule type="expression" priority="24">
      <formula>$D$1&lt;Q4</formula>
    </cfRule>
    <cfRule type="expression" dxfId="14172" priority="25">
      <formula>$D$1&gt;Q4</formula>
    </cfRule>
  </conditionalFormatting>
  <conditionalFormatting sqref="R4">
    <cfRule type="expression" dxfId="14171" priority="26">
      <formula>$D$1&lt;R4</formula>
    </cfRule>
    <cfRule type="expression" dxfId="14170" priority="27">
      <formula>$D$1&gt;R4</formula>
    </cfRule>
  </conditionalFormatting>
  <conditionalFormatting sqref="R4">
    <cfRule type="expression" dxfId="14169" priority="28">
      <formula>$D$1&lt;R4</formula>
    </cfRule>
    <cfRule type="expression" dxfId="14168" priority="29">
      <formula>$D$1&gt;R4</formula>
    </cfRule>
  </conditionalFormatting>
  <conditionalFormatting sqref="S4">
    <cfRule type="expression" dxfId="14167" priority="30">
      <formula>$D$1&lt;S4</formula>
    </cfRule>
    <cfRule type="expression" priority="31">
      <formula>$D$1&gt;S4</formula>
    </cfRule>
  </conditionalFormatting>
  <conditionalFormatting sqref="Q5">
    <cfRule type="cellIs" priority="32" operator="equal">
      <formula>5</formula>
    </cfRule>
    <cfRule type="cellIs" priority="33" operator="equal">
      <formula>4</formula>
    </cfRule>
    <cfRule type="cellIs" dxfId="14166" priority="34" operator="equal">
      <formula>3</formula>
    </cfRule>
  </conditionalFormatting>
  <conditionalFormatting sqref="Q4">
    <cfRule type="expression" dxfId="14165" priority="35">
      <formula>$D$1&lt;Q4</formula>
    </cfRule>
    <cfRule type="expression" priority="36">
      <formula>$D$1&gt;Q4</formula>
    </cfRule>
  </conditionalFormatting>
  <conditionalFormatting sqref="Q4">
    <cfRule type="expression" priority="37">
      <formula>$D$1&lt;Q4</formula>
    </cfRule>
    <cfRule type="expression" priority="38">
      <formula>$D$1&gt;Q4</formula>
    </cfRule>
  </conditionalFormatting>
  <conditionalFormatting sqref="R5">
    <cfRule type="cellIs" dxfId="14164" priority="39" operator="equal">
      <formula>5</formula>
    </cfRule>
    <cfRule type="cellIs" dxfId="14163" priority="40" operator="equal">
      <formula>4</formula>
    </cfRule>
    <cfRule type="cellIs" priority="41" operator="equal">
      <formula>3</formula>
    </cfRule>
  </conditionalFormatting>
  <conditionalFormatting sqref="R4">
    <cfRule type="expression" priority="42">
      <formula>$D$1&lt;R4</formula>
    </cfRule>
    <cfRule type="expression" priority="43">
      <formula>$D$1&gt;R4</formula>
    </cfRule>
  </conditionalFormatting>
  <conditionalFormatting sqref="R4">
    <cfRule type="expression" dxfId="14162" priority="44">
      <formula>$D$1&lt;R4</formula>
    </cfRule>
    <cfRule type="expression" dxfId="14161" priority="45">
      <formula>$D$1&gt;R4</formula>
    </cfRule>
  </conditionalFormatting>
  <conditionalFormatting sqref="R4">
    <cfRule type="expression" dxfId="14160" priority="46">
      <formula>$D$1&lt;R4</formula>
    </cfRule>
    <cfRule type="expression" dxfId="14159" priority="47">
      <formula>$D$1&gt;R4</formula>
    </cfRule>
  </conditionalFormatting>
  <conditionalFormatting sqref="R4">
    <cfRule type="expression" dxfId="14158" priority="48">
      <formula>$D$1&lt;R4</formula>
    </cfRule>
    <cfRule type="expression" dxfId="14157" priority="49">
      <formula>$D$1&gt;R4</formula>
    </cfRule>
  </conditionalFormatting>
  <conditionalFormatting sqref="S5">
    <cfRule type="cellIs" priority="50" operator="equal">
      <formula>5</formula>
    </cfRule>
    <cfRule type="cellIs" priority="51" operator="equal">
      <formula>4</formula>
    </cfRule>
    <cfRule type="cellIs" priority="52" operator="equal">
      <formula>3</formula>
    </cfRule>
  </conditionalFormatting>
  <conditionalFormatting sqref="S4">
    <cfRule type="expression" dxfId="14156" priority="53">
      <formula>$D$1&lt;S4</formula>
    </cfRule>
    <cfRule type="expression" dxfId="14155" priority="54">
      <formula>$D$1&gt;S4</formula>
    </cfRule>
  </conditionalFormatting>
  <conditionalFormatting sqref="S4">
    <cfRule type="expression" dxfId="14154" priority="55">
      <formula>$D$1&lt;S4</formula>
    </cfRule>
    <cfRule type="expression" dxfId="14153" priority="56">
      <formula>$D$1&gt;S4</formula>
    </cfRule>
  </conditionalFormatting>
  <conditionalFormatting sqref="S4">
    <cfRule type="expression" priority="57">
      <formula>$D$1&lt;S4</formula>
    </cfRule>
    <cfRule type="expression" priority="58">
      <formula>$D$1&gt;S4</formula>
    </cfRule>
  </conditionalFormatting>
  <conditionalFormatting sqref="S4">
    <cfRule type="expression" priority="59">
      <formula>$D$1&lt;S4</formula>
    </cfRule>
    <cfRule type="expression" dxfId="14152" priority="60">
      <formula>$D$1&gt;S4</formula>
    </cfRule>
  </conditionalFormatting>
  <conditionalFormatting sqref="S4">
    <cfRule type="expression" dxfId="14151" priority="61">
      <formula>$D$1&lt;S4</formula>
    </cfRule>
    <cfRule type="expression" priority="62">
      <formula>$D$1&gt;S4</formula>
    </cfRule>
  </conditionalFormatting>
  <conditionalFormatting sqref="N4">
    <cfRule type="expression" priority="63">
      <formula>$D$1&lt;N4</formula>
    </cfRule>
    <cfRule type="expression" priority="64">
      <formula>$D$1&gt;N4</formula>
    </cfRule>
  </conditionalFormatting>
  <conditionalFormatting sqref="N3:O3">
    <cfRule type="expression" priority="65">
      <formula>$D$1&lt;N3</formula>
    </cfRule>
    <cfRule type="expression" priority="66">
      <formula>$D$1&gt;N3</formula>
    </cfRule>
  </conditionalFormatting>
  <conditionalFormatting sqref="S4">
    <cfRule type="expression" priority="67">
      <formula>$D$1&lt;S4</formula>
    </cfRule>
    <cfRule type="expression" dxfId="14150" priority="68">
      <formula>$D$1&gt;S4</formula>
    </cfRule>
  </conditionalFormatting>
  <conditionalFormatting sqref="O4">
    <cfRule type="expression" dxfId="14149" priority="69">
      <formula>$D$1&lt;O4</formula>
    </cfRule>
    <cfRule type="expression" dxfId="14148" priority="70">
      <formula>$D$1&gt;O4</formula>
    </cfRule>
  </conditionalFormatting>
  <conditionalFormatting sqref="N4">
    <cfRule type="expression" dxfId="14147" priority="71">
      <formula>$D$1&lt;N4</formula>
    </cfRule>
    <cfRule type="expression" dxfId="14146" priority="72">
      <formula>$D$1&gt;N4</formula>
    </cfRule>
  </conditionalFormatting>
  <conditionalFormatting sqref="N4">
    <cfRule type="expression" dxfId="14145" priority="73">
      <formula>$D$1&lt;N4</formula>
    </cfRule>
    <cfRule type="expression" dxfId="14144" priority="74">
      <formula>$D$1&gt;N4</formula>
    </cfRule>
  </conditionalFormatting>
  <conditionalFormatting sqref="N4">
    <cfRule type="expression" dxfId="14143" priority="75">
      <formula>$D$1&lt;N4</formula>
    </cfRule>
    <cfRule type="expression" dxfId="14142" priority="76">
      <formula>$D$1&gt;N4</formula>
    </cfRule>
  </conditionalFormatting>
  <conditionalFormatting sqref="N4">
    <cfRule type="expression" dxfId="14141" priority="77">
      <formula>$D$1&lt;N4</formula>
    </cfRule>
    <cfRule type="expression" dxfId="14140" priority="78">
      <formula>$D$1&gt;N4</formula>
    </cfRule>
  </conditionalFormatting>
  <conditionalFormatting sqref="N4">
    <cfRule type="expression" dxfId="14139" priority="79">
      <formula>$D$1&lt;N4</formula>
    </cfRule>
    <cfRule type="expression" dxfId="14138" priority="80">
      <formula>$D$1&gt;N4</formula>
    </cfRule>
  </conditionalFormatting>
  <conditionalFormatting sqref="G3 L3">
    <cfRule type="expression" dxfId="14137" priority="81">
      <formula>$D$1&lt;G3</formula>
    </cfRule>
    <cfRule type="expression" priority="82">
      <formula>$D$1&gt;G3</formula>
    </cfRule>
  </conditionalFormatting>
  <conditionalFormatting sqref="H5:I5">
    <cfRule type="cellIs" priority="83" operator="equal">
      <formula>5</formula>
    </cfRule>
    <cfRule type="cellIs" priority="84" operator="equal">
      <formula>4</formula>
    </cfRule>
    <cfRule type="cellIs" dxfId="14136" priority="85" operator="equal">
      <formula>3</formula>
    </cfRule>
  </conditionalFormatting>
  <conditionalFormatting sqref="H3:I4">
    <cfRule type="expression" dxfId="14135" priority="86">
      <formula>$D$1&lt;H3</formula>
    </cfRule>
    <cfRule type="expression" dxfId="14134" priority="87">
      <formula>$D$1&gt;H3</formula>
    </cfRule>
  </conditionalFormatting>
  <conditionalFormatting sqref="J3:J4">
    <cfRule type="expression" dxfId="14133" priority="88">
      <formula>$D$4&lt;J3</formula>
    </cfRule>
    <cfRule type="expression" dxfId="14132" priority="89">
      <formula>$D$4&gt;J3</formula>
    </cfRule>
  </conditionalFormatting>
  <conditionalFormatting sqref="J3:J4">
    <cfRule type="expression" dxfId="14131" priority="90">
      <formula>$D$1&lt;J3</formula>
    </cfRule>
    <cfRule type="expression" dxfId="14130" priority="91">
      <formula>$D$1&gt;J3</formula>
    </cfRule>
  </conditionalFormatting>
  <conditionalFormatting sqref="J4">
    <cfRule type="expression" dxfId="14129" priority="92">
      <formula>$D$4&lt;J4</formula>
    </cfRule>
    <cfRule type="expression" dxfId="14128" priority="93">
      <formula>$D$4&gt;J4</formula>
    </cfRule>
  </conditionalFormatting>
  <conditionalFormatting sqref="S4">
    <cfRule type="expression" dxfId="14127" priority="94">
      <formula>$D$1&lt;S4</formula>
    </cfRule>
    <cfRule type="expression" dxfId="14126" priority="95">
      <formula>$D$1&gt;S4</formula>
    </cfRule>
  </conditionalFormatting>
  <conditionalFormatting sqref="F3">
    <cfRule type="expression" dxfId="14125" priority="96">
      <formula>$D$4&lt;F3</formula>
    </cfRule>
    <cfRule type="expression" priority="97">
      <formula>$D$4&gt;F3</formula>
    </cfRule>
  </conditionalFormatting>
  <conditionalFormatting sqref="F3">
    <cfRule type="expression" priority="98">
      <formula>$D$1&lt;F3</formula>
    </cfRule>
    <cfRule type="expression" priority="99">
      <formula>$D$1&gt;F3</formula>
    </cfRule>
  </conditionalFormatting>
  <conditionalFormatting sqref="F4">
    <cfRule type="expression" dxfId="14124" priority="100">
      <formula>$D$4&lt;F4</formula>
    </cfRule>
    <cfRule type="expression" dxfId="14123" priority="101">
      <formula>$D$4&gt;F4</formula>
    </cfRule>
  </conditionalFormatting>
  <conditionalFormatting sqref="F4">
    <cfRule type="expression" dxfId="14122" priority="102">
      <formula>$D$1&lt;F4</formula>
    </cfRule>
    <cfRule type="expression" dxfId="14121" priority="103">
      <formula>$D$1&gt;F4</formula>
    </cfRule>
  </conditionalFormatting>
  <conditionalFormatting sqref="F4">
    <cfRule type="expression" priority="104">
      <formula>$D$4&lt;F4</formula>
    </cfRule>
    <cfRule type="expression" priority="105">
      <formula>$D$4&gt;F4</formula>
    </cfRule>
  </conditionalFormatting>
  <conditionalFormatting sqref="F5">
    <cfRule type="cellIs" priority="106" operator="equal">
      <formula>5</formula>
    </cfRule>
    <cfRule type="cellIs" dxfId="14120" priority="107" operator="equal">
      <formula>4</formula>
    </cfRule>
    <cfRule type="cellIs" dxfId="14119" priority="108" operator="equal">
      <formula>3</formula>
    </cfRule>
  </conditionalFormatting>
  <conditionalFormatting sqref="L5">
    <cfRule type="cellIs" dxfId="14118" priority="109" operator="equal">
      <formula>5</formula>
    </cfRule>
    <cfRule type="cellIs" dxfId="14117" priority="110" operator="equal">
      <formula>4</formula>
    </cfRule>
    <cfRule type="cellIs" dxfId="14116" priority="111" operator="equal">
      <formula>3</formula>
    </cfRule>
  </conditionalFormatting>
  <conditionalFormatting sqref="L4">
    <cfRule type="expression" dxfId="14115" priority="112">
      <formula>$D$1&lt;L4</formula>
    </cfRule>
    <cfRule type="expression" dxfId="14114" priority="113">
      <formula>$D$1&gt;L4</formula>
    </cfRule>
  </conditionalFormatting>
  <conditionalFormatting sqref="M3:M4">
    <cfRule type="expression" dxfId="14113" priority="114">
      <formula>$D$1&lt;M3</formula>
    </cfRule>
    <cfRule type="expression" dxfId="14112" priority="115">
      <formula>$D$1&gt;M3</formula>
    </cfRule>
  </conditionalFormatting>
  <conditionalFormatting sqref="N5">
    <cfRule type="cellIs" dxfId="14111" priority="116" operator="equal">
      <formula>5</formula>
    </cfRule>
    <cfRule type="cellIs" dxfId="14110" priority="117" operator="equal">
      <formula>4</formula>
    </cfRule>
    <cfRule type="cellIs" dxfId="14109" priority="118" operator="equal">
      <formula>3</formula>
    </cfRule>
  </conditionalFormatting>
  <conditionalFormatting sqref="F6:F27">
    <cfRule type="cellIs" dxfId="14108" priority="119" operator="equal">
      <formula>5</formula>
    </cfRule>
    <cfRule type="cellIs" dxfId="14107" priority="120" operator="equal">
      <formula>4</formula>
    </cfRule>
    <cfRule type="cellIs" dxfId="14106" priority="121" operator="equal">
      <formula>3</formula>
    </cfRule>
  </conditionalFormatting>
  <conditionalFormatting sqref="G5">
    <cfRule type="cellIs" dxfId="14105" priority="122" operator="equal">
      <formula>5</formula>
    </cfRule>
    <cfRule type="cellIs" dxfId="14104" priority="123" operator="equal">
      <formula>4</formula>
    </cfRule>
    <cfRule type="cellIs" dxfId="14103" priority="124" operator="equal">
      <formula>3</formula>
    </cfRule>
  </conditionalFormatting>
  <conditionalFormatting sqref="G4">
    <cfRule type="expression" dxfId="14102" priority="125">
      <formula>$D$1&lt;G4</formula>
    </cfRule>
    <cfRule type="expression" dxfId="14101" priority="126">
      <formula>$D$1&gt;G4</formula>
    </cfRule>
  </conditionalFormatting>
  <conditionalFormatting sqref="J5">
    <cfRule type="cellIs" dxfId="14100" priority="127" operator="equal">
      <formula>5</formula>
    </cfRule>
    <cfRule type="cellIs" dxfId="14099" priority="128" operator="equal">
      <formula>4</formula>
    </cfRule>
    <cfRule type="cellIs" dxfId="14098" priority="129" operator="equal">
      <formula>3</formula>
    </cfRule>
  </conditionalFormatting>
  <conditionalFormatting sqref="S3">
    <cfRule type="expression" priority="130">
      <formula>$D$1&lt;S3</formula>
    </cfRule>
    <cfRule type="expression" priority="131">
      <formula>$D$1&gt;S3</formula>
    </cfRule>
  </conditionalFormatting>
  <conditionalFormatting sqref="R4">
    <cfRule type="expression" priority="132">
      <formula>$D$1&lt;R4</formula>
    </cfRule>
    <cfRule type="expression" priority="133">
      <formula>$D$1&gt;R4</formula>
    </cfRule>
  </conditionalFormatting>
  <conditionalFormatting sqref="S4">
    <cfRule type="expression" priority="134">
      <formula>$D$1&lt;S4</formula>
    </cfRule>
    <cfRule type="expression" priority="135">
      <formula>$D$1&gt;S4</formula>
    </cfRule>
  </conditionalFormatting>
  <conditionalFormatting sqref="R5">
    <cfRule type="cellIs" dxfId="14097" priority="136" operator="equal">
      <formula>5</formula>
    </cfRule>
    <cfRule type="cellIs" dxfId="14096" priority="137" operator="equal">
      <formula>4</formula>
    </cfRule>
    <cfRule type="cellIs" priority="138" operator="equal">
      <formula>3</formula>
    </cfRule>
  </conditionalFormatting>
  <conditionalFormatting sqref="R4">
    <cfRule type="expression" priority="139">
      <formula>$D$1&lt;R4</formula>
    </cfRule>
    <cfRule type="expression" priority="140">
      <formula>$D$1&gt;R4</formula>
    </cfRule>
  </conditionalFormatting>
  <conditionalFormatting sqref="R4">
    <cfRule type="expression" dxfId="14095" priority="141">
      <formula>$D$1&lt;R4</formula>
    </cfRule>
    <cfRule type="expression" dxfId="14094" priority="142">
      <formula>$D$1&gt;R4</formula>
    </cfRule>
  </conditionalFormatting>
  <conditionalFormatting sqref="S5">
    <cfRule type="cellIs" dxfId="14093" priority="143" operator="equal">
      <formula>5</formula>
    </cfRule>
    <cfRule type="cellIs" dxfId="14092" priority="144" operator="equal">
      <formula>4</formula>
    </cfRule>
    <cfRule type="cellIs" priority="145" operator="equal">
      <formula>3</formula>
    </cfRule>
  </conditionalFormatting>
  <conditionalFormatting sqref="S4">
    <cfRule type="expression" priority="146">
      <formula>$D$1&lt;S4</formula>
    </cfRule>
    <cfRule type="expression" priority="147">
      <formula>$D$1&gt;S4</formula>
    </cfRule>
  </conditionalFormatting>
  <conditionalFormatting sqref="S4">
    <cfRule type="expression" dxfId="14091" priority="148">
      <formula>$D$1&lt;S4</formula>
    </cfRule>
    <cfRule type="expression" dxfId="14090" priority="149">
      <formula>$D$1&gt;S4</formula>
    </cfRule>
  </conditionalFormatting>
  <conditionalFormatting sqref="S4">
    <cfRule type="expression" priority="150">
      <formula>$D$1&lt;S4</formula>
    </cfRule>
    <cfRule type="expression" priority="151">
      <formula>$D$1&gt;S4</formula>
    </cfRule>
  </conditionalFormatting>
  <conditionalFormatting sqref="Q3">
    <cfRule type="expression" priority="152">
      <formula>$D$1&lt;Q3</formula>
    </cfRule>
    <cfRule type="expression" dxfId="14089" priority="153">
      <formula>$D$1&gt;Q3</formula>
    </cfRule>
  </conditionalFormatting>
  <conditionalFormatting sqref="Q3">
    <cfRule type="expression" dxfId="14088" priority="154">
      <formula>$D$4&lt;Q3</formula>
    </cfRule>
    <cfRule type="expression" dxfId="14087" priority="155">
      <formula>$D$4&gt;Q3</formula>
    </cfRule>
  </conditionalFormatting>
  <conditionalFormatting sqref="Q4">
    <cfRule type="expression" dxfId="14086" priority="156">
      <formula>$D$4&lt;Q4</formula>
    </cfRule>
    <cfRule type="expression" dxfId="14085" priority="157">
      <formula>$D$4&gt;Q4</formula>
    </cfRule>
  </conditionalFormatting>
  <conditionalFormatting sqref="Q4">
    <cfRule type="expression" dxfId="14084" priority="158">
      <formula>$D$1&lt;Q4</formula>
    </cfRule>
    <cfRule type="expression" priority="159">
      <formula>$D$1&gt;Q4</formula>
    </cfRule>
  </conditionalFormatting>
  <conditionalFormatting sqref="Q4">
    <cfRule type="expression" priority="160">
      <formula>$D$4&lt;Q4</formula>
    </cfRule>
    <cfRule type="expression" priority="161">
      <formula>$D$4&gt;Q4</formula>
    </cfRule>
  </conditionalFormatting>
  <conditionalFormatting sqref="Q5">
    <cfRule type="cellIs" dxfId="14083" priority="162" operator="equal">
      <formula>5</formula>
    </cfRule>
    <cfRule type="cellIs" dxfId="14082" priority="163" operator="equal">
      <formula>4</formula>
    </cfRule>
    <cfRule type="cellIs" dxfId="14081" priority="164" operator="equal">
      <formula>3</formula>
    </cfRule>
  </conditionalFormatting>
  <conditionalFormatting sqref="Q6:Q27">
    <cfRule type="cellIs" dxfId="14080" priority="165" operator="equal">
      <formula>5</formula>
    </cfRule>
    <cfRule type="cellIs" dxfId="14079" priority="166" operator="equal">
      <formula>4</formula>
    </cfRule>
    <cfRule type="cellIs" dxfId="14078" priority="167" operator="equal">
      <formula>3</formula>
    </cfRule>
  </conditionalFormatting>
  <conditionalFormatting sqref="P6:P27">
    <cfRule type="cellIs" dxfId="14077" priority="168" operator="equal">
      <formula>5</formula>
    </cfRule>
    <cfRule type="cellIs" dxfId="14076" priority="169" operator="equal">
      <formula>4</formula>
    </cfRule>
    <cfRule type="cellIs" priority="170" operator="equal">
      <formula>3</formula>
    </cfRule>
  </conditionalFormatting>
  <conditionalFormatting sqref="P3">
    <cfRule type="expression" priority="171">
      <formula>$D$1&lt;P3</formula>
    </cfRule>
    <cfRule type="expression" priority="172">
      <formula>$D$1&gt;P3</formula>
    </cfRule>
  </conditionalFormatting>
  <conditionalFormatting sqref="P4">
    <cfRule type="expression" dxfId="14075" priority="173">
      <formula>$D$1&lt;P4</formula>
    </cfRule>
    <cfRule type="expression" dxfId="14074" priority="174">
      <formula>$D$1&gt;P4</formula>
    </cfRule>
  </conditionalFormatting>
  <conditionalFormatting sqref="P5">
    <cfRule type="cellIs" dxfId="14073" priority="175" operator="equal">
      <formula>5</formula>
    </cfRule>
    <cfRule type="cellIs" dxfId="14072" priority="176" operator="equal">
      <formula>4</formula>
    </cfRule>
    <cfRule type="cellIs" priority="177" operator="equal">
      <formula>3</formula>
    </cfRule>
  </conditionalFormatting>
  <conditionalFormatting sqref="P4">
    <cfRule type="expression" priority="178">
      <formula>$D$1&lt;P4</formula>
    </cfRule>
    <cfRule type="expression" priority="179">
      <formula>$D$1&gt;P4</formula>
    </cfRule>
  </conditionalFormatting>
  <conditionalFormatting sqref="P4">
    <cfRule type="expression" dxfId="14071" priority="180">
      <formula>$D$1&lt;P4</formula>
    </cfRule>
    <cfRule type="expression" dxfId="14070" priority="181">
      <formula>$D$1&gt;P4</formula>
    </cfRule>
  </conditionalFormatting>
  <conditionalFormatting sqref="P4">
    <cfRule type="expression" dxfId="14069" priority="182">
      <formula>$D$1&lt;P4</formula>
    </cfRule>
    <cfRule type="expression" dxfId="14068" priority="183">
      <formula>$D$1&gt;P4</formula>
    </cfRule>
  </conditionalFormatting>
  <conditionalFormatting sqref="P4">
    <cfRule type="expression" priority="184">
      <formula>$D$1&lt;P4</formula>
    </cfRule>
    <cfRule type="expression" priority="185">
      <formula>$D$1&gt;P4</formula>
    </cfRule>
  </conditionalFormatting>
  <conditionalFormatting sqref="P4">
    <cfRule type="expression" priority="186">
      <formula>$D$1&lt;P4</formula>
    </cfRule>
    <cfRule type="expression" dxfId="14067" priority="187">
      <formula>$D$1&gt;P4</formula>
    </cfRule>
  </conditionalFormatting>
  <conditionalFormatting sqref="P3">
    <cfRule type="expression" dxfId="14066" priority="188">
      <formula>$D$1&lt;P3</formula>
    </cfRule>
    <cfRule type="expression" dxfId="14065" priority="189">
      <formula>$D$1&gt;P3</formula>
    </cfRule>
  </conditionalFormatting>
  <conditionalFormatting sqref="P4">
    <cfRule type="expression" dxfId="14064" priority="190">
      <formula>$D$1&lt;P4</formula>
    </cfRule>
    <cfRule type="expression" priority="191">
      <formula>$D$1&gt;P4</formula>
    </cfRule>
  </conditionalFormatting>
  <conditionalFormatting sqref="P4">
    <cfRule type="expression" priority="192">
      <formula>$D$1&lt;P4</formula>
    </cfRule>
    <cfRule type="expression" priority="193">
      <formula>$D$1&gt;P4</formula>
    </cfRule>
  </conditionalFormatting>
  <conditionalFormatting sqref="P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P4">
    <cfRule type="expression" dxfId="14063" priority="197">
      <formula>$D$1&lt;P4</formula>
    </cfRule>
    <cfRule type="expression" dxfId="14062" priority="198">
      <formula>$D$1&gt;P4</formula>
    </cfRule>
  </conditionalFormatting>
  <conditionalFormatting sqref="P4">
    <cfRule type="expression" dxfId="14061" priority="199">
      <formula>$D$1&lt;P4</formula>
    </cfRule>
    <cfRule type="expression" dxfId="14060" priority="200">
      <formula>$D$1&gt;P4</formula>
    </cfRule>
  </conditionalFormatting>
  <conditionalFormatting sqref="P4">
    <cfRule type="expression" priority="201">
      <formula>$D$1&lt;P4</formula>
    </cfRule>
    <cfRule type="expression" priority="202">
      <formula>$D$1&gt;P4</formula>
    </cfRule>
  </conditionalFormatting>
  <conditionalFormatting sqref="P4">
    <cfRule type="expression" priority="203">
      <formula>$D$1&lt;P4</formula>
    </cfRule>
    <cfRule type="expression" dxfId="14059" priority="204">
      <formula>$D$1&gt;P4</formula>
    </cfRule>
  </conditionalFormatting>
  <conditionalFormatting sqref="S3">
    <cfRule type="expression" dxfId="14058" priority="205">
      <formula>$D$1&lt;S3</formula>
    </cfRule>
    <cfRule type="expression" dxfId="14057" priority="206">
      <formula>$D$1&gt;S3</formula>
    </cfRule>
  </conditionalFormatting>
  <conditionalFormatting sqref="R4">
    <cfRule type="expression" dxfId="14056" priority="207">
      <formula>$D$1&lt;R4</formula>
    </cfRule>
    <cfRule type="expression" dxfId="14055" priority="208">
      <formula>$D$1&gt;R4</formula>
    </cfRule>
  </conditionalFormatting>
  <conditionalFormatting sqref="S4">
    <cfRule type="expression" dxfId="14054" priority="209">
      <formula>$D$1&lt;S4</formula>
    </cfRule>
    <cfRule type="expression" dxfId="14053" priority="210">
      <formula>$D$1&gt;S4</formula>
    </cfRule>
  </conditionalFormatting>
  <conditionalFormatting sqref="S4">
    <cfRule type="expression" dxfId="14052" priority="211">
      <formula>$D$1&lt;S4</formula>
    </cfRule>
    <cfRule type="expression" priority="212">
      <formula>$D$1&gt;S4</formula>
    </cfRule>
  </conditionalFormatting>
  <conditionalFormatting sqref="R5">
    <cfRule type="cellIs" priority="213" operator="equal">
      <formula>5</formula>
    </cfRule>
    <cfRule type="cellIs" priority="214" operator="equal">
      <formula>4</formula>
    </cfRule>
    <cfRule type="cellIs" dxfId="14051" priority="215" operator="equal">
      <formula>3</formula>
    </cfRule>
  </conditionalFormatting>
  <conditionalFormatting sqref="R4">
    <cfRule type="expression" dxfId="14050" priority="216">
      <formula>$D$1&lt;R4</formula>
    </cfRule>
    <cfRule type="expression" dxfId="14049" priority="217">
      <formula>$D$1&gt;R4</formula>
    </cfRule>
  </conditionalFormatting>
  <conditionalFormatting sqref="R4">
    <cfRule type="expression" dxfId="14048" priority="218">
      <formula>$D$1&lt;R4</formula>
    </cfRule>
    <cfRule type="expression" priority="219">
      <formula>$D$1&gt;R4</formula>
    </cfRule>
  </conditionalFormatting>
  <conditionalFormatting sqref="S5">
    <cfRule type="cellIs" priority="220" operator="equal">
      <formula>5</formula>
    </cfRule>
    <cfRule type="cellIs" priority="221" operator="equal">
      <formula>4</formula>
    </cfRule>
    <cfRule type="cellIs" dxfId="14047" priority="222" operator="equal">
      <formula>3</formula>
    </cfRule>
  </conditionalFormatting>
  <conditionalFormatting sqref="S4">
    <cfRule type="expression" dxfId="14046" priority="223">
      <formula>$D$1&lt;S4</formula>
    </cfRule>
    <cfRule type="expression" dxfId="14045" priority="224">
      <formula>$D$1&gt;S4</formula>
    </cfRule>
  </conditionalFormatting>
  <conditionalFormatting sqref="S4">
    <cfRule type="expression" dxfId="14044" priority="225">
      <formula>$D$1&lt;S4</formula>
    </cfRule>
    <cfRule type="expression" dxfId="14043" priority="226">
      <formula>$D$1&gt;S4</formula>
    </cfRule>
  </conditionalFormatting>
  <conditionalFormatting sqref="S4">
    <cfRule type="expression" dxfId="14042" priority="227">
      <formula>$D$1&lt;S4</formula>
    </cfRule>
    <cfRule type="expression" dxfId="14041" priority="228">
      <formula>$D$1&gt;S4</formula>
    </cfRule>
  </conditionalFormatting>
  <conditionalFormatting sqref="S4">
    <cfRule type="expression" dxfId="14040" priority="229">
      <formula>$D$1&lt;S4</formula>
    </cfRule>
    <cfRule type="expression" dxfId="14039" priority="230">
      <formula>$D$1&gt;S4</formula>
    </cfRule>
  </conditionalFormatting>
  <conditionalFormatting sqref="S4">
    <cfRule type="expression" priority="231">
      <formula>$D$1&lt;S4</formula>
    </cfRule>
    <cfRule type="expression" priority="232">
      <formula>$D$1&gt;S4</formula>
    </cfRule>
  </conditionalFormatting>
  <conditionalFormatting sqref="S5">
    <cfRule type="cellIs" priority="233" operator="equal">
      <formula>5</formula>
    </cfRule>
    <cfRule type="cellIs" priority="234" operator="equal">
      <formula>4</formula>
    </cfRule>
    <cfRule type="cellIs" dxfId="14038" priority="235" operator="equal">
      <formula>3</formula>
    </cfRule>
  </conditionalFormatting>
  <conditionalFormatting sqref="S4">
    <cfRule type="expression" dxfId="14037" priority="236">
      <formula>$D$1&lt;S4</formula>
    </cfRule>
    <cfRule type="expression" dxfId="14036" priority="237">
      <formula>$D$1&gt;S4</formula>
    </cfRule>
  </conditionalFormatting>
  <conditionalFormatting sqref="S4">
    <cfRule type="expression" dxfId="14035" priority="238">
      <formula>$D$1&lt;S4</formula>
    </cfRule>
    <cfRule type="expression" dxfId="14034" priority="239">
      <formula>$D$1&gt;S4</formula>
    </cfRule>
  </conditionalFormatting>
  <conditionalFormatting sqref="R3">
    <cfRule type="expression" dxfId="14033" priority="240">
      <formula>$D$1&lt;R3</formula>
    </cfRule>
    <cfRule type="expression" dxfId="14032" priority="241">
      <formula>$D$1&gt;R3</formula>
    </cfRule>
  </conditionalFormatting>
  <conditionalFormatting sqref="R3">
    <cfRule type="expression" dxfId="14031" priority="242">
      <formula>$D$4&lt;R3</formula>
    </cfRule>
    <cfRule type="expression" dxfId="14030" priority="243">
      <formula>$D$4&gt;R3</formula>
    </cfRule>
  </conditionalFormatting>
  <conditionalFormatting sqref="R4">
    <cfRule type="expression" priority="244">
      <formula>$D$4&lt;R4</formula>
    </cfRule>
    <cfRule type="expression" priority="245">
      <formula>$D$4&gt;R4</formula>
    </cfRule>
  </conditionalFormatting>
  <conditionalFormatting sqref="R4">
    <cfRule type="expression" priority="246">
      <formula>$D$1&lt;R4</formula>
    </cfRule>
    <cfRule type="expression" dxfId="14029" priority="247">
      <formula>$D$1&gt;R4</formula>
    </cfRule>
  </conditionalFormatting>
  <conditionalFormatting sqref="R4">
    <cfRule type="expression" dxfId="14028" priority="248">
      <formula>$D$4&lt;R4</formula>
    </cfRule>
    <cfRule type="expression" dxfId="14027" priority="249">
      <formula>$D$4&gt;R4</formula>
    </cfRule>
  </conditionalFormatting>
  <conditionalFormatting sqref="R5">
    <cfRule type="cellIs" dxfId="14026" priority="250" operator="equal">
      <formula>5</formula>
    </cfRule>
    <cfRule type="cellIs" dxfId="14025" priority="251" operator="equal">
      <formula>4</formula>
    </cfRule>
    <cfRule type="cellIs" dxfId="14024" priority="252" operator="equal">
      <formula>3</formula>
    </cfRule>
  </conditionalFormatting>
  <conditionalFormatting sqref="R6:R27">
    <cfRule type="cellIs" dxfId="14023" priority="253" operator="equal">
      <formula>5</formula>
    </cfRule>
    <cfRule type="cellIs" dxfId="14022" priority="254" operator="equal">
      <formula>4</formula>
    </cfRule>
    <cfRule type="cellIs" dxfId="14021" priority="255" operator="equal">
      <formula>3</formula>
    </cfRule>
  </conditionalFormatting>
  <pageMargins left="0.7" right="0.7" top="0.75" bottom="0.75" header="0.51180555555555496" footer="0.51180555555555496"/>
  <pageSetup paperSize="9" scale="83" firstPageNumber="0" orientation="landscape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AMK48"/>
  <sheetViews>
    <sheetView view="pageBreakPreview" zoomScale="65" zoomScaleNormal="100" zoomScalePageLayoutView="65" workbookViewId="0">
      <selection activeCell="G8" sqref="G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5.33203125" style="15" customWidth="1"/>
    <col min="4" max="4" width="37.5546875" style="15" customWidth="1"/>
    <col min="5" max="5" width="6.6640625" style="15" customWidth="1"/>
    <col min="6" max="6" width="7.33203125" customWidth="1"/>
    <col min="7" max="8" width="7.109375" customWidth="1"/>
    <col min="9" max="9" width="7.44140625" customWidth="1"/>
    <col min="10" max="11" width="7.109375" customWidth="1"/>
    <col min="12" max="12" width="6.44140625" style="114" hidden="1" customWidth="1"/>
    <col min="13" max="13" width="8.33203125" hidden="1" customWidth="1"/>
    <col min="14" max="19" width="8.33203125" customWidth="1"/>
    <col min="20" max="20" width="8.33203125" hidden="1" customWidth="1"/>
    <col min="21" max="21" width="1.332031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7" width="8" style="16" hidden="1" customWidth="1"/>
    <col min="98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20" t="s">
        <v>0</v>
      </c>
      <c r="G2" s="1" t="s">
        <v>425</v>
      </c>
      <c r="H2" s="1"/>
      <c r="I2" s="1"/>
      <c r="J2" s="1"/>
      <c r="K2" s="1"/>
      <c r="L2" s="1"/>
      <c r="M2" s="1"/>
      <c r="N2" s="1" t="s">
        <v>2</v>
      </c>
      <c r="O2" s="1"/>
      <c r="P2" s="1"/>
      <c r="Q2" s="1"/>
      <c r="R2" s="310" t="s">
        <v>268</v>
      </c>
      <c r="S2" s="311"/>
      <c r="T2" s="221"/>
      <c r="U2" s="298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2651</v>
      </c>
      <c r="B3" s="13"/>
      <c r="C3" s="13"/>
      <c r="D3" s="39" t="s">
        <v>3</v>
      </c>
      <c r="E3" s="40"/>
      <c r="F3" s="204">
        <v>43197</v>
      </c>
      <c r="G3" s="222">
        <v>43238</v>
      </c>
      <c r="H3" s="222">
        <v>43280</v>
      </c>
      <c r="I3" s="312">
        <v>43283</v>
      </c>
      <c r="J3" s="222">
        <v>43287</v>
      </c>
      <c r="K3" s="312">
        <v>43291</v>
      </c>
      <c r="L3" s="114"/>
      <c r="M3" s="222"/>
      <c r="N3" s="204">
        <v>43305</v>
      </c>
      <c r="O3" s="222">
        <v>43300</v>
      </c>
      <c r="P3" s="204">
        <v>43310</v>
      </c>
      <c r="Q3" s="222">
        <v>43313</v>
      </c>
      <c r="R3" s="204">
        <v>43292</v>
      </c>
      <c r="S3" s="222">
        <v>43288</v>
      </c>
      <c r="T3" s="299"/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0.75" customHeight="1" x14ac:dyDescent="0.25">
      <c r="A4" s="13"/>
      <c r="B4" s="13"/>
      <c r="C4" s="13"/>
      <c r="D4" s="51" t="s">
        <v>5</v>
      </c>
      <c r="E4" s="40"/>
      <c r="F4" s="232" t="s">
        <v>269</v>
      </c>
      <c r="G4" s="53" t="s">
        <v>12</v>
      </c>
      <c r="H4" s="232" t="s">
        <v>129</v>
      </c>
      <c r="I4" s="53" t="s">
        <v>271</v>
      </c>
      <c r="J4" s="53" t="s">
        <v>270</v>
      </c>
      <c r="K4" s="53" t="s">
        <v>272</v>
      </c>
      <c r="L4" s="114"/>
      <c r="M4" s="53"/>
      <c r="N4" s="53" t="s">
        <v>273</v>
      </c>
      <c r="O4" s="53" t="s">
        <v>275</v>
      </c>
      <c r="P4" s="53" t="s">
        <v>274</v>
      </c>
      <c r="Q4" s="53" t="s">
        <v>14</v>
      </c>
      <c r="R4" s="232" t="s">
        <v>273</v>
      </c>
      <c r="S4" s="53" t="s">
        <v>276</v>
      </c>
      <c r="T4" s="299"/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300" t="s">
        <v>16</v>
      </c>
      <c r="C5" s="313" t="s">
        <v>17</v>
      </c>
      <c r="D5" s="58" t="s">
        <v>18</v>
      </c>
      <c r="E5" s="62" t="s">
        <v>19</v>
      </c>
      <c r="F5" s="63" t="s">
        <v>277</v>
      </c>
      <c r="G5" s="63" t="s">
        <v>154</v>
      </c>
      <c r="H5" s="63" t="s">
        <v>20</v>
      </c>
      <c r="I5" s="63" t="s">
        <v>279</v>
      </c>
      <c r="J5" s="65" t="s">
        <v>278</v>
      </c>
      <c r="K5" s="63" t="s">
        <v>280</v>
      </c>
      <c r="L5" s="234"/>
      <c r="M5" s="63"/>
      <c r="N5" s="64" t="s">
        <v>282</v>
      </c>
      <c r="O5" s="63" t="s">
        <v>284</v>
      </c>
      <c r="P5" s="64" t="s">
        <v>283</v>
      </c>
      <c r="Q5" s="63" t="s">
        <v>28</v>
      </c>
      <c r="R5" s="63" t="s">
        <v>282</v>
      </c>
      <c r="S5" s="63" t="s">
        <v>285</v>
      </c>
      <c r="T5" s="300"/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25" customHeight="1" x14ac:dyDescent="0.25">
      <c r="A6" s="198">
        <v>1</v>
      </c>
      <c r="B6" s="248"/>
      <c r="C6" s="82" t="s">
        <v>86</v>
      </c>
      <c r="D6" s="314" t="s">
        <v>426</v>
      </c>
      <c r="E6" s="315">
        <v>2651</v>
      </c>
      <c r="F6" s="85" t="s">
        <v>287</v>
      </c>
      <c r="G6" s="85">
        <v>5</v>
      </c>
      <c r="H6" s="85">
        <v>5</v>
      </c>
      <c r="I6" s="85">
        <v>5</v>
      </c>
      <c r="J6" s="85">
        <v>5</v>
      </c>
      <c r="K6" s="85">
        <v>4</v>
      </c>
      <c r="L6" s="316"/>
      <c r="M6" s="85"/>
      <c r="N6" s="85">
        <v>5</v>
      </c>
      <c r="O6" s="85">
        <v>5</v>
      </c>
      <c r="P6" s="85">
        <v>5</v>
      </c>
      <c r="Q6" s="85">
        <v>5</v>
      </c>
      <c r="R6" s="85">
        <v>5</v>
      </c>
      <c r="S6" s="85">
        <v>5</v>
      </c>
      <c r="T6" s="85"/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37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1</v>
      </c>
      <c r="AB6" s="98">
        <f t="shared" ref="AB6:AB37" si="6">COUNTIF(AG6:AV6,AB$5)</f>
        <v>10</v>
      </c>
      <c r="AC6" s="98">
        <f t="shared" ref="AC6:AC38" si="7">SUM(X6:AB6)</f>
        <v>11</v>
      </c>
      <c r="AD6" s="246">
        <f t="shared" ref="AD6:AD39" si="8">IF(ISERROR(((X6+Y6)*2+Z6*3+AA6*4+AB6*5)/SUM(X6,Y6:AB6)),"",((X6+Y6)*2+Z6*3+AA6*4+AB6*5)/SUM(X6,Y6:AB6))</f>
        <v>4.9090909090909092</v>
      </c>
      <c r="AE6" s="99">
        <f t="shared" ref="AE6:AE37" si="9">IF(AX6=5,0.5,IF(AX6=4,0.25,IF(AX6&lt;=3,0)))</f>
        <v>0</v>
      </c>
      <c r="AG6" s="247" t="e">
        <f>IF(ISERROR(VALUE(LEFT(#REF!))),LEFT(#REF!),VALUE(LEFT(#REF!)))</f>
        <v>#REF!</v>
      </c>
      <c r="AH6" s="247">
        <f t="shared" ref="AH6:AH37" si="10">IF(ISERROR(VALUE(LEFT(G6))),LEFT(G6),VALUE(LEFT(G6)))</f>
        <v>5</v>
      </c>
      <c r="AI6" s="247">
        <f t="shared" ref="AI6:AI37" si="11">IF(ISERROR(VALUE(LEFT(H6))),LEFT(H6),VALUE(LEFT(H6)))</f>
        <v>5</v>
      </c>
      <c r="AJ6" s="247">
        <f t="shared" ref="AJ6:AJ37" si="12">IF(ISERROR(VALUE(LEFT(I6))),LEFT(I6),VALUE(LEFT(I6)))</f>
        <v>5</v>
      </c>
      <c r="AK6" s="247">
        <f t="shared" ref="AK6:AK37" si="13">IF(ISERROR(VALUE(LEFT(J6))),LEFT(J6),VALUE(LEFT(J6)))</f>
        <v>5</v>
      </c>
      <c r="AL6" s="247">
        <f t="shared" ref="AL6:AL37" si="14">IF(ISERROR(VALUE(LEFT(K6))),LEFT(K6),VALUE(LEFT(K6)))</f>
        <v>4</v>
      </c>
      <c r="AM6" s="247" t="str">
        <f t="shared" ref="AM6:AM30" si="15">IF(ISERROR(VALUE(LEFT(F6))),LEFT(F6),VALUE(LEFT(F6)))</f>
        <v>з</v>
      </c>
      <c r="AN6" s="247" t="str">
        <f t="shared" ref="AN6:AN37" si="16">IF(ISERROR(VALUE(LEFT(M6))),LEFT(M6),VALUE(LEFT(M6)))</f>
        <v/>
      </c>
      <c r="AO6" s="247">
        <f t="shared" ref="AO6:AO37" si="17">IF(ISERROR(VALUE(LEFT(N6))),LEFT(N6),VALUE(LEFT(N6)))</f>
        <v>5</v>
      </c>
      <c r="AP6" s="247">
        <f t="shared" ref="AP6:AP37" si="18">IF(ISERROR(VALUE(LEFT(O6))),LEFT(O6),VALUE(LEFT(O6)))</f>
        <v>5</v>
      </c>
      <c r="AQ6" s="247">
        <f t="shared" ref="AQ6:AQ37" si="19">IF(ISERROR(VALUE(LEFT(P6))),LEFT(P6),VALUE(LEFT(P6)))</f>
        <v>5</v>
      </c>
      <c r="AR6" s="247">
        <f t="shared" ref="AR6:AR37" si="20">IF(ISERROR(VALUE(LEFT(Q6))),LEFT(Q6),VALUE(LEFT(Q6)))</f>
        <v>5</v>
      </c>
      <c r="AS6" s="247">
        <f t="shared" ref="AS6:AS37" si="21">IF(ISERROR(VALUE(LEFT(R6))),LEFT(R6),VALUE(LEFT(R6)))</f>
        <v>5</v>
      </c>
      <c r="AT6" s="247">
        <f t="shared" ref="AT6:AT37" si="22">IF(ISERROR(VALUE(LEFT(S6))),LEFT(S6),VALUE(LEFT(S6)))</f>
        <v>5</v>
      </c>
      <c r="AU6" s="247" t="str">
        <f t="shared" ref="AU6:AU37" si="23">IF(ISERROR(VALUE(LEFT(T6))),LEFT(T6),VALUE(LEFT(T6)))</f>
        <v/>
      </c>
      <c r="AV6" s="247" t="str">
        <f t="shared" ref="AV6:AV37" si="24">IF(ISERROR(VALUE(LEFT(U6))),LEFT(U6),VALUE(LEFT(U6)))</f>
        <v/>
      </c>
      <c r="AW6" s="245">
        <f t="shared" ref="AW6:AW37" si="25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25" customHeight="1" x14ac:dyDescent="0.25">
      <c r="A7" s="198">
        <v>2</v>
      </c>
      <c r="B7" s="248"/>
      <c r="C7" s="82" t="s">
        <v>86</v>
      </c>
      <c r="D7" s="314" t="s">
        <v>427</v>
      </c>
      <c r="E7" s="315">
        <v>2651</v>
      </c>
      <c r="F7" s="85" t="s">
        <v>292</v>
      </c>
      <c r="G7" s="85" t="s">
        <v>40</v>
      </c>
      <c r="H7" s="85">
        <v>5</v>
      </c>
      <c r="I7" s="85">
        <v>4</v>
      </c>
      <c r="J7" s="85">
        <v>5</v>
      </c>
      <c r="K7" s="85">
        <v>3</v>
      </c>
      <c r="L7" s="316"/>
      <c r="M7" s="85"/>
      <c r="N7" s="85">
        <v>4</v>
      </c>
      <c r="O7" s="85">
        <v>5</v>
      </c>
      <c r="P7" s="85">
        <v>5</v>
      </c>
      <c r="Q7" s="85" t="s">
        <v>92</v>
      </c>
      <c r="R7" s="85">
        <v>4</v>
      </c>
      <c r="S7" s="85">
        <v>5</v>
      </c>
      <c r="T7" s="85"/>
      <c r="U7" s="85"/>
      <c r="V7" s="245">
        <f t="shared" si="0"/>
        <v>2</v>
      </c>
      <c r="W7" s="98">
        <f t="shared" si="1"/>
        <v>0</v>
      </c>
      <c r="X7" s="98">
        <f t="shared" si="2"/>
        <v>0</v>
      </c>
      <c r="Y7" s="98">
        <f t="shared" si="3"/>
        <v>1</v>
      </c>
      <c r="Z7" s="98">
        <f t="shared" si="4"/>
        <v>1</v>
      </c>
      <c r="AA7" s="98">
        <f t="shared" si="5"/>
        <v>3</v>
      </c>
      <c r="AB7" s="98">
        <f t="shared" si="6"/>
        <v>5</v>
      </c>
      <c r="AC7" s="98">
        <f t="shared" si="7"/>
        <v>10</v>
      </c>
      <c r="AD7" s="246">
        <f t="shared" si="8"/>
        <v>4.2</v>
      </c>
      <c r="AE7" s="99">
        <f t="shared" si="9"/>
        <v>0</v>
      </c>
      <c r="AG7" s="247" t="e">
        <f>IF(ISERROR(VALUE(LEFT(#REF!))),LEFT(#REF!),VALUE(LEFT(#REF!)))</f>
        <v>#REF!</v>
      </c>
      <c r="AH7" s="247" t="str">
        <f t="shared" si="10"/>
        <v>а</v>
      </c>
      <c r="AI7" s="247">
        <f t="shared" si="11"/>
        <v>5</v>
      </c>
      <c r="AJ7" s="247">
        <f t="shared" si="12"/>
        <v>4</v>
      </c>
      <c r="AK7" s="247">
        <f t="shared" si="13"/>
        <v>5</v>
      </c>
      <c r="AL7" s="247">
        <f t="shared" si="14"/>
        <v>3</v>
      </c>
      <c r="AM7" s="247" t="str">
        <f t="shared" si="15"/>
        <v>а</v>
      </c>
      <c r="AN7" s="247" t="str">
        <f t="shared" si="16"/>
        <v/>
      </c>
      <c r="AO7" s="247">
        <f t="shared" si="17"/>
        <v>4</v>
      </c>
      <c r="AP7" s="247">
        <f t="shared" si="18"/>
        <v>5</v>
      </c>
      <c r="AQ7" s="247">
        <f t="shared" si="19"/>
        <v>5</v>
      </c>
      <c r="AR7" s="247">
        <f t="shared" si="20"/>
        <v>2</v>
      </c>
      <c r="AS7" s="247">
        <f t="shared" si="21"/>
        <v>4</v>
      </c>
      <c r="AT7" s="247">
        <f t="shared" si="22"/>
        <v>5</v>
      </c>
      <c r="AU7" s="247" t="str">
        <f t="shared" si="23"/>
        <v/>
      </c>
      <c r="AV7" s="247" t="str">
        <f t="shared" si="24"/>
        <v/>
      </c>
      <c r="AW7" s="245">
        <f t="shared" si="25"/>
        <v>0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25" customHeight="1" x14ac:dyDescent="0.25">
      <c r="A8" s="198">
        <v>3</v>
      </c>
      <c r="B8" s="248"/>
      <c r="C8" s="82" t="s">
        <v>86</v>
      </c>
      <c r="D8" s="314" t="s">
        <v>428</v>
      </c>
      <c r="E8" s="315">
        <v>2651</v>
      </c>
      <c r="F8" s="85" t="s">
        <v>292</v>
      </c>
      <c r="G8" s="85" t="s">
        <v>41</v>
      </c>
      <c r="H8" s="85">
        <v>5</v>
      </c>
      <c r="I8" s="85">
        <v>4</v>
      </c>
      <c r="J8" s="85">
        <v>5</v>
      </c>
      <c r="K8" s="85">
        <v>3</v>
      </c>
      <c r="L8" s="316"/>
      <c r="M8" s="85"/>
      <c r="N8" s="85">
        <v>4</v>
      </c>
      <c r="O8" s="85">
        <v>4</v>
      </c>
      <c r="P8" s="85">
        <v>5</v>
      </c>
      <c r="Q8" s="85">
        <v>5</v>
      </c>
      <c r="R8" s="85">
        <v>3</v>
      </c>
      <c r="S8" s="85">
        <v>5</v>
      </c>
      <c r="T8" s="85"/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2</v>
      </c>
      <c r="AA8" s="98">
        <f t="shared" si="5"/>
        <v>3</v>
      </c>
      <c r="AB8" s="98">
        <f t="shared" si="6"/>
        <v>5</v>
      </c>
      <c r="AC8" s="98">
        <f t="shared" si="7"/>
        <v>10</v>
      </c>
      <c r="AD8" s="246">
        <f t="shared" si="8"/>
        <v>4.3</v>
      </c>
      <c r="AE8" s="99">
        <f t="shared" si="9"/>
        <v>0</v>
      </c>
      <c r="AG8" s="247" t="e">
        <f>IF(ISERROR(VALUE(LEFT(#REF!))),LEFT(#REF!),VALUE(LEFT(#REF!)))</f>
        <v>#REF!</v>
      </c>
      <c r="AH8" s="247" t="str">
        <f t="shared" si="10"/>
        <v>а</v>
      </c>
      <c r="AI8" s="247">
        <f t="shared" si="11"/>
        <v>5</v>
      </c>
      <c r="AJ8" s="247">
        <f t="shared" si="12"/>
        <v>4</v>
      </c>
      <c r="AK8" s="247">
        <f t="shared" si="13"/>
        <v>5</v>
      </c>
      <c r="AL8" s="247">
        <f t="shared" si="14"/>
        <v>3</v>
      </c>
      <c r="AM8" s="247" t="str">
        <f t="shared" si="15"/>
        <v>а</v>
      </c>
      <c r="AN8" s="247" t="str">
        <f t="shared" si="16"/>
        <v/>
      </c>
      <c r="AO8" s="247">
        <f t="shared" si="17"/>
        <v>4</v>
      </c>
      <c r="AP8" s="247">
        <f t="shared" si="18"/>
        <v>4</v>
      </c>
      <c r="AQ8" s="247">
        <f t="shared" si="19"/>
        <v>5</v>
      </c>
      <c r="AR8" s="247">
        <f t="shared" si="20"/>
        <v>5</v>
      </c>
      <c r="AS8" s="247">
        <f t="shared" si="21"/>
        <v>3</v>
      </c>
      <c r="AT8" s="247">
        <f t="shared" si="22"/>
        <v>5</v>
      </c>
      <c r="AU8" s="247" t="str">
        <f t="shared" si="23"/>
        <v/>
      </c>
      <c r="AV8" s="247" t="str">
        <f t="shared" si="24"/>
        <v/>
      </c>
      <c r="AW8" s="245">
        <f t="shared" si="25"/>
        <v>0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25" customHeight="1" x14ac:dyDescent="0.25">
      <c r="A9" s="198">
        <v>4</v>
      </c>
      <c r="B9" s="248"/>
      <c r="C9" s="82" t="s">
        <v>37</v>
      </c>
      <c r="D9" s="314" t="s">
        <v>429</v>
      </c>
      <c r="E9" s="315">
        <v>2651</v>
      </c>
      <c r="F9" s="85" t="s">
        <v>287</v>
      </c>
      <c r="G9" s="85">
        <v>5</v>
      </c>
      <c r="H9" s="85">
        <v>5</v>
      </c>
      <c r="I9" s="85">
        <v>3</v>
      </c>
      <c r="J9" s="85">
        <v>5</v>
      </c>
      <c r="K9" s="85">
        <v>4</v>
      </c>
      <c r="L9" s="316"/>
      <c r="M9" s="85"/>
      <c r="N9" s="85">
        <v>4</v>
      </c>
      <c r="O9" s="85">
        <v>4</v>
      </c>
      <c r="P9" s="85">
        <v>4</v>
      </c>
      <c r="Q9" s="85">
        <v>5</v>
      </c>
      <c r="R9" s="85">
        <v>4</v>
      </c>
      <c r="S9" s="85">
        <v>4</v>
      </c>
      <c r="T9" s="85"/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1</v>
      </c>
      <c r="AA9" s="98">
        <f t="shared" si="5"/>
        <v>6</v>
      </c>
      <c r="AB9" s="98">
        <f t="shared" si="6"/>
        <v>4</v>
      </c>
      <c r="AC9" s="98">
        <f t="shared" si="7"/>
        <v>11</v>
      </c>
      <c r="AD9" s="246">
        <f t="shared" si="8"/>
        <v>4.2727272727272725</v>
      </c>
      <c r="AE9" s="99">
        <f t="shared" si="9"/>
        <v>0</v>
      </c>
      <c r="AG9" s="247" t="e">
        <f>IF(ISERROR(VALUE(LEFT(#REF!))),LEFT(#REF!),VALUE(LEFT(#REF!)))</f>
        <v>#REF!</v>
      </c>
      <c r="AH9" s="247">
        <f t="shared" si="10"/>
        <v>5</v>
      </c>
      <c r="AI9" s="247">
        <f t="shared" si="11"/>
        <v>5</v>
      </c>
      <c r="AJ9" s="247">
        <f t="shared" si="12"/>
        <v>3</v>
      </c>
      <c r="AK9" s="247">
        <f t="shared" si="13"/>
        <v>5</v>
      </c>
      <c r="AL9" s="247">
        <f t="shared" si="14"/>
        <v>4</v>
      </c>
      <c r="AM9" s="247" t="str">
        <f t="shared" si="15"/>
        <v>з</v>
      </c>
      <c r="AN9" s="247" t="str">
        <f t="shared" si="16"/>
        <v/>
      </c>
      <c r="AO9" s="247">
        <f t="shared" si="17"/>
        <v>4</v>
      </c>
      <c r="AP9" s="247">
        <f t="shared" si="18"/>
        <v>4</v>
      </c>
      <c r="AQ9" s="247">
        <f t="shared" si="19"/>
        <v>4</v>
      </c>
      <c r="AR9" s="247">
        <f t="shared" si="20"/>
        <v>5</v>
      </c>
      <c r="AS9" s="247">
        <f t="shared" si="21"/>
        <v>4</v>
      </c>
      <c r="AT9" s="247">
        <f t="shared" si="22"/>
        <v>4</v>
      </c>
      <c r="AU9" s="247" t="str">
        <f t="shared" si="23"/>
        <v/>
      </c>
      <c r="AV9" s="247" t="str">
        <f t="shared" si="24"/>
        <v/>
      </c>
      <c r="AW9" s="245">
        <f t="shared" si="25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25" customHeight="1" x14ac:dyDescent="0.25">
      <c r="A10" s="198">
        <v>5</v>
      </c>
      <c r="B10" s="248"/>
      <c r="C10" s="82" t="s">
        <v>37</v>
      </c>
      <c r="D10" s="314" t="s">
        <v>430</v>
      </c>
      <c r="E10" s="315">
        <v>2651</v>
      </c>
      <c r="F10" s="85" t="s">
        <v>287</v>
      </c>
      <c r="G10" s="85">
        <v>4</v>
      </c>
      <c r="H10" s="85">
        <v>5</v>
      </c>
      <c r="I10" s="85">
        <v>3</v>
      </c>
      <c r="J10" s="85">
        <v>5</v>
      </c>
      <c r="K10" s="85">
        <v>3</v>
      </c>
      <c r="L10" s="316"/>
      <c r="M10" s="85"/>
      <c r="N10" s="85">
        <v>3</v>
      </c>
      <c r="O10" s="85">
        <v>4</v>
      </c>
      <c r="P10" s="85">
        <v>4</v>
      </c>
      <c r="Q10" s="85">
        <v>5</v>
      </c>
      <c r="R10" s="85">
        <v>4</v>
      </c>
      <c r="S10" s="85">
        <v>5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3</v>
      </c>
      <c r="AA10" s="98">
        <f t="shared" si="5"/>
        <v>4</v>
      </c>
      <c r="AB10" s="98">
        <f t="shared" si="6"/>
        <v>4</v>
      </c>
      <c r="AC10" s="98">
        <f t="shared" si="7"/>
        <v>11</v>
      </c>
      <c r="AD10" s="246">
        <f t="shared" si="8"/>
        <v>4.0909090909090908</v>
      </c>
      <c r="AE10" s="99">
        <f t="shared" si="9"/>
        <v>0</v>
      </c>
      <c r="AG10" s="247" t="e">
        <f>IF(ISERROR(VALUE(LEFT(#REF!))),LEFT(#REF!),VALUE(LEFT(#REF!)))</f>
        <v>#REF!</v>
      </c>
      <c r="AH10" s="247">
        <f t="shared" si="10"/>
        <v>4</v>
      </c>
      <c r="AI10" s="247">
        <f t="shared" si="11"/>
        <v>5</v>
      </c>
      <c r="AJ10" s="247">
        <f t="shared" si="12"/>
        <v>3</v>
      </c>
      <c r="AK10" s="247">
        <f t="shared" si="13"/>
        <v>5</v>
      </c>
      <c r="AL10" s="247">
        <f t="shared" si="14"/>
        <v>3</v>
      </c>
      <c r="AM10" s="247" t="str">
        <f t="shared" si="15"/>
        <v>з</v>
      </c>
      <c r="AN10" s="247" t="str">
        <f t="shared" si="16"/>
        <v/>
      </c>
      <c r="AO10" s="247">
        <f t="shared" si="17"/>
        <v>3</v>
      </c>
      <c r="AP10" s="247">
        <f t="shared" si="18"/>
        <v>4</v>
      </c>
      <c r="AQ10" s="247">
        <f t="shared" si="19"/>
        <v>4</v>
      </c>
      <c r="AR10" s="247">
        <f t="shared" si="20"/>
        <v>5</v>
      </c>
      <c r="AS10" s="247">
        <f t="shared" si="21"/>
        <v>4</v>
      </c>
      <c r="AT10" s="247">
        <f t="shared" si="22"/>
        <v>5</v>
      </c>
      <c r="AU10" s="247" t="str">
        <f t="shared" si="23"/>
        <v/>
      </c>
      <c r="AV10" s="247" t="str">
        <f t="shared" si="24"/>
        <v/>
      </c>
      <c r="AW10" s="245">
        <f t="shared" si="25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25" customHeight="1" x14ac:dyDescent="0.25">
      <c r="A11" s="198">
        <v>6</v>
      </c>
      <c r="B11" s="248"/>
      <c r="C11" s="82" t="s">
        <v>37</v>
      </c>
      <c r="D11" s="314" t="s">
        <v>431</v>
      </c>
      <c r="E11" s="315">
        <v>2651</v>
      </c>
      <c r="F11" s="85" t="s">
        <v>287</v>
      </c>
      <c r="G11" s="85">
        <v>5</v>
      </c>
      <c r="H11" s="85">
        <v>5</v>
      </c>
      <c r="I11" s="85">
        <v>3</v>
      </c>
      <c r="J11" s="85">
        <v>5</v>
      </c>
      <c r="K11" s="85" t="s">
        <v>92</v>
      </c>
      <c r="L11" s="316"/>
      <c r="M11" s="85"/>
      <c r="N11" s="85">
        <v>3</v>
      </c>
      <c r="O11" s="85">
        <v>4</v>
      </c>
      <c r="P11" s="85">
        <v>4</v>
      </c>
      <c r="Q11" s="85">
        <v>5</v>
      </c>
      <c r="R11" s="85">
        <v>4</v>
      </c>
      <c r="S11" s="85">
        <v>5</v>
      </c>
      <c r="T11" s="85"/>
      <c r="U11" s="85"/>
      <c r="V11" s="245">
        <f t="shared" si="0"/>
        <v>2</v>
      </c>
      <c r="W11" s="98">
        <f t="shared" si="1"/>
        <v>0</v>
      </c>
      <c r="X11" s="98">
        <f t="shared" si="2"/>
        <v>0</v>
      </c>
      <c r="Y11" s="98">
        <f t="shared" si="3"/>
        <v>1</v>
      </c>
      <c r="Z11" s="98">
        <f t="shared" si="4"/>
        <v>2</v>
      </c>
      <c r="AA11" s="98">
        <f t="shared" si="5"/>
        <v>3</v>
      </c>
      <c r="AB11" s="98">
        <f t="shared" si="6"/>
        <v>5</v>
      </c>
      <c r="AC11" s="98">
        <f t="shared" si="7"/>
        <v>11</v>
      </c>
      <c r="AD11" s="246">
        <f t="shared" si="8"/>
        <v>4.0909090909090908</v>
      </c>
      <c r="AE11" s="99">
        <f t="shared" si="9"/>
        <v>0</v>
      </c>
      <c r="AG11" s="247" t="e">
        <f>IF(ISERROR(VALUE(LEFT(#REF!))),LEFT(#REF!),VALUE(LEFT(#REF!)))</f>
        <v>#REF!</v>
      </c>
      <c r="AH11" s="247">
        <f t="shared" si="10"/>
        <v>5</v>
      </c>
      <c r="AI11" s="247">
        <f t="shared" si="11"/>
        <v>5</v>
      </c>
      <c r="AJ11" s="247">
        <f t="shared" si="12"/>
        <v>3</v>
      </c>
      <c r="AK11" s="247">
        <f t="shared" si="13"/>
        <v>5</v>
      </c>
      <c r="AL11" s="247">
        <f t="shared" si="14"/>
        <v>2</v>
      </c>
      <c r="AM11" s="247" t="str">
        <f t="shared" si="15"/>
        <v>з</v>
      </c>
      <c r="AN11" s="247" t="str">
        <f t="shared" si="16"/>
        <v/>
      </c>
      <c r="AO11" s="247">
        <f t="shared" si="17"/>
        <v>3</v>
      </c>
      <c r="AP11" s="247">
        <f t="shared" si="18"/>
        <v>4</v>
      </c>
      <c r="AQ11" s="247">
        <f t="shared" si="19"/>
        <v>4</v>
      </c>
      <c r="AR11" s="247">
        <f t="shared" si="20"/>
        <v>5</v>
      </c>
      <c r="AS11" s="247">
        <f t="shared" si="21"/>
        <v>4</v>
      </c>
      <c r="AT11" s="247">
        <f t="shared" si="22"/>
        <v>5</v>
      </c>
      <c r="AU11" s="247" t="str">
        <f t="shared" si="23"/>
        <v/>
      </c>
      <c r="AV11" s="247" t="str">
        <f t="shared" si="24"/>
        <v/>
      </c>
      <c r="AW11" s="245">
        <f t="shared" si="25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25" customHeight="1" x14ac:dyDescent="0.25">
      <c r="A12" s="198">
        <v>7</v>
      </c>
      <c r="B12" s="248"/>
      <c r="C12" s="82" t="s">
        <v>37</v>
      </c>
      <c r="D12" s="314" t="s">
        <v>432</v>
      </c>
      <c r="E12" s="315">
        <v>2651</v>
      </c>
      <c r="F12" s="85" t="s">
        <v>287</v>
      </c>
      <c r="G12" s="85">
        <v>5</v>
      </c>
      <c r="H12" s="85">
        <v>4</v>
      </c>
      <c r="I12" s="85">
        <v>5</v>
      </c>
      <c r="J12" s="85">
        <v>5</v>
      </c>
      <c r="K12" s="85">
        <v>3</v>
      </c>
      <c r="L12" s="316"/>
      <c r="M12" s="85"/>
      <c r="N12" s="85">
        <v>3</v>
      </c>
      <c r="O12" s="85">
        <v>5</v>
      </c>
      <c r="P12" s="85">
        <v>4</v>
      </c>
      <c r="Q12" s="85">
        <v>5</v>
      </c>
      <c r="R12" s="85">
        <v>4</v>
      </c>
      <c r="S12" s="85">
        <v>5</v>
      </c>
      <c r="T12" s="85"/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2</v>
      </c>
      <c r="AA12" s="98">
        <f t="shared" si="5"/>
        <v>3</v>
      </c>
      <c r="AB12" s="98">
        <f t="shared" si="6"/>
        <v>6</v>
      </c>
      <c r="AC12" s="98">
        <f t="shared" si="7"/>
        <v>11</v>
      </c>
      <c r="AD12" s="246">
        <f t="shared" si="8"/>
        <v>4.3636363636363633</v>
      </c>
      <c r="AE12" s="99">
        <f t="shared" si="9"/>
        <v>0</v>
      </c>
      <c r="AG12" s="247" t="e">
        <f>IF(ISERROR(VALUE(LEFT(#REF!))),LEFT(#REF!),VALUE(LEFT(#REF!)))</f>
        <v>#REF!</v>
      </c>
      <c r="AH12" s="247">
        <f t="shared" si="10"/>
        <v>5</v>
      </c>
      <c r="AI12" s="247">
        <f t="shared" si="11"/>
        <v>4</v>
      </c>
      <c r="AJ12" s="247">
        <f t="shared" si="12"/>
        <v>5</v>
      </c>
      <c r="AK12" s="247">
        <f t="shared" si="13"/>
        <v>5</v>
      </c>
      <c r="AL12" s="247">
        <f t="shared" si="14"/>
        <v>3</v>
      </c>
      <c r="AM12" s="247" t="str">
        <f t="shared" si="15"/>
        <v>з</v>
      </c>
      <c r="AN12" s="247" t="str">
        <f t="shared" si="16"/>
        <v/>
      </c>
      <c r="AO12" s="247">
        <f t="shared" si="17"/>
        <v>3</v>
      </c>
      <c r="AP12" s="247">
        <f t="shared" si="18"/>
        <v>5</v>
      </c>
      <c r="AQ12" s="247">
        <f t="shared" si="19"/>
        <v>4</v>
      </c>
      <c r="AR12" s="247">
        <f t="shared" si="20"/>
        <v>5</v>
      </c>
      <c r="AS12" s="247">
        <f t="shared" si="21"/>
        <v>4</v>
      </c>
      <c r="AT12" s="247">
        <f t="shared" si="22"/>
        <v>5</v>
      </c>
      <c r="AU12" s="247" t="str">
        <f t="shared" si="23"/>
        <v/>
      </c>
      <c r="AV12" s="247" t="str">
        <f t="shared" si="24"/>
        <v/>
      </c>
      <c r="AW12" s="245">
        <f t="shared" si="25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25" customHeight="1" x14ac:dyDescent="0.25">
      <c r="A13" s="198">
        <v>8</v>
      </c>
      <c r="B13" s="248"/>
      <c r="C13" s="82" t="s">
        <v>37</v>
      </c>
      <c r="D13" s="314" t="s">
        <v>433</v>
      </c>
      <c r="E13" s="315">
        <v>2651</v>
      </c>
      <c r="F13" s="85" t="s">
        <v>287</v>
      </c>
      <c r="G13" s="85">
        <v>4</v>
      </c>
      <c r="H13" s="85">
        <v>5</v>
      </c>
      <c r="I13" s="85">
        <v>5</v>
      </c>
      <c r="J13" s="85">
        <v>5</v>
      </c>
      <c r="K13" s="85">
        <v>4</v>
      </c>
      <c r="L13" s="316"/>
      <c r="M13" s="85"/>
      <c r="N13" s="85">
        <v>3</v>
      </c>
      <c r="O13" s="85">
        <v>4</v>
      </c>
      <c r="P13" s="85">
        <v>4</v>
      </c>
      <c r="Q13" s="85">
        <v>5</v>
      </c>
      <c r="R13" s="85">
        <v>4</v>
      </c>
      <c r="S13" s="85">
        <v>5</v>
      </c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1</v>
      </c>
      <c r="AA13" s="98">
        <f t="shared" si="5"/>
        <v>5</v>
      </c>
      <c r="AB13" s="98">
        <f t="shared" si="6"/>
        <v>5</v>
      </c>
      <c r="AC13" s="98">
        <f t="shared" si="7"/>
        <v>11</v>
      </c>
      <c r="AD13" s="246">
        <f t="shared" si="8"/>
        <v>4.3636363636363633</v>
      </c>
      <c r="AE13" s="99">
        <f t="shared" si="9"/>
        <v>0</v>
      </c>
      <c r="AG13" s="247" t="e">
        <f>IF(ISERROR(VALUE(LEFT(#REF!))),LEFT(#REF!),VALUE(LEFT(#REF!)))</f>
        <v>#REF!</v>
      </c>
      <c r="AH13" s="247">
        <f t="shared" si="10"/>
        <v>4</v>
      </c>
      <c r="AI13" s="247">
        <f t="shared" si="11"/>
        <v>5</v>
      </c>
      <c r="AJ13" s="247">
        <f t="shared" si="12"/>
        <v>5</v>
      </c>
      <c r="AK13" s="247">
        <f t="shared" si="13"/>
        <v>5</v>
      </c>
      <c r="AL13" s="247">
        <f t="shared" si="14"/>
        <v>4</v>
      </c>
      <c r="AM13" s="247" t="str">
        <f t="shared" si="15"/>
        <v>з</v>
      </c>
      <c r="AN13" s="247" t="str">
        <f t="shared" si="16"/>
        <v/>
      </c>
      <c r="AO13" s="247">
        <f t="shared" si="17"/>
        <v>3</v>
      </c>
      <c r="AP13" s="247">
        <f t="shared" si="18"/>
        <v>4</v>
      </c>
      <c r="AQ13" s="247">
        <f t="shared" si="19"/>
        <v>4</v>
      </c>
      <c r="AR13" s="247">
        <f t="shared" si="20"/>
        <v>5</v>
      </c>
      <c r="AS13" s="247">
        <f t="shared" si="21"/>
        <v>4</v>
      </c>
      <c r="AT13" s="247">
        <f t="shared" si="22"/>
        <v>5</v>
      </c>
      <c r="AU13" s="247" t="str">
        <f t="shared" si="23"/>
        <v/>
      </c>
      <c r="AV13" s="247" t="str">
        <f t="shared" si="24"/>
        <v/>
      </c>
      <c r="AW13" s="245">
        <f t="shared" si="25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25" customHeight="1" x14ac:dyDescent="0.25">
      <c r="A14" s="198">
        <v>9</v>
      </c>
      <c r="B14" s="248"/>
      <c r="C14" s="82" t="s">
        <v>37</v>
      </c>
      <c r="D14" s="314" t="s">
        <v>434</v>
      </c>
      <c r="E14" s="315">
        <v>2651</v>
      </c>
      <c r="F14" s="85" t="s">
        <v>287</v>
      </c>
      <c r="G14" s="85">
        <v>4</v>
      </c>
      <c r="H14" s="85">
        <v>5</v>
      </c>
      <c r="I14" s="85">
        <v>3</v>
      </c>
      <c r="J14" s="85">
        <v>5</v>
      </c>
      <c r="K14" s="85">
        <v>3</v>
      </c>
      <c r="M14" s="85"/>
      <c r="N14" s="85">
        <v>3</v>
      </c>
      <c r="O14" s="102">
        <v>3</v>
      </c>
      <c r="P14" s="85">
        <v>3</v>
      </c>
      <c r="Q14" s="85">
        <v>5</v>
      </c>
      <c r="R14" s="85">
        <v>3</v>
      </c>
      <c r="S14" s="85">
        <v>4</v>
      </c>
      <c r="T14" s="85"/>
      <c r="U14" s="85"/>
      <c r="V14" s="245">
        <f t="shared" si="0"/>
        <v>3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6</v>
      </c>
      <c r="AA14" s="98">
        <f t="shared" si="5"/>
        <v>2</v>
      </c>
      <c r="AB14" s="98">
        <f t="shared" si="6"/>
        <v>3</v>
      </c>
      <c r="AC14" s="98">
        <f t="shared" si="7"/>
        <v>11</v>
      </c>
      <c r="AD14" s="255">
        <f t="shared" si="8"/>
        <v>3.7272727272727271</v>
      </c>
      <c r="AE14" s="293">
        <f t="shared" si="9"/>
        <v>0</v>
      </c>
      <c r="AF14" s="15"/>
      <c r="AG14" s="247" t="e">
        <f>IF(ISERROR(VALUE(LEFT(#REF!))),LEFT(#REF!),VALUE(LEFT(#REF!)))</f>
        <v>#REF!</v>
      </c>
      <c r="AH14" s="247">
        <f t="shared" si="10"/>
        <v>4</v>
      </c>
      <c r="AI14" s="247">
        <f t="shared" si="11"/>
        <v>5</v>
      </c>
      <c r="AJ14" s="247">
        <f t="shared" si="12"/>
        <v>3</v>
      </c>
      <c r="AK14" s="247">
        <f t="shared" si="13"/>
        <v>5</v>
      </c>
      <c r="AL14" s="247">
        <f t="shared" si="14"/>
        <v>3</v>
      </c>
      <c r="AM14" s="247" t="str">
        <f t="shared" si="15"/>
        <v>з</v>
      </c>
      <c r="AN14" s="247" t="str">
        <f t="shared" si="16"/>
        <v/>
      </c>
      <c r="AO14" s="247">
        <f t="shared" si="17"/>
        <v>3</v>
      </c>
      <c r="AP14" s="247">
        <f t="shared" si="18"/>
        <v>3</v>
      </c>
      <c r="AQ14" s="247">
        <f t="shared" si="19"/>
        <v>3</v>
      </c>
      <c r="AR14" s="247">
        <f t="shared" si="20"/>
        <v>5</v>
      </c>
      <c r="AS14" s="247">
        <f t="shared" si="21"/>
        <v>3</v>
      </c>
      <c r="AT14" s="247">
        <f t="shared" si="22"/>
        <v>4</v>
      </c>
      <c r="AU14" s="247" t="str">
        <f t="shared" si="23"/>
        <v/>
      </c>
      <c r="AV14" s="247" t="str">
        <f t="shared" si="24"/>
        <v/>
      </c>
      <c r="AW14" s="245">
        <f t="shared" si="25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25" customHeight="1" x14ac:dyDescent="0.25">
      <c r="A15" s="198">
        <v>10</v>
      </c>
      <c r="B15" s="248"/>
      <c r="C15" s="82" t="s">
        <v>37</v>
      </c>
      <c r="D15" s="314" t="s">
        <v>435</v>
      </c>
      <c r="E15" s="315">
        <v>2651</v>
      </c>
      <c r="F15" s="85" t="s">
        <v>287</v>
      </c>
      <c r="G15" s="85">
        <v>5</v>
      </c>
      <c r="H15" s="85">
        <v>5</v>
      </c>
      <c r="I15" s="85">
        <v>5</v>
      </c>
      <c r="J15" s="85">
        <v>5</v>
      </c>
      <c r="K15" s="85">
        <v>4</v>
      </c>
      <c r="M15" s="85"/>
      <c r="N15" s="85">
        <v>5</v>
      </c>
      <c r="O15" s="102">
        <v>5</v>
      </c>
      <c r="P15" s="85">
        <v>4</v>
      </c>
      <c r="Q15" s="85">
        <v>5</v>
      </c>
      <c r="R15" s="85">
        <v>5</v>
      </c>
      <c r="S15" s="85">
        <v>5</v>
      </c>
      <c r="T15" s="85"/>
      <c r="U15" s="85"/>
      <c r="V15" s="245">
        <f t="shared" si="0"/>
        <v>4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0</v>
      </c>
      <c r="AA15" s="98">
        <f t="shared" si="5"/>
        <v>2</v>
      </c>
      <c r="AB15" s="98">
        <f t="shared" si="6"/>
        <v>9</v>
      </c>
      <c r="AC15" s="98">
        <f t="shared" si="7"/>
        <v>11</v>
      </c>
      <c r="AD15" s="255">
        <f t="shared" si="8"/>
        <v>4.8181818181818183</v>
      </c>
      <c r="AE15" s="293">
        <f t="shared" si="9"/>
        <v>0</v>
      </c>
      <c r="AF15" s="15"/>
      <c r="AG15" s="247" t="e">
        <f>IF(ISERROR(VALUE(LEFT(#REF!))),LEFT(#REF!),VALUE(LEFT(#REF!)))</f>
        <v>#REF!</v>
      </c>
      <c r="AH15" s="247">
        <f t="shared" si="10"/>
        <v>5</v>
      </c>
      <c r="AI15" s="247">
        <f t="shared" si="11"/>
        <v>5</v>
      </c>
      <c r="AJ15" s="247">
        <f t="shared" si="12"/>
        <v>5</v>
      </c>
      <c r="AK15" s="247">
        <f t="shared" si="13"/>
        <v>5</v>
      </c>
      <c r="AL15" s="247">
        <f t="shared" si="14"/>
        <v>4</v>
      </c>
      <c r="AM15" s="247" t="str">
        <f t="shared" si="15"/>
        <v>з</v>
      </c>
      <c r="AN15" s="247" t="str">
        <f t="shared" si="16"/>
        <v/>
      </c>
      <c r="AO15" s="247">
        <f t="shared" si="17"/>
        <v>5</v>
      </c>
      <c r="AP15" s="247">
        <f t="shared" si="18"/>
        <v>5</v>
      </c>
      <c r="AQ15" s="247">
        <f t="shared" si="19"/>
        <v>4</v>
      </c>
      <c r="AR15" s="247">
        <f t="shared" si="20"/>
        <v>5</v>
      </c>
      <c r="AS15" s="247">
        <f t="shared" si="21"/>
        <v>5</v>
      </c>
      <c r="AT15" s="247">
        <f t="shared" si="22"/>
        <v>5</v>
      </c>
      <c r="AU15" s="247" t="str">
        <f t="shared" si="23"/>
        <v/>
      </c>
      <c r="AV15" s="247" t="str">
        <f t="shared" si="24"/>
        <v/>
      </c>
      <c r="AW15" s="245">
        <f t="shared" si="25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25" customHeight="1" x14ac:dyDescent="0.25">
      <c r="A16" s="198">
        <v>11</v>
      </c>
      <c r="B16" s="248"/>
      <c r="C16" s="82" t="s">
        <v>37</v>
      </c>
      <c r="D16" s="314" t="s">
        <v>436</v>
      </c>
      <c r="E16" s="315">
        <v>2651</v>
      </c>
      <c r="F16" s="85" t="s">
        <v>287</v>
      </c>
      <c r="G16" s="85">
        <v>5</v>
      </c>
      <c r="H16" s="85">
        <v>5</v>
      </c>
      <c r="I16" s="85">
        <v>5</v>
      </c>
      <c r="J16" s="85">
        <v>5</v>
      </c>
      <c r="K16" s="85">
        <v>4</v>
      </c>
      <c r="M16" s="85"/>
      <c r="N16" s="85">
        <v>3</v>
      </c>
      <c r="O16" s="102">
        <v>5</v>
      </c>
      <c r="P16" s="85">
        <v>4</v>
      </c>
      <c r="Q16" s="85">
        <v>5</v>
      </c>
      <c r="R16" s="85">
        <v>5</v>
      </c>
      <c r="S16" s="85">
        <v>5</v>
      </c>
      <c r="T16" s="85"/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1</v>
      </c>
      <c r="AA16" s="98">
        <f t="shared" si="5"/>
        <v>2</v>
      </c>
      <c r="AB16" s="98">
        <f t="shared" si="6"/>
        <v>8</v>
      </c>
      <c r="AC16" s="98">
        <f t="shared" si="7"/>
        <v>11</v>
      </c>
      <c r="AD16" s="255">
        <f t="shared" si="8"/>
        <v>4.6363636363636367</v>
      </c>
      <c r="AE16" s="293">
        <f t="shared" si="9"/>
        <v>0</v>
      </c>
      <c r="AF16" s="15"/>
      <c r="AG16" s="247" t="e">
        <f>IF(ISERROR(VALUE(LEFT(#REF!))),LEFT(#REF!),VALUE(LEFT(#REF!)))</f>
        <v>#REF!</v>
      </c>
      <c r="AH16" s="247">
        <f t="shared" si="10"/>
        <v>5</v>
      </c>
      <c r="AI16" s="247">
        <f t="shared" si="11"/>
        <v>5</v>
      </c>
      <c r="AJ16" s="247">
        <f t="shared" si="12"/>
        <v>5</v>
      </c>
      <c r="AK16" s="247">
        <f t="shared" si="13"/>
        <v>5</v>
      </c>
      <c r="AL16" s="247">
        <f t="shared" si="14"/>
        <v>4</v>
      </c>
      <c r="AM16" s="247" t="str">
        <f t="shared" si="15"/>
        <v>з</v>
      </c>
      <c r="AN16" s="247" t="str">
        <f t="shared" si="16"/>
        <v/>
      </c>
      <c r="AO16" s="247">
        <f t="shared" si="17"/>
        <v>3</v>
      </c>
      <c r="AP16" s="247">
        <f t="shared" si="18"/>
        <v>5</v>
      </c>
      <c r="AQ16" s="247">
        <f t="shared" si="19"/>
        <v>4</v>
      </c>
      <c r="AR16" s="247">
        <f t="shared" si="20"/>
        <v>5</v>
      </c>
      <c r="AS16" s="247">
        <f t="shared" si="21"/>
        <v>5</v>
      </c>
      <c r="AT16" s="247">
        <f t="shared" si="22"/>
        <v>5</v>
      </c>
      <c r="AU16" s="247" t="str">
        <f t="shared" si="23"/>
        <v/>
      </c>
      <c r="AV16" s="247" t="str">
        <f t="shared" si="24"/>
        <v/>
      </c>
      <c r="AW16" s="245">
        <f t="shared" si="25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25" customHeight="1" x14ac:dyDescent="0.25">
      <c r="A17" s="198">
        <v>12</v>
      </c>
      <c r="B17" s="199"/>
      <c r="C17" s="82" t="s">
        <v>37</v>
      </c>
      <c r="D17" s="314" t="s">
        <v>437</v>
      </c>
      <c r="E17" s="315">
        <v>2651</v>
      </c>
      <c r="F17" s="85" t="s">
        <v>287</v>
      </c>
      <c r="G17" s="85">
        <v>5</v>
      </c>
      <c r="H17" s="85">
        <v>5</v>
      </c>
      <c r="I17" s="85">
        <v>3</v>
      </c>
      <c r="J17" s="85">
        <v>5</v>
      </c>
      <c r="K17" s="85" t="s">
        <v>92</v>
      </c>
      <c r="M17" s="85"/>
      <c r="N17" s="85">
        <v>3</v>
      </c>
      <c r="O17" s="102">
        <v>4</v>
      </c>
      <c r="P17" s="85">
        <v>5</v>
      </c>
      <c r="Q17" s="85">
        <v>5</v>
      </c>
      <c r="R17" s="85">
        <v>3</v>
      </c>
      <c r="S17" s="85">
        <v>4</v>
      </c>
      <c r="T17" s="85"/>
      <c r="U17" s="85"/>
      <c r="V17" s="245">
        <f t="shared" si="0"/>
        <v>2</v>
      </c>
      <c r="W17" s="98">
        <f t="shared" si="1"/>
        <v>0</v>
      </c>
      <c r="X17" s="98">
        <f t="shared" si="2"/>
        <v>0</v>
      </c>
      <c r="Y17" s="98">
        <f t="shared" si="3"/>
        <v>1</v>
      </c>
      <c r="Z17" s="98">
        <f t="shared" si="4"/>
        <v>3</v>
      </c>
      <c r="AA17" s="98">
        <f t="shared" si="5"/>
        <v>2</v>
      </c>
      <c r="AB17" s="98">
        <f t="shared" si="6"/>
        <v>5</v>
      </c>
      <c r="AC17" s="98">
        <f t="shared" si="7"/>
        <v>11</v>
      </c>
      <c r="AD17" s="255">
        <f t="shared" si="8"/>
        <v>4</v>
      </c>
      <c r="AE17" s="293">
        <f t="shared" si="9"/>
        <v>0</v>
      </c>
      <c r="AF17" s="15"/>
      <c r="AG17" s="247" t="e">
        <f>IF(ISERROR(VALUE(LEFT(#REF!))),LEFT(#REF!),VALUE(LEFT(#REF!)))</f>
        <v>#REF!</v>
      </c>
      <c r="AH17" s="247">
        <f t="shared" si="10"/>
        <v>5</v>
      </c>
      <c r="AI17" s="247">
        <f t="shared" si="11"/>
        <v>5</v>
      </c>
      <c r="AJ17" s="247">
        <f t="shared" si="12"/>
        <v>3</v>
      </c>
      <c r="AK17" s="247">
        <f t="shared" si="13"/>
        <v>5</v>
      </c>
      <c r="AL17" s="247">
        <f t="shared" si="14"/>
        <v>2</v>
      </c>
      <c r="AM17" s="247" t="str">
        <f t="shared" si="15"/>
        <v>з</v>
      </c>
      <c r="AN17" s="247" t="str">
        <f t="shared" si="16"/>
        <v/>
      </c>
      <c r="AO17" s="247">
        <f t="shared" si="17"/>
        <v>3</v>
      </c>
      <c r="AP17" s="247">
        <f t="shared" si="18"/>
        <v>4</v>
      </c>
      <c r="AQ17" s="247">
        <f t="shared" si="19"/>
        <v>5</v>
      </c>
      <c r="AR17" s="247">
        <f t="shared" si="20"/>
        <v>5</v>
      </c>
      <c r="AS17" s="247">
        <f t="shared" si="21"/>
        <v>3</v>
      </c>
      <c r="AT17" s="247">
        <f t="shared" si="22"/>
        <v>4</v>
      </c>
      <c r="AU17" s="247" t="str">
        <f t="shared" si="23"/>
        <v/>
      </c>
      <c r="AV17" s="247" t="str">
        <f t="shared" si="24"/>
        <v/>
      </c>
      <c r="AW17" s="245">
        <f t="shared" si="25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25" customHeight="1" x14ac:dyDescent="0.25">
      <c r="A18" s="198">
        <v>13</v>
      </c>
      <c r="B18" s="199"/>
      <c r="C18" s="82" t="s">
        <v>37</v>
      </c>
      <c r="D18" s="314" t="s">
        <v>438</v>
      </c>
      <c r="E18" s="315">
        <v>2651</v>
      </c>
      <c r="F18" s="85" t="s">
        <v>287</v>
      </c>
      <c r="G18" s="85">
        <v>5</v>
      </c>
      <c r="H18" s="85">
        <v>5</v>
      </c>
      <c r="I18" s="85">
        <v>4</v>
      </c>
      <c r="J18" s="85">
        <v>5</v>
      </c>
      <c r="K18" s="85">
        <v>3</v>
      </c>
      <c r="M18" s="85"/>
      <c r="N18" s="85">
        <v>4</v>
      </c>
      <c r="O18" s="102">
        <v>4</v>
      </c>
      <c r="P18" s="85">
        <v>4</v>
      </c>
      <c r="Q18" s="85">
        <v>5</v>
      </c>
      <c r="R18" s="85">
        <v>4</v>
      </c>
      <c r="S18" s="85">
        <v>5</v>
      </c>
      <c r="T18" s="85"/>
      <c r="U18" s="85"/>
      <c r="V18" s="245">
        <f t="shared" si="0"/>
        <v>3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1</v>
      </c>
      <c r="AA18" s="98">
        <f t="shared" si="5"/>
        <v>5</v>
      </c>
      <c r="AB18" s="98">
        <f t="shared" si="6"/>
        <v>5</v>
      </c>
      <c r="AC18" s="98">
        <f t="shared" si="7"/>
        <v>11</v>
      </c>
      <c r="AD18" s="255">
        <f t="shared" si="8"/>
        <v>4.3636363636363633</v>
      </c>
      <c r="AE18" s="293">
        <f t="shared" si="9"/>
        <v>0</v>
      </c>
      <c r="AF18" s="15"/>
      <c r="AG18" s="247" t="e">
        <f>IF(ISERROR(VALUE(LEFT(#REF!))),LEFT(#REF!),VALUE(LEFT(#REF!)))</f>
        <v>#REF!</v>
      </c>
      <c r="AH18" s="247">
        <f t="shared" si="10"/>
        <v>5</v>
      </c>
      <c r="AI18" s="247">
        <f t="shared" si="11"/>
        <v>5</v>
      </c>
      <c r="AJ18" s="247">
        <f t="shared" si="12"/>
        <v>4</v>
      </c>
      <c r="AK18" s="247">
        <f t="shared" si="13"/>
        <v>5</v>
      </c>
      <c r="AL18" s="247">
        <f t="shared" si="14"/>
        <v>3</v>
      </c>
      <c r="AM18" s="247" t="str">
        <f t="shared" si="15"/>
        <v>з</v>
      </c>
      <c r="AN18" s="247" t="str">
        <f t="shared" si="16"/>
        <v/>
      </c>
      <c r="AO18" s="247">
        <f t="shared" si="17"/>
        <v>4</v>
      </c>
      <c r="AP18" s="247">
        <f t="shared" si="18"/>
        <v>4</v>
      </c>
      <c r="AQ18" s="247">
        <f t="shared" si="19"/>
        <v>4</v>
      </c>
      <c r="AR18" s="247">
        <f t="shared" si="20"/>
        <v>5</v>
      </c>
      <c r="AS18" s="247">
        <f t="shared" si="21"/>
        <v>4</v>
      </c>
      <c r="AT18" s="247">
        <f t="shared" si="22"/>
        <v>5</v>
      </c>
      <c r="AU18" s="247" t="str">
        <f t="shared" si="23"/>
        <v/>
      </c>
      <c r="AV18" s="247" t="str">
        <f t="shared" si="24"/>
        <v/>
      </c>
      <c r="AW18" s="245">
        <f t="shared" si="25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25" customHeight="1" x14ac:dyDescent="0.25">
      <c r="A19" s="198">
        <v>14</v>
      </c>
      <c r="B19" s="199"/>
      <c r="C19" s="82" t="s">
        <v>37</v>
      </c>
      <c r="D19" s="314" t="s">
        <v>439</v>
      </c>
      <c r="E19" s="315">
        <v>2651</v>
      </c>
      <c r="F19" s="85" t="s">
        <v>287</v>
      </c>
      <c r="G19" s="85">
        <v>5</v>
      </c>
      <c r="H19" s="85">
        <v>5</v>
      </c>
      <c r="I19" s="85">
        <v>5</v>
      </c>
      <c r="J19" s="85">
        <v>5</v>
      </c>
      <c r="K19" s="85">
        <v>3</v>
      </c>
      <c r="M19" s="85"/>
      <c r="N19" s="85">
        <v>5</v>
      </c>
      <c r="O19" s="85">
        <v>5</v>
      </c>
      <c r="P19" s="85">
        <v>5</v>
      </c>
      <c r="Q19" s="85">
        <v>5</v>
      </c>
      <c r="R19" s="85">
        <v>5</v>
      </c>
      <c r="S19" s="85">
        <v>5</v>
      </c>
      <c r="T19" s="85"/>
      <c r="U19" s="85"/>
      <c r="V19" s="245">
        <f t="shared" si="0"/>
        <v>3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1</v>
      </c>
      <c r="AA19" s="98">
        <f t="shared" si="5"/>
        <v>0</v>
      </c>
      <c r="AB19" s="98">
        <f t="shared" si="6"/>
        <v>10</v>
      </c>
      <c r="AC19" s="98">
        <f t="shared" si="7"/>
        <v>11</v>
      </c>
      <c r="AD19" s="255">
        <f t="shared" si="8"/>
        <v>4.8181818181818183</v>
      </c>
      <c r="AE19" s="293">
        <f t="shared" si="9"/>
        <v>0</v>
      </c>
      <c r="AF19" s="15"/>
      <c r="AG19" s="247" t="e">
        <f>IF(ISERROR(VALUE(LEFT(#REF!))),LEFT(#REF!),VALUE(LEFT(#REF!)))</f>
        <v>#REF!</v>
      </c>
      <c r="AH19" s="247">
        <f t="shared" si="10"/>
        <v>5</v>
      </c>
      <c r="AI19" s="247">
        <f t="shared" si="11"/>
        <v>5</v>
      </c>
      <c r="AJ19" s="247">
        <f t="shared" si="12"/>
        <v>5</v>
      </c>
      <c r="AK19" s="247">
        <f t="shared" si="13"/>
        <v>5</v>
      </c>
      <c r="AL19" s="247">
        <f t="shared" si="14"/>
        <v>3</v>
      </c>
      <c r="AM19" s="247" t="str">
        <f t="shared" si="15"/>
        <v>з</v>
      </c>
      <c r="AN19" s="247" t="str">
        <f t="shared" si="16"/>
        <v/>
      </c>
      <c r="AO19" s="247">
        <f t="shared" si="17"/>
        <v>5</v>
      </c>
      <c r="AP19" s="247">
        <f t="shared" si="18"/>
        <v>5</v>
      </c>
      <c r="AQ19" s="247">
        <f t="shared" si="19"/>
        <v>5</v>
      </c>
      <c r="AR19" s="247">
        <f t="shared" si="20"/>
        <v>5</v>
      </c>
      <c r="AS19" s="247">
        <f t="shared" si="21"/>
        <v>5</v>
      </c>
      <c r="AT19" s="247">
        <f t="shared" si="22"/>
        <v>5</v>
      </c>
      <c r="AU19" s="247" t="str">
        <f t="shared" si="23"/>
        <v/>
      </c>
      <c r="AV19" s="247" t="str">
        <f t="shared" si="24"/>
        <v/>
      </c>
      <c r="AW19" s="245">
        <f t="shared" si="25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25" customHeight="1" x14ac:dyDescent="0.25">
      <c r="A20" s="198">
        <v>15</v>
      </c>
      <c r="B20" s="199"/>
      <c r="C20" s="82" t="s">
        <v>37</v>
      </c>
      <c r="D20" s="314" t="s">
        <v>440</v>
      </c>
      <c r="E20" s="315">
        <v>2651</v>
      </c>
      <c r="F20" s="85" t="s">
        <v>287</v>
      </c>
      <c r="G20" s="85">
        <v>5</v>
      </c>
      <c r="H20" s="85">
        <v>5</v>
      </c>
      <c r="I20" s="85">
        <v>5</v>
      </c>
      <c r="J20" s="85">
        <v>5</v>
      </c>
      <c r="K20" s="85">
        <v>5</v>
      </c>
      <c r="M20" s="85"/>
      <c r="N20" s="85">
        <v>5</v>
      </c>
      <c r="O20" s="102">
        <v>5</v>
      </c>
      <c r="P20" s="85">
        <v>5</v>
      </c>
      <c r="Q20" s="85">
        <v>5</v>
      </c>
      <c r="R20" s="85">
        <v>5</v>
      </c>
      <c r="S20" s="85">
        <v>5</v>
      </c>
      <c r="T20" s="85"/>
      <c r="U20" s="85"/>
      <c r="V20" s="245">
        <f t="shared" si="0"/>
        <v>5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0</v>
      </c>
      <c r="AA20" s="98">
        <f t="shared" si="5"/>
        <v>0</v>
      </c>
      <c r="AB20" s="98">
        <f t="shared" si="6"/>
        <v>11</v>
      </c>
      <c r="AC20" s="98">
        <f t="shared" si="7"/>
        <v>11</v>
      </c>
      <c r="AD20" s="255">
        <f t="shared" si="8"/>
        <v>5</v>
      </c>
      <c r="AE20" s="293">
        <f t="shared" si="9"/>
        <v>0</v>
      </c>
      <c r="AF20" s="15"/>
      <c r="AG20" s="247" t="e">
        <f>IF(ISERROR(VALUE(LEFT(#REF!))),LEFT(#REF!),VALUE(LEFT(#REF!)))</f>
        <v>#REF!</v>
      </c>
      <c r="AH20" s="247">
        <f t="shared" si="10"/>
        <v>5</v>
      </c>
      <c r="AI20" s="247">
        <f t="shared" si="11"/>
        <v>5</v>
      </c>
      <c r="AJ20" s="247">
        <f t="shared" si="12"/>
        <v>5</v>
      </c>
      <c r="AK20" s="247">
        <f t="shared" si="13"/>
        <v>5</v>
      </c>
      <c r="AL20" s="247">
        <f t="shared" si="14"/>
        <v>5</v>
      </c>
      <c r="AM20" s="247" t="str">
        <f t="shared" si="15"/>
        <v>з</v>
      </c>
      <c r="AN20" s="247" t="str">
        <f t="shared" si="16"/>
        <v/>
      </c>
      <c r="AO20" s="247">
        <f t="shared" si="17"/>
        <v>5</v>
      </c>
      <c r="AP20" s="247">
        <f t="shared" si="18"/>
        <v>5</v>
      </c>
      <c r="AQ20" s="247">
        <f t="shared" si="19"/>
        <v>5</v>
      </c>
      <c r="AR20" s="247">
        <f t="shared" si="20"/>
        <v>5</v>
      </c>
      <c r="AS20" s="247">
        <f t="shared" si="21"/>
        <v>5</v>
      </c>
      <c r="AT20" s="247">
        <f t="shared" si="22"/>
        <v>5</v>
      </c>
      <c r="AU20" s="247" t="str">
        <f t="shared" si="23"/>
        <v/>
      </c>
      <c r="AV20" s="247" t="str">
        <f t="shared" si="24"/>
        <v/>
      </c>
      <c r="AW20" s="245">
        <f t="shared" si="25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25" customHeight="1" x14ac:dyDescent="0.25">
      <c r="A21" s="198">
        <v>16</v>
      </c>
      <c r="B21" s="199"/>
      <c r="C21" s="82" t="s">
        <v>86</v>
      </c>
      <c r="D21" s="314" t="s">
        <v>441</v>
      </c>
      <c r="E21" s="315">
        <v>2651</v>
      </c>
      <c r="F21" s="85" t="s">
        <v>287</v>
      </c>
      <c r="G21" s="85">
        <v>5</v>
      </c>
      <c r="H21" s="85">
        <v>5</v>
      </c>
      <c r="I21" s="85">
        <v>4</v>
      </c>
      <c r="J21" s="85">
        <v>5</v>
      </c>
      <c r="K21" s="85" t="s">
        <v>92</v>
      </c>
      <c r="M21" s="85"/>
      <c r="N21" s="85">
        <v>4</v>
      </c>
      <c r="O21" s="102">
        <v>4</v>
      </c>
      <c r="P21" s="85">
        <v>4</v>
      </c>
      <c r="Q21" s="85">
        <v>5</v>
      </c>
      <c r="R21" s="85">
        <v>4</v>
      </c>
      <c r="S21" s="85">
        <v>4</v>
      </c>
      <c r="T21" s="85"/>
      <c r="U21" s="85"/>
      <c r="V21" s="245">
        <f t="shared" si="0"/>
        <v>2</v>
      </c>
      <c r="W21" s="98">
        <f t="shared" si="1"/>
        <v>0</v>
      </c>
      <c r="X21" s="98">
        <f t="shared" si="2"/>
        <v>0</v>
      </c>
      <c r="Y21" s="98">
        <f t="shared" si="3"/>
        <v>1</v>
      </c>
      <c r="Z21" s="98">
        <f t="shared" si="4"/>
        <v>0</v>
      </c>
      <c r="AA21" s="98">
        <f t="shared" si="5"/>
        <v>6</v>
      </c>
      <c r="AB21" s="98">
        <f t="shared" si="6"/>
        <v>4</v>
      </c>
      <c r="AC21" s="98">
        <f t="shared" si="7"/>
        <v>11</v>
      </c>
      <c r="AD21" s="255">
        <f t="shared" si="8"/>
        <v>4.1818181818181817</v>
      </c>
      <c r="AE21" s="293">
        <f t="shared" si="9"/>
        <v>0</v>
      </c>
      <c r="AF21" s="15"/>
      <c r="AG21" s="247" t="e">
        <f>IF(ISERROR(VALUE(LEFT(#REF!))),LEFT(#REF!),VALUE(LEFT(#REF!)))</f>
        <v>#REF!</v>
      </c>
      <c r="AH21" s="247">
        <f t="shared" si="10"/>
        <v>5</v>
      </c>
      <c r="AI21" s="247">
        <f t="shared" si="11"/>
        <v>5</v>
      </c>
      <c r="AJ21" s="247">
        <f t="shared" si="12"/>
        <v>4</v>
      </c>
      <c r="AK21" s="247">
        <f t="shared" si="13"/>
        <v>5</v>
      </c>
      <c r="AL21" s="247">
        <f t="shared" si="14"/>
        <v>2</v>
      </c>
      <c r="AM21" s="247" t="str">
        <f t="shared" si="15"/>
        <v>з</v>
      </c>
      <c r="AN21" s="247" t="str">
        <f t="shared" si="16"/>
        <v/>
      </c>
      <c r="AO21" s="247">
        <f t="shared" si="17"/>
        <v>4</v>
      </c>
      <c r="AP21" s="247">
        <f t="shared" si="18"/>
        <v>4</v>
      </c>
      <c r="AQ21" s="247">
        <f t="shared" si="19"/>
        <v>4</v>
      </c>
      <c r="AR21" s="247">
        <f t="shared" si="20"/>
        <v>5</v>
      </c>
      <c r="AS21" s="247">
        <f t="shared" si="21"/>
        <v>4</v>
      </c>
      <c r="AT21" s="247">
        <f t="shared" si="22"/>
        <v>4</v>
      </c>
      <c r="AU21" s="247" t="str">
        <f t="shared" si="23"/>
        <v/>
      </c>
      <c r="AV21" s="247" t="str">
        <f t="shared" si="24"/>
        <v/>
      </c>
      <c r="AW21" s="245">
        <f t="shared" si="25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25" customHeight="1" x14ac:dyDescent="0.25">
      <c r="A22" s="198">
        <v>17</v>
      </c>
      <c r="B22" s="199"/>
      <c r="C22" s="82" t="s">
        <v>37</v>
      </c>
      <c r="D22" s="314" t="s">
        <v>442</v>
      </c>
      <c r="E22" s="315">
        <v>2651</v>
      </c>
      <c r="F22" s="85" t="s">
        <v>287</v>
      </c>
      <c r="G22" s="85">
        <v>4</v>
      </c>
      <c r="H22" s="85">
        <v>4</v>
      </c>
      <c r="I22" s="85">
        <v>2</v>
      </c>
      <c r="J22" s="85" t="s">
        <v>56</v>
      </c>
      <c r="K22" s="85">
        <v>2</v>
      </c>
      <c r="M22" s="85"/>
      <c r="N22" s="85" t="s">
        <v>56</v>
      </c>
      <c r="O22" s="102" t="s">
        <v>56</v>
      </c>
      <c r="P22" s="85">
        <v>4</v>
      </c>
      <c r="Q22" s="85">
        <v>5</v>
      </c>
      <c r="R22" s="85">
        <v>2</v>
      </c>
      <c r="S22" s="85" t="s">
        <v>56</v>
      </c>
      <c r="T22" s="85"/>
      <c r="U22" s="85"/>
      <c r="V22" s="245">
        <f t="shared" si="0"/>
        <v>2</v>
      </c>
      <c r="W22" s="98">
        <f t="shared" si="1"/>
        <v>0</v>
      </c>
      <c r="X22" s="98">
        <f t="shared" si="2"/>
        <v>0</v>
      </c>
      <c r="Y22" s="98">
        <f t="shared" si="3"/>
        <v>3</v>
      </c>
      <c r="Z22" s="98">
        <f t="shared" si="4"/>
        <v>0</v>
      </c>
      <c r="AA22" s="98">
        <f t="shared" si="5"/>
        <v>3</v>
      </c>
      <c r="AB22" s="98">
        <f t="shared" si="6"/>
        <v>1</v>
      </c>
      <c r="AC22" s="98">
        <f t="shared" si="7"/>
        <v>7</v>
      </c>
      <c r="AD22" s="255">
        <f t="shared" si="8"/>
        <v>3.2857142857142856</v>
      </c>
      <c r="AE22" s="293">
        <f t="shared" si="9"/>
        <v>0</v>
      </c>
      <c r="AF22" s="15"/>
      <c r="AG22" s="247" t="e">
        <f>IF(ISERROR(VALUE(LEFT(#REF!))),LEFT(#REF!),VALUE(LEFT(#REF!)))</f>
        <v>#REF!</v>
      </c>
      <c r="AH22" s="247">
        <f t="shared" si="10"/>
        <v>4</v>
      </c>
      <c r="AI22" s="247">
        <f t="shared" si="11"/>
        <v>4</v>
      </c>
      <c r="AJ22" s="247">
        <f t="shared" si="12"/>
        <v>2</v>
      </c>
      <c r="AK22" s="247" t="str">
        <f t="shared" si="13"/>
        <v>а</v>
      </c>
      <c r="AL22" s="247">
        <f t="shared" si="14"/>
        <v>2</v>
      </c>
      <c r="AM22" s="247" t="str">
        <f t="shared" si="15"/>
        <v>з</v>
      </c>
      <c r="AN22" s="247" t="str">
        <f t="shared" si="16"/>
        <v/>
      </c>
      <c r="AO22" s="247" t="str">
        <f t="shared" si="17"/>
        <v>а</v>
      </c>
      <c r="AP22" s="247" t="str">
        <f t="shared" si="18"/>
        <v>а</v>
      </c>
      <c r="AQ22" s="247">
        <f t="shared" si="19"/>
        <v>4</v>
      </c>
      <c r="AR22" s="247">
        <f t="shared" si="20"/>
        <v>5</v>
      </c>
      <c r="AS22" s="247">
        <f t="shared" si="21"/>
        <v>2</v>
      </c>
      <c r="AT22" s="247" t="str">
        <f t="shared" si="22"/>
        <v>а</v>
      </c>
      <c r="AU22" s="247" t="str">
        <f t="shared" si="23"/>
        <v/>
      </c>
      <c r="AV22" s="247" t="str">
        <f t="shared" si="24"/>
        <v/>
      </c>
      <c r="AW22" s="245">
        <f t="shared" si="25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25" customHeight="1" x14ac:dyDescent="0.25">
      <c r="A23" s="198">
        <v>18</v>
      </c>
      <c r="B23" s="199"/>
      <c r="C23" s="82" t="s">
        <v>37</v>
      </c>
      <c r="D23" s="314" t="s">
        <v>443</v>
      </c>
      <c r="E23" s="315">
        <v>2651</v>
      </c>
      <c r="F23" s="85" t="s">
        <v>287</v>
      </c>
      <c r="G23" s="85">
        <v>5</v>
      </c>
      <c r="H23" s="85">
        <v>5</v>
      </c>
      <c r="I23" s="85">
        <v>4</v>
      </c>
      <c r="J23" s="85">
        <v>5</v>
      </c>
      <c r="K23" s="85">
        <v>4</v>
      </c>
      <c r="M23" s="85"/>
      <c r="N23" s="85">
        <v>4</v>
      </c>
      <c r="O23" s="102">
        <v>4</v>
      </c>
      <c r="P23" s="85">
        <v>5</v>
      </c>
      <c r="Q23" s="85">
        <v>5</v>
      </c>
      <c r="R23" s="85">
        <v>4</v>
      </c>
      <c r="S23" s="85">
        <v>5</v>
      </c>
      <c r="T23" s="85"/>
      <c r="U23" s="85"/>
      <c r="V23" s="245">
        <f t="shared" si="0"/>
        <v>4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0</v>
      </c>
      <c r="AA23" s="98">
        <f t="shared" si="5"/>
        <v>5</v>
      </c>
      <c r="AB23" s="98">
        <f t="shared" si="6"/>
        <v>6</v>
      </c>
      <c r="AC23" s="98">
        <f t="shared" si="7"/>
        <v>11</v>
      </c>
      <c r="AD23" s="255">
        <f t="shared" si="8"/>
        <v>4.5454545454545459</v>
      </c>
      <c r="AE23" s="293">
        <f t="shared" si="9"/>
        <v>0</v>
      </c>
      <c r="AF23" s="15"/>
      <c r="AG23" s="247" t="e">
        <f>IF(ISERROR(VALUE(LEFT(#REF!))),LEFT(#REF!),VALUE(LEFT(#REF!)))</f>
        <v>#REF!</v>
      </c>
      <c r="AH23" s="247">
        <f t="shared" si="10"/>
        <v>5</v>
      </c>
      <c r="AI23" s="247">
        <f t="shared" si="11"/>
        <v>5</v>
      </c>
      <c r="AJ23" s="247">
        <f t="shared" si="12"/>
        <v>4</v>
      </c>
      <c r="AK23" s="247">
        <f t="shared" si="13"/>
        <v>5</v>
      </c>
      <c r="AL23" s="247">
        <f t="shared" si="14"/>
        <v>4</v>
      </c>
      <c r="AM23" s="247" t="str">
        <f t="shared" si="15"/>
        <v>з</v>
      </c>
      <c r="AN23" s="247" t="str">
        <f t="shared" si="16"/>
        <v/>
      </c>
      <c r="AO23" s="247">
        <f t="shared" si="17"/>
        <v>4</v>
      </c>
      <c r="AP23" s="247">
        <f t="shared" si="18"/>
        <v>4</v>
      </c>
      <c r="AQ23" s="247">
        <f t="shared" si="19"/>
        <v>5</v>
      </c>
      <c r="AR23" s="247">
        <f t="shared" si="20"/>
        <v>5</v>
      </c>
      <c r="AS23" s="247">
        <f t="shared" si="21"/>
        <v>4</v>
      </c>
      <c r="AT23" s="247">
        <f t="shared" si="22"/>
        <v>5</v>
      </c>
      <c r="AU23" s="247" t="str">
        <f t="shared" si="23"/>
        <v/>
      </c>
      <c r="AV23" s="247" t="str">
        <f t="shared" si="24"/>
        <v/>
      </c>
      <c r="AW23" s="245">
        <f t="shared" si="25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25" customHeight="1" x14ac:dyDescent="0.25">
      <c r="A24" s="198">
        <v>19</v>
      </c>
      <c r="B24" s="199"/>
      <c r="C24" s="82" t="s">
        <v>37</v>
      </c>
      <c r="D24" s="314" t="s">
        <v>444</v>
      </c>
      <c r="E24" s="315">
        <v>2651</v>
      </c>
      <c r="F24" s="85" t="s">
        <v>287</v>
      </c>
      <c r="G24" s="85">
        <v>5</v>
      </c>
      <c r="H24" s="85">
        <v>5</v>
      </c>
      <c r="I24" s="85">
        <v>4</v>
      </c>
      <c r="J24" s="85">
        <v>5</v>
      </c>
      <c r="K24" s="85">
        <v>3</v>
      </c>
      <c r="M24" s="85"/>
      <c r="N24" s="85">
        <v>3</v>
      </c>
      <c r="O24" s="102">
        <v>4</v>
      </c>
      <c r="P24" s="85">
        <v>4</v>
      </c>
      <c r="Q24" s="85">
        <v>5</v>
      </c>
      <c r="R24" s="85">
        <v>4</v>
      </c>
      <c r="S24" s="85">
        <v>4</v>
      </c>
      <c r="T24" s="85"/>
      <c r="U24" s="85"/>
      <c r="V24" s="245">
        <f t="shared" si="0"/>
        <v>3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2</v>
      </c>
      <c r="AA24" s="98">
        <f t="shared" si="5"/>
        <v>5</v>
      </c>
      <c r="AB24" s="98">
        <f t="shared" si="6"/>
        <v>4</v>
      </c>
      <c r="AC24" s="98">
        <f t="shared" si="7"/>
        <v>11</v>
      </c>
      <c r="AD24" s="255">
        <f t="shared" si="8"/>
        <v>4.1818181818181817</v>
      </c>
      <c r="AE24" s="293">
        <f t="shared" si="9"/>
        <v>0</v>
      </c>
      <c r="AF24" s="15"/>
      <c r="AG24" s="247" t="e">
        <f>IF(ISERROR(VALUE(LEFT(#REF!))),LEFT(#REF!),VALUE(LEFT(#REF!)))</f>
        <v>#REF!</v>
      </c>
      <c r="AH24" s="247">
        <f t="shared" si="10"/>
        <v>5</v>
      </c>
      <c r="AI24" s="247">
        <f t="shared" si="11"/>
        <v>5</v>
      </c>
      <c r="AJ24" s="247">
        <f t="shared" si="12"/>
        <v>4</v>
      </c>
      <c r="AK24" s="247">
        <f t="shared" si="13"/>
        <v>5</v>
      </c>
      <c r="AL24" s="247">
        <f t="shared" si="14"/>
        <v>3</v>
      </c>
      <c r="AM24" s="247" t="str">
        <f t="shared" si="15"/>
        <v>з</v>
      </c>
      <c r="AN24" s="247" t="str">
        <f t="shared" si="16"/>
        <v/>
      </c>
      <c r="AO24" s="247">
        <f t="shared" si="17"/>
        <v>3</v>
      </c>
      <c r="AP24" s="247">
        <f t="shared" si="18"/>
        <v>4</v>
      </c>
      <c r="AQ24" s="247">
        <f t="shared" si="19"/>
        <v>4</v>
      </c>
      <c r="AR24" s="247">
        <f t="shared" si="20"/>
        <v>5</v>
      </c>
      <c r="AS24" s="247">
        <f t="shared" si="21"/>
        <v>4</v>
      </c>
      <c r="AT24" s="247">
        <f t="shared" si="22"/>
        <v>4</v>
      </c>
      <c r="AU24" s="247" t="str">
        <f t="shared" si="23"/>
        <v/>
      </c>
      <c r="AV24" s="247" t="str">
        <f t="shared" si="24"/>
        <v/>
      </c>
      <c r="AW24" s="245">
        <f t="shared" si="25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25" customHeight="1" x14ac:dyDescent="0.25">
      <c r="A25" s="198">
        <v>20</v>
      </c>
      <c r="B25" s="199"/>
      <c r="C25" s="82" t="s">
        <v>37</v>
      </c>
      <c r="D25" s="314" t="s">
        <v>445</v>
      </c>
      <c r="E25" s="315">
        <v>2651</v>
      </c>
      <c r="F25" s="85" t="s">
        <v>287</v>
      </c>
      <c r="G25" s="85">
        <v>4</v>
      </c>
      <c r="H25" s="85">
        <v>5</v>
      </c>
      <c r="I25" s="85">
        <v>4</v>
      </c>
      <c r="J25" s="85">
        <v>5</v>
      </c>
      <c r="K25" s="85">
        <v>4</v>
      </c>
      <c r="M25" s="85"/>
      <c r="N25" s="85">
        <v>5</v>
      </c>
      <c r="O25" s="102">
        <v>5</v>
      </c>
      <c r="P25" s="85">
        <v>4</v>
      </c>
      <c r="Q25" s="85">
        <v>5</v>
      </c>
      <c r="R25" s="85">
        <v>5</v>
      </c>
      <c r="S25" s="85">
        <v>5</v>
      </c>
      <c r="T25" s="85"/>
      <c r="U25" s="85"/>
      <c r="V25" s="245">
        <f t="shared" si="0"/>
        <v>4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0</v>
      </c>
      <c r="AA25" s="98">
        <f t="shared" si="5"/>
        <v>4</v>
      </c>
      <c r="AB25" s="98">
        <f t="shared" si="6"/>
        <v>7</v>
      </c>
      <c r="AC25" s="98">
        <f t="shared" si="7"/>
        <v>11</v>
      </c>
      <c r="AD25" s="255">
        <f t="shared" si="8"/>
        <v>4.6363636363636367</v>
      </c>
      <c r="AE25" s="293">
        <f t="shared" si="9"/>
        <v>0</v>
      </c>
      <c r="AF25" s="15"/>
      <c r="AG25" s="247" t="e">
        <f>IF(ISERROR(VALUE(LEFT(#REF!))),LEFT(#REF!),VALUE(LEFT(#REF!)))</f>
        <v>#REF!</v>
      </c>
      <c r="AH25" s="247">
        <f t="shared" si="10"/>
        <v>4</v>
      </c>
      <c r="AI25" s="247">
        <f t="shared" si="11"/>
        <v>5</v>
      </c>
      <c r="AJ25" s="247">
        <f t="shared" si="12"/>
        <v>4</v>
      </c>
      <c r="AK25" s="247">
        <f t="shared" si="13"/>
        <v>5</v>
      </c>
      <c r="AL25" s="247">
        <f t="shared" si="14"/>
        <v>4</v>
      </c>
      <c r="AM25" s="247" t="str">
        <f t="shared" si="15"/>
        <v>з</v>
      </c>
      <c r="AN25" s="247" t="str">
        <f t="shared" si="16"/>
        <v/>
      </c>
      <c r="AO25" s="247">
        <f t="shared" si="17"/>
        <v>5</v>
      </c>
      <c r="AP25" s="247">
        <f t="shared" si="18"/>
        <v>5</v>
      </c>
      <c r="AQ25" s="247">
        <f t="shared" si="19"/>
        <v>4</v>
      </c>
      <c r="AR25" s="247">
        <f t="shared" si="20"/>
        <v>5</v>
      </c>
      <c r="AS25" s="247">
        <f t="shared" si="21"/>
        <v>5</v>
      </c>
      <c r="AT25" s="247">
        <f t="shared" si="22"/>
        <v>5</v>
      </c>
      <c r="AU25" s="247" t="str">
        <f t="shared" si="23"/>
        <v/>
      </c>
      <c r="AV25" s="247" t="str">
        <f t="shared" si="24"/>
        <v/>
      </c>
      <c r="AW25" s="245">
        <f t="shared" si="25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25" customHeight="1" x14ac:dyDescent="0.25">
      <c r="A26" s="198">
        <v>21</v>
      </c>
      <c r="B26" s="199"/>
      <c r="C26" s="82" t="s">
        <v>37</v>
      </c>
      <c r="D26" s="314" t="s">
        <v>446</v>
      </c>
      <c r="E26" s="315">
        <v>2651</v>
      </c>
      <c r="F26" s="85" t="s">
        <v>287</v>
      </c>
      <c r="G26" s="85">
        <v>5</v>
      </c>
      <c r="H26" s="85">
        <v>5</v>
      </c>
      <c r="I26" s="85">
        <v>4</v>
      </c>
      <c r="J26" s="85">
        <v>5</v>
      </c>
      <c r="K26" s="85">
        <v>3</v>
      </c>
      <c r="M26" s="85"/>
      <c r="N26" s="85">
        <v>5</v>
      </c>
      <c r="O26" s="102">
        <v>5</v>
      </c>
      <c r="P26" s="85">
        <v>4</v>
      </c>
      <c r="Q26" s="85">
        <v>5</v>
      </c>
      <c r="R26" s="85">
        <v>5</v>
      </c>
      <c r="S26" s="85">
        <v>5</v>
      </c>
      <c r="T26" s="85"/>
      <c r="U26" s="85"/>
      <c r="V26" s="245">
        <f t="shared" si="0"/>
        <v>3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1</v>
      </c>
      <c r="AA26" s="98">
        <f t="shared" si="5"/>
        <v>2</v>
      </c>
      <c r="AB26" s="98">
        <f t="shared" si="6"/>
        <v>8</v>
      </c>
      <c r="AC26" s="98">
        <f t="shared" si="7"/>
        <v>11</v>
      </c>
      <c r="AD26" s="255">
        <f t="shared" si="8"/>
        <v>4.6363636363636367</v>
      </c>
      <c r="AE26" s="293">
        <f t="shared" si="9"/>
        <v>0</v>
      </c>
      <c r="AF26" s="15"/>
      <c r="AG26" s="247" t="e">
        <f>IF(ISERROR(VALUE(LEFT(#REF!))),LEFT(#REF!),VALUE(LEFT(#REF!)))</f>
        <v>#REF!</v>
      </c>
      <c r="AH26" s="247">
        <f t="shared" si="10"/>
        <v>5</v>
      </c>
      <c r="AI26" s="247">
        <f t="shared" si="11"/>
        <v>5</v>
      </c>
      <c r="AJ26" s="247">
        <f t="shared" si="12"/>
        <v>4</v>
      </c>
      <c r="AK26" s="247">
        <f t="shared" si="13"/>
        <v>5</v>
      </c>
      <c r="AL26" s="247">
        <f t="shared" si="14"/>
        <v>3</v>
      </c>
      <c r="AM26" s="247" t="str">
        <f t="shared" si="15"/>
        <v>з</v>
      </c>
      <c r="AN26" s="247" t="str">
        <f t="shared" si="16"/>
        <v/>
      </c>
      <c r="AO26" s="247">
        <f t="shared" si="17"/>
        <v>5</v>
      </c>
      <c r="AP26" s="247">
        <f t="shared" si="18"/>
        <v>5</v>
      </c>
      <c r="AQ26" s="247">
        <f t="shared" si="19"/>
        <v>4</v>
      </c>
      <c r="AR26" s="247">
        <f t="shared" si="20"/>
        <v>5</v>
      </c>
      <c r="AS26" s="247">
        <f t="shared" si="21"/>
        <v>5</v>
      </c>
      <c r="AT26" s="247">
        <f t="shared" si="22"/>
        <v>5</v>
      </c>
      <c r="AU26" s="247" t="str">
        <f t="shared" si="23"/>
        <v/>
      </c>
      <c r="AV26" s="247" t="str">
        <f t="shared" si="24"/>
        <v/>
      </c>
      <c r="AW26" s="245">
        <f t="shared" si="25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25" customHeight="1" x14ac:dyDescent="0.25">
      <c r="A27" s="198">
        <v>22</v>
      </c>
      <c r="B27" s="199"/>
      <c r="C27" s="82" t="s">
        <v>37</v>
      </c>
      <c r="D27" s="314" t="s">
        <v>447</v>
      </c>
      <c r="E27" s="315">
        <v>2651</v>
      </c>
      <c r="F27" s="85" t="s">
        <v>287</v>
      </c>
      <c r="G27" s="85">
        <v>5</v>
      </c>
      <c r="H27" s="85">
        <v>5</v>
      </c>
      <c r="I27" s="85">
        <v>3</v>
      </c>
      <c r="J27" s="85">
        <v>5</v>
      </c>
      <c r="K27" s="85" t="s">
        <v>92</v>
      </c>
      <c r="M27" s="85"/>
      <c r="N27" s="85">
        <v>3</v>
      </c>
      <c r="O27" s="102">
        <v>3</v>
      </c>
      <c r="P27" s="85">
        <v>5</v>
      </c>
      <c r="Q27" s="85">
        <v>5</v>
      </c>
      <c r="R27" s="85">
        <v>3</v>
      </c>
      <c r="S27" s="85">
        <v>4</v>
      </c>
      <c r="T27" s="85"/>
      <c r="U27" s="85"/>
      <c r="V27" s="245">
        <f t="shared" si="0"/>
        <v>2</v>
      </c>
      <c r="W27" s="98">
        <f t="shared" si="1"/>
        <v>0</v>
      </c>
      <c r="X27" s="98">
        <f t="shared" si="2"/>
        <v>0</v>
      </c>
      <c r="Y27" s="98">
        <f t="shared" si="3"/>
        <v>1</v>
      </c>
      <c r="Z27" s="98">
        <f t="shared" si="4"/>
        <v>4</v>
      </c>
      <c r="AA27" s="98">
        <f t="shared" si="5"/>
        <v>1</v>
      </c>
      <c r="AB27" s="98">
        <f t="shared" si="6"/>
        <v>5</v>
      </c>
      <c r="AC27" s="98">
        <f t="shared" si="7"/>
        <v>11</v>
      </c>
      <c r="AD27" s="255">
        <f t="shared" si="8"/>
        <v>3.9090909090909092</v>
      </c>
      <c r="AE27" s="293">
        <f t="shared" si="9"/>
        <v>0</v>
      </c>
      <c r="AF27" s="15"/>
      <c r="AG27" s="247" t="e">
        <f>IF(ISERROR(VALUE(LEFT(#REF!))),LEFT(#REF!),VALUE(LEFT(#REF!)))</f>
        <v>#REF!</v>
      </c>
      <c r="AH27" s="247">
        <f t="shared" si="10"/>
        <v>5</v>
      </c>
      <c r="AI27" s="247">
        <f t="shared" si="11"/>
        <v>5</v>
      </c>
      <c r="AJ27" s="247">
        <f t="shared" si="12"/>
        <v>3</v>
      </c>
      <c r="AK27" s="247">
        <f t="shared" si="13"/>
        <v>5</v>
      </c>
      <c r="AL27" s="247">
        <f t="shared" si="14"/>
        <v>2</v>
      </c>
      <c r="AM27" s="247" t="str">
        <f t="shared" si="15"/>
        <v>з</v>
      </c>
      <c r="AN27" s="247" t="str">
        <f t="shared" si="16"/>
        <v/>
      </c>
      <c r="AO27" s="247">
        <f t="shared" si="17"/>
        <v>3</v>
      </c>
      <c r="AP27" s="247">
        <f t="shared" si="18"/>
        <v>3</v>
      </c>
      <c r="AQ27" s="247">
        <f t="shared" si="19"/>
        <v>5</v>
      </c>
      <c r="AR27" s="247">
        <f t="shared" si="20"/>
        <v>5</v>
      </c>
      <c r="AS27" s="247">
        <f t="shared" si="21"/>
        <v>3</v>
      </c>
      <c r="AT27" s="247">
        <f t="shared" si="22"/>
        <v>4</v>
      </c>
      <c r="AU27" s="247" t="str">
        <f t="shared" si="23"/>
        <v/>
      </c>
      <c r="AV27" s="247" t="str">
        <f t="shared" si="24"/>
        <v/>
      </c>
      <c r="AW27" s="245">
        <f t="shared" si="25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25" customHeight="1" x14ac:dyDescent="0.25">
      <c r="A28" s="198">
        <v>23</v>
      </c>
      <c r="B28" s="199"/>
      <c r="C28" s="82" t="s">
        <v>37</v>
      </c>
      <c r="D28" s="314" t="s">
        <v>448</v>
      </c>
      <c r="E28" s="315">
        <v>2651</v>
      </c>
      <c r="F28" s="85" t="s">
        <v>287</v>
      </c>
      <c r="G28" s="85">
        <v>5</v>
      </c>
      <c r="H28" s="85">
        <v>5</v>
      </c>
      <c r="I28" s="85">
        <v>3</v>
      </c>
      <c r="J28" s="85">
        <v>5</v>
      </c>
      <c r="K28" s="85">
        <v>3</v>
      </c>
      <c r="M28" s="85"/>
      <c r="N28" s="85">
        <v>3</v>
      </c>
      <c r="O28" s="102">
        <v>3</v>
      </c>
      <c r="P28" s="85">
        <v>5</v>
      </c>
      <c r="Q28" s="85">
        <v>5</v>
      </c>
      <c r="R28" s="85">
        <v>4</v>
      </c>
      <c r="S28" s="85">
        <v>4</v>
      </c>
      <c r="T28" s="85"/>
      <c r="U28" s="85"/>
      <c r="V28" s="245">
        <f t="shared" si="0"/>
        <v>3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4</v>
      </c>
      <c r="AA28" s="98">
        <f t="shared" si="5"/>
        <v>2</v>
      </c>
      <c r="AB28" s="98">
        <f t="shared" si="6"/>
        <v>5</v>
      </c>
      <c r="AC28" s="98">
        <f t="shared" si="7"/>
        <v>11</v>
      </c>
      <c r="AD28" s="255">
        <f t="shared" si="8"/>
        <v>4.0909090909090908</v>
      </c>
      <c r="AE28" s="293">
        <f t="shared" si="9"/>
        <v>0</v>
      </c>
      <c r="AF28" s="15"/>
      <c r="AG28" s="247" t="e">
        <f>IF(ISERROR(VALUE(LEFT(#REF!))),LEFT(#REF!),VALUE(LEFT(#REF!)))</f>
        <v>#REF!</v>
      </c>
      <c r="AH28" s="247">
        <f t="shared" si="10"/>
        <v>5</v>
      </c>
      <c r="AI28" s="247">
        <f t="shared" si="11"/>
        <v>5</v>
      </c>
      <c r="AJ28" s="247">
        <f t="shared" si="12"/>
        <v>3</v>
      </c>
      <c r="AK28" s="247">
        <f t="shared" si="13"/>
        <v>5</v>
      </c>
      <c r="AL28" s="247">
        <f t="shared" si="14"/>
        <v>3</v>
      </c>
      <c r="AM28" s="247" t="str">
        <f t="shared" si="15"/>
        <v>з</v>
      </c>
      <c r="AN28" s="247" t="str">
        <f t="shared" si="16"/>
        <v/>
      </c>
      <c r="AO28" s="247">
        <f t="shared" si="17"/>
        <v>3</v>
      </c>
      <c r="AP28" s="247">
        <f t="shared" si="18"/>
        <v>3</v>
      </c>
      <c r="AQ28" s="247">
        <f t="shared" si="19"/>
        <v>5</v>
      </c>
      <c r="AR28" s="247">
        <f t="shared" si="20"/>
        <v>5</v>
      </c>
      <c r="AS28" s="247">
        <f t="shared" si="21"/>
        <v>4</v>
      </c>
      <c r="AT28" s="247">
        <f t="shared" si="22"/>
        <v>4</v>
      </c>
      <c r="AU28" s="247" t="str">
        <f t="shared" si="23"/>
        <v/>
      </c>
      <c r="AV28" s="247" t="str">
        <f t="shared" si="24"/>
        <v/>
      </c>
      <c r="AW28" s="245">
        <f t="shared" si="25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25" customHeight="1" x14ac:dyDescent="0.25">
      <c r="A29" s="198">
        <v>24</v>
      </c>
      <c r="B29" s="199"/>
      <c r="C29" s="82" t="s">
        <v>37</v>
      </c>
      <c r="D29" s="314" t="s">
        <v>449</v>
      </c>
      <c r="E29" s="315">
        <v>2651</v>
      </c>
      <c r="F29" s="85" t="s">
        <v>287</v>
      </c>
      <c r="G29" s="85">
        <v>4</v>
      </c>
      <c r="H29" s="85">
        <v>5</v>
      </c>
      <c r="I29" s="85">
        <v>3</v>
      </c>
      <c r="J29" s="85">
        <v>5</v>
      </c>
      <c r="K29" s="85">
        <v>4</v>
      </c>
      <c r="M29" s="85"/>
      <c r="N29" s="85">
        <v>3</v>
      </c>
      <c r="O29" s="102">
        <v>4</v>
      </c>
      <c r="P29" s="85">
        <v>5</v>
      </c>
      <c r="Q29" s="85">
        <v>5</v>
      </c>
      <c r="R29" s="85">
        <v>3</v>
      </c>
      <c r="S29" s="85">
        <v>5</v>
      </c>
      <c r="T29" s="85"/>
      <c r="U29" s="85"/>
      <c r="V29" s="245">
        <f t="shared" si="0"/>
        <v>3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3</v>
      </c>
      <c r="AA29" s="98">
        <f t="shared" si="5"/>
        <v>3</v>
      </c>
      <c r="AB29" s="98">
        <f t="shared" si="6"/>
        <v>5</v>
      </c>
      <c r="AC29" s="98">
        <f t="shared" si="7"/>
        <v>11</v>
      </c>
      <c r="AD29" s="255">
        <f t="shared" si="8"/>
        <v>4.1818181818181817</v>
      </c>
      <c r="AE29" s="293">
        <f t="shared" si="9"/>
        <v>0</v>
      </c>
      <c r="AF29" s="15"/>
      <c r="AG29" s="247" t="e">
        <f>IF(ISERROR(VALUE(LEFT(#REF!))),LEFT(#REF!),VALUE(LEFT(#REF!)))</f>
        <v>#REF!</v>
      </c>
      <c r="AH29" s="247">
        <f t="shared" si="10"/>
        <v>4</v>
      </c>
      <c r="AI29" s="247">
        <f t="shared" si="11"/>
        <v>5</v>
      </c>
      <c r="AJ29" s="247">
        <f t="shared" si="12"/>
        <v>3</v>
      </c>
      <c r="AK29" s="247">
        <f t="shared" si="13"/>
        <v>5</v>
      </c>
      <c r="AL29" s="247">
        <f t="shared" si="14"/>
        <v>4</v>
      </c>
      <c r="AM29" s="247" t="str">
        <f t="shared" si="15"/>
        <v>з</v>
      </c>
      <c r="AN29" s="247" t="str">
        <f t="shared" si="16"/>
        <v/>
      </c>
      <c r="AO29" s="247">
        <f t="shared" si="17"/>
        <v>3</v>
      </c>
      <c r="AP29" s="247">
        <f t="shared" si="18"/>
        <v>4</v>
      </c>
      <c r="AQ29" s="247">
        <f t="shared" si="19"/>
        <v>5</v>
      </c>
      <c r="AR29" s="247">
        <f t="shared" si="20"/>
        <v>5</v>
      </c>
      <c r="AS29" s="247">
        <f t="shared" si="21"/>
        <v>3</v>
      </c>
      <c r="AT29" s="247">
        <f t="shared" si="22"/>
        <v>5</v>
      </c>
      <c r="AU29" s="247" t="str">
        <f t="shared" si="23"/>
        <v/>
      </c>
      <c r="AV29" s="247" t="str">
        <f t="shared" si="24"/>
        <v/>
      </c>
      <c r="AW29" s="245">
        <f t="shared" si="25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25" customHeight="1" x14ac:dyDescent="0.25">
      <c r="A30" s="198">
        <v>25</v>
      </c>
      <c r="B30" s="199"/>
      <c r="C30" s="82" t="s">
        <v>37</v>
      </c>
      <c r="D30" s="314" t="s">
        <v>450</v>
      </c>
      <c r="E30" s="315">
        <v>2651</v>
      </c>
      <c r="F30" s="85" t="s">
        <v>287</v>
      </c>
      <c r="G30" s="85">
        <v>5</v>
      </c>
      <c r="H30" s="85">
        <v>5</v>
      </c>
      <c r="I30" s="85">
        <v>4</v>
      </c>
      <c r="J30" s="85">
        <v>5</v>
      </c>
      <c r="K30" s="85">
        <v>3</v>
      </c>
      <c r="M30" s="85"/>
      <c r="N30" s="85">
        <v>3</v>
      </c>
      <c r="O30" s="102">
        <v>4</v>
      </c>
      <c r="P30" s="85">
        <v>4</v>
      </c>
      <c r="Q30" s="85">
        <v>5</v>
      </c>
      <c r="R30" s="85">
        <v>4</v>
      </c>
      <c r="S30" s="85">
        <v>5</v>
      </c>
      <c r="T30" s="85"/>
      <c r="U30" s="85"/>
      <c r="V30" s="245">
        <f t="shared" si="0"/>
        <v>3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2</v>
      </c>
      <c r="AA30" s="98">
        <f t="shared" si="5"/>
        <v>4</v>
      </c>
      <c r="AB30" s="98">
        <f t="shared" si="6"/>
        <v>5</v>
      </c>
      <c r="AC30" s="98">
        <f t="shared" si="7"/>
        <v>11</v>
      </c>
      <c r="AD30" s="255">
        <f t="shared" si="8"/>
        <v>4.2727272727272725</v>
      </c>
      <c r="AE30" s="293">
        <f t="shared" si="9"/>
        <v>0</v>
      </c>
      <c r="AF30" s="15"/>
      <c r="AG30" s="247" t="e">
        <f>IF(ISERROR(VALUE(LEFT(#REF!))),LEFT(#REF!),VALUE(LEFT(#REF!)))</f>
        <v>#REF!</v>
      </c>
      <c r="AH30" s="247">
        <f t="shared" si="10"/>
        <v>5</v>
      </c>
      <c r="AI30" s="247">
        <f t="shared" si="11"/>
        <v>5</v>
      </c>
      <c r="AJ30" s="247">
        <f t="shared" si="12"/>
        <v>4</v>
      </c>
      <c r="AK30" s="247">
        <f t="shared" si="13"/>
        <v>5</v>
      </c>
      <c r="AL30" s="247">
        <f t="shared" si="14"/>
        <v>3</v>
      </c>
      <c r="AM30" s="247" t="str">
        <f t="shared" si="15"/>
        <v>з</v>
      </c>
      <c r="AN30" s="247" t="str">
        <f t="shared" si="16"/>
        <v/>
      </c>
      <c r="AO30" s="247">
        <f t="shared" si="17"/>
        <v>3</v>
      </c>
      <c r="AP30" s="247">
        <f t="shared" si="18"/>
        <v>4</v>
      </c>
      <c r="AQ30" s="247">
        <f t="shared" si="19"/>
        <v>4</v>
      </c>
      <c r="AR30" s="247">
        <f t="shared" si="20"/>
        <v>5</v>
      </c>
      <c r="AS30" s="247">
        <f t="shared" si="21"/>
        <v>4</v>
      </c>
      <c r="AT30" s="247">
        <f t="shared" si="22"/>
        <v>5</v>
      </c>
      <c r="AU30" s="247" t="str">
        <f t="shared" si="23"/>
        <v/>
      </c>
      <c r="AV30" s="247" t="str">
        <f t="shared" si="24"/>
        <v/>
      </c>
      <c r="AW30" s="245">
        <f t="shared" si="25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25" customHeight="1" x14ac:dyDescent="0.3">
      <c r="A31" s="80">
        <v>26</v>
      </c>
      <c r="B31" s="199"/>
      <c r="C31" s="252"/>
      <c r="D31" s="253"/>
      <c r="E31" s="84"/>
      <c r="F31" s="85"/>
      <c r="G31" s="85"/>
      <c r="H31" s="85"/>
      <c r="I31" s="85"/>
      <c r="J31" s="85"/>
      <c r="K31" s="317"/>
      <c r="L31" s="85"/>
      <c r="M31" s="318"/>
      <c r="N31" s="85"/>
      <c r="O31" s="85"/>
      <c r="P31" s="85"/>
      <c r="Q31" s="85"/>
      <c r="R31" s="102"/>
      <c r="S31" s="85"/>
      <c r="T31" s="85"/>
      <c r="U31" s="85"/>
      <c r="V31" s="245">
        <f t="shared" si="0"/>
        <v>0</v>
      </c>
      <c r="W31" s="98">
        <f t="shared" si="1"/>
        <v>0</v>
      </c>
      <c r="X31" s="98">
        <f t="shared" si="2"/>
        <v>0</v>
      </c>
      <c r="Y31" s="98">
        <f t="shared" si="3"/>
        <v>0</v>
      </c>
      <c r="Z31" s="98">
        <f t="shared" si="4"/>
        <v>0</v>
      </c>
      <c r="AA31" s="98">
        <f t="shared" si="5"/>
        <v>0</v>
      </c>
      <c r="AB31" s="98">
        <f t="shared" si="6"/>
        <v>0</v>
      </c>
      <c r="AC31" s="98">
        <f t="shared" si="7"/>
        <v>0</v>
      </c>
      <c r="AD31" s="255" t="str">
        <f t="shared" si="8"/>
        <v/>
      </c>
      <c r="AE31" s="293">
        <f t="shared" si="9"/>
        <v>0</v>
      </c>
      <c r="AF31" s="15"/>
      <c r="AG31" s="247" t="str">
        <f t="shared" ref="AG31:AG37" si="26">IF(ISERROR(VALUE(LEFT(F31))),LEFT(F31),VALUE(LEFT(F31)))</f>
        <v/>
      </c>
      <c r="AH31" s="247" t="str">
        <f t="shared" si="10"/>
        <v/>
      </c>
      <c r="AI31" s="247" t="str">
        <f t="shared" si="11"/>
        <v/>
      </c>
      <c r="AJ31" s="247" t="str">
        <f t="shared" si="12"/>
        <v/>
      </c>
      <c r="AK31" s="247" t="str">
        <f t="shared" si="13"/>
        <v/>
      </c>
      <c r="AL31" s="247" t="str">
        <f t="shared" si="14"/>
        <v/>
      </c>
      <c r="AM31" s="247" t="str">
        <f t="shared" ref="AM31:AM37" si="27">IF(ISERROR(VALUE(LEFT(L31))),LEFT(L31),VALUE(LEFT(L31)))</f>
        <v/>
      </c>
      <c r="AN31" s="247" t="str">
        <f t="shared" si="16"/>
        <v/>
      </c>
      <c r="AO31" s="247" t="str">
        <f t="shared" si="17"/>
        <v/>
      </c>
      <c r="AP31" s="247" t="str">
        <f t="shared" si="18"/>
        <v/>
      </c>
      <c r="AQ31" s="247" t="str">
        <f t="shared" si="19"/>
        <v/>
      </c>
      <c r="AR31" s="247" t="str">
        <f t="shared" si="20"/>
        <v/>
      </c>
      <c r="AS31" s="247" t="str">
        <f t="shared" si="21"/>
        <v/>
      </c>
      <c r="AT31" s="247" t="str">
        <f t="shared" si="22"/>
        <v/>
      </c>
      <c r="AU31" s="247" t="str">
        <f t="shared" si="23"/>
        <v/>
      </c>
      <c r="AV31" s="247" t="str">
        <f t="shared" si="24"/>
        <v/>
      </c>
      <c r="AW31" s="245">
        <f t="shared" si="25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25" customHeight="1" x14ac:dyDescent="0.3">
      <c r="A32" s="80">
        <v>27</v>
      </c>
      <c r="B32" s="36"/>
      <c r="C32" s="252"/>
      <c r="D32" s="253"/>
      <c r="E32" s="84"/>
      <c r="F32" s="85"/>
      <c r="G32" s="85"/>
      <c r="H32" s="85"/>
      <c r="I32" s="85"/>
      <c r="J32" s="85"/>
      <c r="K32" s="317"/>
      <c r="L32" s="85"/>
      <c r="M32" s="318"/>
      <c r="N32" s="85"/>
      <c r="O32" s="85"/>
      <c r="P32" s="85"/>
      <c r="Q32" s="85"/>
      <c r="R32" s="102"/>
      <c r="S32" s="85"/>
      <c r="T32" s="85"/>
      <c r="U32" s="85"/>
      <c r="V32" s="245">
        <f t="shared" si="0"/>
        <v>0</v>
      </c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0</v>
      </c>
      <c r="AA32" s="98">
        <f t="shared" si="5"/>
        <v>0</v>
      </c>
      <c r="AB32" s="98">
        <f t="shared" si="6"/>
        <v>0</v>
      </c>
      <c r="AC32" s="98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47" t="str">
        <f t="shared" si="26"/>
        <v/>
      </c>
      <c r="AH32" s="247" t="str">
        <f t="shared" si="10"/>
        <v/>
      </c>
      <c r="AI32" s="247" t="str">
        <f t="shared" si="11"/>
        <v/>
      </c>
      <c r="AJ32" s="247" t="str">
        <f t="shared" si="12"/>
        <v/>
      </c>
      <c r="AK32" s="247" t="str">
        <f t="shared" si="13"/>
        <v/>
      </c>
      <c r="AL32" s="247" t="str">
        <f t="shared" si="14"/>
        <v/>
      </c>
      <c r="AM32" s="247" t="str">
        <f t="shared" si="27"/>
        <v/>
      </c>
      <c r="AN32" s="247" t="str">
        <f t="shared" si="16"/>
        <v/>
      </c>
      <c r="AO32" s="247" t="str">
        <f t="shared" si="17"/>
        <v/>
      </c>
      <c r="AP32" s="247" t="str">
        <f t="shared" si="18"/>
        <v/>
      </c>
      <c r="AQ32" s="247" t="str">
        <f t="shared" si="19"/>
        <v/>
      </c>
      <c r="AR32" s="247" t="str">
        <f t="shared" si="20"/>
        <v/>
      </c>
      <c r="AS32" s="247" t="str">
        <f t="shared" si="21"/>
        <v/>
      </c>
      <c r="AT32" s="247" t="str">
        <f t="shared" si="22"/>
        <v/>
      </c>
      <c r="AU32" s="247" t="str">
        <f t="shared" si="23"/>
        <v/>
      </c>
      <c r="AV32" s="247" t="str">
        <f t="shared" si="24"/>
        <v/>
      </c>
      <c r="AW32" s="245">
        <f t="shared" si="25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25" customHeight="1" x14ac:dyDescent="0.3">
      <c r="A33" s="80">
        <v>28</v>
      </c>
      <c r="B33" s="36"/>
      <c r="C33" s="252"/>
      <c r="D33" s="253"/>
      <c r="E33" s="84"/>
      <c r="F33" s="85"/>
      <c r="G33" s="85"/>
      <c r="H33" s="85"/>
      <c r="I33" s="85"/>
      <c r="J33" s="85"/>
      <c r="K33" s="317"/>
      <c r="L33" s="85"/>
      <c r="M33" s="318"/>
      <c r="N33" s="85"/>
      <c r="O33" s="85"/>
      <c r="P33" s="85"/>
      <c r="Q33" s="85"/>
      <c r="R33" s="102"/>
      <c r="S33" s="85"/>
      <c r="T33" s="85"/>
      <c r="U33" s="85"/>
      <c r="V33" s="245">
        <f t="shared" si="0"/>
        <v>0</v>
      </c>
      <c r="W33" s="98">
        <f t="shared" si="1"/>
        <v>0</v>
      </c>
      <c r="X33" s="98">
        <f t="shared" si="2"/>
        <v>0</v>
      </c>
      <c r="Y33" s="98">
        <f t="shared" si="3"/>
        <v>0</v>
      </c>
      <c r="Z33" s="98">
        <f t="shared" si="4"/>
        <v>0</v>
      </c>
      <c r="AA33" s="98">
        <f t="shared" si="5"/>
        <v>0</v>
      </c>
      <c r="AB33" s="98">
        <f t="shared" si="6"/>
        <v>0</v>
      </c>
      <c r="AC33" s="98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47" t="str">
        <f t="shared" si="26"/>
        <v/>
      </c>
      <c r="AH33" s="247" t="str">
        <f t="shared" si="10"/>
        <v/>
      </c>
      <c r="AI33" s="247" t="str">
        <f t="shared" si="11"/>
        <v/>
      </c>
      <c r="AJ33" s="247" t="str">
        <f t="shared" si="12"/>
        <v/>
      </c>
      <c r="AK33" s="247" t="str">
        <f t="shared" si="13"/>
        <v/>
      </c>
      <c r="AL33" s="247" t="str">
        <f t="shared" si="14"/>
        <v/>
      </c>
      <c r="AM33" s="247" t="str">
        <f t="shared" si="27"/>
        <v/>
      </c>
      <c r="AN33" s="247" t="str">
        <f t="shared" si="16"/>
        <v/>
      </c>
      <c r="AO33" s="247" t="str">
        <f t="shared" si="17"/>
        <v/>
      </c>
      <c r="AP33" s="247" t="str">
        <f t="shared" si="18"/>
        <v/>
      </c>
      <c r="AQ33" s="247" t="str">
        <f t="shared" si="19"/>
        <v/>
      </c>
      <c r="AR33" s="247" t="str">
        <f t="shared" si="20"/>
        <v/>
      </c>
      <c r="AS33" s="247" t="str">
        <f t="shared" si="21"/>
        <v/>
      </c>
      <c r="AT33" s="247" t="str">
        <f t="shared" si="22"/>
        <v/>
      </c>
      <c r="AU33" s="247" t="str">
        <f t="shared" si="23"/>
        <v/>
      </c>
      <c r="AV33" s="247" t="str">
        <f t="shared" si="24"/>
        <v/>
      </c>
      <c r="AW33" s="245">
        <f t="shared" si="25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25" customHeight="1" x14ac:dyDescent="0.25">
      <c r="A34" s="80">
        <v>29</v>
      </c>
      <c r="B34" s="117"/>
      <c r="C34" s="120"/>
      <c r="D34" s="121"/>
      <c r="E34" s="84"/>
      <c r="F34" s="85"/>
      <c r="G34" s="85"/>
      <c r="H34" s="85"/>
      <c r="I34" s="85"/>
      <c r="J34" s="85"/>
      <c r="K34" s="317"/>
      <c r="L34" s="85"/>
      <c r="M34" s="318"/>
      <c r="N34" s="85"/>
      <c r="O34" s="102"/>
      <c r="P34" s="85"/>
      <c r="Q34" s="102"/>
      <c r="R34" s="102"/>
      <c r="S34" s="85"/>
      <c r="T34" s="85"/>
      <c r="U34" s="85"/>
      <c r="V34" s="245">
        <f t="shared" si="0"/>
        <v>0</v>
      </c>
      <c r="W34" s="98">
        <f t="shared" si="1"/>
        <v>0</v>
      </c>
      <c r="X34" s="98">
        <f t="shared" si="2"/>
        <v>0</v>
      </c>
      <c r="Y34" s="98">
        <f t="shared" si="3"/>
        <v>0</v>
      </c>
      <c r="Z34" s="98">
        <f t="shared" si="4"/>
        <v>0</v>
      </c>
      <c r="AA34" s="98">
        <f t="shared" si="5"/>
        <v>0</v>
      </c>
      <c r="AB34" s="98">
        <f t="shared" si="6"/>
        <v>0</v>
      </c>
      <c r="AC34" s="98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47" t="str">
        <f t="shared" si="26"/>
        <v/>
      </c>
      <c r="AH34" s="247" t="str">
        <f t="shared" si="10"/>
        <v/>
      </c>
      <c r="AI34" s="247" t="str">
        <f t="shared" si="11"/>
        <v/>
      </c>
      <c r="AJ34" s="247" t="str">
        <f t="shared" si="12"/>
        <v/>
      </c>
      <c r="AK34" s="247" t="str">
        <f t="shared" si="13"/>
        <v/>
      </c>
      <c r="AL34" s="247" t="str">
        <f t="shared" si="14"/>
        <v/>
      </c>
      <c r="AM34" s="247" t="str">
        <f t="shared" si="27"/>
        <v/>
      </c>
      <c r="AN34" s="247" t="str">
        <f t="shared" si="16"/>
        <v/>
      </c>
      <c r="AO34" s="247" t="str">
        <f t="shared" si="17"/>
        <v/>
      </c>
      <c r="AP34" s="247" t="str">
        <f t="shared" si="18"/>
        <v/>
      </c>
      <c r="AQ34" s="247" t="str">
        <f t="shared" si="19"/>
        <v/>
      </c>
      <c r="AR34" s="247" t="str">
        <f t="shared" si="20"/>
        <v/>
      </c>
      <c r="AS34" s="247" t="str">
        <f t="shared" si="21"/>
        <v/>
      </c>
      <c r="AT34" s="247" t="str">
        <f t="shared" si="22"/>
        <v/>
      </c>
      <c r="AU34" s="247" t="str">
        <f t="shared" si="23"/>
        <v/>
      </c>
      <c r="AV34" s="247" t="str">
        <f t="shared" si="24"/>
        <v/>
      </c>
      <c r="AW34" s="245">
        <f t="shared" si="25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25" customHeight="1" x14ac:dyDescent="0.25">
      <c r="A35" s="80">
        <v>30</v>
      </c>
      <c r="B35" s="117"/>
      <c r="C35" s="120"/>
      <c r="D35" s="121"/>
      <c r="E35" s="84"/>
      <c r="F35" s="85"/>
      <c r="G35" s="85"/>
      <c r="H35" s="85"/>
      <c r="I35" s="85"/>
      <c r="J35" s="85"/>
      <c r="K35" s="317"/>
      <c r="L35" s="85"/>
      <c r="M35" s="318"/>
      <c r="N35" s="85"/>
      <c r="O35" s="102"/>
      <c r="P35" s="85"/>
      <c r="Q35" s="102"/>
      <c r="R35" s="102"/>
      <c r="S35" s="85"/>
      <c r="T35" s="85"/>
      <c r="U35" s="85"/>
      <c r="V35" s="245">
        <f t="shared" si="0"/>
        <v>0</v>
      </c>
      <c r="W35" s="98">
        <f t="shared" si="1"/>
        <v>0</v>
      </c>
      <c r="X35" s="98">
        <f t="shared" si="2"/>
        <v>0</v>
      </c>
      <c r="Y35" s="98">
        <f t="shared" si="3"/>
        <v>0</v>
      </c>
      <c r="Z35" s="98">
        <f t="shared" si="4"/>
        <v>0</v>
      </c>
      <c r="AA35" s="98">
        <f t="shared" si="5"/>
        <v>0</v>
      </c>
      <c r="AB35" s="98">
        <f t="shared" si="6"/>
        <v>0</v>
      </c>
      <c r="AC35" s="98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47" t="str">
        <f t="shared" si="26"/>
        <v/>
      </c>
      <c r="AH35" s="247" t="str">
        <f t="shared" si="10"/>
        <v/>
      </c>
      <c r="AI35" s="247" t="str">
        <f t="shared" si="11"/>
        <v/>
      </c>
      <c r="AJ35" s="247" t="str">
        <f t="shared" si="12"/>
        <v/>
      </c>
      <c r="AK35" s="247" t="str">
        <f t="shared" si="13"/>
        <v/>
      </c>
      <c r="AL35" s="247" t="str">
        <f t="shared" si="14"/>
        <v/>
      </c>
      <c r="AM35" s="247" t="str">
        <f t="shared" si="27"/>
        <v/>
      </c>
      <c r="AN35" s="247" t="str">
        <f t="shared" si="16"/>
        <v/>
      </c>
      <c r="AO35" s="247" t="str">
        <f t="shared" si="17"/>
        <v/>
      </c>
      <c r="AP35" s="247" t="str">
        <f t="shared" si="18"/>
        <v/>
      </c>
      <c r="AQ35" s="247" t="str">
        <f t="shared" si="19"/>
        <v/>
      </c>
      <c r="AR35" s="247" t="str">
        <f t="shared" si="20"/>
        <v/>
      </c>
      <c r="AS35" s="247" t="str">
        <f t="shared" si="21"/>
        <v/>
      </c>
      <c r="AT35" s="247" t="str">
        <f t="shared" si="22"/>
        <v/>
      </c>
      <c r="AU35" s="247" t="str">
        <f t="shared" si="23"/>
        <v/>
      </c>
      <c r="AV35" s="247" t="str">
        <f t="shared" si="24"/>
        <v/>
      </c>
      <c r="AW35" s="245">
        <f t="shared" si="25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25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317"/>
      <c r="L36" s="85"/>
      <c r="M36" s="318"/>
      <c r="N36" s="85"/>
      <c r="O36" s="102"/>
      <c r="P36" s="85"/>
      <c r="Q36" s="102"/>
      <c r="R36" s="102"/>
      <c r="S36" s="85"/>
      <c r="T36" s="85"/>
      <c r="U36" s="85"/>
      <c r="V36" s="245">
        <f t="shared" si="0"/>
        <v>0</v>
      </c>
      <c r="W36" s="98">
        <f t="shared" si="1"/>
        <v>0</v>
      </c>
      <c r="X36" s="98">
        <f t="shared" si="2"/>
        <v>0</v>
      </c>
      <c r="Y36" s="98">
        <f t="shared" si="3"/>
        <v>0</v>
      </c>
      <c r="Z36" s="98">
        <f t="shared" si="4"/>
        <v>0</v>
      </c>
      <c r="AA36" s="98">
        <f t="shared" si="5"/>
        <v>0</v>
      </c>
      <c r="AB36" s="98">
        <f t="shared" si="6"/>
        <v>0</v>
      </c>
      <c r="AC36" s="98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47" t="str">
        <f t="shared" si="26"/>
        <v/>
      </c>
      <c r="AH36" s="247" t="str">
        <f t="shared" si="10"/>
        <v/>
      </c>
      <c r="AI36" s="247" t="str">
        <f t="shared" si="11"/>
        <v/>
      </c>
      <c r="AJ36" s="247" t="str">
        <f t="shared" si="12"/>
        <v/>
      </c>
      <c r="AK36" s="247" t="str">
        <f t="shared" si="13"/>
        <v/>
      </c>
      <c r="AL36" s="247" t="str">
        <f t="shared" si="14"/>
        <v/>
      </c>
      <c r="AM36" s="247" t="str">
        <f t="shared" si="27"/>
        <v/>
      </c>
      <c r="AN36" s="247" t="str">
        <f t="shared" si="16"/>
        <v/>
      </c>
      <c r="AO36" s="247" t="str">
        <f t="shared" si="17"/>
        <v/>
      </c>
      <c r="AP36" s="247" t="str">
        <f t="shared" si="18"/>
        <v/>
      </c>
      <c r="AQ36" s="247" t="str">
        <f t="shared" si="19"/>
        <v/>
      </c>
      <c r="AR36" s="247" t="str">
        <f t="shared" si="20"/>
        <v/>
      </c>
      <c r="AS36" s="247" t="str">
        <f t="shared" si="21"/>
        <v/>
      </c>
      <c r="AT36" s="247" t="str">
        <f t="shared" si="22"/>
        <v/>
      </c>
      <c r="AU36" s="247" t="str">
        <f t="shared" si="23"/>
        <v/>
      </c>
      <c r="AV36" s="247" t="str">
        <f t="shared" si="24"/>
        <v/>
      </c>
      <c r="AW36" s="245">
        <f t="shared" si="25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25" customHeight="1" x14ac:dyDescent="0.3">
      <c r="A37" s="122"/>
      <c r="B37" s="123"/>
      <c r="C37" s="123"/>
      <c r="D37" s="123"/>
      <c r="E37" s="124">
        <f>COUNTIF(E6:E36,"2651")</f>
        <v>25</v>
      </c>
      <c r="F37" s="85"/>
      <c r="G37" s="85"/>
      <c r="H37" s="85"/>
      <c r="I37" s="85"/>
      <c r="J37" s="85"/>
      <c r="K37" s="317"/>
      <c r="L37" s="102"/>
      <c r="M37" s="318"/>
      <c r="N37" s="85"/>
      <c r="O37" s="102"/>
      <c r="P37" s="85"/>
      <c r="Q37" s="85"/>
      <c r="R37" s="102"/>
      <c r="S37" s="85"/>
      <c r="T37" s="85"/>
      <c r="U37" s="85"/>
      <c r="V37" s="245">
        <f t="shared" si="0"/>
        <v>0</v>
      </c>
      <c r="W37" s="98">
        <f t="shared" si="1"/>
        <v>0</v>
      </c>
      <c r="X37" s="98">
        <f t="shared" si="2"/>
        <v>0</v>
      </c>
      <c r="Y37" s="98">
        <f t="shared" si="3"/>
        <v>0</v>
      </c>
      <c r="Z37" s="98">
        <f t="shared" si="4"/>
        <v>0</v>
      </c>
      <c r="AA37" s="98">
        <f t="shared" si="5"/>
        <v>0</v>
      </c>
      <c r="AB37" s="98">
        <f t="shared" si="6"/>
        <v>0</v>
      </c>
      <c r="AC37" s="98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26"/>
        <v/>
      </c>
      <c r="AH37" s="294" t="str">
        <f t="shared" si="10"/>
        <v/>
      </c>
      <c r="AI37" s="294" t="str">
        <f t="shared" si="11"/>
        <v/>
      </c>
      <c r="AJ37" s="294" t="str">
        <f t="shared" si="12"/>
        <v/>
      </c>
      <c r="AK37" s="294" t="str">
        <f t="shared" si="13"/>
        <v/>
      </c>
      <c r="AL37" s="294" t="str">
        <f t="shared" si="14"/>
        <v/>
      </c>
      <c r="AM37" s="294" t="str">
        <f t="shared" si="27"/>
        <v/>
      </c>
      <c r="AN37" s="294" t="str">
        <f t="shared" si="16"/>
        <v/>
      </c>
      <c r="AO37" s="294" t="str">
        <f t="shared" si="17"/>
        <v/>
      </c>
      <c r="AP37" s="294" t="str">
        <f t="shared" si="18"/>
        <v/>
      </c>
      <c r="AQ37" s="294" t="str">
        <f t="shared" si="19"/>
        <v/>
      </c>
      <c r="AR37" s="294" t="str">
        <f t="shared" si="20"/>
        <v/>
      </c>
      <c r="AS37" s="294" t="str">
        <f t="shared" si="21"/>
        <v/>
      </c>
      <c r="AT37" s="294" t="str">
        <f t="shared" si="22"/>
        <v/>
      </c>
      <c r="AU37" s="294" t="str">
        <f t="shared" si="23"/>
        <v/>
      </c>
      <c r="AV37" s="294" t="str">
        <f t="shared" si="24"/>
        <v/>
      </c>
      <c r="AW37" s="124">
        <f t="shared" si="25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>
        <v>4.7391304347826084</v>
      </c>
      <c r="H38" s="257">
        <v>4.92</v>
      </c>
      <c r="I38" s="257">
        <v>3.88</v>
      </c>
      <c r="J38" s="257">
        <v>5</v>
      </c>
      <c r="K38" s="319">
        <v>3.2</v>
      </c>
      <c r="L38" s="257" t="str">
        <v xml:space="preserve"> </v>
      </c>
      <c r="M38" s="320" t="str">
        <v xml:space="preserve"> </v>
      </c>
      <c r="N38" s="257">
        <v>3.75</v>
      </c>
      <c r="O38" s="129">
        <v>4.25</v>
      </c>
      <c r="P38" s="129">
        <v>4.3600000000000003</v>
      </c>
      <c r="Q38" s="129">
        <v>4.88</v>
      </c>
      <c r="R38" s="129">
        <v>4</v>
      </c>
      <c r="S38" s="257">
        <v>4.708333333333333</v>
      </c>
      <c r="T38" s="257" t="str">
        <v xml:space="preserve"> </v>
      </c>
      <c r="U38" s="257" t="str">
        <v xml:space="preserve"> </v>
      </c>
      <c r="V38" s="124">
        <f>сводн.!T28</f>
        <v>3</v>
      </c>
      <c r="W38" s="254">
        <f>SUM(W6:W37)</f>
        <v>0</v>
      </c>
      <c r="X38" s="254">
        <f>SUM(X6:X37)</f>
        <v>0</v>
      </c>
      <c r="Y38" s="254">
        <f>SUM(Y6:Y37)-X38</f>
        <v>8</v>
      </c>
      <c r="Z38" s="254">
        <f>SUM(Z6:Z37)</f>
        <v>40</v>
      </c>
      <c r="AA38" s="254">
        <f>SUM(AA6:AA37)</f>
        <v>76</v>
      </c>
      <c r="AB38" s="254">
        <f>SUM(AB6:AB37)</f>
        <v>145</v>
      </c>
      <c r="AC38" s="254">
        <f t="shared" si="7"/>
        <v>269</v>
      </c>
      <c r="AD38" s="255">
        <f t="shared" si="8"/>
        <v>4.3308550185873607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>
        <f t="shared" si="28"/>
        <v>4.7391304347826084</v>
      </c>
      <c r="AI38" s="260">
        <f t="shared" si="28"/>
        <v>4.92</v>
      </c>
      <c r="AJ38" s="260">
        <f t="shared" si="28"/>
        <v>3.88</v>
      </c>
      <c r="AK38" s="260">
        <f t="shared" si="28"/>
        <v>5</v>
      </c>
      <c r="AL38" s="260">
        <f t="shared" si="28"/>
        <v>3.2</v>
      </c>
      <c r="AM38" s="260" t="str">
        <f t="shared" si="28"/>
        <v xml:space="preserve"> </v>
      </c>
      <c r="AN38" s="260" t="str">
        <f t="shared" si="28"/>
        <v xml:space="preserve"> </v>
      </c>
      <c r="AO38" s="260">
        <f t="shared" si="28"/>
        <v>3.75</v>
      </c>
      <c r="AP38" s="260">
        <f t="shared" si="28"/>
        <v>4.25</v>
      </c>
      <c r="AQ38" s="260">
        <f t="shared" si="28"/>
        <v>4.3600000000000003</v>
      </c>
      <c r="AR38" s="260">
        <f t="shared" si="28"/>
        <v>4.88</v>
      </c>
      <c r="AS38" s="260">
        <f t="shared" si="28"/>
        <v>4</v>
      </c>
      <c r="AT38" s="260">
        <f t="shared" si="28"/>
        <v>4.708333333333333</v>
      </c>
      <c r="AU38" s="260" t="str">
        <f t="shared" si="28"/>
        <v xml:space="preserve"> 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>
        <v>17</v>
      </c>
      <c r="H39" s="262">
        <v>23</v>
      </c>
      <c r="I39" s="262">
        <v>7</v>
      </c>
      <c r="J39" s="262">
        <v>24</v>
      </c>
      <c r="K39" s="321">
        <v>1</v>
      </c>
      <c r="L39" s="262" t="str">
        <v>0</v>
      </c>
      <c r="M39" s="322" t="str">
        <v>0</v>
      </c>
      <c r="N39" s="262">
        <v>6</v>
      </c>
      <c r="O39" s="263">
        <v>9</v>
      </c>
      <c r="P39" s="263">
        <v>10</v>
      </c>
      <c r="Q39" s="263">
        <v>24</v>
      </c>
      <c r="R39" s="263">
        <v>7</v>
      </c>
      <c r="S39" s="262">
        <v>17</v>
      </c>
      <c r="T39" s="262" t="str">
        <v>0</v>
      </c>
      <c r="U39" s="262" t="str">
        <v xml:space="preserve"> </v>
      </c>
      <c r="V39" s="264">
        <f>IF(COUNTIF(V6:V37,5)=0,"0",COUNTIF(V6:V37,5))</f>
        <v>1</v>
      </c>
      <c r="W39" s="136"/>
      <c r="X39" s="3">
        <f>SUM(X38:AB38)</f>
        <v>269</v>
      </c>
      <c r="Y39" s="3"/>
      <c r="Z39" s="3"/>
      <c r="AA39" s="3"/>
      <c r="AB39" s="3"/>
      <c r="AC39" s="265"/>
      <c r="AD39" s="255">
        <f t="shared" si="8"/>
        <v>2</v>
      </c>
      <c r="AE39" s="266"/>
      <c r="AG39" s="267" t="str">
        <f t="shared" ref="AG39:AU39" si="29">IF(COUNTIF(AG6:AG37,5)=0,"0",COUNTIF(AG6:AG37,5))</f>
        <v>0</v>
      </c>
      <c r="AH39" s="267">
        <f t="shared" si="29"/>
        <v>17</v>
      </c>
      <c r="AI39" s="267">
        <f t="shared" si="29"/>
        <v>23</v>
      </c>
      <c r="AJ39" s="267">
        <f t="shared" si="29"/>
        <v>7</v>
      </c>
      <c r="AK39" s="267">
        <f t="shared" si="29"/>
        <v>24</v>
      </c>
      <c r="AL39" s="267">
        <f t="shared" si="29"/>
        <v>1</v>
      </c>
      <c r="AM39" s="267" t="str">
        <f t="shared" si="29"/>
        <v>0</v>
      </c>
      <c r="AN39" s="267" t="str">
        <f t="shared" si="29"/>
        <v>0</v>
      </c>
      <c r="AO39" s="267">
        <f t="shared" si="29"/>
        <v>6</v>
      </c>
      <c r="AP39" s="267">
        <f t="shared" si="29"/>
        <v>9</v>
      </c>
      <c r="AQ39" s="267">
        <f t="shared" si="29"/>
        <v>10</v>
      </c>
      <c r="AR39" s="267">
        <f t="shared" si="29"/>
        <v>24</v>
      </c>
      <c r="AS39" s="267">
        <f t="shared" si="29"/>
        <v>7</v>
      </c>
      <c r="AT39" s="267">
        <f t="shared" si="29"/>
        <v>17</v>
      </c>
      <c r="AU39" s="267" t="str">
        <f t="shared" si="29"/>
        <v>0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>
        <v>6</v>
      </c>
      <c r="H40" s="272">
        <v>2</v>
      </c>
      <c r="I40" s="272">
        <v>9</v>
      </c>
      <c r="J40" s="272" t="str">
        <v>0</v>
      </c>
      <c r="K40" s="323">
        <v>8</v>
      </c>
      <c r="L40" s="272" t="str">
        <v>0</v>
      </c>
      <c r="M40" s="324" t="str">
        <v>0</v>
      </c>
      <c r="N40" s="272">
        <v>6</v>
      </c>
      <c r="O40" s="273">
        <v>12</v>
      </c>
      <c r="P40" s="273">
        <v>14</v>
      </c>
      <c r="Q40" s="273" t="str">
        <v>0</v>
      </c>
      <c r="R40" s="273">
        <v>12</v>
      </c>
      <c r="S40" s="272">
        <v>7</v>
      </c>
      <c r="T40" s="272" t="str">
        <v>0</v>
      </c>
      <c r="U40" s="272" t="str">
        <v xml:space="preserve"> </v>
      </c>
      <c r="V40" s="274">
        <f>IF(COUNTIF(V6:V37,4)=0,"0",COUNTIF(V6:V37,4))</f>
        <v>4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2</v>
      </c>
      <c r="AA40" s="275">
        <f>IF(COUNTIF(AA6:AA37,4)=0," ",COUNTIF(AA6:AA37,4))</f>
        <v>3</v>
      </c>
      <c r="AB40" s="275">
        <f>IF(COUNTIF(AB6:AB37,4)=0," ",COUNTIF(AB6:AB37,4))</f>
        <v>4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>
        <f t="shared" si="30"/>
        <v>6</v>
      </c>
      <c r="AI40" s="275">
        <f t="shared" si="30"/>
        <v>2</v>
      </c>
      <c r="AJ40" s="275">
        <f t="shared" si="30"/>
        <v>9</v>
      </c>
      <c r="AK40" s="275" t="str">
        <f t="shared" si="30"/>
        <v>0</v>
      </c>
      <c r="AL40" s="275">
        <f t="shared" si="30"/>
        <v>8</v>
      </c>
      <c r="AM40" s="275" t="str">
        <f t="shared" si="30"/>
        <v>0</v>
      </c>
      <c r="AN40" s="275" t="str">
        <f t="shared" si="30"/>
        <v>0</v>
      </c>
      <c r="AO40" s="275">
        <f t="shared" si="30"/>
        <v>6</v>
      </c>
      <c r="AP40" s="275">
        <f t="shared" si="30"/>
        <v>12</v>
      </c>
      <c r="AQ40" s="275">
        <f t="shared" si="30"/>
        <v>14</v>
      </c>
      <c r="AR40" s="275" t="str">
        <f t="shared" si="30"/>
        <v>0</v>
      </c>
      <c r="AS40" s="275">
        <f t="shared" si="30"/>
        <v>12</v>
      </c>
      <c r="AT40" s="275">
        <f t="shared" si="30"/>
        <v>7</v>
      </c>
      <c r="AU40" s="275" t="str">
        <f t="shared" si="30"/>
        <v>0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>
        <v>8</v>
      </c>
      <c r="J41" s="281" t="str">
        <v>0</v>
      </c>
      <c r="K41" s="325">
        <v>11</v>
      </c>
      <c r="L41" s="281" t="str">
        <v>0</v>
      </c>
      <c r="M41" s="326" t="str">
        <v>0</v>
      </c>
      <c r="N41" s="281">
        <v>12</v>
      </c>
      <c r="O41" s="282">
        <v>3</v>
      </c>
      <c r="P41" s="282">
        <v>1</v>
      </c>
      <c r="Q41" s="282" t="str">
        <v>0</v>
      </c>
      <c r="R41" s="282">
        <v>5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14</v>
      </c>
      <c r="W41" s="284"/>
      <c r="X41" s="284"/>
      <c r="Y41" s="284">
        <f>IF(COUNTIF(Y6:Y37,3)=0," ",COUNTIF(Y6:Y37,3))</f>
        <v>1</v>
      </c>
      <c r="Z41" s="284">
        <f>IF(COUNTIF(Z6:Z37,3)=0," ",COUNTIF(Z6:Z37,3))</f>
        <v>3</v>
      </c>
      <c r="AA41" s="284">
        <f>IF(COUNTIF(AA6:AA37,3)=0," ",COUNTIF(AA6:AA37,3))</f>
        <v>6</v>
      </c>
      <c r="AB41" s="284">
        <f>IF(COUNTIF(AB6:AB37,3)=0," ",COUNTIF(AB6:AB37,3))</f>
        <v>1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 t="str">
        <f t="shared" si="31"/>
        <v>0</v>
      </c>
      <c r="AJ41" s="284">
        <f t="shared" si="31"/>
        <v>8</v>
      </c>
      <c r="AK41" s="284" t="str">
        <f t="shared" si="31"/>
        <v>0</v>
      </c>
      <c r="AL41" s="284">
        <f t="shared" si="31"/>
        <v>11</v>
      </c>
      <c r="AM41" s="284" t="str">
        <f t="shared" si="31"/>
        <v>0</v>
      </c>
      <c r="AN41" s="284" t="str">
        <f t="shared" si="31"/>
        <v>0</v>
      </c>
      <c r="AO41" s="284">
        <f t="shared" si="31"/>
        <v>12</v>
      </c>
      <c r="AP41" s="284">
        <f t="shared" si="31"/>
        <v>3</v>
      </c>
      <c r="AQ41" s="284">
        <f t="shared" si="31"/>
        <v>1</v>
      </c>
      <c r="AR41" s="284" t="str">
        <f t="shared" si="31"/>
        <v>0</v>
      </c>
      <c r="AS41" s="284">
        <f t="shared" si="31"/>
        <v>5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1</v>
      </c>
      <c r="J42" s="85">
        <v>0</v>
      </c>
      <c r="K42" s="317">
        <v>5</v>
      </c>
      <c r="L42" s="85">
        <v>0</v>
      </c>
      <c r="M42" s="318">
        <v>0</v>
      </c>
      <c r="N42" s="85">
        <v>0</v>
      </c>
      <c r="O42" s="102">
        <v>0</v>
      </c>
      <c r="P42" s="102">
        <v>0</v>
      </c>
      <c r="Q42" s="102">
        <v>1</v>
      </c>
      <c r="R42" s="102">
        <v>1</v>
      </c>
      <c r="S42" s="85">
        <v>0</v>
      </c>
      <c r="T42" s="85">
        <v>0</v>
      </c>
      <c r="U42" s="85">
        <v>0</v>
      </c>
      <c r="V42" s="245">
        <f>IF(COUNTIF(V6:V37,2)=0,"0",COUNTIF(V6:V37,2))</f>
        <v>6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5</v>
      </c>
      <c r="AA42" s="245">
        <f>IF(COUNTIF(AA6:AA37,2)=0," ",COUNTIF(AA6:AA37,2))</f>
        <v>6</v>
      </c>
      <c r="AB42" s="245" t="str">
        <f>IF(COUNTIF(AB6:AB37,2)=0," ",COUNTIF(AB6:AB37,2))</f>
        <v xml:space="preserve"> 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1</v>
      </c>
      <c r="AK42" s="245">
        <f t="shared" si="32"/>
        <v>0</v>
      </c>
      <c r="AL42" s="245">
        <f t="shared" si="32"/>
        <v>5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0</v>
      </c>
      <c r="AQ42" s="245">
        <f t="shared" si="32"/>
        <v>0</v>
      </c>
      <c r="AR42" s="245">
        <f t="shared" si="32"/>
        <v>1</v>
      </c>
      <c r="AS42" s="245">
        <f t="shared" si="32"/>
        <v>1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2</v>
      </c>
      <c r="H43" s="85">
        <v>0</v>
      </c>
      <c r="I43" s="85">
        <v>0</v>
      </c>
      <c r="J43" s="85">
        <v>1</v>
      </c>
      <c r="K43" s="317">
        <v>0</v>
      </c>
      <c r="L43" s="85">
        <v>2</v>
      </c>
      <c r="M43" s="318">
        <v>0</v>
      </c>
      <c r="N43" s="85">
        <v>1</v>
      </c>
      <c r="O43" s="102">
        <v>1</v>
      </c>
      <c r="P43" s="102">
        <v>0</v>
      </c>
      <c r="Q43" s="102">
        <v>0</v>
      </c>
      <c r="R43" s="102">
        <v>0</v>
      </c>
      <c r="S43" s="85">
        <v>1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COUNTBLANK(AD6:AD30)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2</v>
      </c>
      <c r="AI43" s="291">
        <f t="shared" si="34"/>
        <v>0</v>
      </c>
      <c r="AJ43" s="291">
        <f t="shared" si="34"/>
        <v>0</v>
      </c>
      <c r="AK43" s="291">
        <f t="shared" si="34"/>
        <v>1</v>
      </c>
      <c r="AL43" s="291">
        <f t="shared" si="34"/>
        <v>0</v>
      </c>
      <c r="AM43" s="291">
        <f t="shared" si="34"/>
        <v>2</v>
      </c>
      <c r="AN43" s="291">
        <f t="shared" si="34"/>
        <v>0</v>
      </c>
      <c r="AO43" s="291">
        <f t="shared" si="34"/>
        <v>1</v>
      </c>
      <c r="AP43" s="291">
        <f t="shared" si="34"/>
        <v>1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1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 t="str">
        <v>0</v>
      </c>
      <c r="H44" s="85" t="str">
        <v>0</v>
      </c>
      <c r="I44" s="85" t="str">
        <v>0</v>
      </c>
      <c r="J44" s="85" t="str">
        <v>0</v>
      </c>
      <c r="K44" s="317" t="str">
        <v>0</v>
      </c>
      <c r="L44" s="85">
        <v>23</v>
      </c>
      <c r="M44" s="318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 t="str">
        <f t="shared" si="36"/>
        <v>0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>
        <f t="shared" si="36"/>
        <v>23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317" t="str">
        <v>0</v>
      </c>
      <c r="L45" s="85" t="str">
        <v>0</v>
      </c>
      <c r="M45" s="318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L46" s="36"/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L47" s="36"/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L48" s="36"/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8">
    <mergeCell ref="AX3:BM3"/>
    <mergeCell ref="BP3:CE3"/>
    <mergeCell ref="X39:AB39"/>
    <mergeCell ref="G2:M2"/>
    <mergeCell ref="N2:Q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4020" priority="5" operator="equal">
      <formula>4</formula>
    </cfRule>
    <cfRule type="cellIs" dxfId="14019" priority="6" operator="equal">
      <formula>3</formula>
    </cfRule>
  </conditionalFormatting>
  <conditionalFormatting sqref="Z5:AC5 W40:AF43 AE6:AE39 W39 F37:Q45 AG43:CB43 W44:AW45 M31:Q31 M34:Q36 R31:V45 AG6:AW42 G6:I36 J31:L36 J6:K30 M6:N30 P6:Q30 T6:V30 F6:F30">
    <cfRule type="cellIs" dxfId="14018" priority="7" operator="equal">
      <formula>5</formula>
    </cfRule>
    <cfRule type="cellIs" dxfId="14017" priority="8" operator="equal">
      <formula>4</formula>
    </cfRule>
    <cfRule type="cellIs" dxfId="14016" priority="9" operator="equal">
      <formula>3</formula>
    </cfRule>
  </conditionalFormatting>
  <conditionalFormatting sqref="AF6:AF37">
    <cfRule type="expression" dxfId="14015" priority="10">
      <formula>VALUE(RIGHT(AF6))&gt;AE6</formula>
    </cfRule>
    <cfRule type="expression" dxfId="14014" priority="11">
      <formula>EXACT(RIGHT(AF6,3),"зач")</formula>
    </cfRule>
  </conditionalFormatting>
  <conditionalFormatting sqref="AE3:AJ4 Q3 J3:K3 T3:AC4">
    <cfRule type="expression" dxfId="14013" priority="12">
      <formula>$D$1&lt;J3</formula>
    </cfRule>
    <cfRule type="expression" dxfId="14012" priority="13">
      <formula>$D$1&gt;J3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4011" priority="17">
      <formula>$D$1&lt;T3</formula>
    </cfRule>
    <cfRule type="expression" dxfId="14010" priority="18">
      <formula>$D$1&gt;T3</formula>
    </cfRule>
  </conditionalFormatting>
  <conditionalFormatting sqref="Q3">
    <cfRule type="expression" priority="19">
      <formula>$D$1&lt;Q3</formula>
    </cfRule>
    <cfRule type="expression" priority="20">
      <formula>$D$1&gt;Q3</formula>
    </cfRule>
  </conditionalFormatting>
  <conditionalFormatting sqref="F31:F36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N4">
    <cfRule type="expression" priority="24">
      <formula>$D$1&lt;N4</formula>
    </cfRule>
    <cfRule type="expression" dxfId="14009" priority="25">
      <formula>$D$1&gt;N4</formula>
    </cfRule>
  </conditionalFormatting>
  <conditionalFormatting sqref="N3">
    <cfRule type="expression" dxfId="14008" priority="26">
      <formula>$D$1&lt;N3</formula>
    </cfRule>
    <cfRule type="expression" dxfId="14007" priority="27">
      <formula>$D$1&gt;N3</formula>
    </cfRule>
  </conditionalFormatting>
  <conditionalFormatting sqref="M3:M4">
    <cfRule type="expression" dxfId="14006" priority="28">
      <formula>$D$1&lt;M3</formula>
    </cfRule>
    <cfRule type="expression" dxfId="14005" priority="29">
      <formula>$D$1&gt;M3</formula>
    </cfRule>
  </conditionalFormatting>
  <conditionalFormatting sqref="M32:M33">
    <cfRule type="cellIs" dxfId="14004" priority="30" operator="equal">
      <formula>5</formula>
    </cfRule>
    <cfRule type="cellIs" priority="31" operator="equal">
      <formula>4</formula>
    </cfRule>
    <cfRule type="cellIs" priority="32" operator="equal">
      <formula>3</formula>
    </cfRule>
  </conditionalFormatting>
  <conditionalFormatting sqref="N32:N33">
    <cfRule type="cellIs" priority="33" operator="equal">
      <formula>5</formula>
    </cfRule>
    <cfRule type="cellIs" dxfId="14003" priority="34" operator="equal">
      <formula>4</formula>
    </cfRule>
    <cfRule type="cellIs" dxfId="14002" priority="35" operator="equal">
      <formula>3</formula>
    </cfRule>
  </conditionalFormatting>
  <conditionalFormatting sqref="P32:P33">
    <cfRule type="cellIs" priority="36" operator="equal">
      <formula>5</formula>
    </cfRule>
    <cfRule type="cellIs" priority="37" operator="equal">
      <formula>4</formula>
    </cfRule>
    <cfRule type="cellIs" priority="38" operator="equal">
      <formula>3</formula>
    </cfRule>
  </conditionalFormatting>
  <conditionalFormatting sqref="O32:O33">
    <cfRule type="cellIs" dxfId="14001" priority="39" operator="equal">
      <formula>5</formula>
    </cfRule>
    <cfRule type="cellIs" dxfId="14000" priority="40" operator="equal">
      <formula>4</formula>
    </cfRule>
    <cfRule type="cellIs" priority="41" operator="equal">
      <formula>3</formula>
    </cfRule>
  </conditionalFormatting>
  <conditionalFormatting sqref="Q32:Q33">
    <cfRule type="cellIs" priority="42" operator="equal">
      <formula>5</formula>
    </cfRule>
    <cfRule type="cellIs" priority="43" operator="equal">
      <formula>4</formula>
    </cfRule>
    <cfRule type="cellIs" dxfId="13999" priority="44" operator="equal">
      <formula>3</formula>
    </cfRule>
  </conditionalFormatting>
  <conditionalFormatting sqref="G3">
    <cfRule type="expression" dxfId="13998" priority="45">
      <formula>$D$1&lt;G3</formula>
    </cfRule>
    <cfRule type="expression" dxfId="13997" priority="46">
      <formula>$D$1&gt;G3</formula>
    </cfRule>
  </conditionalFormatting>
  <conditionalFormatting sqref="J5:K5">
    <cfRule type="cellIs" dxfId="13996" priority="47" operator="equal">
      <formula>5</formula>
    </cfRule>
    <cfRule type="cellIs" dxfId="13995" priority="48" operator="equal">
      <formula>4</formula>
    </cfRule>
    <cfRule type="cellIs" dxfId="13994" priority="49" operator="equal">
      <formula>3</formula>
    </cfRule>
  </conditionalFormatting>
  <conditionalFormatting sqref="J3">
    <cfRule type="expression" priority="50">
      <formula>$D$1&lt;J3</formula>
    </cfRule>
    <cfRule type="expression" priority="51">
      <formula>$D$1&gt;J3</formula>
    </cfRule>
  </conditionalFormatting>
  <conditionalFormatting sqref="J4:K4">
    <cfRule type="expression" priority="52">
      <formula>$D$1&lt;J4</formula>
    </cfRule>
    <cfRule type="expression" dxfId="13993" priority="53">
      <formula>$D$1&gt;J4</formula>
    </cfRule>
  </conditionalFormatting>
  <conditionalFormatting sqref="I3">
    <cfRule type="expression" dxfId="13992" priority="54">
      <formula>$D$1&lt;I3</formula>
    </cfRule>
    <cfRule type="expression" dxfId="13991" priority="55">
      <formula>$D$1&gt;I3</formula>
    </cfRule>
  </conditionalFormatting>
  <conditionalFormatting sqref="I4">
    <cfRule type="expression" dxfId="13990" priority="56">
      <formula>$D$1&lt;I4</formula>
    </cfRule>
    <cfRule type="expression" priority="57">
      <formula>$D$1&gt;I4</formula>
    </cfRule>
  </conditionalFormatting>
  <conditionalFormatting sqref="G5">
    <cfRule type="cellIs" priority="58" operator="equal">
      <formula>5</formula>
    </cfRule>
    <cfRule type="cellIs" priority="59" operator="equal">
      <formula>4</formula>
    </cfRule>
    <cfRule type="cellIs" dxfId="13989" priority="60" operator="equal">
      <formula>3</formula>
    </cfRule>
  </conditionalFormatting>
  <conditionalFormatting sqref="G4">
    <cfRule type="expression" dxfId="13988" priority="61">
      <formula>$D$1&lt;G4</formula>
    </cfRule>
    <cfRule type="expression" priority="62">
      <formula>$D$1&gt;G4</formula>
    </cfRule>
  </conditionalFormatting>
  <conditionalFormatting sqref="I5">
    <cfRule type="cellIs" priority="63" operator="equal">
      <formula>5</formula>
    </cfRule>
    <cfRule type="cellIs" priority="64" operator="equal">
      <formula>4</formula>
    </cfRule>
    <cfRule type="cellIs" priority="65" operator="equal">
      <formula>3</formula>
    </cfRule>
  </conditionalFormatting>
  <conditionalFormatting sqref="P3">
    <cfRule type="expression" priority="66">
      <formula>$D$4&lt;P3</formula>
    </cfRule>
    <cfRule type="expression" priority="67">
      <formula>$D$4&gt;P3</formula>
    </cfRule>
  </conditionalFormatting>
  <conditionalFormatting sqref="P3">
    <cfRule type="expression" dxfId="13987" priority="68">
      <formula>$D$1&lt;P3</formula>
    </cfRule>
    <cfRule type="expression" dxfId="13986" priority="69">
      <formula>$D$1&gt;P3</formula>
    </cfRule>
  </conditionalFormatting>
  <conditionalFormatting sqref="H5">
    <cfRule type="cellIs" dxfId="13985" priority="70" operator="equal">
      <formula>5</formula>
    </cfRule>
    <cfRule type="cellIs" dxfId="13984" priority="71" operator="equal">
      <formula>4</formula>
    </cfRule>
    <cfRule type="cellIs" dxfId="13983" priority="72" operator="equal">
      <formula>3</formula>
    </cfRule>
  </conditionalFormatting>
  <conditionalFormatting sqref="M5">
    <cfRule type="cellIs" dxfId="13982" priority="73" operator="equal">
      <formula>5</formula>
    </cfRule>
    <cfRule type="cellIs" dxfId="13981" priority="74" operator="equal">
      <formula>4</formula>
    </cfRule>
    <cfRule type="cellIs" dxfId="13980" priority="75" operator="equal">
      <formula>3</formula>
    </cfRule>
  </conditionalFormatting>
  <conditionalFormatting sqref="F3">
    <cfRule type="expression" dxfId="13979" priority="76">
      <formula>$D$4&lt;F3</formula>
    </cfRule>
    <cfRule type="expression" dxfId="13978" priority="77">
      <formula>$D$4&gt;F3</formula>
    </cfRule>
  </conditionalFormatting>
  <conditionalFormatting sqref="F3">
    <cfRule type="expression" dxfId="13977" priority="78">
      <formula>$D$1&lt;F3</formula>
    </cfRule>
    <cfRule type="expression" dxfId="13976" priority="79">
      <formula>$D$1&gt;F3</formula>
    </cfRule>
  </conditionalFormatting>
  <conditionalFormatting sqref="F4">
    <cfRule type="expression" dxfId="13975" priority="80">
      <formula>$D$4&lt;F4</formula>
    </cfRule>
    <cfRule type="expression" dxfId="13974" priority="81">
      <formula>$D$4&gt;F4</formula>
    </cfRule>
  </conditionalFormatting>
  <conditionalFormatting sqref="F4">
    <cfRule type="expression" priority="82">
      <formula>$D$1&lt;F4</formula>
    </cfRule>
    <cfRule type="expression" priority="83">
      <formula>$D$1&gt;F4</formula>
    </cfRule>
  </conditionalFormatting>
  <conditionalFormatting sqref="F4">
    <cfRule type="expression" priority="84">
      <formula>$D$4&lt;F4</formula>
    </cfRule>
    <cfRule type="expression" dxfId="13973" priority="85">
      <formula>$D$4&gt;F4</formula>
    </cfRule>
  </conditionalFormatting>
  <conditionalFormatting sqref="F5">
    <cfRule type="cellIs" dxfId="13972" priority="86" operator="equal">
      <formula>5</formula>
    </cfRule>
    <cfRule type="cellIs" dxfId="13971" priority="87" operator="equal">
      <formula>4</formula>
    </cfRule>
    <cfRule type="cellIs" dxfId="13970" priority="88" operator="equal">
      <formula>3</formula>
    </cfRule>
  </conditionalFormatting>
  <conditionalFormatting sqref="H3">
    <cfRule type="expression" dxfId="13969" priority="89">
      <formula>$D$1&lt;H3</formula>
    </cfRule>
    <cfRule type="expression" dxfId="13968" priority="90">
      <formula>$D$1&gt;H3</formula>
    </cfRule>
  </conditionalFormatting>
  <conditionalFormatting sqref="H4">
    <cfRule type="expression" dxfId="13967" priority="91">
      <formula>$D$4&lt;H4</formula>
    </cfRule>
    <cfRule type="expression" dxfId="13966" priority="92">
      <formula>$D$4&gt;H4</formula>
    </cfRule>
  </conditionalFormatting>
  <conditionalFormatting sqref="H4">
    <cfRule type="expression" dxfId="13965" priority="93">
      <formula>$D$1&lt;H4</formula>
    </cfRule>
    <cfRule type="expression" dxfId="13964" priority="94">
      <formula>$D$1&gt;H4</formula>
    </cfRule>
  </conditionalFormatting>
  <conditionalFormatting sqref="H4">
    <cfRule type="expression" dxfId="13963" priority="95">
      <formula>$D$4&lt;H4</formula>
    </cfRule>
    <cfRule type="expression" dxfId="13962" priority="96">
      <formula>$D$4&gt;H4</formula>
    </cfRule>
  </conditionalFormatting>
  <conditionalFormatting sqref="O6:O30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O3">
    <cfRule type="expression" dxfId="13961" priority="100">
      <formula>$D$1&lt;O3</formula>
    </cfRule>
    <cfRule type="expression" dxfId="13960" priority="101">
      <formula>$D$1&gt;O3</formula>
    </cfRule>
  </conditionalFormatting>
  <conditionalFormatting sqref="O4">
    <cfRule type="expression" dxfId="13959" priority="102">
      <formula>$D$1&lt;O4</formula>
    </cfRule>
    <cfRule type="expression" dxfId="13958" priority="103">
      <formula>$D$1&gt;O4</formula>
    </cfRule>
  </conditionalFormatting>
  <conditionalFormatting sqref="O4">
    <cfRule type="expression" priority="104">
      <formula>$D$1&lt;O4</formula>
    </cfRule>
    <cfRule type="expression" priority="105">
      <formula>$D$1&gt;O4</formula>
    </cfRule>
  </conditionalFormatting>
  <conditionalFormatting sqref="O5">
    <cfRule type="cellIs" priority="106" operator="equal">
      <formula>5</formula>
    </cfRule>
    <cfRule type="cellIs" dxfId="13957" priority="107" operator="equal">
      <formula>4</formula>
    </cfRule>
    <cfRule type="cellIs" dxfId="13956" priority="108" operator="equal">
      <formula>3</formula>
    </cfRule>
  </conditionalFormatting>
  <conditionalFormatting sqref="O4">
    <cfRule type="expression" dxfId="13955" priority="109">
      <formula>$D$1&lt;O4</formula>
    </cfRule>
    <cfRule type="expression" dxfId="13954" priority="110">
      <formula>$D$1&gt;O4</formula>
    </cfRule>
  </conditionalFormatting>
  <conditionalFormatting sqref="O4">
    <cfRule type="expression" dxfId="13953" priority="111">
      <formula>$D$1&lt;O4</formula>
    </cfRule>
    <cfRule type="expression" dxfId="13952" priority="112">
      <formula>$D$1&gt;O4</formula>
    </cfRule>
  </conditionalFormatting>
  <conditionalFormatting sqref="O4">
    <cfRule type="expression" dxfId="13951" priority="113">
      <formula>$D$1&lt;O4</formula>
    </cfRule>
    <cfRule type="expression" dxfId="13950" priority="114">
      <formula>$D$1&gt;O4</formula>
    </cfRule>
  </conditionalFormatting>
  <conditionalFormatting sqref="O4">
    <cfRule type="expression" dxfId="13949" priority="115">
      <formula>$D$1&lt;O4</formula>
    </cfRule>
    <cfRule type="expression" dxfId="13948" priority="116">
      <formula>$D$1&gt;O4</formula>
    </cfRule>
  </conditionalFormatting>
  <conditionalFormatting sqref="R6:S30">
    <cfRule type="cellIs" dxfId="13947" priority="117" operator="equal">
      <formula>5</formula>
    </cfRule>
    <cfRule type="cellIs" dxfId="13946" priority="118" operator="equal">
      <formula>4</formula>
    </cfRule>
    <cfRule type="cellIs" dxfId="13945" priority="119" operator="equal">
      <formula>3</formula>
    </cfRule>
  </conditionalFormatting>
  <conditionalFormatting sqref="S3">
    <cfRule type="expression" dxfId="13944" priority="120">
      <formula>$D$1&lt;S3</formula>
    </cfRule>
    <cfRule type="expression" dxfId="13943" priority="121">
      <formula>$D$1&gt;S3</formula>
    </cfRule>
  </conditionalFormatting>
  <conditionalFormatting sqref="S3">
    <cfRule type="expression" dxfId="13942" priority="122">
      <formula>$D$1&lt;S3</formula>
    </cfRule>
    <cfRule type="expression" dxfId="13941" priority="123">
      <formula>$D$1&gt;S3</formula>
    </cfRule>
  </conditionalFormatting>
  <conditionalFormatting sqref="S4">
    <cfRule type="expression" dxfId="13940" priority="124">
      <formula>$D$1&lt;S4</formula>
    </cfRule>
    <cfRule type="expression" dxfId="13939" priority="125">
      <formula>$D$1&gt;S4</formula>
    </cfRule>
  </conditionalFormatting>
  <conditionalFormatting sqref="S4">
    <cfRule type="expression" dxfId="13938" priority="126">
      <formula>$D$1&lt;S4</formula>
    </cfRule>
    <cfRule type="expression" dxfId="13937" priority="127">
      <formula>$D$1&gt;S4</formula>
    </cfRule>
  </conditionalFormatting>
  <conditionalFormatting sqref="S4">
    <cfRule type="expression" dxfId="13936" priority="128">
      <formula>$D$1&lt;S4</formula>
    </cfRule>
    <cfRule type="expression" dxfId="13935" priority="129">
      <formula>$D$1&gt;S4</formula>
    </cfRule>
  </conditionalFormatting>
  <conditionalFormatting sqref="S4">
    <cfRule type="expression" priority="130">
      <formula>$D$1&lt;S4</formula>
    </cfRule>
    <cfRule type="expression" priority="131">
      <formula>$D$1&gt;S4</formula>
    </cfRule>
  </conditionalFormatting>
  <conditionalFormatting sqref="S5">
    <cfRule type="cellIs" priority="132" operator="equal">
      <formula>5</formula>
    </cfRule>
    <cfRule type="cellIs" priority="133" operator="equal">
      <formula>4</formula>
    </cfRule>
    <cfRule type="cellIs" priority="134" operator="equal">
      <formula>3</formula>
    </cfRule>
  </conditionalFormatting>
  <conditionalFormatting sqref="S4">
    <cfRule type="expression" priority="135">
      <formula>$D$1&lt;S4</formula>
    </cfRule>
    <cfRule type="expression" dxfId="13934" priority="136">
      <formula>$D$1&gt;S4</formula>
    </cfRule>
  </conditionalFormatting>
  <conditionalFormatting sqref="S4">
    <cfRule type="expression" dxfId="13933" priority="137">
      <formula>$D$1&lt;S4</formula>
    </cfRule>
    <cfRule type="expression" priority="138">
      <formula>$D$1&gt;S4</formula>
    </cfRule>
  </conditionalFormatting>
  <conditionalFormatting sqref="R3">
    <cfRule type="expression" priority="139">
      <formula>$D$4&lt;R3</formula>
    </cfRule>
    <cfRule type="expression" priority="140">
      <formula>$D$4&gt;R3</formula>
    </cfRule>
  </conditionalFormatting>
  <conditionalFormatting sqref="R3">
    <cfRule type="expression" dxfId="13932" priority="141">
      <formula>$D$1&lt;R3</formula>
    </cfRule>
    <cfRule type="expression" dxfId="13931" priority="142">
      <formula>$D$1&gt;R3</formula>
    </cfRule>
  </conditionalFormatting>
  <conditionalFormatting sqref="R4">
    <cfRule type="expression" dxfId="13930" priority="143">
      <formula>$D$4&lt;R4</formula>
    </cfRule>
    <cfRule type="expression" dxfId="13929" priority="144">
      <formula>$D$4&gt;R4</formula>
    </cfRule>
  </conditionalFormatting>
  <conditionalFormatting sqref="R4">
    <cfRule type="expression" priority="145">
      <formula>$D$1&lt;R4</formula>
    </cfRule>
    <cfRule type="expression" priority="146">
      <formula>$D$1&gt;R4</formula>
    </cfRule>
  </conditionalFormatting>
  <conditionalFormatting sqref="R4">
    <cfRule type="expression" priority="147">
      <formula>$D$4&lt;R4</formula>
    </cfRule>
    <cfRule type="expression" dxfId="13928" priority="148">
      <formula>$D$4&gt;R4</formula>
    </cfRule>
  </conditionalFormatting>
  <conditionalFormatting sqref="R5">
    <cfRule type="cellIs" dxfId="13927" priority="149" operator="equal">
      <formula>5</formula>
    </cfRule>
    <cfRule type="cellIs" priority="150" operator="equal">
      <formula>4</formula>
    </cfRule>
    <cfRule type="cellIs" priority="151" operator="equal">
      <formula>3</formula>
    </cfRule>
  </conditionalFormatting>
  <conditionalFormatting sqref="P4">
    <cfRule type="expression" priority="152">
      <formula>$D$1&lt;P4</formula>
    </cfRule>
    <cfRule type="expression" dxfId="13926" priority="153">
      <formula>$D$1&gt;P4</formula>
    </cfRule>
  </conditionalFormatting>
  <conditionalFormatting sqref="Q4">
    <cfRule type="expression" dxfId="13925" priority="154">
      <formula>$D$1&lt;Q4</formula>
    </cfRule>
    <cfRule type="expression" dxfId="13924" priority="155">
      <formula>$D$1&gt;Q4</formula>
    </cfRule>
  </conditionalFormatting>
  <conditionalFormatting sqref="Q5">
    <cfRule type="cellIs" dxfId="13923" priority="156" operator="equal">
      <formula>5</formula>
    </cfRule>
    <cfRule type="cellIs" dxfId="13922" priority="157" operator="equal">
      <formula>4</formula>
    </cfRule>
    <cfRule type="cellIs" dxfId="13921" priority="158" operator="equal">
      <formula>3</formula>
    </cfRule>
  </conditionalFormatting>
  <conditionalFormatting sqref="Q4">
    <cfRule type="expression" priority="159">
      <formula>$D$1&lt;Q4</formula>
    </cfRule>
    <cfRule type="expression" priority="160">
      <formula>$D$1&gt;Q4</formula>
    </cfRule>
  </conditionalFormatting>
  <conditionalFormatting sqref="Q4">
    <cfRule type="expression" priority="161">
      <formula>$D$1&lt;Q4</formula>
    </cfRule>
    <cfRule type="expression" dxfId="13920" priority="162">
      <formula>$D$1&gt;Q4</formula>
    </cfRule>
  </conditionalFormatting>
  <conditionalFormatting sqref="Q4">
    <cfRule type="expression" dxfId="13919" priority="163">
      <formula>$D$1&lt;Q4</formula>
    </cfRule>
    <cfRule type="expression" dxfId="13918" priority="164">
      <formula>$D$1&gt;Q4</formula>
    </cfRule>
  </conditionalFormatting>
  <conditionalFormatting sqref="Q4">
    <cfRule type="expression" dxfId="13917" priority="165">
      <formula>$D$1&lt;Q4</formula>
    </cfRule>
    <cfRule type="expression" dxfId="13916" priority="166">
      <formula>$D$1&gt;Q4</formula>
    </cfRule>
  </conditionalFormatting>
  <conditionalFormatting sqref="Q4">
    <cfRule type="expression" dxfId="13915" priority="167">
      <formula>$D$1&lt;Q4</formula>
    </cfRule>
    <cfRule type="expression" dxfId="13914" priority="168">
      <formula>$D$1&gt;Q4</formula>
    </cfRule>
  </conditionalFormatting>
  <conditionalFormatting sqref="Q4">
    <cfRule type="expression" dxfId="13913" priority="169">
      <formula>$D$1&lt;Q4</formula>
    </cfRule>
    <cfRule type="expression" priority="170">
      <formula>$D$1&gt;Q4</formula>
    </cfRule>
  </conditionalFormatting>
  <conditionalFormatting sqref="Q4">
    <cfRule type="expression" priority="171">
      <formula>$D$1&lt;Q4</formula>
    </cfRule>
    <cfRule type="expression" priority="172">
      <formula>$D$1&gt;Q4</formula>
    </cfRule>
  </conditionalFormatting>
  <conditionalFormatting sqref="Q5">
    <cfRule type="cellIs" dxfId="13912" priority="173" operator="equal">
      <formula>5</formula>
    </cfRule>
    <cfRule type="cellIs" dxfId="13911" priority="174" operator="equal">
      <formula>4</formula>
    </cfRule>
    <cfRule type="cellIs" dxfId="13910" priority="175" operator="equal">
      <formula>3</formula>
    </cfRule>
  </conditionalFormatting>
  <conditionalFormatting sqref="Q4">
    <cfRule type="expression" dxfId="13909" priority="176">
      <formula>$D$1&lt;Q4</formula>
    </cfRule>
    <cfRule type="expression" priority="177">
      <formula>$D$1&gt;Q4</formula>
    </cfRule>
  </conditionalFormatting>
  <conditionalFormatting sqref="Q4">
    <cfRule type="expression" priority="178">
      <formula>$D$1&lt;Q4</formula>
    </cfRule>
    <cfRule type="expression" priority="179">
      <formula>$D$1&gt;Q4</formula>
    </cfRule>
  </conditionalFormatting>
  <conditionalFormatting sqref="Q4">
    <cfRule type="expression" dxfId="13908" priority="180">
      <formula>$D$1&lt;Q4</formula>
    </cfRule>
    <cfRule type="expression" dxfId="13907" priority="181">
      <formula>$D$1&gt;Q4</formula>
    </cfRule>
  </conditionalFormatting>
  <conditionalFormatting sqref="Q4">
    <cfRule type="expression" dxfId="13906" priority="182">
      <formula>$D$1&lt;Q4</formula>
    </cfRule>
    <cfRule type="expression" dxfId="13905" priority="183">
      <formula>$D$1&gt;Q4</formula>
    </cfRule>
  </conditionalFormatting>
  <pageMargins left="0.7" right="0.7" top="0.75" bottom="0.75" header="0.51180555555555496" footer="0.51180555555555496"/>
  <pageSetup paperSize="9" scale="52" firstPageNumber="0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MK48"/>
  <sheetViews>
    <sheetView view="pageBreakPreview" zoomScale="65" zoomScaleNormal="100" zoomScalePageLayoutView="65" workbookViewId="0">
      <selection activeCell="I15" sqref="I1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4" style="15" customWidth="1"/>
    <col min="4" max="4" width="42.6640625" style="15" customWidth="1"/>
    <col min="5" max="5" width="6.6640625" style="15" customWidth="1"/>
    <col min="6" max="6" width="6.5546875" hidden="1" customWidth="1"/>
    <col min="7" max="7" width="6.5546875" customWidth="1"/>
    <col min="8" max="10" width="7.109375" customWidth="1"/>
    <col min="11" max="11" width="8.44140625" customWidth="1"/>
    <col min="12" max="12" width="6.88671875" customWidth="1"/>
    <col min="13" max="13" width="6.88671875" hidden="1" customWidth="1"/>
    <col min="14" max="19" width="6.88671875" customWidth="1"/>
    <col min="20" max="21" width="6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customWidth="1"/>
    <col min="51" max="51" width="2.6640625" customWidth="1"/>
    <col min="52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20" t="s">
        <v>0</v>
      </c>
      <c r="G2" s="220" t="s">
        <v>0</v>
      </c>
      <c r="H2" s="8" t="s">
        <v>1</v>
      </c>
      <c r="I2" s="8"/>
      <c r="J2" s="8"/>
      <c r="K2" s="8"/>
      <c r="L2" s="8"/>
      <c r="M2" s="8"/>
      <c r="N2" s="8" t="s">
        <v>2</v>
      </c>
      <c r="O2" s="8"/>
      <c r="P2" s="8"/>
      <c r="Q2" s="8"/>
      <c r="R2" s="499" t="s">
        <v>268</v>
      </c>
      <c r="S2" s="499"/>
      <c r="T2" s="221"/>
      <c r="U2" s="298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2641</v>
      </c>
      <c r="B3" s="13"/>
      <c r="C3" s="13"/>
      <c r="D3" s="39" t="s">
        <v>3</v>
      </c>
      <c r="E3" s="40"/>
      <c r="F3" s="222"/>
      <c r="G3" s="204">
        <v>43194</v>
      </c>
      <c r="H3" s="42">
        <v>43243</v>
      </c>
      <c r="I3" s="222">
        <v>43280</v>
      </c>
      <c r="J3" s="222" t="s">
        <v>451</v>
      </c>
      <c r="K3" s="222">
        <v>43295</v>
      </c>
      <c r="L3" s="222">
        <v>43291</v>
      </c>
      <c r="M3" s="222"/>
      <c r="N3" s="222">
        <v>43300</v>
      </c>
      <c r="O3" s="222">
        <v>43312</v>
      </c>
      <c r="P3" s="222">
        <v>43309</v>
      </c>
      <c r="Q3" s="224">
        <v>43306</v>
      </c>
      <c r="R3" s="222">
        <v>43292</v>
      </c>
      <c r="S3" s="224">
        <v>43281</v>
      </c>
      <c r="T3" s="299"/>
      <c r="U3" s="225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232" t="s">
        <v>269</v>
      </c>
      <c r="H4" s="52" t="s">
        <v>12</v>
      </c>
      <c r="I4" s="232" t="s">
        <v>129</v>
      </c>
      <c r="J4" s="53" t="s">
        <v>452</v>
      </c>
      <c r="K4" s="53" t="s">
        <v>270</v>
      </c>
      <c r="L4" s="232" t="s">
        <v>272</v>
      </c>
      <c r="M4" s="232"/>
      <c r="N4" s="53" t="s">
        <v>275</v>
      </c>
      <c r="O4" s="53" t="s">
        <v>14</v>
      </c>
      <c r="P4" s="53" t="s">
        <v>273</v>
      </c>
      <c r="Q4" s="53" t="s">
        <v>274</v>
      </c>
      <c r="R4" s="232" t="s">
        <v>273</v>
      </c>
      <c r="S4" s="53" t="s">
        <v>276</v>
      </c>
      <c r="T4" s="299"/>
      <c r="U4" s="36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277</v>
      </c>
      <c r="H5" s="65" t="s">
        <v>154</v>
      </c>
      <c r="I5" s="63" t="s">
        <v>20</v>
      </c>
      <c r="J5" s="63" t="s">
        <v>279</v>
      </c>
      <c r="K5" s="65" t="s">
        <v>278</v>
      </c>
      <c r="L5" s="63" t="s">
        <v>280</v>
      </c>
      <c r="M5" s="63"/>
      <c r="N5" s="63" t="s">
        <v>284</v>
      </c>
      <c r="O5" s="64" t="s">
        <v>28</v>
      </c>
      <c r="P5" s="64" t="s">
        <v>282</v>
      </c>
      <c r="Q5" s="64" t="s">
        <v>283</v>
      </c>
      <c r="R5" s="63" t="s">
        <v>282</v>
      </c>
      <c r="S5" s="63" t="s">
        <v>285</v>
      </c>
      <c r="T5" s="300"/>
      <c r="U5" s="234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25" customHeight="1" x14ac:dyDescent="0.25">
      <c r="A6" s="80">
        <v>1</v>
      </c>
      <c r="B6" s="81"/>
      <c r="C6" s="82" t="s">
        <v>37</v>
      </c>
      <c r="D6" s="183" t="s">
        <v>453</v>
      </c>
      <c r="E6" s="84">
        <v>2641</v>
      </c>
      <c r="F6" s="85"/>
      <c r="G6" s="85" t="s">
        <v>287</v>
      </c>
      <c r="H6" s="85">
        <v>5</v>
      </c>
      <c r="I6" s="85">
        <v>5</v>
      </c>
      <c r="J6" s="85">
        <v>3</v>
      </c>
      <c r="K6" s="85">
        <v>5</v>
      </c>
      <c r="L6" s="85">
        <v>3</v>
      </c>
      <c r="M6" s="85"/>
      <c r="N6" s="85">
        <v>3</v>
      </c>
      <c r="O6" s="85">
        <v>5</v>
      </c>
      <c r="P6" s="85">
        <v>3</v>
      </c>
      <c r="Q6" s="85">
        <v>3</v>
      </c>
      <c r="R6" s="85">
        <v>3</v>
      </c>
      <c r="S6" s="85">
        <v>4</v>
      </c>
      <c r="T6" s="85"/>
      <c r="U6" s="85"/>
      <c r="V6" s="245">
        <f t="shared" ref="V6:V37" si="0">IF(AC6&gt;0,IF(SUM(X6:Y6)/AC6&gt;0,2,IF(AND(SUM(X6:Y6)/AC6=0,Z6/AC6&gt;0),3,IF(AND((AB6/AC6+AA6/AC6)=1,AA6/AC6&gt;0),4,5))),0)</f>
        <v>3</v>
      </c>
      <c r="W6" s="98">
        <f t="shared" ref="W6:W37" si="1">COUNTIF(AG6:AV6,"б")</f>
        <v>0</v>
      </c>
      <c r="X6" s="98">
        <f t="shared" ref="X6:X37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6</v>
      </c>
      <c r="AA6" s="98">
        <f t="shared" ref="AA6:AA37" si="5">COUNTIF(AG6:AV6,AA$5)</f>
        <v>1</v>
      </c>
      <c r="AB6" s="98">
        <f t="shared" ref="AB6:AB37" si="6">COUNTIF(AG6:AV6,AB$5)</f>
        <v>4</v>
      </c>
      <c r="AC6" s="98">
        <f t="shared" ref="AC6:AC38" si="7">SUM(X6:AB6)</f>
        <v>11</v>
      </c>
      <c r="AD6" s="246">
        <f t="shared" ref="AD6:AD39" si="8">IF(ISERROR(((X6+Y6)*2+Z6*3+AA6*4+AB6*5)/SUM(X6,Y6:AB6)),"",((X6+Y6)*2+Z6*3+AA6*4+AB6*5)/SUM(X6,Y6:AB6))</f>
        <v>3.8181818181818183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3</v>
      </c>
      <c r="AL6" s="247">
        <f t="shared" ref="AL6:AL37" si="15">IF(ISERROR(VALUE(LEFT(K6))),LEFT(K6),VALUE(LEFT(K6)))</f>
        <v>5</v>
      </c>
      <c r="AM6" s="247">
        <f t="shared" ref="AM6:AM37" si="16">IF(ISERROR(VALUE(LEFT(L6))),LEFT(L6),VALUE(LEFT(L6)))</f>
        <v>3</v>
      </c>
      <c r="AN6" s="247" t="str">
        <f t="shared" ref="AN6:AN37" si="17">IF(ISERROR(VALUE(LEFT(M6))),LEFT(M6),VALUE(LEFT(M6)))</f>
        <v/>
      </c>
      <c r="AO6" s="247">
        <f t="shared" ref="AO6:AO37" si="18">IF(ISERROR(VALUE(LEFT(N6))),LEFT(N6),VALUE(LEFT(N6)))</f>
        <v>3</v>
      </c>
      <c r="AP6" s="247">
        <f t="shared" ref="AP6:AP37" si="19">IF(ISERROR(VALUE(LEFT(O6))),LEFT(O6),VALUE(LEFT(O6)))</f>
        <v>5</v>
      </c>
      <c r="AQ6" s="247">
        <f t="shared" ref="AQ6:AQ37" si="20">IF(ISERROR(VALUE(LEFT(P6))),LEFT(P6),VALUE(LEFT(P6)))</f>
        <v>3</v>
      </c>
      <c r="AR6" s="247">
        <f t="shared" ref="AR6:AR37" si="21">IF(ISERROR(VALUE(LEFT(Q6))),LEFT(Q6),VALUE(LEFT(Q6)))</f>
        <v>3</v>
      </c>
      <c r="AS6" s="247">
        <f t="shared" ref="AS6:AS37" si="22">IF(ISERROR(VALUE(LEFT(R6))),LEFT(R6),VALUE(LEFT(R6)))</f>
        <v>3</v>
      </c>
      <c r="AT6" s="247">
        <f t="shared" ref="AT6:AT37" si="23">IF(ISERROR(VALUE(LEFT(S6))),LEFT(S6),VALUE(LEFT(S6)))</f>
        <v>4</v>
      </c>
      <c r="AU6" s="247" t="str">
        <f t="shared" ref="AU6:AU37" si="24">IF(ISERROR(VALUE(LEFT(T6))),LEFT(T6),VALUE(LEFT(T6)))</f>
        <v/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25" customHeight="1" x14ac:dyDescent="0.25">
      <c r="A7" s="80">
        <v>2</v>
      </c>
      <c r="B7" s="81"/>
      <c r="C7" s="82" t="s">
        <v>37</v>
      </c>
      <c r="D7" s="183" t="s">
        <v>454</v>
      </c>
      <c r="E7" s="84">
        <v>2641</v>
      </c>
      <c r="F7" s="85"/>
      <c r="G7" s="85" t="s">
        <v>292</v>
      </c>
      <c r="H7" s="85">
        <v>5</v>
      </c>
      <c r="I7" s="85">
        <v>5</v>
      </c>
      <c r="J7" s="85">
        <v>3</v>
      </c>
      <c r="K7" s="85">
        <v>5</v>
      </c>
      <c r="L7" s="85">
        <v>3</v>
      </c>
      <c r="M7" s="85"/>
      <c r="N7" s="85">
        <v>3</v>
      </c>
      <c r="O7" s="85">
        <v>5</v>
      </c>
      <c r="P7" s="85">
        <v>4</v>
      </c>
      <c r="Q7" s="85">
        <v>3</v>
      </c>
      <c r="R7" s="85">
        <v>3</v>
      </c>
      <c r="S7" s="85">
        <v>5</v>
      </c>
      <c r="T7" s="85"/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5</v>
      </c>
      <c r="AA7" s="98">
        <f t="shared" si="5"/>
        <v>1</v>
      </c>
      <c r="AB7" s="98">
        <f t="shared" si="6"/>
        <v>5</v>
      </c>
      <c r="AC7" s="98">
        <f t="shared" si="7"/>
        <v>11</v>
      </c>
      <c r="AD7" s="246">
        <f t="shared" si="8"/>
        <v>4</v>
      </c>
      <c r="AE7" s="99">
        <f t="shared" si="9"/>
        <v>0</v>
      </c>
      <c r="AG7" s="247" t="str">
        <f t="shared" si="10"/>
        <v/>
      </c>
      <c r="AH7" s="247" t="str">
        <f t="shared" si="11"/>
        <v>а</v>
      </c>
      <c r="AI7" s="247">
        <f t="shared" si="12"/>
        <v>5</v>
      </c>
      <c r="AJ7" s="247">
        <f t="shared" si="13"/>
        <v>5</v>
      </c>
      <c r="AK7" s="247">
        <f t="shared" si="14"/>
        <v>3</v>
      </c>
      <c r="AL7" s="247">
        <f t="shared" si="15"/>
        <v>5</v>
      </c>
      <c r="AM7" s="247">
        <f t="shared" si="16"/>
        <v>3</v>
      </c>
      <c r="AN7" s="247" t="str">
        <f t="shared" si="17"/>
        <v/>
      </c>
      <c r="AO7" s="247">
        <f t="shared" si="18"/>
        <v>3</v>
      </c>
      <c r="AP7" s="247">
        <f t="shared" si="19"/>
        <v>5</v>
      </c>
      <c r="AQ7" s="247">
        <f t="shared" si="20"/>
        <v>4</v>
      </c>
      <c r="AR7" s="247">
        <f t="shared" si="21"/>
        <v>3</v>
      </c>
      <c r="AS7" s="247">
        <f t="shared" si="22"/>
        <v>3</v>
      </c>
      <c r="AT7" s="247">
        <f t="shared" si="23"/>
        <v>5</v>
      </c>
      <c r="AU7" s="247" t="str">
        <f t="shared" si="24"/>
        <v/>
      </c>
      <c r="AV7" s="247" t="str">
        <f t="shared" si="25"/>
        <v/>
      </c>
      <c r="AW7" s="245">
        <f t="shared" si="26"/>
        <v>0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25" customHeight="1" x14ac:dyDescent="0.25">
      <c r="A8" s="80">
        <v>3</v>
      </c>
      <c r="B8" s="81"/>
      <c r="C8" s="82" t="s">
        <v>52</v>
      </c>
      <c r="D8" s="183" t="s">
        <v>455</v>
      </c>
      <c r="E8" s="84">
        <v>2641</v>
      </c>
      <c r="F8" s="85"/>
      <c r="G8" s="85" t="s">
        <v>287</v>
      </c>
      <c r="H8" s="85">
        <v>5</v>
      </c>
      <c r="I8" s="85">
        <v>5</v>
      </c>
      <c r="J8" s="85">
        <v>4</v>
      </c>
      <c r="K8" s="85">
        <v>5</v>
      </c>
      <c r="L8" s="85">
        <v>3</v>
      </c>
      <c r="M8" s="85"/>
      <c r="N8" s="85">
        <v>4</v>
      </c>
      <c r="O8" s="85">
        <v>5</v>
      </c>
      <c r="P8" s="85">
        <v>4</v>
      </c>
      <c r="Q8" s="85">
        <v>4</v>
      </c>
      <c r="R8" s="85">
        <v>4</v>
      </c>
      <c r="S8" s="85">
        <v>5</v>
      </c>
      <c r="T8" s="85"/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1</v>
      </c>
      <c r="AA8" s="98">
        <f t="shared" si="5"/>
        <v>5</v>
      </c>
      <c r="AB8" s="98">
        <f t="shared" si="6"/>
        <v>5</v>
      </c>
      <c r="AC8" s="98">
        <f t="shared" si="7"/>
        <v>11</v>
      </c>
      <c r="AD8" s="246">
        <f t="shared" si="8"/>
        <v>4.3636363636363633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5</v>
      </c>
      <c r="AK8" s="247">
        <f t="shared" si="14"/>
        <v>4</v>
      </c>
      <c r="AL8" s="247">
        <f t="shared" si="15"/>
        <v>5</v>
      </c>
      <c r="AM8" s="247">
        <f t="shared" si="16"/>
        <v>3</v>
      </c>
      <c r="AN8" s="247" t="str">
        <f t="shared" si="17"/>
        <v/>
      </c>
      <c r="AO8" s="247">
        <f t="shared" si="18"/>
        <v>4</v>
      </c>
      <c r="AP8" s="247">
        <f t="shared" si="19"/>
        <v>5</v>
      </c>
      <c r="AQ8" s="247">
        <f t="shared" si="20"/>
        <v>4</v>
      </c>
      <c r="AR8" s="247">
        <f t="shared" si="21"/>
        <v>4</v>
      </c>
      <c r="AS8" s="247">
        <f t="shared" si="22"/>
        <v>4</v>
      </c>
      <c r="AT8" s="247">
        <f t="shared" si="23"/>
        <v>5</v>
      </c>
      <c r="AU8" s="247" t="str">
        <f t="shared" si="24"/>
        <v/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25" customHeight="1" x14ac:dyDescent="0.25">
      <c r="A9" s="80">
        <v>4</v>
      </c>
      <c r="B9" s="81"/>
      <c r="C9" s="82" t="s">
        <v>37</v>
      </c>
      <c r="D9" s="183" t="s">
        <v>456</v>
      </c>
      <c r="E9" s="84">
        <v>2641</v>
      </c>
      <c r="F9" s="85"/>
      <c r="G9" s="85" t="s">
        <v>287</v>
      </c>
      <c r="H9" s="85">
        <v>4</v>
      </c>
      <c r="I9" s="85">
        <v>5</v>
      </c>
      <c r="J9" s="85">
        <v>3</v>
      </c>
      <c r="K9" s="85">
        <v>4</v>
      </c>
      <c r="L9" s="85" t="s">
        <v>166</v>
      </c>
      <c r="M9" s="85"/>
      <c r="N9" s="85">
        <v>3</v>
      </c>
      <c r="O9" s="85">
        <v>5</v>
      </c>
      <c r="P9" s="85">
        <v>4</v>
      </c>
      <c r="Q9" s="85">
        <v>4</v>
      </c>
      <c r="R9" s="85">
        <v>4</v>
      </c>
      <c r="S9" s="85">
        <v>5</v>
      </c>
      <c r="T9" s="85"/>
      <c r="U9" s="85"/>
      <c r="V9" s="245">
        <f t="shared" si="0"/>
        <v>2</v>
      </c>
      <c r="W9" s="98">
        <f t="shared" si="1"/>
        <v>0</v>
      </c>
      <c r="X9" s="98">
        <f t="shared" si="2"/>
        <v>0</v>
      </c>
      <c r="Y9" s="98">
        <f t="shared" si="3"/>
        <v>1</v>
      </c>
      <c r="Z9" s="98">
        <f t="shared" si="4"/>
        <v>2</v>
      </c>
      <c r="AA9" s="98">
        <f t="shared" si="5"/>
        <v>5</v>
      </c>
      <c r="AB9" s="98">
        <f t="shared" si="6"/>
        <v>3</v>
      </c>
      <c r="AC9" s="98">
        <f t="shared" si="7"/>
        <v>11</v>
      </c>
      <c r="AD9" s="246">
        <f t="shared" si="8"/>
        <v>3.9090909090909092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4</v>
      </c>
      <c r="AJ9" s="247">
        <f t="shared" si="13"/>
        <v>5</v>
      </c>
      <c r="AK9" s="247">
        <f t="shared" si="14"/>
        <v>3</v>
      </c>
      <c r="AL9" s="247">
        <f t="shared" si="15"/>
        <v>4</v>
      </c>
      <c r="AM9" s="247">
        <f t="shared" si="16"/>
        <v>2</v>
      </c>
      <c r="AN9" s="247" t="str">
        <f t="shared" si="17"/>
        <v/>
      </c>
      <c r="AO9" s="247">
        <f t="shared" si="18"/>
        <v>3</v>
      </c>
      <c r="AP9" s="247">
        <f t="shared" si="19"/>
        <v>5</v>
      </c>
      <c r="AQ9" s="247">
        <f t="shared" si="20"/>
        <v>4</v>
      </c>
      <c r="AR9" s="247">
        <f t="shared" si="21"/>
        <v>4</v>
      </c>
      <c r="AS9" s="247">
        <f t="shared" si="22"/>
        <v>4</v>
      </c>
      <c r="AT9" s="247">
        <f t="shared" si="23"/>
        <v>5</v>
      </c>
      <c r="AU9" s="247" t="str">
        <f t="shared" si="24"/>
        <v/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25" customHeight="1" x14ac:dyDescent="0.25">
      <c r="A10" s="80">
        <v>5</v>
      </c>
      <c r="B10" s="81"/>
      <c r="C10" s="82" t="s">
        <v>37</v>
      </c>
      <c r="D10" s="183" t="s">
        <v>457</v>
      </c>
      <c r="E10" s="84">
        <v>2641</v>
      </c>
      <c r="F10" s="85"/>
      <c r="G10" s="85" t="s">
        <v>287</v>
      </c>
      <c r="H10" s="85">
        <v>4</v>
      </c>
      <c r="I10" s="85">
        <v>5</v>
      </c>
      <c r="J10" s="85">
        <v>4</v>
      </c>
      <c r="K10" s="85">
        <v>5</v>
      </c>
      <c r="L10" s="85">
        <v>3</v>
      </c>
      <c r="M10" s="85"/>
      <c r="N10" s="85">
        <v>4</v>
      </c>
      <c r="O10" s="85">
        <v>5</v>
      </c>
      <c r="P10" s="85">
        <v>3</v>
      </c>
      <c r="Q10" s="85">
        <v>3</v>
      </c>
      <c r="R10" s="85">
        <v>4</v>
      </c>
      <c r="S10" s="85">
        <v>5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3</v>
      </c>
      <c r="AA10" s="98">
        <f t="shared" si="5"/>
        <v>4</v>
      </c>
      <c r="AB10" s="98">
        <f t="shared" si="6"/>
        <v>4</v>
      </c>
      <c r="AC10" s="98">
        <f t="shared" si="7"/>
        <v>11</v>
      </c>
      <c r="AD10" s="246">
        <f t="shared" si="8"/>
        <v>4.0909090909090908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4</v>
      </c>
      <c r="AJ10" s="247">
        <f t="shared" si="13"/>
        <v>5</v>
      </c>
      <c r="AK10" s="247">
        <f t="shared" si="14"/>
        <v>4</v>
      </c>
      <c r="AL10" s="247">
        <f t="shared" si="15"/>
        <v>5</v>
      </c>
      <c r="AM10" s="247">
        <f t="shared" si="16"/>
        <v>3</v>
      </c>
      <c r="AN10" s="247" t="str">
        <f t="shared" si="17"/>
        <v/>
      </c>
      <c r="AO10" s="247">
        <f t="shared" si="18"/>
        <v>4</v>
      </c>
      <c r="AP10" s="247">
        <f t="shared" si="19"/>
        <v>5</v>
      </c>
      <c r="AQ10" s="247">
        <f t="shared" si="20"/>
        <v>3</v>
      </c>
      <c r="AR10" s="247">
        <f t="shared" si="21"/>
        <v>3</v>
      </c>
      <c r="AS10" s="247">
        <f t="shared" si="22"/>
        <v>4</v>
      </c>
      <c r="AT10" s="247">
        <f t="shared" si="23"/>
        <v>5</v>
      </c>
      <c r="AU10" s="247" t="str">
        <f t="shared" si="24"/>
        <v/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25" customHeight="1" x14ac:dyDescent="0.25">
      <c r="A11" s="80">
        <v>6</v>
      </c>
      <c r="B11" s="81"/>
      <c r="C11" s="82" t="s">
        <v>37</v>
      </c>
      <c r="D11" s="183" t="s">
        <v>458</v>
      </c>
      <c r="E11" s="84">
        <v>2641</v>
      </c>
      <c r="F11" s="85"/>
      <c r="G11" s="85" t="s">
        <v>292</v>
      </c>
      <c r="H11" s="85">
        <v>4</v>
      </c>
      <c r="I11" s="85">
        <v>4</v>
      </c>
      <c r="J11" s="85">
        <v>3</v>
      </c>
      <c r="K11" s="85">
        <v>4</v>
      </c>
      <c r="L11" s="85" t="s">
        <v>92</v>
      </c>
      <c r="M11" s="85"/>
      <c r="N11" s="85">
        <v>3</v>
      </c>
      <c r="O11" s="85" t="s">
        <v>42</v>
      </c>
      <c r="P11" s="85">
        <v>3</v>
      </c>
      <c r="Q11" s="85">
        <v>3</v>
      </c>
      <c r="R11" s="85">
        <v>3</v>
      </c>
      <c r="S11" s="85">
        <v>4</v>
      </c>
      <c r="T11" s="85"/>
      <c r="U11" s="85"/>
      <c r="V11" s="245">
        <f t="shared" si="0"/>
        <v>2</v>
      </c>
      <c r="W11" s="98">
        <f t="shared" si="1"/>
        <v>0</v>
      </c>
      <c r="X11" s="98">
        <f t="shared" si="2"/>
        <v>0</v>
      </c>
      <c r="Y11" s="98">
        <f t="shared" si="3"/>
        <v>1</v>
      </c>
      <c r="Z11" s="98">
        <f t="shared" si="4"/>
        <v>5</v>
      </c>
      <c r="AA11" s="98">
        <f t="shared" si="5"/>
        <v>4</v>
      </c>
      <c r="AB11" s="98">
        <f t="shared" si="6"/>
        <v>0</v>
      </c>
      <c r="AC11" s="98">
        <f t="shared" si="7"/>
        <v>10</v>
      </c>
      <c r="AD11" s="246">
        <f t="shared" si="8"/>
        <v>3.3</v>
      </c>
      <c r="AE11" s="99">
        <f t="shared" si="9"/>
        <v>0</v>
      </c>
      <c r="AG11" s="247" t="str">
        <f t="shared" si="10"/>
        <v/>
      </c>
      <c r="AH11" s="247" t="str">
        <f t="shared" si="11"/>
        <v>а</v>
      </c>
      <c r="AI11" s="247">
        <f t="shared" si="12"/>
        <v>4</v>
      </c>
      <c r="AJ11" s="247">
        <f t="shared" si="13"/>
        <v>4</v>
      </c>
      <c r="AK11" s="247">
        <f t="shared" si="14"/>
        <v>3</v>
      </c>
      <c r="AL11" s="247">
        <f t="shared" si="15"/>
        <v>4</v>
      </c>
      <c r="AM11" s="247">
        <f t="shared" si="16"/>
        <v>2</v>
      </c>
      <c r="AN11" s="247" t="str">
        <f t="shared" si="17"/>
        <v/>
      </c>
      <c r="AO11" s="247">
        <f t="shared" si="18"/>
        <v>3</v>
      </c>
      <c r="AP11" s="247" t="str">
        <f t="shared" si="19"/>
        <v>а</v>
      </c>
      <c r="AQ11" s="247">
        <f t="shared" si="20"/>
        <v>3</v>
      </c>
      <c r="AR11" s="247">
        <f t="shared" si="21"/>
        <v>3</v>
      </c>
      <c r="AS11" s="247">
        <f t="shared" si="22"/>
        <v>3</v>
      </c>
      <c r="AT11" s="247">
        <f t="shared" si="23"/>
        <v>4</v>
      </c>
      <c r="AU11" s="247" t="str">
        <f t="shared" si="24"/>
        <v/>
      </c>
      <c r="AV11" s="247" t="str">
        <f t="shared" si="25"/>
        <v/>
      </c>
      <c r="AW11" s="245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25" customHeight="1" x14ac:dyDescent="0.25">
      <c r="A12" s="80">
        <v>7</v>
      </c>
      <c r="B12" s="81"/>
      <c r="C12" s="82" t="s">
        <v>37</v>
      </c>
      <c r="D12" s="183" t="s">
        <v>459</v>
      </c>
      <c r="E12" s="84">
        <v>2641</v>
      </c>
      <c r="F12" s="85"/>
      <c r="G12" s="85" t="s">
        <v>292</v>
      </c>
      <c r="H12" s="85">
        <v>5</v>
      </c>
      <c r="I12" s="85">
        <v>5</v>
      </c>
      <c r="J12" s="85">
        <v>5</v>
      </c>
      <c r="K12" s="85">
        <v>5</v>
      </c>
      <c r="L12" s="85">
        <v>5</v>
      </c>
      <c r="M12" s="85"/>
      <c r="N12" s="85">
        <v>5</v>
      </c>
      <c r="O12" s="85">
        <v>5</v>
      </c>
      <c r="P12" s="85">
        <v>5</v>
      </c>
      <c r="Q12" s="85">
        <v>5</v>
      </c>
      <c r="R12" s="85">
        <v>5</v>
      </c>
      <c r="S12" s="85">
        <v>5</v>
      </c>
      <c r="T12" s="85"/>
      <c r="U12" s="85"/>
      <c r="V12" s="245">
        <f t="shared" si="0"/>
        <v>5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0</v>
      </c>
      <c r="AB12" s="98">
        <f t="shared" si="6"/>
        <v>11</v>
      </c>
      <c r="AC12" s="98">
        <f t="shared" si="7"/>
        <v>11</v>
      </c>
      <c r="AD12" s="246">
        <f t="shared" si="8"/>
        <v>5</v>
      </c>
      <c r="AE12" s="99">
        <f t="shared" si="9"/>
        <v>0</v>
      </c>
      <c r="AG12" s="247" t="str">
        <f t="shared" si="10"/>
        <v/>
      </c>
      <c r="AH12" s="247" t="str">
        <f t="shared" si="11"/>
        <v>а</v>
      </c>
      <c r="AI12" s="247">
        <f t="shared" si="12"/>
        <v>5</v>
      </c>
      <c r="AJ12" s="247">
        <f t="shared" si="13"/>
        <v>5</v>
      </c>
      <c r="AK12" s="247">
        <f t="shared" si="14"/>
        <v>5</v>
      </c>
      <c r="AL12" s="247">
        <f t="shared" si="15"/>
        <v>5</v>
      </c>
      <c r="AM12" s="247">
        <f t="shared" si="16"/>
        <v>5</v>
      </c>
      <c r="AN12" s="247" t="str">
        <f t="shared" si="17"/>
        <v/>
      </c>
      <c r="AO12" s="247">
        <f t="shared" si="18"/>
        <v>5</v>
      </c>
      <c r="AP12" s="247">
        <f t="shared" si="19"/>
        <v>5</v>
      </c>
      <c r="AQ12" s="247">
        <f t="shared" si="20"/>
        <v>5</v>
      </c>
      <c r="AR12" s="247">
        <f t="shared" si="21"/>
        <v>5</v>
      </c>
      <c r="AS12" s="247">
        <f t="shared" si="22"/>
        <v>5</v>
      </c>
      <c r="AT12" s="247">
        <f t="shared" si="23"/>
        <v>5</v>
      </c>
      <c r="AU12" s="247" t="str">
        <f t="shared" si="24"/>
        <v/>
      </c>
      <c r="AV12" s="247" t="str">
        <f t="shared" si="25"/>
        <v/>
      </c>
      <c r="AW12" s="245">
        <f t="shared" si="26"/>
        <v>0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25" customHeight="1" x14ac:dyDescent="0.25">
      <c r="A13" s="80">
        <v>8</v>
      </c>
      <c r="B13" s="81"/>
      <c r="C13" s="82" t="s">
        <v>37</v>
      </c>
      <c r="D13" s="183" t="s">
        <v>460</v>
      </c>
      <c r="E13" s="84">
        <v>2641</v>
      </c>
      <c r="F13" s="85"/>
      <c r="G13" s="85" t="s">
        <v>292</v>
      </c>
      <c r="H13" s="85">
        <v>5</v>
      </c>
      <c r="I13" s="85">
        <v>5</v>
      </c>
      <c r="J13" s="85">
        <v>3</v>
      </c>
      <c r="K13" s="85">
        <v>5</v>
      </c>
      <c r="L13" s="85">
        <v>3</v>
      </c>
      <c r="M13" s="85"/>
      <c r="N13" s="85">
        <v>3</v>
      </c>
      <c r="O13" s="85">
        <v>5</v>
      </c>
      <c r="P13" s="85">
        <v>3</v>
      </c>
      <c r="Q13" s="85">
        <v>3</v>
      </c>
      <c r="R13" s="85">
        <v>4</v>
      </c>
      <c r="S13" s="85">
        <v>4</v>
      </c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5</v>
      </c>
      <c r="AA13" s="98">
        <f t="shared" si="5"/>
        <v>2</v>
      </c>
      <c r="AB13" s="98">
        <f t="shared" si="6"/>
        <v>4</v>
      </c>
      <c r="AC13" s="98">
        <f t="shared" si="7"/>
        <v>11</v>
      </c>
      <c r="AD13" s="246">
        <f t="shared" si="8"/>
        <v>3.9090909090909092</v>
      </c>
      <c r="AE13" s="99">
        <f t="shared" si="9"/>
        <v>0</v>
      </c>
      <c r="AG13" s="247" t="str">
        <f t="shared" si="10"/>
        <v/>
      </c>
      <c r="AH13" s="247" t="str">
        <f t="shared" si="11"/>
        <v>а</v>
      </c>
      <c r="AI13" s="247">
        <f t="shared" si="12"/>
        <v>5</v>
      </c>
      <c r="AJ13" s="247">
        <f t="shared" si="13"/>
        <v>5</v>
      </c>
      <c r="AK13" s="247">
        <f t="shared" si="14"/>
        <v>3</v>
      </c>
      <c r="AL13" s="247">
        <f t="shared" si="15"/>
        <v>5</v>
      </c>
      <c r="AM13" s="247">
        <f t="shared" si="16"/>
        <v>3</v>
      </c>
      <c r="AN13" s="247" t="str">
        <f t="shared" si="17"/>
        <v/>
      </c>
      <c r="AO13" s="247">
        <f t="shared" si="18"/>
        <v>3</v>
      </c>
      <c r="AP13" s="247">
        <f t="shared" si="19"/>
        <v>5</v>
      </c>
      <c r="AQ13" s="247">
        <f t="shared" si="20"/>
        <v>3</v>
      </c>
      <c r="AR13" s="247">
        <f t="shared" si="21"/>
        <v>3</v>
      </c>
      <c r="AS13" s="247">
        <f t="shared" si="22"/>
        <v>4</v>
      </c>
      <c r="AT13" s="247">
        <f t="shared" si="23"/>
        <v>4</v>
      </c>
      <c r="AU13" s="247" t="str">
        <f t="shared" si="24"/>
        <v/>
      </c>
      <c r="AV13" s="247" t="str">
        <f t="shared" si="25"/>
        <v/>
      </c>
      <c r="AW13" s="245">
        <f t="shared" si="26"/>
        <v>0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25" customHeight="1" x14ac:dyDescent="0.25">
      <c r="A14" s="80">
        <v>9</v>
      </c>
      <c r="B14" s="248"/>
      <c r="C14" s="82" t="s">
        <v>37</v>
      </c>
      <c r="D14" s="183" t="s">
        <v>461</v>
      </c>
      <c r="E14" s="84">
        <v>2641</v>
      </c>
      <c r="F14" s="85"/>
      <c r="G14" s="85" t="s">
        <v>287</v>
      </c>
      <c r="H14" s="85">
        <v>5</v>
      </c>
      <c r="I14" s="85">
        <v>5</v>
      </c>
      <c r="J14" s="85">
        <v>4</v>
      </c>
      <c r="K14" s="85">
        <v>5</v>
      </c>
      <c r="L14" s="85">
        <v>3</v>
      </c>
      <c r="M14" s="85"/>
      <c r="N14" s="85">
        <v>3</v>
      </c>
      <c r="O14" s="85">
        <v>4</v>
      </c>
      <c r="P14" s="85">
        <v>3</v>
      </c>
      <c r="Q14" s="85">
        <v>5</v>
      </c>
      <c r="R14" s="85">
        <v>3</v>
      </c>
      <c r="S14" s="85">
        <v>4</v>
      </c>
      <c r="T14" s="85"/>
      <c r="U14" s="85"/>
      <c r="V14" s="245">
        <f t="shared" si="0"/>
        <v>3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4</v>
      </c>
      <c r="AA14" s="98">
        <f t="shared" si="5"/>
        <v>3</v>
      </c>
      <c r="AB14" s="98">
        <f t="shared" si="6"/>
        <v>4</v>
      </c>
      <c r="AC14" s="98">
        <f t="shared" si="7"/>
        <v>11</v>
      </c>
      <c r="AD14" s="255">
        <f t="shared" si="8"/>
        <v>4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5</v>
      </c>
      <c r="AJ14" s="247">
        <f t="shared" si="13"/>
        <v>5</v>
      </c>
      <c r="AK14" s="247">
        <f t="shared" si="14"/>
        <v>4</v>
      </c>
      <c r="AL14" s="247">
        <f t="shared" si="15"/>
        <v>5</v>
      </c>
      <c r="AM14" s="247">
        <f t="shared" si="16"/>
        <v>3</v>
      </c>
      <c r="AN14" s="247" t="str">
        <f t="shared" si="17"/>
        <v/>
      </c>
      <c r="AO14" s="247">
        <f t="shared" si="18"/>
        <v>3</v>
      </c>
      <c r="AP14" s="247">
        <f t="shared" si="19"/>
        <v>4</v>
      </c>
      <c r="AQ14" s="247">
        <f t="shared" si="20"/>
        <v>3</v>
      </c>
      <c r="AR14" s="247">
        <f t="shared" si="21"/>
        <v>5</v>
      </c>
      <c r="AS14" s="247">
        <f t="shared" si="22"/>
        <v>3</v>
      </c>
      <c r="AT14" s="247">
        <f t="shared" si="23"/>
        <v>4</v>
      </c>
      <c r="AU14" s="247" t="str">
        <f t="shared" si="24"/>
        <v/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25" customHeight="1" x14ac:dyDescent="0.25">
      <c r="A15" s="80">
        <v>10</v>
      </c>
      <c r="B15" s="248"/>
      <c r="C15" s="82" t="s">
        <v>37</v>
      </c>
      <c r="D15" s="183" t="s">
        <v>462</v>
      </c>
      <c r="E15" s="84">
        <v>2641</v>
      </c>
      <c r="F15" s="85"/>
      <c r="G15" s="85" t="s">
        <v>287</v>
      </c>
      <c r="H15" s="85">
        <v>4</v>
      </c>
      <c r="I15" s="85">
        <v>5</v>
      </c>
      <c r="J15" s="85">
        <v>3</v>
      </c>
      <c r="K15" s="85">
        <v>5</v>
      </c>
      <c r="L15" s="85">
        <v>3</v>
      </c>
      <c r="M15" s="85"/>
      <c r="N15" s="85">
        <v>3</v>
      </c>
      <c r="O15" s="85">
        <v>5</v>
      </c>
      <c r="P15" s="85">
        <v>3</v>
      </c>
      <c r="Q15" s="85">
        <v>4</v>
      </c>
      <c r="R15" s="85">
        <v>3</v>
      </c>
      <c r="S15" s="85">
        <v>4</v>
      </c>
      <c r="T15" s="85"/>
      <c r="U15" s="85"/>
      <c r="V15" s="245">
        <f t="shared" si="0"/>
        <v>3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5</v>
      </c>
      <c r="AA15" s="98">
        <f t="shared" si="5"/>
        <v>3</v>
      </c>
      <c r="AB15" s="98">
        <f t="shared" si="6"/>
        <v>3</v>
      </c>
      <c r="AC15" s="98">
        <f t="shared" si="7"/>
        <v>11</v>
      </c>
      <c r="AD15" s="255">
        <f t="shared" si="8"/>
        <v>3.8181818181818183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>
        <f t="shared" si="13"/>
        <v>5</v>
      </c>
      <c r="AK15" s="247">
        <f t="shared" si="14"/>
        <v>3</v>
      </c>
      <c r="AL15" s="247">
        <f t="shared" si="15"/>
        <v>5</v>
      </c>
      <c r="AM15" s="247">
        <f t="shared" si="16"/>
        <v>3</v>
      </c>
      <c r="AN15" s="247" t="str">
        <f t="shared" si="17"/>
        <v/>
      </c>
      <c r="AO15" s="247">
        <f t="shared" si="18"/>
        <v>3</v>
      </c>
      <c r="AP15" s="247">
        <f t="shared" si="19"/>
        <v>5</v>
      </c>
      <c r="AQ15" s="247">
        <f t="shared" si="20"/>
        <v>3</v>
      </c>
      <c r="AR15" s="247">
        <f t="shared" si="21"/>
        <v>4</v>
      </c>
      <c r="AS15" s="247">
        <f t="shared" si="22"/>
        <v>3</v>
      </c>
      <c r="AT15" s="247">
        <f t="shared" si="23"/>
        <v>4</v>
      </c>
      <c r="AU15" s="247" t="str">
        <f t="shared" si="24"/>
        <v/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25" customHeight="1" x14ac:dyDescent="0.25">
      <c r="A16" s="80">
        <v>11</v>
      </c>
      <c r="B16" s="248"/>
      <c r="C16" s="82" t="s">
        <v>37</v>
      </c>
      <c r="D16" s="183" t="s">
        <v>463</v>
      </c>
      <c r="E16" s="84">
        <v>2641</v>
      </c>
      <c r="F16" s="85"/>
      <c r="G16" s="85" t="s">
        <v>287</v>
      </c>
      <c r="H16" s="85">
        <v>5</v>
      </c>
      <c r="I16" s="85">
        <v>5</v>
      </c>
      <c r="J16" s="85">
        <v>4</v>
      </c>
      <c r="K16" s="85">
        <v>5</v>
      </c>
      <c r="L16" s="85">
        <v>4</v>
      </c>
      <c r="M16" s="85"/>
      <c r="N16" s="85">
        <v>3</v>
      </c>
      <c r="O16" s="85">
        <v>5</v>
      </c>
      <c r="P16" s="85">
        <v>3</v>
      </c>
      <c r="Q16" s="85">
        <v>3</v>
      </c>
      <c r="R16" s="85">
        <v>4</v>
      </c>
      <c r="S16" s="85">
        <v>4</v>
      </c>
      <c r="T16" s="85"/>
      <c r="U16" s="85"/>
      <c r="V16" s="245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3</v>
      </c>
      <c r="AA16" s="98">
        <f t="shared" si="5"/>
        <v>4</v>
      </c>
      <c r="AB16" s="98">
        <f t="shared" si="6"/>
        <v>4</v>
      </c>
      <c r="AC16" s="98">
        <f t="shared" si="7"/>
        <v>11</v>
      </c>
      <c r="AD16" s="255">
        <f t="shared" si="8"/>
        <v>4.0909090909090908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5</v>
      </c>
      <c r="AJ16" s="247">
        <f t="shared" si="13"/>
        <v>5</v>
      </c>
      <c r="AK16" s="247">
        <f t="shared" si="14"/>
        <v>4</v>
      </c>
      <c r="AL16" s="247">
        <f t="shared" si="15"/>
        <v>5</v>
      </c>
      <c r="AM16" s="247">
        <f t="shared" si="16"/>
        <v>4</v>
      </c>
      <c r="AN16" s="247" t="str">
        <f t="shared" si="17"/>
        <v/>
      </c>
      <c r="AO16" s="247">
        <f t="shared" si="18"/>
        <v>3</v>
      </c>
      <c r="AP16" s="247">
        <f t="shared" si="19"/>
        <v>5</v>
      </c>
      <c r="AQ16" s="247">
        <f t="shared" si="20"/>
        <v>3</v>
      </c>
      <c r="AR16" s="247">
        <f t="shared" si="21"/>
        <v>3</v>
      </c>
      <c r="AS16" s="247">
        <f t="shared" si="22"/>
        <v>4</v>
      </c>
      <c r="AT16" s="247">
        <f t="shared" si="23"/>
        <v>4</v>
      </c>
      <c r="AU16" s="247" t="str">
        <f t="shared" si="24"/>
        <v/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25" customHeight="1" x14ac:dyDescent="0.25">
      <c r="A17" s="80">
        <v>12</v>
      </c>
      <c r="B17" s="251"/>
      <c r="C17" s="82" t="s">
        <v>52</v>
      </c>
      <c r="D17" s="183" t="s">
        <v>464</v>
      </c>
      <c r="E17" s="84">
        <v>2641</v>
      </c>
      <c r="F17" s="85"/>
      <c r="G17" s="85" t="s">
        <v>287</v>
      </c>
      <c r="H17" s="85">
        <v>5</v>
      </c>
      <c r="I17" s="85">
        <v>5</v>
      </c>
      <c r="J17" s="85">
        <v>5</v>
      </c>
      <c r="K17" s="85">
        <v>5</v>
      </c>
      <c r="L17" s="85">
        <v>4</v>
      </c>
      <c r="M17" s="85"/>
      <c r="N17" s="85">
        <v>5</v>
      </c>
      <c r="O17" s="85">
        <v>5</v>
      </c>
      <c r="P17" s="85">
        <v>5</v>
      </c>
      <c r="Q17" s="85">
        <v>5</v>
      </c>
      <c r="R17" s="85">
        <v>5</v>
      </c>
      <c r="S17" s="85">
        <v>5</v>
      </c>
      <c r="T17" s="85"/>
      <c r="U17" s="85"/>
      <c r="V17" s="245">
        <f t="shared" si="0"/>
        <v>4</v>
      </c>
      <c r="W17" s="98">
        <f t="shared" si="1"/>
        <v>0</v>
      </c>
      <c r="X17" s="98">
        <f t="shared" si="2"/>
        <v>0</v>
      </c>
      <c r="Y17" s="98">
        <f t="shared" si="3"/>
        <v>0</v>
      </c>
      <c r="Z17" s="98">
        <f t="shared" si="4"/>
        <v>0</v>
      </c>
      <c r="AA17" s="98">
        <f t="shared" si="5"/>
        <v>1</v>
      </c>
      <c r="AB17" s="98">
        <f t="shared" si="6"/>
        <v>10</v>
      </c>
      <c r="AC17" s="98">
        <f t="shared" si="7"/>
        <v>11</v>
      </c>
      <c r="AD17" s="255">
        <f t="shared" si="8"/>
        <v>4.9090909090909092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5</v>
      </c>
      <c r="AK17" s="247">
        <f t="shared" si="14"/>
        <v>5</v>
      </c>
      <c r="AL17" s="247">
        <f t="shared" si="15"/>
        <v>5</v>
      </c>
      <c r="AM17" s="247">
        <f t="shared" si="16"/>
        <v>4</v>
      </c>
      <c r="AN17" s="247" t="str">
        <f t="shared" si="17"/>
        <v/>
      </c>
      <c r="AO17" s="247">
        <f t="shared" si="18"/>
        <v>5</v>
      </c>
      <c r="AP17" s="247">
        <f t="shared" si="19"/>
        <v>5</v>
      </c>
      <c r="AQ17" s="247">
        <f t="shared" si="20"/>
        <v>5</v>
      </c>
      <c r="AR17" s="247">
        <f t="shared" si="21"/>
        <v>5</v>
      </c>
      <c r="AS17" s="247">
        <f t="shared" si="22"/>
        <v>5</v>
      </c>
      <c r="AT17" s="247">
        <f t="shared" si="23"/>
        <v>5</v>
      </c>
      <c r="AU17" s="247" t="str">
        <f t="shared" si="24"/>
        <v/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25" customHeight="1" x14ac:dyDescent="0.25">
      <c r="A18" s="80">
        <v>13</v>
      </c>
      <c r="B18" s="199"/>
      <c r="C18" s="82" t="s">
        <v>37</v>
      </c>
      <c r="D18" s="183" t="s">
        <v>465</v>
      </c>
      <c r="E18" s="84">
        <v>2641</v>
      </c>
      <c r="F18" s="85"/>
      <c r="G18" s="85" t="s">
        <v>287</v>
      </c>
      <c r="H18" s="85">
        <v>5</v>
      </c>
      <c r="I18" s="85">
        <v>4</v>
      </c>
      <c r="J18" s="85">
        <v>3</v>
      </c>
      <c r="K18" s="85">
        <v>5</v>
      </c>
      <c r="L18" s="85">
        <v>3</v>
      </c>
      <c r="M18" s="85"/>
      <c r="N18" s="85" t="s">
        <v>166</v>
      </c>
      <c r="O18" s="85">
        <v>5</v>
      </c>
      <c r="P18" s="85">
        <v>3</v>
      </c>
      <c r="Q18" s="85">
        <v>3</v>
      </c>
      <c r="R18" s="85">
        <v>3</v>
      </c>
      <c r="S18" s="85">
        <v>4</v>
      </c>
      <c r="T18" s="85"/>
      <c r="U18" s="85"/>
      <c r="V18" s="245">
        <f t="shared" si="0"/>
        <v>2</v>
      </c>
      <c r="W18" s="98">
        <f t="shared" si="1"/>
        <v>0</v>
      </c>
      <c r="X18" s="98">
        <f t="shared" si="2"/>
        <v>0</v>
      </c>
      <c r="Y18" s="98">
        <f t="shared" si="3"/>
        <v>1</v>
      </c>
      <c r="Z18" s="98">
        <f t="shared" si="4"/>
        <v>5</v>
      </c>
      <c r="AA18" s="98">
        <f t="shared" si="5"/>
        <v>2</v>
      </c>
      <c r="AB18" s="98">
        <f t="shared" si="6"/>
        <v>3</v>
      </c>
      <c r="AC18" s="98">
        <f t="shared" si="7"/>
        <v>11</v>
      </c>
      <c r="AD18" s="255">
        <f t="shared" si="8"/>
        <v>3.6363636363636362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4</v>
      </c>
      <c r="AK18" s="247">
        <f t="shared" si="14"/>
        <v>3</v>
      </c>
      <c r="AL18" s="247">
        <f t="shared" si="15"/>
        <v>5</v>
      </c>
      <c r="AM18" s="247">
        <f t="shared" si="16"/>
        <v>3</v>
      </c>
      <c r="AN18" s="247" t="str">
        <f t="shared" si="17"/>
        <v/>
      </c>
      <c r="AO18" s="247">
        <f t="shared" si="18"/>
        <v>2</v>
      </c>
      <c r="AP18" s="247">
        <f t="shared" si="19"/>
        <v>5</v>
      </c>
      <c r="AQ18" s="247">
        <f t="shared" si="20"/>
        <v>3</v>
      </c>
      <c r="AR18" s="247">
        <f t="shared" si="21"/>
        <v>3</v>
      </c>
      <c r="AS18" s="247">
        <f t="shared" si="22"/>
        <v>3</v>
      </c>
      <c r="AT18" s="247">
        <f t="shared" si="23"/>
        <v>4</v>
      </c>
      <c r="AU18" s="247" t="str">
        <f t="shared" si="24"/>
        <v/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25" customHeight="1" x14ac:dyDescent="0.25">
      <c r="A19" s="80">
        <v>14</v>
      </c>
      <c r="B19" s="199"/>
      <c r="C19" s="82" t="s">
        <v>37</v>
      </c>
      <c r="D19" s="183" t="s">
        <v>466</v>
      </c>
      <c r="E19" s="84">
        <v>2641</v>
      </c>
      <c r="F19" s="85"/>
      <c r="G19" s="85" t="s">
        <v>287</v>
      </c>
      <c r="H19" s="85">
        <v>5</v>
      </c>
      <c r="I19" s="85">
        <v>5</v>
      </c>
      <c r="J19" s="85">
        <v>4</v>
      </c>
      <c r="K19" s="85">
        <v>5</v>
      </c>
      <c r="L19" s="85">
        <v>3</v>
      </c>
      <c r="M19" s="85"/>
      <c r="N19" s="85">
        <v>4</v>
      </c>
      <c r="O19" s="85">
        <v>5</v>
      </c>
      <c r="P19" s="85">
        <v>4</v>
      </c>
      <c r="Q19" s="85">
        <v>3</v>
      </c>
      <c r="R19" s="85">
        <v>3</v>
      </c>
      <c r="S19" s="85">
        <v>5</v>
      </c>
      <c r="T19" s="85"/>
      <c r="U19" s="85"/>
      <c r="V19" s="245">
        <f t="shared" si="0"/>
        <v>3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3</v>
      </c>
      <c r="AA19" s="98">
        <f t="shared" si="5"/>
        <v>3</v>
      </c>
      <c r="AB19" s="98">
        <f t="shared" si="6"/>
        <v>5</v>
      </c>
      <c r="AC19" s="98">
        <f t="shared" si="7"/>
        <v>11</v>
      </c>
      <c r="AD19" s="255">
        <f t="shared" si="8"/>
        <v>4.1818181818181817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5</v>
      </c>
      <c r="AJ19" s="247">
        <f t="shared" si="13"/>
        <v>5</v>
      </c>
      <c r="AK19" s="247">
        <f t="shared" si="14"/>
        <v>4</v>
      </c>
      <c r="AL19" s="247">
        <f t="shared" si="15"/>
        <v>5</v>
      </c>
      <c r="AM19" s="247">
        <f t="shared" si="16"/>
        <v>3</v>
      </c>
      <c r="AN19" s="247" t="str">
        <f t="shared" si="17"/>
        <v/>
      </c>
      <c r="AO19" s="247">
        <f t="shared" si="18"/>
        <v>4</v>
      </c>
      <c r="AP19" s="247">
        <f t="shared" si="19"/>
        <v>5</v>
      </c>
      <c r="AQ19" s="247">
        <f t="shared" si="20"/>
        <v>4</v>
      </c>
      <c r="AR19" s="247">
        <f t="shared" si="21"/>
        <v>3</v>
      </c>
      <c r="AS19" s="247">
        <f t="shared" si="22"/>
        <v>3</v>
      </c>
      <c r="AT19" s="247">
        <f t="shared" si="23"/>
        <v>5</v>
      </c>
      <c r="AU19" s="247" t="str">
        <f t="shared" si="24"/>
        <v/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25" customHeight="1" x14ac:dyDescent="0.25">
      <c r="A20" s="80">
        <v>15</v>
      </c>
      <c r="B20" s="199"/>
      <c r="C20" s="82" t="s">
        <v>52</v>
      </c>
      <c r="D20" s="183" t="s">
        <v>467</v>
      </c>
      <c r="E20" s="84">
        <v>2641</v>
      </c>
      <c r="F20" s="85"/>
      <c r="G20" s="85" t="s">
        <v>287</v>
      </c>
      <c r="H20" s="85">
        <v>5</v>
      </c>
      <c r="I20" s="85">
        <v>5</v>
      </c>
      <c r="J20" s="85">
        <v>4</v>
      </c>
      <c r="K20" s="85">
        <v>5</v>
      </c>
      <c r="L20" s="85">
        <v>3</v>
      </c>
      <c r="M20" s="85"/>
      <c r="N20" s="85">
        <v>4</v>
      </c>
      <c r="O20" s="85">
        <v>5</v>
      </c>
      <c r="P20" s="85">
        <v>3</v>
      </c>
      <c r="Q20" s="85">
        <v>3</v>
      </c>
      <c r="R20" s="85">
        <v>3</v>
      </c>
      <c r="S20" s="85">
        <v>4</v>
      </c>
      <c r="T20" s="85"/>
      <c r="U20" s="85"/>
      <c r="V20" s="245">
        <f t="shared" si="0"/>
        <v>3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4</v>
      </c>
      <c r="AA20" s="98">
        <f t="shared" si="5"/>
        <v>3</v>
      </c>
      <c r="AB20" s="98">
        <f t="shared" si="6"/>
        <v>4</v>
      </c>
      <c r="AC20" s="98">
        <f t="shared" si="7"/>
        <v>11</v>
      </c>
      <c r="AD20" s="255">
        <f t="shared" si="8"/>
        <v>4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5</v>
      </c>
      <c r="AJ20" s="247">
        <f t="shared" si="13"/>
        <v>5</v>
      </c>
      <c r="AK20" s="247">
        <f t="shared" si="14"/>
        <v>4</v>
      </c>
      <c r="AL20" s="247">
        <f t="shared" si="15"/>
        <v>5</v>
      </c>
      <c r="AM20" s="247">
        <f t="shared" si="16"/>
        <v>3</v>
      </c>
      <c r="AN20" s="247" t="str">
        <f t="shared" si="17"/>
        <v/>
      </c>
      <c r="AO20" s="247">
        <f t="shared" si="18"/>
        <v>4</v>
      </c>
      <c r="AP20" s="247">
        <f t="shared" si="19"/>
        <v>5</v>
      </c>
      <c r="AQ20" s="247">
        <f t="shared" si="20"/>
        <v>3</v>
      </c>
      <c r="AR20" s="247">
        <f t="shared" si="21"/>
        <v>3</v>
      </c>
      <c r="AS20" s="247">
        <f t="shared" si="22"/>
        <v>3</v>
      </c>
      <c r="AT20" s="247">
        <f t="shared" si="23"/>
        <v>4</v>
      </c>
      <c r="AU20" s="247" t="str">
        <f t="shared" si="24"/>
        <v/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25" customHeight="1" x14ac:dyDescent="0.25">
      <c r="A21" s="80">
        <v>16</v>
      </c>
      <c r="B21" s="199"/>
      <c r="C21" s="82" t="s">
        <v>37</v>
      </c>
      <c r="D21" s="183" t="s">
        <v>468</v>
      </c>
      <c r="E21" s="84">
        <v>2641</v>
      </c>
      <c r="F21" s="85"/>
      <c r="G21" s="85" t="s">
        <v>287</v>
      </c>
      <c r="H21" s="85">
        <v>5</v>
      </c>
      <c r="I21" s="85">
        <v>5</v>
      </c>
      <c r="J21" s="85">
        <v>3</v>
      </c>
      <c r="K21" s="85">
        <v>5</v>
      </c>
      <c r="L21" s="85">
        <v>3</v>
      </c>
      <c r="M21" s="85"/>
      <c r="N21" s="85">
        <v>3</v>
      </c>
      <c r="O21" s="85">
        <v>5</v>
      </c>
      <c r="P21" s="85">
        <v>5</v>
      </c>
      <c r="Q21" s="85">
        <v>4</v>
      </c>
      <c r="R21" s="85">
        <v>3</v>
      </c>
      <c r="S21" s="85">
        <v>5</v>
      </c>
      <c r="T21" s="85"/>
      <c r="U21" s="85"/>
      <c r="V21" s="245">
        <f t="shared" si="0"/>
        <v>3</v>
      </c>
      <c r="W21" s="98">
        <f t="shared" si="1"/>
        <v>0</v>
      </c>
      <c r="X21" s="98">
        <f t="shared" si="2"/>
        <v>0</v>
      </c>
      <c r="Y21" s="98">
        <f t="shared" si="3"/>
        <v>0</v>
      </c>
      <c r="Z21" s="98">
        <f t="shared" si="4"/>
        <v>4</v>
      </c>
      <c r="AA21" s="98">
        <f t="shared" si="5"/>
        <v>1</v>
      </c>
      <c r="AB21" s="98">
        <f t="shared" si="6"/>
        <v>6</v>
      </c>
      <c r="AC21" s="98">
        <f t="shared" si="7"/>
        <v>11</v>
      </c>
      <c r="AD21" s="255">
        <f t="shared" si="8"/>
        <v>4.1818181818181817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3</v>
      </c>
      <c r="AL21" s="247">
        <f t="shared" si="15"/>
        <v>5</v>
      </c>
      <c r="AM21" s="247">
        <f t="shared" si="16"/>
        <v>3</v>
      </c>
      <c r="AN21" s="247" t="str">
        <f t="shared" si="17"/>
        <v/>
      </c>
      <c r="AO21" s="247">
        <f t="shared" si="18"/>
        <v>3</v>
      </c>
      <c r="AP21" s="247">
        <f t="shared" si="19"/>
        <v>5</v>
      </c>
      <c r="AQ21" s="247">
        <f t="shared" si="20"/>
        <v>5</v>
      </c>
      <c r="AR21" s="247">
        <f t="shared" si="21"/>
        <v>4</v>
      </c>
      <c r="AS21" s="247">
        <f t="shared" si="22"/>
        <v>3</v>
      </c>
      <c r="AT21" s="247">
        <f t="shared" si="23"/>
        <v>5</v>
      </c>
      <c r="AU21" s="247" t="str">
        <f t="shared" si="24"/>
        <v/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25" customHeight="1" x14ac:dyDescent="0.25">
      <c r="A22" s="80">
        <v>17</v>
      </c>
      <c r="B22" s="199"/>
      <c r="C22" s="82" t="s">
        <v>52</v>
      </c>
      <c r="D22" s="183" t="s">
        <v>469</v>
      </c>
      <c r="E22" s="84">
        <v>2641</v>
      </c>
      <c r="F22" s="85"/>
      <c r="G22" s="85" t="s">
        <v>287</v>
      </c>
      <c r="H22" s="85">
        <v>5</v>
      </c>
      <c r="I22" s="85">
        <v>5</v>
      </c>
      <c r="J22" s="85">
        <v>4</v>
      </c>
      <c r="K22" s="85">
        <v>5</v>
      </c>
      <c r="L22" s="85">
        <v>3</v>
      </c>
      <c r="M22" s="85"/>
      <c r="N22" s="85">
        <v>4</v>
      </c>
      <c r="O22" s="85">
        <v>5</v>
      </c>
      <c r="P22" s="85">
        <v>4</v>
      </c>
      <c r="Q22" s="85">
        <v>4</v>
      </c>
      <c r="R22" s="85">
        <v>5</v>
      </c>
      <c r="S22" s="85">
        <v>5</v>
      </c>
      <c r="T22" s="85"/>
      <c r="U22" s="85"/>
      <c r="V22" s="245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1</v>
      </c>
      <c r="AA22" s="98">
        <f t="shared" si="5"/>
        <v>4</v>
      </c>
      <c r="AB22" s="98">
        <f t="shared" si="6"/>
        <v>6</v>
      </c>
      <c r="AC22" s="98">
        <f t="shared" si="7"/>
        <v>11</v>
      </c>
      <c r="AD22" s="255">
        <f t="shared" si="8"/>
        <v>4.4545454545454541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5</v>
      </c>
      <c r="AJ22" s="247">
        <f t="shared" si="13"/>
        <v>5</v>
      </c>
      <c r="AK22" s="247">
        <f t="shared" si="14"/>
        <v>4</v>
      </c>
      <c r="AL22" s="247">
        <f t="shared" si="15"/>
        <v>5</v>
      </c>
      <c r="AM22" s="247">
        <f t="shared" si="16"/>
        <v>3</v>
      </c>
      <c r="AN22" s="247" t="str">
        <f t="shared" si="17"/>
        <v/>
      </c>
      <c r="AO22" s="247">
        <f t="shared" si="18"/>
        <v>4</v>
      </c>
      <c r="AP22" s="247">
        <f t="shared" si="19"/>
        <v>5</v>
      </c>
      <c r="AQ22" s="247">
        <f t="shared" si="20"/>
        <v>4</v>
      </c>
      <c r="AR22" s="247">
        <f t="shared" si="21"/>
        <v>4</v>
      </c>
      <c r="AS22" s="247">
        <f t="shared" si="22"/>
        <v>5</v>
      </c>
      <c r="AT22" s="247">
        <f t="shared" si="23"/>
        <v>5</v>
      </c>
      <c r="AU22" s="247" t="str">
        <f t="shared" si="24"/>
        <v/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25" customHeight="1" x14ac:dyDescent="0.25">
      <c r="A23" s="80">
        <v>18</v>
      </c>
      <c r="B23" s="199"/>
      <c r="C23" s="82" t="s">
        <v>37</v>
      </c>
      <c r="D23" s="183" t="s">
        <v>470</v>
      </c>
      <c r="E23" s="84">
        <v>2641</v>
      </c>
      <c r="F23" s="85"/>
      <c r="G23" s="85" t="s">
        <v>287</v>
      </c>
      <c r="H23" s="85">
        <v>4</v>
      </c>
      <c r="I23" s="85">
        <v>5</v>
      </c>
      <c r="J23" s="85">
        <v>4</v>
      </c>
      <c r="K23" s="85">
        <v>5</v>
      </c>
      <c r="L23" s="85">
        <v>3</v>
      </c>
      <c r="M23" s="85"/>
      <c r="N23" s="85">
        <v>4</v>
      </c>
      <c r="O23" s="85">
        <v>5</v>
      </c>
      <c r="P23" s="85">
        <v>4</v>
      </c>
      <c r="Q23" s="85">
        <v>3</v>
      </c>
      <c r="R23" s="85">
        <v>4</v>
      </c>
      <c r="S23" s="85">
        <v>5</v>
      </c>
      <c r="T23" s="85"/>
      <c r="U23" s="85"/>
      <c r="V23" s="245">
        <f t="shared" si="0"/>
        <v>3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2</v>
      </c>
      <c r="AA23" s="98">
        <f t="shared" si="5"/>
        <v>5</v>
      </c>
      <c r="AB23" s="98">
        <f t="shared" si="6"/>
        <v>4</v>
      </c>
      <c r="AC23" s="98">
        <f t="shared" si="7"/>
        <v>11</v>
      </c>
      <c r="AD23" s="255">
        <f t="shared" si="8"/>
        <v>4.1818181818181817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4</v>
      </c>
      <c r="AJ23" s="247">
        <f t="shared" si="13"/>
        <v>5</v>
      </c>
      <c r="AK23" s="247">
        <f t="shared" si="14"/>
        <v>4</v>
      </c>
      <c r="AL23" s="247">
        <f t="shared" si="15"/>
        <v>5</v>
      </c>
      <c r="AM23" s="247">
        <f t="shared" si="16"/>
        <v>3</v>
      </c>
      <c r="AN23" s="247" t="str">
        <f t="shared" si="17"/>
        <v/>
      </c>
      <c r="AO23" s="247">
        <f t="shared" si="18"/>
        <v>4</v>
      </c>
      <c r="AP23" s="247">
        <f t="shared" si="19"/>
        <v>5</v>
      </c>
      <c r="AQ23" s="247">
        <f t="shared" si="20"/>
        <v>4</v>
      </c>
      <c r="AR23" s="247">
        <f t="shared" si="21"/>
        <v>3</v>
      </c>
      <c r="AS23" s="247">
        <f t="shared" si="22"/>
        <v>4</v>
      </c>
      <c r="AT23" s="247">
        <f t="shared" si="23"/>
        <v>5</v>
      </c>
      <c r="AU23" s="247" t="str">
        <f t="shared" si="24"/>
        <v/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25" customHeight="1" x14ac:dyDescent="0.25">
      <c r="A24" s="80">
        <v>19</v>
      </c>
      <c r="B24" s="199"/>
      <c r="C24" s="82" t="s">
        <v>37</v>
      </c>
      <c r="D24" s="183" t="s">
        <v>471</v>
      </c>
      <c r="E24" s="84">
        <v>2641</v>
      </c>
      <c r="F24" s="85"/>
      <c r="G24" s="85" t="s">
        <v>287</v>
      </c>
      <c r="H24" s="85">
        <v>5</v>
      </c>
      <c r="I24" s="85">
        <v>5</v>
      </c>
      <c r="J24" s="85">
        <v>3</v>
      </c>
      <c r="K24" s="85">
        <v>5</v>
      </c>
      <c r="L24" s="85">
        <v>3</v>
      </c>
      <c r="M24" s="85"/>
      <c r="N24" s="85">
        <v>3</v>
      </c>
      <c r="O24" s="85">
        <v>5</v>
      </c>
      <c r="P24" s="85">
        <v>4</v>
      </c>
      <c r="Q24" s="85">
        <v>4</v>
      </c>
      <c r="R24" s="85">
        <v>4</v>
      </c>
      <c r="S24" s="85">
        <v>5</v>
      </c>
      <c r="T24" s="85"/>
      <c r="U24" s="85"/>
      <c r="V24" s="245">
        <f t="shared" si="0"/>
        <v>3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3</v>
      </c>
      <c r="AA24" s="98">
        <f t="shared" si="5"/>
        <v>3</v>
      </c>
      <c r="AB24" s="98">
        <f t="shared" si="6"/>
        <v>5</v>
      </c>
      <c r="AC24" s="98">
        <f t="shared" si="7"/>
        <v>11</v>
      </c>
      <c r="AD24" s="255">
        <f t="shared" si="8"/>
        <v>4.1818181818181817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5</v>
      </c>
      <c r="AJ24" s="247">
        <f t="shared" si="13"/>
        <v>5</v>
      </c>
      <c r="AK24" s="247">
        <f t="shared" si="14"/>
        <v>3</v>
      </c>
      <c r="AL24" s="247">
        <f t="shared" si="15"/>
        <v>5</v>
      </c>
      <c r="AM24" s="247">
        <f t="shared" si="16"/>
        <v>3</v>
      </c>
      <c r="AN24" s="247" t="str">
        <f t="shared" si="17"/>
        <v/>
      </c>
      <c r="AO24" s="247">
        <f t="shared" si="18"/>
        <v>3</v>
      </c>
      <c r="AP24" s="247">
        <f t="shared" si="19"/>
        <v>5</v>
      </c>
      <c r="AQ24" s="247">
        <f t="shared" si="20"/>
        <v>4</v>
      </c>
      <c r="AR24" s="247">
        <f t="shared" si="21"/>
        <v>4</v>
      </c>
      <c r="AS24" s="247">
        <f t="shared" si="22"/>
        <v>4</v>
      </c>
      <c r="AT24" s="247">
        <f t="shared" si="23"/>
        <v>5</v>
      </c>
      <c r="AU24" s="247" t="str">
        <f t="shared" si="24"/>
        <v/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25" customHeight="1" x14ac:dyDescent="0.25">
      <c r="A25" s="80">
        <v>20</v>
      </c>
      <c r="B25" s="199"/>
      <c r="C25" s="82" t="s">
        <v>37</v>
      </c>
      <c r="D25" s="183" t="s">
        <v>472</v>
      </c>
      <c r="E25" s="84">
        <v>2641</v>
      </c>
      <c r="F25" s="85"/>
      <c r="G25" s="85" t="s">
        <v>287</v>
      </c>
      <c r="H25" s="85">
        <v>5</v>
      </c>
      <c r="I25" s="85">
        <v>4</v>
      </c>
      <c r="J25" s="85">
        <v>4</v>
      </c>
      <c r="K25" s="85">
        <v>5</v>
      </c>
      <c r="L25" s="85">
        <v>3</v>
      </c>
      <c r="M25" s="85"/>
      <c r="N25" s="85" t="s">
        <v>166</v>
      </c>
      <c r="O25" s="85">
        <v>5</v>
      </c>
      <c r="P25" s="85">
        <v>3</v>
      </c>
      <c r="Q25" s="85">
        <v>3</v>
      </c>
      <c r="R25" s="85">
        <v>3</v>
      </c>
      <c r="S25" s="85">
        <v>4</v>
      </c>
      <c r="T25" s="85"/>
      <c r="U25" s="85"/>
      <c r="V25" s="245">
        <f t="shared" si="0"/>
        <v>2</v>
      </c>
      <c r="W25" s="98">
        <f t="shared" si="1"/>
        <v>0</v>
      </c>
      <c r="X25" s="98">
        <f t="shared" si="2"/>
        <v>0</v>
      </c>
      <c r="Y25" s="98">
        <f t="shared" si="3"/>
        <v>1</v>
      </c>
      <c r="Z25" s="98">
        <f t="shared" si="4"/>
        <v>4</v>
      </c>
      <c r="AA25" s="98">
        <f t="shared" si="5"/>
        <v>3</v>
      </c>
      <c r="AB25" s="98">
        <f t="shared" si="6"/>
        <v>3</v>
      </c>
      <c r="AC25" s="98">
        <f t="shared" si="7"/>
        <v>11</v>
      </c>
      <c r="AD25" s="255">
        <f t="shared" si="8"/>
        <v>3.7272727272727271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5</v>
      </c>
      <c r="AJ25" s="247">
        <f t="shared" si="13"/>
        <v>4</v>
      </c>
      <c r="AK25" s="247">
        <f t="shared" si="14"/>
        <v>4</v>
      </c>
      <c r="AL25" s="247">
        <f t="shared" si="15"/>
        <v>5</v>
      </c>
      <c r="AM25" s="247">
        <f t="shared" si="16"/>
        <v>3</v>
      </c>
      <c r="AN25" s="247" t="str">
        <f t="shared" si="17"/>
        <v/>
      </c>
      <c r="AO25" s="247">
        <f t="shared" si="18"/>
        <v>2</v>
      </c>
      <c r="AP25" s="247">
        <f t="shared" si="19"/>
        <v>5</v>
      </c>
      <c r="AQ25" s="247">
        <f t="shared" si="20"/>
        <v>3</v>
      </c>
      <c r="AR25" s="247">
        <f t="shared" si="21"/>
        <v>3</v>
      </c>
      <c r="AS25" s="247">
        <f t="shared" si="22"/>
        <v>3</v>
      </c>
      <c r="AT25" s="247">
        <f t="shared" si="23"/>
        <v>4</v>
      </c>
      <c r="AU25" s="247" t="str">
        <f t="shared" si="24"/>
        <v/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25" customHeight="1" x14ac:dyDescent="0.25">
      <c r="A26" s="80">
        <v>21</v>
      </c>
      <c r="B26" s="199"/>
      <c r="C26" s="82" t="s">
        <v>37</v>
      </c>
      <c r="D26" s="183" t="s">
        <v>473</v>
      </c>
      <c r="E26" s="84">
        <v>2641</v>
      </c>
      <c r="F26" s="85"/>
      <c r="G26" s="85" t="s">
        <v>287</v>
      </c>
      <c r="H26" s="85">
        <v>5</v>
      </c>
      <c r="I26" s="85">
        <v>5</v>
      </c>
      <c r="J26" s="85">
        <v>4</v>
      </c>
      <c r="K26" s="85">
        <v>5</v>
      </c>
      <c r="L26" s="85">
        <v>5</v>
      </c>
      <c r="M26" s="85"/>
      <c r="N26" s="85">
        <v>4</v>
      </c>
      <c r="O26" s="85">
        <v>5</v>
      </c>
      <c r="P26" s="85">
        <v>4</v>
      </c>
      <c r="Q26" s="85">
        <v>4</v>
      </c>
      <c r="R26" s="85">
        <v>4</v>
      </c>
      <c r="S26" s="85">
        <v>5</v>
      </c>
      <c r="T26" s="85"/>
      <c r="U26" s="85"/>
      <c r="V26" s="245">
        <f t="shared" si="0"/>
        <v>4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0</v>
      </c>
      <c r="AA26" s="98">
        <f t="shared" si="5"/>
        <v>5</v>
      </c>
      <c r="AB26" s="98">
        <f t="shared" si="6"/>
        <v>6</v>
      </c>
      <c r="AC26" s="98">
        <f t="shared" si="7"/>
        <v>11</v>
      </c>
      <c r="AD26" s="255">
        <f t="shared" si="8"/>
        <v>4.5454545454545459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5</v>
      </c>
      <c r="AJ26" s="247">
        <f t="shared" si="13"/>
        <v>5</v>
      </c>
      <c r="AK26" s="247">
        <f t="shared" si="14"/>
        <v>4</v>
      </c>
      <c r="AL26" s="247">
        <f t="shared" si="15"/>
        <v>5</v>
      </c>
      <c r="AM26" s="247">
        <f t="shared" si="16"/>
        <v>5</v>
      </c>
      <c r="AN26" s="247" t="str">
        <f t="shared" si="17"/>
        <v/>
      </c>
      <c r="AO26" s="247">
        <f t="shared" si="18"/>
        <v>4</v>
      </c>
      <c r="AP26" s="247">
        <f t="shared" si="19"/>
        <v>5</v>
      </c>
      <c r="AQ26" s="247">
        <f t="shared" si="20"/>
        <v>4</v>
      </c>
      <c r="AR26" s="247">
        <f t="shared" si="21"/>
        <v>4</v>
      </c>
      <c r="AS26" s="247">
        <f t="shared" si="22"/>
        <v>4</v>
      </c>
      <c r="AT26" s="247">
        <f t="shared" si="23"/>
        <v>5</v>
      </c>
      <c r="AU26" s="247" t="str">
        <f t="shared" si="24"/>
        <v/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25" customHeight="1" x14ac:dyDescent="0.25">
      <c r="A27" s="80">
        <v>22</v>
      </c>
      <c r="B27" s="199"/>
      <c r="C27" s="82" t="s">
        <v>37</v>
      </c>
      <c r="D27" s="183" t="s">
        <v>474</v>
      </c>
      <c r="E27" s="84">
        <v>2641</v>
      </c>
      <c r="F27" s="85"/>
      <c r="G27" s="85" t="s">
        <v>287</v>
      </c>
      <c r="H27" s="85">
        <v>5</v>
      </c>
      <c r="I27" s="85">
        <v>5</v>
      </c>
      <c r="J27" s="85">
        <v>4</v>
      </c>
      <c r="K27" s="85">
        <v>5</v>
      </c>
      <c r="L27" s="85">
        <v>3</v>
      </c>
      <c r="M27" s="85"/>
      <c r="N27" s="85">
        <v>3</v>
      </c>
      <c r="O27" s="85">
        <v>5</v>
      </c>
      <c r="P27" s="85">
        <v>5</v>
      </c>
      <c r="Q27" s="85">
        <v>4</v>
      </c>
      <c r="R27" s="85">
        <v>5</v>
      </c>
      <c r="S27" s="85">
        <v>5</v>
      </c>
      <c r="T27" s="85"/>
      <c r="U27" s="85"/>
      <c r="V27" s="245">
        <f t="shared" si="0"/>
        <v>3</v>
      </c>
      <c r="W27" s="98">
        <f t="shared" si="1"/>
        <v>0</v>
      </c>
      <c r="X27" s="98">
        <f t="shared" si="2"/>
        <v>0</v>
      </c>
      <c r="Y27" s="98">
        <f t="shared" si="3"/>
        <v>0</v>
      </c>
      <c r="Z27" s="98">
        <f t="shared" si="4"/>
        <v>2</v>
      </c>
      <c r="AA27" s="98">
        <f t="shared" si="5"/>
        <v>2</v>
      </c>
      <c r="AB27" s="98">
        <f t="shared" si="6"/>
        <v>7</v>
      </c>
      <c r="AC27" s="98">
        <f t="shared" si="7"/>
        <v>11</v>
      </c>
      <c r="AD27" s="255">
        <f t="shared" si="8"/>
        <v>4.4545454545454541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5</v>
      </c>
      <c r="AJ27" s="247">
        <f t="shared" si="13"/>
        <v>5</v>
      </c>
      <c r="AK27" s="247">
        <f t="shared" si="14"/>
        <v>4</v>
      </c>
      <c r="AL27" s="247">
        <f t="shared" si="15"/>
        <v>5</v>
      </c>
      <c r="AM27" s="247">
        <f t="shared" si="16"/>
        <v>3</v>
      </c>
      <c r="AN27" s="247" t="str">
        <f t="shared" si="17"/>
        <v/>
      </c>
      <c r="AO27" s="247">
        <f t="shared" si="18"/>
        <v>3</v>
      </c>
      <c r="AP27" s="247">
        <f t="shared" si="19"/>
        <v>5</v>
      </c>
      <c r="AQ27" s="247">
        <f t="shared" si="20"/>
        <v>5</v>
      </c>
      <c r="AR27" s="247">
        <f t="shared" si="21"/>
        <v>4</v>
      </c>
      <c r="AS27" s="247">
        <f t="shared" si="22"/>
        <v>5</v>
      </c>
      <c r="AT27" s="247">
        <f t="shared" si="23"/>
        <v>5</v>
      </c>
      <c r="AU27" s="247" t="str">
        <f t="shared" si="24"/>
        <v/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25" customHeight="1" x14ac:dyDescent="0.25">
      <c r="A28" s="80">
        <v>23</v>
      </c>
      <c r="B28" s="199"/>
      <c r="C28" s="82" t="s">
        <v>37</v>
      </c>
      <c r="D28" s="183" t="s">
        <v>475</v>
      </c>
      <c r="E28" s="84">
        <v>2641</v>
      </c>
      <c r="F28" s="85"/>
      <c r="G28" s="85" t="s">
        <v>287</v>
      </c>
      <c r="H28" s="85">
        <v>5</v>
      </c>
      <c r="I28" s="85">
        <v>5</v>
      </c>
      <c r="J28" s="85">
        <v>3</v>
      </c>
      <c r="K28" s="85">
        <v>5</v>
      </c>
      <c r="L28" s="85">
        <v>3</v>
      </c>
      <c r="M28" s="85"/>
      <c r="N28" s="85">
        <v>3</v>
      </c>
      <c r="O28" s="85">
        <v>5</v>
      </c>
      <c r="P28" s="85">
        <v>4</v>
      </c>
      <c r="Q28" s="85">
        <v>3</v>
      </c>
      <c r="R28" s="85">
        <v>4</v>
      </c>
      <c r="S28" s="85">
        <v>4</v>
      </c>
      <c r="T28" s="85"/>
      <c r="U28" s="85"/>
      <c r="V28" s="245">
        <f t="shared" si="0"/>
        <v>3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4</v>
      </c>
      <c r="AA28" s="98">
        <f t="shared" si="5"/>
        <v>3</v>
      </c>
      <c r="AB28" s="98">
        <f t="shared" si="6"/>
        <v>4</v>
      </c>
      <c r="AC28" s="98">
        <f t="shared" si="7"/>
        <v>11</v>
      </c>
      <c r="AD28" s="255">
        <f t="shared" si="8"/>
        <v>4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5</v>
      </c>
      <c r="AJ28" s="247">
        <f t="shared" si="13"/>
        <v>5</v>
      </c>
      <c r="AK28" s="247">
        <f t="shared" si="14"/>
        <v>3</v>
      </c>
      <c r="AL28" s="247">
        <f t="shared" si="15"/>
        <v>5</v>
      </c>
      <c r="AM28" s="247">
        <f t="shared" si="16"/>
        <v>3</v>
      </c>
      <c r="AN28" s="247" t="str">
        <f t="shared" si="17"/>
        <v/>
      </c>
      <c r="AO28" s="247">
        <f t="shared" si="18"/>
        <v>3</v>
      </c>
      <c r="AP28" s="247">
        <f t="shared" si="19"/>
        <v>5</v>
      </c>
      <c r="AQ28" s="247">
        <f t="shared" si="20"/>
        <v>4</v>
      </c>
      <c r="AR28" s="247">
        <f t="shared" si="21"/>
        <v>3</v>
      </c>
      <c r="AS28" s="247">
        <f t="shared" si="22"/>
        <v>4</v>
      </c>
      <c r="AT28" s="247">
        <f t="shared" si="23"/>
        <v>4</v>
      </c>
      <c r="AU28" s="247" t="str">
        <f t="shared" si="24"/>
        <v/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25" customHeight="1" x14ac:dyDescent="0.25">
      <c r="A29" s="80">
        <v>24</v>
      </c>
      <c r="B29" s="199"/>
      <c r="C29" s="82" t="s">
        <v>37</v>
      </c>
      <c r="D29" s="183" t="s">
        <v>476</v>
      </c>
      <c r="E29" s="84">
        <v>2641</v>
      </c>
      <c r="F29" s="85"/>
      <c r="G29" s="85" t="s">
        <v>287</v>
      </c>
      <c r="H29" s="85">
        <v>4</v>
      </c>
      <c r="I29" s="85">
        <v>5</v>
      </c>
      <c r="J29" s="85">
        <v>3</v>
      </c>
      <c r="K29" s="85">
        <v>5</v>
      </c>
      <c r="L29" s="85">
        <v>3</v>
      </c>
      <c r="M29" s="85"/>
      <c r="N29" s="85">
        <v>3</v>
      </c>
      <c r="O29" s="85">
        <v>5</v>
      </c>
      <c r="P29" s="85">
        <v>3</v>
      </c>
      <c r="Q29" s="85">
        <v>4</v>
      </c>
      <c r="R29" s="85">
        <v>3</v>
      </c>
      <c r="S29" s="85">
        <v>4</v>
      </c>
      <c r="T29" s="85"/>
      <c r="U29" s="85"/>
      <c r="V29" s="245">
        <f t="shared" si="0"/>
        <v>3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5</v>
      </c>
      <c r="AA29" s="98">
        <f t="shared" si="5"/>
        <v>3</v>
      </c>
      <c r="AB29" s="98">
        <f t="shared" si="6"/>
        <v>3</v>
      </c>
      <c r="AC29" s="98">
        <f t="shared" si="7"/>
        <v>11</v>
      </c>
      <c r="AD29" s="255">
        <f t="shared" si="8"/>
        <v>3.8181818181818183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4</v>
      </c>
      <c r="AJ29" s="247">
        <f t="shared" si="13"/>
        <v>5</v>
      </c>
      <c r="AK29" s="247">
        <f t="shared" si="14"/>
        <v>3</v>
      </c>
      <c r="AL29" s="247">
        <f t="shared" si="15"/>
        <v>5</v>
      </c>
      <c r="AM29" s="247">
        <f t="shared" si="16"/>
        <v>3</v>
      </c>
      <c r="AN29" s="247" t="str">
        <f t="shared" si="17"/>
        <v/>
      </c>
      <c r="AO29" s="247">
        <f t="shared" si="18"/>
        <v>3</v>
      </c>
      <c r="AP29" s="247">
        <f t="shared" si="19"/>
        <v>5</v>
      </c>
      <c r="AQ29" s="247">
        <f t="shared" si="20"/>
        <v>3</v>
      </c>
      <c r="AR29" s="247">
        <f t="shared" si="21"/>
        <v>4</v>
      </c>
      <c r="AS29" s="247">
        <f t="shared" si="22"/>
        <v>3</v>
      </c>
      <c r="AT29" s="247">
        <f t="shared" si="23"/>
        <v>4</v>
      </c>
      <c r="AU29" s="247" t="str">
        <f t="shared" si="24"/>
        <v/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25" customHeight="1" x14ac:dyDescent="0.25">
      <c r="A30" s="80">
        <v>25</v>
      </c>
      <c r="B30" s="199"/>
      <c r="C30" s="82" t="s">
        <v>37</v>
      </c>
      <c r="D30" s="183" t="s">
        <v>477</v>
      </c>
      <c r="E30" s="84">
        <v>2641</v>
      </c>
      <c r="F30" s="85"/>
      <c r="G30" s="85" t="s">
        <v>287</v>
      </c>
      <c r="H30" s="85">
        <v>5</v>
      </c>
      <c r="I30" s="85">
        <v>5</v>
      </c>
      <c r="J30" s="85">
        <v>4</v>
      </c>
      <c r="K30" s="85">
        <v>5</v>
      </c>
      <c r="L30" s="85">
        <v>4</v>
      </c>
      <c r="M30" s="85"/>
      <c r="N30" s="85">
        <v>5</v>
      </c>
      <c r="O30" s="85">
        <v>5</v>
      </c>
      <c r="P30" s="85">
        <v>4</v>
      </c>
      <c r="Q30" s="85">
        <v>4</v>
      </c>
      <c r="R30" s="85">
        <v>5</v>
      </c>
      <c r="S30" s="85">
        <v>5</v>
      </c>
      <c r="T30" s="85"/>
      <c r="U30" s="85"/>
      <c r="V30" s="245">
        <f t="shared" si="0"/>
        <v>4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0</v>
      </c>
      <c r="AA30" s="98">
        <f t="shared" si="5"/>
        <v>4</v>
      </c>
      <c r="AB30" s="98">
        <f t="shared" si="6"/>
        <v>7</v>
      </c>
      <c r="AC30" s="98">
        <f t="shared" si="7"/>
        <v>11</v>
      </c>
      <c r="AD30" s="255">
        <f t="shared" si="8"/>
        <v>4.6363636363636367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5</v>
      </c>
      <c r="AJ30" s="247">
        <f t="shared" si="13"/>
        <v>5</v>
      </c>
      <c r="AK30" s="247">
        <f t="shared" si="14"/>
        <v>4</v>
      </c>
      <c r="AL30" s="247">
        <f t="shared" si="15"/>
        <v>5</v>
      </c>
      <c r="AM30" s="247">
        <f t="shared" si="16"/>
        <v>4</v>
      </c>
      <c r="AN30" s="247" t="str">
        <f t="shared" si="17"/>
        <v/>
      </c>
      <c r="AO30" s="247">
        <f t="shared" si="18"/>
        <v>5</v>
      </c>
      <c r="AP30" s="247">
        <f t="shared" si="19"/>
        <v>5</v>
      </c>
      <c r="AQ30" s="247">
        <f t="shared" si="20"/>
        <v>4</v>
      </c>
      <c r="AR30" s="247">
        <f t="shared" si="21"/>
        <v>4</v>
      </c>
      <c r="AS30" s="247">
        <f t="shared" si="22"/>
        <v>5</v>
      </c>
      <c r="AT30" s="247">
        <f t="shared" si="23"/>
        <v>5</v>
      </c>
      <c r="AU30" s="247" t="str">
        <f t="shared" si="24"/>
        <v/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25" customHeight="1" x14ac:dyDescent="0.25">
      <c r="A31" s="80">
        <v>26</v>
      </c>
      <c r="B31" s="199"/>
      <c r="C31" s="82" t="s">
        <v>37</v>
      </c>
      <c r="D31" s="183" t="s">
        <v>478</v>
      </c>
      <c r="E31" s="84">
        <v>2641</v>
      </c>
      <c r="F31" s="85"/>
      <c r="G31" s="85" t="s">
        <v>287</v>
      </c>
      <c r="H31" s="85">
        <v>5</v>
      </c>
      <c r="I31" s="85">
        <v>5</v>
      </c>
      <c r="J31" s="85">
        <v>3</v>
      </c>
      <c r="K31" s="85">
        <v>4</v>
      </c>
      <c r="L31" s="85" t="s">
        <v>92</v>
      </c>
      <c r="M31" s="85"/>
      <c r="N31" s="85">
        <v>3</v>
      </c>
      <c r="O31" s="85">
        <v>5</v>
      </c>
      <c r="P31" s="85">
        <v>4</v>
      </c>
      <c r="Q31" s="85">
        <v>3</v>
      </c>
      <c r="R31" s="85">
        <v>4</v>
      </c>
      <c r="S31" s="85">
        <v>5</v>
      </c>
      <c r="T31" s="85"/>
      <c r="U31" s="85"/>
      <c r="V31" s="245">
        <f t="shared" si="0"/>
        <v>2</v>
      </c>
      <c r="W31" s="98">
        <f t="shared" si="1"/>
        <v>0</v>
      </c>
      <c r="X31" s="98">
        <f t="shared" si="2"/>
        <v>0</v>
      </c>
      <c r="Y31" s="98">
        <f t="shared" si="3"/>
        <v>1</v>
      </c>
      <c r="Z31" s="98">
        <f t="shared" si="4"/>
        <v>3</v>
      </c>
      <c r="AA31" s="98">
        <f t="shared" si="5"/>
        <v>3</v>
      </c>
      <c r="AB31" s="98">
        <f t="shared" si="6"/>
        <v>4</v>
      </c>
      <c r="AC31" s="98">
        <f t="shared" si="7"/>
        <v>11</v>
      </c>
      <c r="AD31" s="255">
        <f t="shared" si="8"/>
        <v>3.9090909090909092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5</v>
      </c>
      <c r="AJ31" s="247">
        <f t="shared" si="13"/>
        <v>5</v>
      </c>
      <c r="AK31" s="247">
        <f t="shared" si="14"/>
        <v>3</v>
      </c>
      <c r="AL31" s="247">
        <f t="shared" si="15"/>
        <v>4</v>
      </c>
      <c r="AM31" s="247">
        <f t="shared" si="16"/>
        <v>2</v>
      </c>
      <c r="AN31" s="247" t="str">
        <f t="shared" si="17"/>
        <v/>
      </c>
      <c r="AO31" s="247">
        <f t="shared" si="18"/>
        <v>3</v>
      </c>
      <c r="AP31" s="247">
        <f t="shared" si="19"/>
        <v>5</v>
      </c>
      <c r="AQ31" s="247">
        <f t="shared" si="20"/>
        <v>4</v>
      </c>
      <c r="AR31" s="247">
        <f t="shared" si="21"/>
        <v>3</v>
      </c>
      <c r="AS31" s="247">
        <f t="shared" si="22"/>
        <v>4</v>
      </c>
      <c r="AT31" s="247">
        <f t="shared" si="23"/>
        <v>5</v>
      </c>
      <c r="AU31" s="247" t="str">
        <f t="shared" si="24"/>
        <v/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25" customHeight="1" x14ac:dyDescent="0.25">
      <c r="A32" s="80">
        <v>27</v>
      </c>
      <c r="B32" s="36"/>
      <c r="C32" s="82" t="s">
        <v>37</v>
      </c>
      <c r="D32" s="183" t="s">
        <v>479</v>
      </c>
      <c r="E32" s="84">
        <v>2641</v>
      </c>
      <c r="F32" s="85"/>
      <c r="G32" s="85" t="s">
        <v>287</v>
      </c>
      <c r="H32" s="85">
        <v>5</v>
      </c>
      <c r="I32" s="85">
        <v>4</v>
      </c>
      <c r="J32" s="85">
        <v>3</v>
      </c>
      <c r="K32" s="85">
        <v>5</v>
      </c>
      <c r="L32" s="85">
        <v>3</v>
      </c>
      <c r="M32" s="85"/>
      <c r="N32" s="85">
        <v>3</v>
      </c>
      <c r="O32" s="85">
        <v>5</v>
      </c>
      <c r="P32" s="85">
        <v>3</v>
      </c>
      <c r="Q32" s="85">
        <v>3</v>
      </c>
      <c r="R32" s="85">
        <v>3</v>
      </c>
      <c r="S32" s="85">
        <v>4</v>
      </c>
      <c r="T32" s="85"/>
      <c r="U32" s="85"/>
      <c r="V32" s="245">
        <f t="shared" si="0"/>
        <v>3</v>
      </c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6</v>
      </c>
      <c r="AA32" s="98">
        <f t="shared" si="5"/>
        <v>2</v>
      </c>
      <c r="AB32" s="98">
        <f t="shared" si="6"/>
        <v>3</v>
      </c>
      <c r="AC32" s="98">
        <f t="shared" si="7"/>
        <v>11</v>
      </c>
      <c r="AD32" s="255">
        <f t="shared" si="8"/>
        <v>3.7272727272727271</v>
      </c>
      <c r="AE32" s="293">
        <f t="shared" si="9"/>
        <v>0</v>
      </c>
      <c r="AF32" s="15"/>
      <c r="AG32" s="247" t="str">
        <f t="shared" si="10"/>
        <v/>
      </c>
      <c r="AH32" s="247" t="str">
        <f t="shared" si="11"/>
        <v>з</v>
      </c>
      <c r="AI32" s="247">
        <f t="shared" si="12"/>
        <v>5</v>
      </c>
      <c r="AJ32" s="247">
        <f t="shared" si="13"/>
        <v>4</v>
      </c>
      <c r="AK32" s="247">
        <f t="shared" si="14"/>
        <v>3</v>
      </c>
      <c r="AL32" s="247">
        <f t="shared" si="15"/>
        <v>5</v>
      </c>
      <c r="AM32" s="247">
        <f t="shared" si="16"/>
        <v>3</v>
      </c>
      <c r="AN32" s="247" t="str">
        <f t="shared" si="17"/>
        <v/>
      </c>
      <c r="AO32" s="247">
        <f t="shared" si="18"/>
        <v>3</v>
      </c>
      <c r="AP32" s="247">
        <f t="shared" si="19"/>
        <v>5</v>
      </c>
      <c r="AQ32" s="247">
        <f t="shared" si="20"/>
        <v>3</v>
      </c>
      <c r="AR32" s="247">
        <f t="shared" si="21"/>
        <v>3</v>
      </c>
      <c r="AS32" s="247">
        <f t="shared" si="22"/>
        <v>3</v>
      </c>
      <c r="AT32" s="247">
        <f t="shared" si="23"/>
        <v>4</v>
      </c>
      <c r="AU32" s="247" t="str">
        <f t="shared" si="24"/>
        <v/>
      </c>
      <c r="AV32" s="247" t="str">
        <f t="shared" si="25"/>
        <v/>
      </c>
      <c r="AW32" s="245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25" customHeight="1" x14ac:dyDescent="0.25">
      <c r="A33" s="80">
        <v>28</v>
      </c>
      <c r="B33" s="36"/>
      <c r="C33" s="82" t="s">
        <v>37</v>
      </c>
      <c r="D33" s="183" t="s">
        <v>480</v>
      </c>
      <c r="E33" s="84">
        <v>2641</v>
      </c>
      <c r="F33" s="85"/>
      <c r="G33" s="85" t="s">
        <v>287</v>
      </c>
      <c r="H33" s="85">
        <v>5</v>
      </c>
      <c r="I33" s="85">
        <v>4</v>
      </c>
      <c r="J33" s="85">
        <v>3</v>
      </c>
      <c r="K33" s="85">
        <v>5</v>
      </c>
      <c r="L33" s="85">
        <v>3</v>
      </c>
      <c r="M33" s="85"/>
      <c r="N33" s="85">
        <v>3</v>
      </c>
      <c r="O33" s="85">
        <v>5</v>
      </c>
      <c r="P33" s="85">
        <v>4</v>
      </c>
      <c r="Q33" s="85">
        <v>3</v>
      </c>
      <c r="R33" s="85">
        <v>4</v>
      </c>
      <c r="S33" s="85">
        <v>4</v>
      </c>
      <c r="T33" s="85"/>
      <c r="U33" s="85"/>
      <c r="V33" s="245">
        <f t="shared" si="0"/>
        <v>3</v>
      </c>
      <c r="W33" s="98">
        <f t="shared" si="1"/>
        <v>0</v>
      </c>
      <c r="X33" s="98">
        <f t="shared" si="2"/>
        <v>0</v>
      </c>
      <c r="Y33" s="98">
        <f t="shared" si="3"/>
        <v>0</v>
      </c>
      <c r="Z33" s="98">
        <f t="shared" si="4"/>
        <v>4</v>
      </c>
      <c r="AA33" s="98">
        <f t="shared" si="5"/>
        <v>4</v>
      </c>
      <c r="AB33" s="98">
        <f t="shared" si="6"/>
        <v>3</v>
      </c>
      <c r="AC33" s="98">
        <f t="shared" si="7"/>
        <v>11</v>
      </c>
      <c r="AD33" s="255">
        <f t="shared" si="8"/>
        <v>3.9090909090909092</v>
      </c>
      <c r="AE33" s="293">
        <f t="shared" si="9"/>
        <v>0</v>
      </c>
      <c r="AF33" s="15"/>
      <c r="AG33" s="247" t="str">
        <f t="shared" si="10"/>
        <v/>
      </c>
      <c r="AH33" s="247" t="str">
        <f t="shared" si="11"/>
        <v>з</v>
      </c>
      <c r="AI33" s="247">
        <f t="shared" si="12"/>
        <v>5</v>
      </c>
      <c r="AJ33" s="247">
        <f t="shared" si="13"/>
        <v>4</v>
      </c>
      <c r="AK33" s="247">
        <f t="shared" si="14"/>
        <v>3</v>
      </c>
      <c r="AL33" s="247">
        <f t="shared" si="15"/>
        <v>5</v>
      </c>
      <c r="AM33" s="247">
        <f t="shared" si="16"/>
        <v>3</v>
      </c>
      <c r="AN33" s="247" t="str">
        <f t="shared" si="17"/>
        <v/>
      </c>
      <c r="AO33" s="247">
        <f t="shared" si="18"/>
        <v>3</v>
      </c>
      <c r="AP33" s="247">
        <f t="shared" si="19"/>
        <v>5</v>
      </c>
      <c r="AQ33" s="247">
        <f t="shared" si="20"/>
        <v>4</v>
      </c>
      <c r="AR33" s="247">
        <f t="shared" si="21"/>
        <v>3</v>
      </c>
      <c r="AS33" s="247">
        <f t="shared" si="22"/>
        <v>4</v>
      </c>
      <c r="AT33" s="247">
        <f t="shared" si="23"/>
        <v>4</v>
      </c>
      <c r="AU33" s="247" t="str">
        <f t="shared" si="24"/>
        <v/>
      </c>
      <c r="AV33" s="247" t="str">
        <f t="shared" si="25"/>
        <v/>
      </c>
      <c r="AW33" s="245">
        <f t="shared" si="26"/>
        <v>1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25" customHeight="1" x14ac:dyDescent="0.25">
      <c r="A34" s="80">
        <v>29</v>
      </c>
      <c r="B34" s="117"/>
      <c r="C34" s="82" t="s">
        <v>37</v>
      </c>
      <c r="D34" s="183" t="s">
        <v>481</v>
      </c>
      <c r="E34" s="84">
        <v>2641</v>
      </c>
      <c r="F34" s="85"/>
      <c r="G34" s="85" t="s">
        <v>287</v>
      </c>
      <c r="H34" s="85">
        <v>5</v>
      </c>
      <c r="I34" s="85">
        <v>4</v>
      </c>
      <c r="J34" s="85">
        <v>3</v>
      </c>
      <c r="K34" s="85">
        <v>4</v>
      </c>
      <c r="L34" s="85" t="s">
        <v>92</v>
      </c>
      <c r="M34" s="85"/>
      <c r="N34" s="85" t="s">
        <v>92</v>
      </c>
      <c r="O34" s="102">
        <v>5</v>
      </c>
      <c r="P34" s="85">
        <v>3</v>
      </c>
      <c r="Q34" s="85">
        <v>3</v>
      </c>
      <c r="R34" s="85">
        <v>3</v>
      </c>
      <c r="S34" s="85">
        <v>4</v>
      </c>
      <c r="T34" s="85"/>
      <c r="U34" s="85"/>
      <c r="V34" s="245">
        <f t="shared" si="0"/>
        <v>2</v>
      </c>
      <c r="W34" s="98">
        <f t="shared" si="1"/>
        <v>0</v>
      </c>
      <c r="X34" s="98">
        <f t="shared" si="2"/>
        <v>0</v>
      </c>
      <c r="Y34" s="98">
        <f t="shared" si="3"/>
        <v>2</v>
      </c>
      <c r="Z34" s="98">
        <f t="shared" si="4"/>
        <v>4</v>
      </c>
      <c r="AA34" s="98">
        <f t="shared" si="5"/>
        <v>3</v>
      </c>
      <c r="AB34" s="98">
        <f t="shared" si="6"/>
        <v>2</v>
      </c>
      <c r="AC34" s="98">
        <f t="shared" si="7"/>
        <v>11</v>
      </c>
      <c r="AD34" s="255">
        <f t="shared" si="8"/>
        <v>3.4545454545454546</v>
      </c>
      <c r="AE34" s="293">
        <f t="shared" si="9"/>
        <v>0</v>
      </c>
      <c r="AF34" s="15"/>
      <c r="AG34" s="247" t="str">
        <f t="shared" si="10"/>
        <v/>
      </c>
      <c r="AH34" s="247" t="str">
        <f t="shared" si="11"/>
        <v>з</v>
      </c>
      <c r="AI34" s="247">
        <f t="shared" si="12"/>
        <v>5</v>
      </c>
      <c r="AJ34" s="247">
        <f t="shared" si="13"/>
        <v>4</v>
      </c>
      <c r="AK34" s="247">
        <f t="shared" si="14"/>
        <v>3</v>
      </c>
      <c r="AL34" s="247">
        <f t="shared" si="15"/>
        <v>4</v>
      </c>
      <c r="AM34" s="247">
        <f t="shared" si="16"/>
        <v>2</v>
      </c>
      <c r="AN34" s="247" t="str">
        <f t="shared" si="17"/>
        <v/>
      </c>
      <c r="AO34" s="247">
        <f t="shared" si="18"/>
        <v>2</v>
      </c>
      <c r="AP34" s="247">
        <f t="shared" si="19"/>
        <v>5</v>
      </c>
      <c r="AQ34" s="247">
        <f t="shared" si="20"/>
        <v>3</v>
      </c>
      <c r="AR34" s="247">
        <f t="shared" si="21"/>
        <v>3</v>
      </c>
      <c r="AS34" s="247">
        <f t="shared" si="22"/>
        <v>3</v>
      </c>
      <c r="AT34" s="247">
        <f t="shared" si="23"/>
        <v>4</v>
      </c>
      <c r="AU34" s="247" t="str">
        <f t="shared" si="24"/>
        <v/>
      </c>
      <c r="AV34" s="247" t="str">
        <f t="shared" si="25"/>
        <v/>
      </c>
      <c r="AW34" s="245">
        <f t="shared" si="26"/>
        <v>1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25" customHeight="1" x14ac:dyDescent="0.25">
      <c r="A35" s="80">
        <v>30</v>
      </c>
      <c r="B35" s="117"/>
      <c r="C35" s="82"/>
      <c r="D35" s="183"/>
      <c r="E35" s="84"/>
      <c r="F35" s="85"/>
      <c r="G35" s="85"/>
      <c r="H35" s="85"/>
      <c r="I35" s="85"/>
      <c r="J35" s="85"/>
      <c r="K35" s="85"/>
      <c r="L35" s="85"/>
      <c r="M35" s="85"/>
      <c r="N35" s="85"/>
      <c r="O35" s="102"/>
      <c r="P35" s="85"/>
      <c r="Q35" s="102"/>
      <c r="R35" s="102"/>
      <c r="S35" s="85"/>
      <c r="T35" s="85"/>
      <c r="U35" s="85"/>
      <c r="V35" s="245">
        <f t="shared" si="0"/>
        <v>0</v>
      </c>
      <c r="W35" s="98">
        <f t="shared" si="1"/>
        <v>0</v>
      </c>
      <c r="X35" s="98">
        <f t="shared" si="2"/>
        <v>0</v>
      </c>
      <c r="Y35" s="98">
        <f t="shared" si="3"/>
        <v>0</v>
      </c>
      <c r="Z35" s="98">
        <f t="shared" si="4"/>
        <v>0</v>
      </c>
      <c r="AA35" s="98">
        <f t="shared" si="5"/>
        <v>0</v>
      </c>
      <c r="AB35" s="98">
        <f t="shared" si="6"/>
        <v>0</v>
      </c>
      <c r="AC35" s="98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47" t="str">
        <f t="shared" si="10"/>
        <v/>
      </c>
      <c r="AH35" s="247" t="str">
        <f t="shared" si="11"/>
        <v/>
      </c>
      <c r="AI35" s="247" t="str">
        <f t="shared" si="12"/>
        <v/>
      </c>
      <c r="AJ35" s="247" t="str">
        <f t="shared" si="13"/>
        <v/>
      </c>
      <c r="AK35" s="247" t="str">
        <f t="shared" si="14"/>
        <v/>
      </c>
      <c r="AL35" s="247" t="str">
        <f t="shared" si="15"/>
        <v/>
      </c>
      <c r="AM35" s="247" t="str">
        <f t="shared" si="16"/>
        <v/>
      </c>
      <c r="AN35" s="247" t="str">
        <f t="shared" si="17"/>
        <v/>
      </c>
      <c r="AO35" s="247" t="str">
        <f t="shared" si="18"/>
        <v/>
      </c>
      <c r="AP35" s="247" t="str">
        <f t="shared" si="19"/>
        <v/>
      </c>
      <c r="AQ35" s="247" t="str">
        <f t="shared" si="20"/>
        <v/>
      </c>
      <c r="AR35" s="247" t="str">
        <f t="shared" si="21"/>
        <v/>
      </c>
      <c r="AS35" s="247" t="str">
        <f t="shared" si="22"/>
        <v/>
      </c>
      <c r="AT35" s="247" t="str">
        <f t="shared" si="23"/>
        <v/>
      </c>
      <c r="AU35" s="247" t="str">
        <f t="shared" si="24"/>
        <v/>
      </c>
      <c r="AV35" s="247" t="str">
        <f t="shared" si="25"/>
        <v/>
      </c>
      <c r="AW35" s="245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25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85"/>
      <c r="M36" s="85"/>
      <c r="N36" s="85"/>
      <c r="O36" s="102"/>
      <c r="P36" s="85"/>
      <c r="Q36" s="102"/>
      <c r="R36" s="102"/>
      <c r="S36" s="85"/>
      <c r="T36" s="85"/>
      <c r="U36" s="85"/>
      <c r="V36" s="245">
        <f t="shared" si="0"/>
        <v>0</v>
      </c>
      <c r="W36" s="98">
        <f t="shared" si="1"/>
        <v>0</v>
      </c>
      <c r="X36" s="98">
        <f t="shared" si="2"/>
        <v>0</v>
      </c>
      <c r="Y36" s="98">
        <f t="shared" si="3"/>
        <v>0</v>
      </c>
      <c r="Z36" s="98">
        <f t="shared" si="4"/>
        <v>0</v>
      </c>
      <c r="AA36" s="98">
        <f t="shared" si="5"/>
        <v>0</v>
      </c>
      <c r="AB36" s="98">
        <f t="shared" si="6"/>
        <v>0</v>
      </c>
      <c r="AC36" s="98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47" t="str">
        <f t="shared" si="10"/>
        <v/>
      </c>
      <c r="AH36" s="247" t="str">
        <f t="shared" si="11"/>
        <v/>
      </c>
      <c r="AI36" s="247" t="str">
        <f t="shared" si="12"/>
        <v/>
      </c>
      <c r="AJ36" s="247" t="str">
        <f t="shared" si="13"/>
        <v/>
      </c>
      <c r="AK36" s="247" t="str">
        <f t="shared" si="14"/>
        <v/>
      </c>
      <c r="AL36" s="247" t="str">
        <f t="shared" si="15"/>
        <v/>
      </c>
      <c r="AM36" s="247" t="str">
        <f t="shared" si="16"/>
        <v/>
      </c>
      <c r="AN36" s="247" t="str">
        <f t="shared" si="17"/>
        <v/>
      </c>
      <c r="AO36" s="247" t="str">
        <f t="shared" si="18"/>
        <v/>
      </c>
      <c r="AP36" s="247" t="str">
        <f t="shared" si="19"/>
        <v/>
      </c>
      <c r="AQ36" s="247" t="str">
        <f t="shared" si="20"/>
        <v/>
      </c>
      <c r="AR36" s="247" t="str">
        <f t="shared" si="21"/>
        <v/>
      </c>
      <c r="AS36" s="247" t="str">
        <f t="shared" si="22"/>
        <v/>
      </c>
      <c r="AT36" s="247" t="str">
        <f t="shared" si="23"/>
        <v/>
      </c>
      <c r="AU36" s="247" t="str">
        <f t="shared" si="24"/>
        <v/>
      </c>
      <c r="AV36" s="247" t="str">
        <f t="shared" si="25"/>
        <v/>
      </c>
      <c r="AW36" s="245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25" customHeight="1" x14ac:dyDescent="0.3">
      <c r="A37" s="122"/>
      <c r="B37" s="123"/>
      <c r="C37" s="123"/>
      <c r="D37" s="123"/>
      <c r="E37" s="124">
        <f>COUNTIF(E6:E36,"2641")</f>
        <v>29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245">
        <f t="shared" si="0"/>
        <v>0</v>
      </c>
      <c r="W37" s="98">
        <f t="shared" si="1"/>
        <v>0</v>
      </c>
      <c r="X37" s="98">
        <f t="shared" si="2"/>
        <v>0</v>
      </c>
      <c r="Y37" s="98">
        <f t="shared" si="3"/>
        <v>0</v>
      </c>
      <c r="Z37" s="98">
        <f t="shared" si="4"/>
        <v>0</v>
      </c>
      <c r="AA37" s="98">
        <f t="shared" si="5"/>
        <v>0</v>
      </c>
      <c r="AB37" s="98">
        <f t="shared" si="6"/>
        <v>0</v>
      </c>
      <c r="AC37" s="98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4.7931034482758621</v>
      </c>
      <c r="I38" s="257">
        <v>4.7931034482758621</v>
      </c>
      <c r="J38" s="257">
        <v>3.5517241379310347</v>
      </c>
      <c r="K38" s="257">
        <v>4.8620689655172411</v>
      </c>
      <c r="L38" s="257">
        <v>3.103448275862069</v>
      </c>
      <c r="M38" s="257" t="str">
        <v xml:space="preserve"> </v>
      </c>
      <c r="N38" s="257">
        <v>3.3448275862068964</v>
      </c>
      <c r="O38" s="129">
        <v>4.9642857142857144</v>
      </c>
      <c r="P38" s="129">
        <v>3.6896551724137931</v>
      </c>
      <c r="Q38" s="129">
        <v>3.5517241379310347</v>
      </c>
      <c r="R38" s="129">
        <v>3.7241379310344827</v>
      </c>
      <c r="S38" s="257">
        <v>4.5172413793103452</v>
      </c>
      <c r="T38" s="257" t="str">
        <v xml:space="preserve"> </v>
      </c>
      <c r="U38" s="257" t="str">
        <v xml:space="preserve"> </v>
      </c>
      <c r="V38" s="124">
        <f>сводн.!T29</f>
        <v>3</v>
      </c>
      <c r="W38" s="254">
        <f>SUM(W6:W37)</f>
        <v>0</v>
      </c>
      <c r="X38" s="254">
        <f>SUM(X6:X37)</f>
        <v>0</v>
      </c>
      <c r="Y38" s="254">
        <f>SUM(Y6:Y37)-X38</f>
        <v>7</v>
      </c>
      <c r="Z38" s="254">
        <f>SUM(Z6:Z37)</f>
        <v>93</v>
      </c>
      <c r="AA38" s="254">
        <f>SUM(AA6:AA37)</f>
        <v>86</v>
      </c>
      <c r="AB38" s="254">
        <f>SUM(AB6:AB37)</f>
        <v>132</v>
      </c>
      <c r="AC38" s="254">
        <f t="shared" si="7"/>
        <v>318</v>
      </c>
      <c r="AD38" s="255">
        <f t="shared" si="8"/>
        <v>4.0786163522012577</v>
      </c>
      <c r="AE38" s="259"/>
      <c r="AF38" s="15"/>
      <c r="AG38" s="260" t="str">
        <f t="shared" ref="AG38:AV38" si="27">IF(COUNT(AG6:AG37)=0," ",SUM(AG6:AG37)/COUNT(AG6:AG37))</f>
        <v xml:space="preserve"> </v>
      </c>
      <c r="AH38" s="260" t="str">
        <f t="shared" si="27"/>
        <v xml:space="preserve"> </v>
      </c>
      <c r="AI38" s="260">
        <f t="shared" si="27"/>
        <v>4.7931034482758621</v>
      </c>
      <c r="AJ38" s="260">
        <f t="shared" si="27"/>
        <v>4.7931034482758621</v>
      </c>
      <c r="AK38" s="260">
        <f t="shared" si="27"/>
        <v>3.5517241379310347</v>
      </c>
      <c r="AL38" s="260">
        <f t="shared" si="27"/>
        <v>4.8620689655172411</v>
      </c>
      <c r="AM38" s="260">
        <f t="shared" si="27"/>
        <v>3.103448275862069</v>
      </c>
      <c r="AN38" s="260" t="str">
        <f t="shared" si="27"/>
        <v xml:space="preserve"> </v>
      </c>
      <c r="AO38" s="260">
        <f t="shared" si="27"/>
        <v>3.3448275862068964</v>
      </c>
      <c r="AP38" s="260">
        <f t="shared" si="27"/>
        <v>4.9642857142857144</v>
      </c>
      <c r="AQ38" s="260">
        <f t="shared" si="27"/>
        <v>3.6896551724137931</v>
      </c>
      <c r="AR38" s="260">
        <f t="shared" si="27"/>
        <v>3.5517241379310347</v>
      </c>
      <c r="AS38" s="260">
        <f t="shared" si="27"/>
        <v>3.7241379310344827</v>
      </c>
      <c r="AT38" s="260">
        <f t="shared" si="27"/>
        <v>4.5172413793103452</v>
      </c>
      <c r="AU38" s="260" t="str">
        <f t="shared" si="27"/>
        <v xml:space="preserve"> </v>
      </c>
      <c r="AV38" s="261" t="str">
        <f t="shared" si="27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23</v>
      </c>
      <c r="I39" s="262">
        <v>23</v>
      </c>
      <c r="J39" s="262">
        <v>2</v>
      </c>
      <c r="K39" s="262">
        <v>25</v>
      </c>
      <c r="L39" s="262">
        <v>2</v>
      </c>
      <c r="M39" s="262" t="str">
        <v>0</v>
      </c>
      <c r="N39" s="262">
        <v>3</v>
      </c>
      <c r="O39" s="263">
        <v>27</v>
      </c>
      <c r="P39" s="263">
        <v>4</v>
      </c>
      <c r="Q39" s="263">
        <v>3</v>
      </c>
      <c r="R39" s="263">
        <v>5</v>
      </c>
      <c r="S39" s="262">
        <v>15</v>
      </c>
      <c r="T39" s="262" t="str">
        <v>0</v>
      </c>
      <c r="U39" s="262" t="str">
        <v xml:space="preserve"> </v>
      </c>
      <c r="V39" s="264">
        <f>IF(COUNTIF(V6:V37,5)=0,"0",COUNTIF(V6:V37,5))</f>
        <v>1</v>
      </c>
      <c r="W39" s="136"/>
      <c r="X39" s="3">
        <f>SUM(X38:AB38)</f>
        <v>318</v>
      </c>
      <c r="Y39" s="3"/>
      <c r="Z39" s="3"/>
      <c r="AA39" s="3"/>
      <c r="AB39" s="3"/>
      <c r="AC39" s="265"/>
      <c r="AD39" s="255">
        <f t="shared" si="8"/>
        <v>2</v>
      </c>
      <c r="AE39" s="266"/>
      <c r="AG39" s="267" t="str">
        <f t="shared" ref="AG39:AU39" si="28">IF(COUNTIF(AG6:AG37,5)=0,"0",COUNTIF(AG6:AG37,5))</f>
        <v>0</v>
      </c>
      <c r="AH39" s="267" t="str">
        <f t="shared" si="28"/>
        <v>0</v>
      </c>
      <c r="AI39" s="267">
        <f t="shared" si="28"/>
        <v>23</v>
      </c>
      <c r="AJ39" s="267">
        <f t="shared" si="28"/>
        <v>23</v>
      </c>
      <c r="AK39" s="267">
        <f t="shared" si="28"/>
        <v>2</v>
      </c>
      <c r="AL39" s="267">
        <f t="shared" si="28"/>
        <v>25</v>
      </c>
      <c r="AM39" s="267">
        <f t="shared" si="28"/>
        <v>2</v>
      </c>
      <c r="AN39" s="267" t="str">
        <f t="shared" si="28"/>
        <v>0</v>
      </c>
      <c r="AO39" s="267">
        <f t="shared" si="28"/>
        <v>3</v>
      </c>
      <c r="AP39" s="267">
        <f t="shared" si="28"/>
        <v>27</v>
      </c>
      <c r="AQ39" s="267">
        <f t="shared" si="28"/>
        <v>4</v>
      </c>
      <c r="AR39" s="267">
        <f t="shared" si="28"/>
        <v>3</v>
      </c>
      <c r="AS39" s="267">
        <f t="shared" si="28"/>
        <v>5</v>
      </c>
      <c r="AT39" s="267">
        <f t="shared" si="28"/>
        <v>15</v>
      </c>
      <c r="AU39" s="267" t="str">
        <f t="shared" si="28"/>
        <v>0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6</v>
      </c>
      <c r="I40" s="272">
        <v>6</v>
      </c>
      <c r="J40" s="272">
        <v>12</v>
      </c>
      <c r="K40" s="272">
        <v>4</v>
      </c>
      <c r="L40" s="272">
        <v>3</v>
      </c>
      <c r="M40" s="272" t="str">
        <v>0</v>
      </c>
      <c r="N40" s="272">
        <v>7</v>
      </c>
      <c r="O40" s="273">
        <v>1</v>
      </c>
      <c r="P40" s="273">
        <v>12</v>
      </c>
      <c r="Q40" s="273">
        <v>10</v>
      </c>
      <c r="R40" s="273">
        <v>11</v>
      </c>
      <c r="S40" s="272">
        <v>14</v>
      </c>
      <c r="T40" s="272" t="str">
        <v>0</v>
      </c>
      <c r="U40" s="272" t="str">
        <v xml:space="preserve"> </v>
      </c>
      <c r="V40" s="274">
        <f>IF(COUNTIF(V6:V37,4)=0,"0",COUNTIF(V6:V37,4))</f>
        <v>3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7</v>
      </c>
      <c r="AA40" s="275">
        <f>IF(COUNTIF(AA6:AA37,4)=0," ",COUNTIF(AA6:AA37,4))</f>
        <v>6</v>
      </c>
      <c r="AB40" s="275">
        <f>IF(COUNTIF(AB6:AB37,4)=0," ",COUNTIF(AB6:AB37,4))</f>
        <v>9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29">IF(COUNTIF(AG6:AG37,4)=0,"0",COUNTIF(AG6:AG37,4))</f>
        <v>0</v>
      </c>
      <c r="AH40" s="275" t="str">
        <f t="shared" si="29"/>
        <v>0</v>
      </c>
      <c r="AI40" s="275">
        <f t="shared" si="29"/>
        <v>6</v>
      </c>
      <c r="AJ40" s="275">
        <f t="shared" si="29"/>
        <v>6</v>
      </c>
      <c r="AK40" s="275">
        <f t="shared" si="29"/>
        <v>12</v>
      </c>
      <c r="AL40" s="275">
        <f t="shared" si="29"/>
        <v>4</v>
      </c>
      <c r="AM40" s="275">
        <f t="shared" si="29"/>
        <v>3</v>
      </c>
      <c r="AN40" s="275" t="str">
        <f t="shared" si="29"/>
        <v>0</v>
      </c>
      <c r="AO40" s="275">
        <f t="shared" si="29"/>
        <v>7</v>
      </c>
      <c r="AP40" s="275">
        <f t="shared" si="29"/>
        <v>1</v>
      </c>
      <c r="AQ40" s="275">
        <f t="shared" si="29"/>
        <v>12</v>
      </c>
      <c r="AR40" s="275">
        <f t="shared" si="29"/>
        <v>10</v>
      </c>
      <c r="AS40" s="275">
        <f t="shared" si="29"/>
        <v>11</v>
      </c>
      <c r="AT40" s="275">
        <f t="shared" si="29"/>
        <v>14</v>
      </c>
      <c r="AU40" s="275" t="str">
        <f t="shared" si="29"/>
        <v>0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 t="str">
        <v>0</v>
      </c>
      <c r="J41" s="281">
        <v>15</v>
      </c>
      <c r="K41" s="281" t="str">
        <v>0</v>
      </c>
      <c r="L41" s="281">
        <v>20</v>
      </c>
      <c r="M41" s="281" t="str">
        <v>0</v>
      </c>
      <c r="N41" s="281">
        <v>16</v>
      </c>
      <c r="O41" s="282" t="str">
        <v>0</v>
      </c>
      <c r="P41" s="282">
        <v>13</v>
      </c>
      <c r="Q41" s="282">
        <v>16</v>
      </c>
      <c r="R41" s="282">
        <v>13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19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5</v>
      </c>
      <c r="AA41" s="284">
        <f>IF(COUNTIF(AA6:AA37,3)=0," ",COUNTIF(AA6:AA37,3))</f>
        <v>10</v>
      </c>
      <c r="AB41" s="284">
        <f>IF(COUNTIF(AB6:AB37,3)=0," ",COUNTIF(AB6:AB37,3))</f>
        <v>7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0">IF(COUNTIF(AG6:AG37,3)=0,"0",COUNTIF(AG6:AG37,3))</f>
        <v>0</v>
      </c>
      <c r="AH41" s="284" t="str">
        <f t="shared" si="30"/>
        <v>0</v>
      </c>
      <c r="AI41" s="284" t="str">
        <f t="shared" si="30"/>
        <v>0</v>
      </c>
      <c r="AJ41" s="284" t="str">
        <f t="shared" si="30"/>
        <v>0</v>
      </c>
      <c r="AK41" s="284">
        <f t="shared" si="30"/>
        <v>15</v>
      </c>
      <c r="AL41" s="284" t="str">
        <f t="shared" si="30"/>
        <v>0</v>
      </c>
      <c r="AM41" s="284">
        <f t="shared" si="30"/>
        <v>20</v>
      </c>
      <c r="AN41" s="284" t="str">
        <f t="shared" si="30"/>
        <v>0</v>
      </c>
      <c r="AO41" s="284">
        <f t="shared" si="30"/>
        <v>16</v>
      </c>
      <c r="AP41" s="284" t="str">
        <f t="shared" si="30"/>
        <v>0</v>
      </c>
      <c r="AQ41" s="284">
        <f t="shared" si="30"/>
        <v>13</v>
      </c>
      <c r="AR41" s="284">
        <f t="shared" si="30"/>
        <v>16</v>
      </c>
      <c r="AS41" s="284">
        <f t="shared" si="30"/>
        <v>13</v>
      </c>
      <c r="AT41" s="284" t="str">
        <f t="shared" si="30"/>
        <v>0</v>
      </c>
      <c r="AU41" s="284" t="str">
        <f t="shared" si="30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4</v>
      </c>
      <c r="M42" s="85">
        <v>0</v>
      </c>
      <c r="N42" s="85">
        <v>3</v>
      </c>
      <c r="O42" s="102">
        <v>0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>
        <f>IF(COUNTIF(V6:V37,2)=0,"0",COUNTIF(V6:V37,2))</f>
        <v>6</v>
      </c>
      <c r="W42" s="245"/>
      <c r="X42" s="245"/>
      <c r="Y42" s="245">
        <f>IF(COUNTIF(Y6:Y37,2)=0," ",COUNTIF(Y6:Y37,2))</f>
        <v>1</v>
      </c>
      <c r="Z42" s="245">
        <f>IF(COUNTIF(Z6:Z37,2)=0," ",COUNTIF(Z6:Z37,2))</f>
        <v>3</v>
      </c>
      <c r="AA42" s="245">
        <f>IF(COUNTIF(AA6:AA37,2)=0," ",COUNTIF(AA6:AA37,2))</f>
        <v>4</v>
      </c>
      <c r="AB42" s="245">
        <f>IF(COUNTIF(AB6:AB37,2)=0," ",COUNTIF(AB6:AB37,2))</f>
        <v>1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1">COUNTIF(AG6:AG36,2)+COUNTIF(AG6:AG36,"д")</f>
        <v>0</v>
      </c>
      <c r="AH42" s="245">
        <f t="shared" si="31"/>
        <v>0</v>
      </c>
      <c r="AI42" s="245">
        <f t="shared" si="31"/>
        <v>0</v>
      </c>
      <c r="AJ42" s="245">
        <f t="shared" si="31"/>
        <v>0</v>
      </c>
      <c r="AK42" s="245">
        <f t="shared" si="31"/>
        <v>0</v>
      </c>
      <c r="AL42" s="245">
        <f t="shared" si="31"/>
        <v>0</v>
      </c>
      <c r="AM42" s="245">
        <f t="shared" si="31"/>
        <v>4</v>
      </c>
      <c r="AN42" s="245">
        <f t="shared" si="31"/>
        <v>0</v>
      </c>
      <c r="AO42" s="245">
        <f t="shared" si="31"/>
        <v>3</v>
      </c>
      <c r="AP42" s="245">
        <f t="shared" si="31"/>
        <v>0</v>
      </c>
      <c r="AQ42" s="245">
        <f t="shared" si="31"/>
        <v>0</v>
      </c>
      <c r="AR42" s="245">
        <f t="shared" si="31"/>
        <v>0</v>
      </c>
      <c r="AS42" s="245">
        <f t="shared" si="31"/>
        <v>0</v>
      </c>
      <c r="AT42" s="245">
        <f t="shared" si="31"/>
        <v>0</v>
      </c>
      <c r="AU42" s="245">
        <f t="shared" si="31"/>
        <v>0</v>
      </c>
      <c r="AV42" s="245">
        <f t="shared" si="31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4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1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2">COUNTBLANK(V6:V26)</f>
        <v>0</v>
      </c>
      <c r="W43" s="245">
        <f t="shared" si="32"/>
        <v>0</v>
      </c>
      <c r="X43" s="245">
        <f t="shared" si="32"/>
        <v>0</v>
      </c>
      <c r="Y43" s="245">
        <f t="shared" si="32"/>
        <v>0</v>
      </c>
      <c r="Z43" s="245">
        <f t="shared" si="32"/>
        <v>0</v>
      </c>
      <c r="AA43" s="245">
        <f t="shared" si="32"/>
        <v>0</v>
      </c>
      <c r="AB43" s="245">
        <f t="shared" si="32"/>
        <v>0</v>
      </c>
      <c r="AC43" s="245"/>
      <c r="AD43" s="245">
        <f>COUNTBLANK(AD6:AD35)</f>
        <v>1</v>
      </c>
      <c r="AE43" s="290" t="str">
        <f>IF(COUNTIF(AE6:AE37,"б")=0," ",COUNTIF(AE6:AE37,"б"))</f>
        <v xml:space="preserve"> </v>
      </c>
      <c r="AF43" s="291">
        <f t="shared" ref="AF43:BK43" si="33">IF(COUNTIF(AF6:AF37,"б")=0+COUNTIF(AF6:AF37,"а")=0,"0",COUNTIF(AF6:AF37,"б")+COUNTIF(AF6:AF37,"а"))</f>
        <v>0</v>
      </c>
      <c r="AG43" s="291">
        <f t="shared" si="33"/>
        <v>0</v>
      </c>
      <c r="AH43" s="291">
        <f t="shared" si="33"/>
        <v>4</v>
      </c>
      <c r="AI43" s="291">
        <f t="shared" si="33"/>
        <v>0</v>
      </c>
      <c r="AJ43" s="291">
        <f t="shared" si="33"/>
        <v>0</v>
      </c>
      <c r="AK43" s="291">
        <f t="shared" si="33"/>
        <v>0</v>
      </c>
      <c r="AL43" s="291">
        <f t="shared" si="33"/>
        <v>0</v>
      </c>
      <c r="AM43" s="291">
        <f t="shared" si="33"/>
        <v>0</v>
      </c>
      <c r="AN43" s="291">
        <f t="shared" si="33"/>
        <v>0</v>
      </c>
      <c r="AO43" s="291">
        <f t="shared" si="33"/>
        <v>0</v>
      </c>
      <c r="AP43" s="291">
        <f t="shared" si="33"/>
        <v>1</v>
      </c>
      <c r="AQ43" s="291">
        <f t="shared" si="33"/>
        <v>0</v>
      </c>
      <c r="AR43" s="291">
        <f t="shared" si="33"/>
        <v>0</v>
      </c>
      <c r="AS43" s="291">
        <f t="shared" si="33"/>
        <v>0</v>
      </c>
      <c r="AT43" s="291">
        <f t="shared" si="33"/>
        <v>0</v>
      </c>
      <c r="AU43" s="291">
        <f t="shared" si="33"/>
        <v>0</v>
      </c>
      <c r="AV43" s="291">
        <f t="shared" si="33"/>
        <v>0</v>
      </c>
      <c r="AW43" s="291">
        <f t="shared" si="33"/>
        <v>0</v>
      </c>
      <c r="AX43" s="291">
        <f t="shared" si="33"/>
        <v>0</v>
      </c>
      <c r="AY43" s="291">
        <f t="shared" si="33"/>
        <v>0</v>
      </c>
      <c r="AZ43" s="291">
        <f t="shared" si="33"/>
        <v>0</v>
      </c>
      <c r="BA43" s="291">
        <f t="shared" si="33"/>
        <v>0</v>
      </c>
      <c r="BB43" s="291">
        <f t="shared" si="33"/>
        <v>0</v>
      </c>
      <c r="BC43" s="291">
        <f t="shared" si="33"/>
        <v>0</v>
      </c>
      <c r="BD43" s="291">
        <f t="shared" si="33"/>
        <v>0</v>
      </c>
      <c r="BE43" s="291">
        <f t="shared" si="33"/>
        <v>0</v>
      </c>
      <c r="BF43" s="291">
        <f t="shared" si="33"/>
        <v>0</v>
      </c>
      <c r="BG43" s="291">
        <f t="shared" si="33"/>
        <v>0</v>
      </c>
      <c r="BH43" s="291">
        <f t="shared" si="33"/>
        <v>0</v>
      </c>
      <c r="BI43" s="291">
        <f t="shared" si="33"/>
        <v>0</v>
      </c>
      <c r="BJ43" s="291">
        <f t="shared" si="33"/>
        <v>0</v>
      </c>
      <c r="BK43" s="291">
        <f t="shared" si="33"/>
        <v>0</v>
      </c>
      <c r="BL43" s="291">
        <f t="shared" ref="BL43:CB43" si="34">IF(COUNTIF(BL6:BL37,"б")=0+COUNTIF(BL6:BL37,"а")=0,"0",COUNTIF(BL6:BL37,"б")+COUNTIF(BL6:BL37,"а"))</f>
        <v>0</v>
      </c>
      <c r="BM43" s="291">
        <f t="shared" si="34"/>
        <v>0</v>
      </c>
      <c r="BN43" s="291">
        <f t="shared" si="34"/>
        <v>0</v>
      </c>
      <c r="BO43" s="291">
        <f t="shared" si="34"/>
        <v>0</v>
      </c>
      <c r="BP43" s="291">
        <f t="shared" si="34"/>
        <v>0</v>
      </c>
      <c r="BQ43" s="291">
        <f t="shared" si="34"/>
        <v>0</v>
      </c>
      <c r="BR43" s="291">
        <f t="shared" si="34"/>
        <v>0</v>
      </c>
      <c r="BS43" s="291">
        <f t="shared" si="34"/>
        <v>0</v>
      </c>
      <c r="BT43" s="291">
        <f t="shared" si="34"/>
        <v>0</v>
      </c>
      <c r="BU43" s="291">
        <f t="shared" si="34"/>
        <v>0</v>
      </c>
      <c r="BV43" s="291">
        <f t="shared" si="34"/>
        <v>0</v>
      </c>
      <c r="BW43" s="291">
        <f t="shared" si="34"/>
        <v>0</v>
      </c>
      <c r="BX43" s="291">
        <f t="shared" si="34"/>
        <v>0</v>
      </c>
      <c r="BY43" s="291">
        <f t="shared" si="34"/>
        <v>0</v>
      </c>
      <c r="BZ43" s="291">
        <f t="shared" si="34"/>
        <v>0</v>
      </c>
      <c r="CA43" s="291">
        <f t="shared" si="34"/>
        <v>0</v>
      </c>
      <c r="CB43" s="291">
        <f t="shared" si="3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25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5">IF(COUNTIF(AG6:AG37,"з")=0,"0",COUNTIF(AG6:AG37,"з"))</f>
        <v>0</v>
      </c>
      <c r="AH44" s="245">
        <f t="shared" si="35"/>
        <v>25</v>
      </c>
      <c r="AI44" s="245" t="str">
        <f t="shared" si="35"/>
        <v>0</v>
      </c>
      <c r="AJ44" s="245" t="str">
        <f t="shared" si="35"/>
        <v>0</v>
      </c>
      <c r="AK44" s="245" t="str">
        <f t="shared" si="35"/>
        <v>0</v>
      </c>
      <c r="AL44" s="245" t="str">
        <f t="shared" si="35"/>
        <v>0</v>
      </c>
      <c r="AM44" s="245" t="str">
        <f t="shared" si="35"/>
        <v>0</v>
      </c>
      <c r="AN44" s="245" t="str">
        <f t="shared" si="35"/>
        <v>0</v>
      </c>
      <c r="AO44" s="245" t="str">
        <f t="shared" si="35"/>
        <v>0</v>
      </c>
      <c r="AP44" s="245" t="str">
        <f t="shared" si="35"/>
        <v>0</v>
      </c>
      <c r="AQ44" s="245" t="str">
        <f t="shared" si="35"/>
        <v>0</v>
      </c>
      <c r="AR44" s="245" t="str">
        <f t="shared" si="35"/>
        <v>0</v>
      </c>
      <c r="AS44" s="245" t="str">
        <f t="shared" si="35"/>
        <v>0</v>
      </c>
      <c r="AT44" s="245" t="str">
        <f t="shared" si="35"/>
        <v>0</v>
      </c>
      <c r="AU44" s="245" t="str">
        <f t="shared" si="35"/>
        <v>0</v>
      </c>
      <c r="AV44" s="245" t="str">
        <f t="shared" si="35"/>
        <v>0</v>
      </c>
      <c r="AW44" s="245" t="str">
        <f t="shared" si="35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6">IF(COUNTIF(AG6:AG37,"н")=0,"0",COUNTIF(AG6:AG37,"н"))</f>
        <v>0</v>
      </c>
      <c r="AH45" s="245" t="str">
        <f t="shared" si="36"/>
        <v>0</v>
      </c>
      <c r="AI45" s="245" t="str">
        <f t="shared" si="36"/>
        <v>0</v>
      </c>
      <c r="AJ45" s="245" t="str">
        <f t="shared" si="36"/>
        <v>0</v>
      </c>
      <c r="AK45" s="245" t="str">
        <f t="shared" si="36"/>
        <v>0</v>
      </c>
      <c r="AL45" s="245" t="str">
        <f t="shared" si="36"/>
        <v>0</v>
      </c>
      <c r="AM45" s="245" t="str">
        <f t="shared" si="36"/>
        <v>0</v>
      </c>
      <c r="AN45" s="245" t="str">
        <f t="shared" si="36"/>
        <v>0</v>
      </c>
      <c r="AO45" s="245" t="str">
        <f t="shared" si="36"/>
        <v>0</v>
      </c>
      <c r="AP45" s="245" t="str">
        <f t="shared" si="36"/>
        <v>0</v>
      </c>
      <c r="AQ45" s="245" t="str">
        <f t="shared" si="36"/>
        <v>0</v>
      </c>
      <c r="AR45" s="245" t="str">
        <f t="shared" si="36"/>
        <v>0</v>
      </c>
      <c r="AS45" s="245" t="str">
        <f t="shared" si="36"/>
        <v>0</v>
      </c>
      <c r="AT45" s="245" t="str">
        <f t="shared" si="36"/>
        <v>0</v>
      </c>
      <c r="AU45" s="245" t="str">
        <f t="shared" si="36"/>
        <v>0</v>
      </c>
      <c r="AV45" s="245" t="str">
        <f t="shared" si="36"/>
        <v>0</v>
      </c>
      <c r="AW45" s="245" t="str">
        <f t="shared" si="36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H2:M2"/>
    <mergeCell ref="N2:Q2"/>
    <mergeCell ref="R2:S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3904" priority="5" operator="equal">
      <formula>4</formula>
    </cfRule>
    <cfRule type="cellIs" dxfId="13903" priority="6" operator="equal">
      <formula>3</formula>
    </cfRule>
  </conditionalFormatting>
  <conditionalFormatting sqref="Z5:AC5 W40:AF43 AE6:AE39 W39 F37:Q45 AG43:CB43 W44:AW45 R35:V45 AG6:AW42 M6:P31 M35:Q36 N32:N33 I6:I24 G6:G24 G25:I36 M34:P34 T6:V34">
    <cfRule type="cellIs" dxfId="13902" priority="7" operator="equal">
      <formula>5</formula>
    </cfRule>
    <cfRule type="cellIs" dxfId="13901" priority="8" operator="equal">
      <formula>4</formula>
    </cfRule>
    <cfRule type="cellIs" dxfId="13900" priority="9" operator="equal">
      <formula>3</formula>
    </cfRule>
  </conditionalFormatting>
  <conditionalFormatting sqref="AF6:AF37">
    <cfRule type="expression" dxfId="13899" priority="10">
      <formula>VALUE(RIGHT(AF6))&gt;AE6</formula>
    </cfRule>
    <cfRule type="expression" dxfId="13898" priority="11">
      <formula>EXACT(RIGHT(AF6,3),"зач")</formula>
    </cfRule>
  </conditionalFormatting>
  <conditionalFormatting sqref="AE3:AJ4 T3:AC4">
    <cfRule type="expression" dxfId="13897" priority="12">
      <formula>$D$1&lt;T3</formula>
    </cfRule>
    <cfRule type="expression" dxfId="13896" priority="13">
      <formula>$D$1&gt;T3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3895" priority="17">
      <formula>$D$1&lt;T3</formula>
    </cfRule>
    <cfRule type="expression" dxfId="13894" priority="18">
      <formula>$D$1&gt;T3</formula>
    </cfRule>
  </conditionalFormatting>
  <conditionalFormatting sqref="F6:F36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F3">
    <cfRule type="expression" priority="22">
      <formula>$D$1&lt;F3</formula>
    </cfRule>
    <cfRule type="expression" priority="23">
      <formula>$D$1&gt;F3</formula>
    </cfRule>
  </conditionalFormatting>
  <conditionalFormatting sqref="J6:L31 J33:L36">
    <cfRule type="cellIs" priority="24" operator="equal">
      <formula>5</formula>
    </cfRule>
    <cfRule type="cellIs" dxfId="13893" priority="25" operator="equal">
      <formula>4</formula>
    </cfRule>
    <cfRule type="cellIs" dxfId="13892" priority="26" operator="equal">
      <formula>3</formula>
    </cfRule>
  </conditionalFormatting>
  <conditionalFormatting sqref="F5">
    <cfRule type="cellIs" dxfId="13891" priority="27" operator="equal">
      <formula>5</formula>
    </cfRule>
    <cfRule type="cellIs" dxfId="13890" priority="28" operator="equal">
      <formula>4</formula>
    </cfRule>
    <cfRule type="cellIs" dxfId="13889" priority="29" operator="equal">
      <formula>3</formula>
    </cfRule>
  </conditionalFormatting>
  <conditionalFormatting sqref="F4">
    <cfRule type="expression" dxfId="13888" priority="30">
      <formula>$D$4&lt;F4</formula>
    </cfRule>
    <cfRule type="expression" priority="31">
      <formula>$D$4&gt;F4</formula>
    </cfRule>
  </conditionalFormatting>
  <conditionalFormatting sqref="K3:P3">
    <cfRule type="expression" priority="32">
      <formula>$D$1&lt;K3</formula>
    </cfRule>
    <cfRule type="expression" priority="33">
      <formula>$D$1&gt;K3</formula>
    </cfRule>
  </conditionalFormatting>
  <conditionalFormatting sqref="L4">
    <cfRule type="expression" dxfId="13887" priority="34">
      <formula>$D$1&lt;L4</formula>
    </cfRule>
    <cfRule type="expression" dxfId="13886" priority="35">
      <formula>$D$1&gt;L4</formula>
    </cfRule>
  </conditionalFormatting>
  <conditionalFormatting sqref="L4">
    <cfRule type="expression" priority="36">
      <formula>$D$1&lt;L4</formula>
    </cfRule>
    <cfRule type="expression" priority="37">
      <formula>$D$1&gt;L4</formula>
    </cfRule>
  </conditionalFormatting>
  <conditionalFormatting sqref="O4">
    <cfRule type="expression" priority="38">
      <formula>$D$1&lt;O4</formula>
    </cfRule>
    <cfRule type="expression" dxfId="13885" priority="39">
      <formula>$D$1&gt;O4</formula>
    </cfRule>
  </conditionalFormatting>
  <conditionalFormatting sqref="N4">
    <cfRule type="expression" dxfId="13884" priority="40">
      <formula>$D$1&lt;N4</formula>
    </cfRule>
    <cfRule type="expression" priority="41">
      <formula>$D$1&gt;N4</formula>
    </cfRule>
  </conditionalFormatting>
  <conditionalFormatting sqref="N4">
    <cfRule type="expression" priority="42">
      <formula>$D$1&lt;N4</formula>
    </cfRule>
    <cfRule type="expression" priority="43">
      <formula>$D$1&gt;N4</formula>
    </cfRule>
  </conditionalFormatting>
  <conditionalFormatting sqref="M5">
    <cfRule type="cellIs" dxfId="13883" priority="44" operator="equal">
      <formula>5</formula>
    </cfRule>
    <cfRule type="cellIs" dxfId="13882" priority="45" operator="equal">
      <formula>4</formula>
    </cfRule>
    <cfRule type="cellIs" dxfId="13881" priority="46" operator="equal">
      <formula>3</formula>
    </cfRule>
  </conditionalFormatting>
  <conditionalFormatting sqref="N5">
    <cfRule type="cellIs" dxfId="13880" priority="47" operator="equal">
      <formula>5</formula>
    </cfRule>
    <cfRule type="cellIs" dxfId="13879" priority="48" operator="equal">
      <formula>4</formula>
    </cfRule>
    <cfRule type="cellIs" dxfId="13878" priority="49" operator="equal">
      <formula>3</formula>
    </cfRule>
  </conditionalFormatting>
  <conditionalFormatting sqref="N4">
    <cfRule type="expression" priority="50">
      <formula>$D$1&lt;N4</formula>
    </cfRule>
    <cfRule type="expression" priority="51">
      <formula>$D$1&gt;N4</formula>
    </cfRule>
  </conditionalFormatting>
  <conditionalFormatting sqref="N4">
    <cfRule type="expression" priority="52">
      <formula>$D$1&lt;N4</formula>
    </cfRule>
    <cfRule type="expression" dxfId="13877" priority="53">
      <formula>$D$1&gt;N4</formula>
    </cfRule>
  </conditionalFormatting>
  <conditionalFormatting sqref="N4">
    <cfRule type="expression" dxfId="13876" priority="54">
      <formula>$D$1&lt;N4</formula>
    </cfRule>
    <cfRule type="expression" dxfId="13875" priority="55">
      <formula>$D$1&gt;N4</formula>
    </cfRule>
  </conditionalFormatting>
  <conditionalFormatting sqref="N4">
    <cfRule type="expression" dxfId="13874" priority="56">
      <formula>$D$1&lt;N4</formula>
    </cfRule>
    <cfRule type="expression" priority="57">
      <formula>$D$1&gt;N4</formula>
    </cfRule>
  </conditionalFormatting>
  <conditionalFormatting sqref="L5">
    <cfRule type="cellIs" priority="58" operator="equal">
      <formula>5</formula>
    </cfRule>
    <cfRule type="cellIs" priority="59" operator="equal">
      <formula>4</formula>
    </cfRule>
    <cfRule type="cellIs" dxfId="13873" priority="60" operator="equal">
      <formula>3</formula>
    </cfRule>
  </conditionalFormatting>
  <conditionalFormatting sqref="L5">
    <cfRule type="cellIs" dxfId="13872" priority="61" operator="equal">
      <formula>5</formula>
    </cfRule>
    <cfRule type="cellIs" priority="62" operator="equal">
      <formula>4</formula>
    </cfRule>
    <cfRule type="cellIs" priority="63" operator="equal">
      <formula>3</formula>
    </cfRule>
  </conditionalFormatting>
  <conditionalFormatting sqref="L4">
    <cfRule type="expression" priority="64">
      <formula>$D$1&lt;L4</formula>
    </cfRule>
    <cfRule type="expression" priority="65">
      <formula>$D$1&gt;L4</formula>
    </cfRule>
  </conditionalFormatting>
  <conditionalFormatting sqref="L5">
    <cfRule type="cellIs" priority="66" operator="equal">
      <formula>5</formula>
    </cfRule>
    <cfRule type="cellIs" priority="67" operator="equal">
      <formula>4</formula>
    </cfRule>
    <cfRule type="cellIs" dxfId="13871" priority="68" operator="equal">
      <formula>3</formula>
    </cfRule>
  </conditionalFormatting>
  <conditionalFormatting sqref="K3">
    <cfRule type="expression" dxfId="13870" priority="69">
      <formula>$D$1&lt;K3</formula>
    </cfRule>
    <cfRule type="expression" dxfId="13869" priority="70">
      <formula>$D$1&gt;K3</formula>
    </cfRule>
  </conditionalFormatting>
  <conditionalFormatting sqref="K5">
    <cfRule type="cellIs" dxfId="13868" priority="71" operator="equal">
      <formula>5</formula>
    </cfRule>
    <cfRule type="cellIs" dxfId="13867" priority="72" operator="equal">
      <formula>4</formula>
    </cfRule>
    <cfRule type="cellIs" dxfId="13866" priority="73" operator="equal">
      <formula>3</formula>
    </cfRule>
  </conditionalFormatting>
  <conditionalFormatting sqref="K4">
    <cfRule type="expression" dxfId="13865" priority="74">
      <formula>$D$1&lt;K4</formula>
    </cfRule>
    <cfRule type="expression" dxfId="13864" priority="75">
      <formula>$D$1&gt;K4</formula>
    </cfRule>
  </conditionalFormatting>
  <conditionalFormatting sqref="M4">
    <cfRule type="expression" dxfId="13863" priority="76">
      <formula>$D$4&lt;M4</formula>
    </cfRule>
    <cfRule type="expression" dxfId="13862" priority="77">
      <formula>$D$4&gt;M4</formula>
    </cfRule>
  </conditionalFormatting>
  <conditionalFormatting sqref="M4">
    <cfRule type="expression" dxfId="13861" priority="78">
      <formula>$D$1&lt;M4</formula>
    </cfRule>
    <cfRule type="expression" dxfId="13860" priority="79">
      <formula>$D$1&gt;M4</formula>
    </cfRule>
  </conditionalFormatting>
  <conditionalFormatting sqref="M4">
    <cfRule type="expression" dxfId="13859" priority="80">
      <formula>$D$4&lt;M4</formula>
    </cfRule>
    <cfRule type="expression" dxfId="13858" priority="81">
      <formula>$D$4&gt;M4</formula>
    </cfRule>
  </conditionalFormatting>
  <conditionalFormatting sqref="P32:P33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M33">
    <cfRule type="cellIs" dxfId="13857" priority="85" operator="equal">
      <formula>5</formula>
    </cfRule>
    <cfRule type="cellIs" dxfId="13856" priority="86" operator="equal">
      <formula>4</formula>
    </cfRule>
    <cfRule type="cellIs" dxfId="13855" priority="87" operator="equal">
      <formula>3</formula>
    </cfRule>
  </conditionalFormatting>
  <conditionalFormatting sqref="I3">
    <cfRule type="expression" dxfId="13854" priority="88">
      <formula>$D$1&lt;I3</formula>
    </cfRule>
    <cfRule type="expression" dxfId="13853" priority="89">
      <formula>$D$1&gt;I3</formula>
    </cfRule>
  </conditionalFormatting>
  <conditionalFormatting sqref="O32:O33">
    <cfRule type="cellIs" dxfId="13852" priority="90" operator="equal">
      <formula>5</formula>
    </cfRule>
    <cfRule type="cellIs" dxfId="13851" priority="91" operator="equal">
      <formula>4</formula>
    </cfRule>
    <cfRule type="cellIs" dxfId="13850" priority="92" operator="equal">
      <formula>3</formula>
    </cfRule>
  </conditionalFormatting>
  <conditionalFormatting sqref="G3">
    <cfRule type="expression" dxfId="13849" priority="93">
      <formula>$D$4&lt;G3</formula>
    </cfRule>
    <cfRule type="expression" dxfId="13848" priority="94">
      <formula>$D$4&gt;G3</formula>
    </cfRule>
  </conditionalFormatting>
  <conditionalFormatting sqref="G3">
    <cfRule type="expression" dxfId="13847" priority="95">
      <formula>$D$1&lt;G3</formula>
    </cfRule>
    <cfRule type="expression" dxfId="13846" priority="96">
      <formula>$D$1&gt;G3</formula>
    </cfRule>
  </conditionalFormatting>
  <conditionalFormatting sqref="G4">
    <cfRule type="expression" priority="97">
      <formula>$D$4&lt;G4</formula>
    </cfRule>
    <cfRule type="expression" priority="98">
      <formula>$D$4&gt;G4</formula>
    </cfRule>
  </conditionalFormatting>
  <conditionalFormatting sqref="G4">
    <cfRule type="expression" priority="99">
      <formula>$D$1&lt;G4</formula>
    </cfRule>
    <cfRule type="expression" dxfId="13845" priority="100">
      <formula>$D$1&gt;G4</formula>
    </cfRule>
  </conditionalFormatting>
  <conditionalFormatting sqref="G4">
    <cfRule type="expression" dxfId="13844" priority="101">
      <formula>$D$4&lt;G4</formula>
    </cfRule>
    <cfRule type="expression" dxfId="13843" priority="102">
      <formula>$D$4&gt;G4</formula>
    </cfRule>
  </conditionalFormatting>
  <conditionalFormatting sqref="G5">
    <cfRule type="cellIs" dxfId="13842" priority="103" operator="equal">
      <formula>5</formula>
    </cfRule>
    <cfRule type="cellIs" priority="104" operator="equal">
      <formula>4</formula>
    </cfRule>
    <cfRule type="cellIs" priority="105" operator="equal">
      <formula>3</formula>
    </cfRule>
  </conditionalFormatting>
  <conditionalFormatting sqref="H6:H24">
    <cfRule type="cellIs" priority="106" operator="equal">
      <formula>5</formula>
    </cfRule>
    <cfRule type="cellIs" dxfId="13841" priority="107" operator="equal">
      <formula>4</formula>
    </cfRule>
    <cfRule type="cellIs" dxfId="13840" priority="108" operator="equal">
      <formula>3</formula>
    </cfRule>
  </conditionalFormatting>
  <conditionalFormatting sqref="H5">
    <cfRule type="cellIs" dxfId="13839" priority="109" operator="equal">
      <formula>5</formula>
    </cfRule>
    <cfRule type="cellIs" dxfId="13838" priority="110" operator="equal">
      <formula>4</formula>
    </cfRule>
    <cfRule type="cellIs" dxfId="13837" priority="111" operator="equal">
      <formula>3</formula>
    </cfRule>
  </conditionalFormatting>
  <conditionalFormatting sqref="H3:H4">
    <cfRule type="expression" dxfId="13836" priority="112">
      <formula>$D$1&lt;H3</formula>
    </cfRule>
    <cfRule type="expression" dxfId="13835" priority="113">
      <formula>$D$1&gt;H3</formula>
    </cfRule>
  </conditionalFormatting>
  <conditionalFormatting sqref="H5">
    <cfRule type="cellIs" dxfId="13834" priority="114" operator="equal">
      <formula>5</formula>
    </cfRule>
    <cfRule type="cellIs" dxfId="13833" priority="115" operator="equal">
      <formula>4</formula>
    </cfRule>
    <cfRule type="cellIs" dxfId="13832" priority="116" operator="equal">
      <formula>3</formula>
    </cfRule>
  </conditionalFormatting>
  <conditionalFormatting sqref="H4">
    <cfRule type="expression" dxfId="13831" priority="117">
      <formula>$D$1&lt;H4</formula>
    </cfRule>
    <cfRule type="expression" dxfId="13830" priority="118">
      <formula>$D$1&gt;H4</formula>
    </cfRule>
  </conditionalFormatting>
  <conditionalFormatting sqref="H4">
    <cfRule type="expression" dxfId="13829" priority="119">
      <formula>$D$1&lt;H4</formula>
    </cfRule>
    <cfRule type="expression" dxfId="13828" priority="120">
      <formula>$D$1&gt;H4</formula>
    </cfRule>
  </conditionalFormatting>
  <conditionalFormatting sqref="H5">
    <cfRule type="cellIs" dxfId="13827" priority="121" operator="equal">
      <formula>5</formula>
    </cfRule>
    <cfRule type="cellIs" dxfId="13826" priority="122" operator="equal">
      <formula>4</formula>
    </cfRule>
    <cfRule type="cellIs" dxfId="13825" priority="123" operator="equal">
      <formula>3</formula>
    </cfRule>
  </conditionalFormatting>
  <conditionalFormatting sqref="H3:H4">
    <cfRule type="expression" dxfId="13824" priority="124">
      <formula>$D$1&lt;H3</formula>
    </cfRule>
    <cfRule type="expression" dxfId="13823" priority="125">
      <formula>$D$1&gt;H3</formula>
    </cfRule>
  </conditionalFormatting>
  <conditionalFormatting sqref="H5">
    <cfRule type="cellIs" dxfId="13822" priority="126" operator="equal">
      <formula>5</formula>
    </cfRule>
    <cfRule type="cellIs" dxfId="13821" priority="127" operator="equal">
      <formula>4</formula>
    </cfRule>
    <cfRule type="cellIs" dxfId="13820" priority="128" operator="equal">
      <formula>3</formula>
    </cfRule>
  </conditionalFormatting>
  <conditionalFormatting sqref="H3:H4">
    <cfRule type="expression" dxfId="13819" priority="129">
      <formula>$D$1&lt;H3</formula>
    </cfRule>
    <cfRule type="expression" priority="130">
      <formula>$D$1&gt;H3</formula>
    </cfRule>
  </conditionalFormatting>
  <conditionalFormatting sqref="I5">
    <cfRule type="cellIs" priority="131" operator="equal">
      <formula>5</formula>
    </cfRule>
    <cfRule type="cellIs" priority="132" operator="equal">
      <formula>4</formula>
    </cfRule>
    <cfRule type="cellIs" priority="133" operator="equal">
      <formula>3</formula>
    </cfRule>
  </conditionalFormatting>
  <conditionalFormatting sqref="I4">
    <cfRule type="expression" priority="134">
      <formula>$D$4&lt;I4</formula>
    </cfRule>
    <cfRule type="expression" priority="135">
      <formula>$D$4&gt;I4</formula>
    </cfRule>
  </conditionalFormatting>
  <conditionalFormatting sqref="I4">
    <cfRule type="expression" dxfId="13818" priority="136">
      <formula>$D$1&lt;I4</formula>
    </cfRule>
    <cfRule type="expression" dxfId="13817" priority="137">
      <formula>$D$1&gt;I4</formula>
    </cfRule>
  </conditionalFormatting>
  <conditionalFormatting sqref="I4">
    <cfRule type="expression" priority="138">
      <formula>$D$4&lt;I4</formula>
    </cfRule>
    <cfRule type="expression" priority="139">
      <formula>$D$4&gt;I4</formula>
    </cfRule>
  </conditionalFormatting>
  <conditionalFormatting sqref="M32 I32">
    <cfRule type="cellIs" priority="140" operator="equal">
      <formula>5</formula>
    </cfRule>
    <cfRule type="cellIs" dxfId="13816" priority="141" operator="equal">
      <formula>4</formula>
    </cfRule>
    <cfRule type="cellIs" dxfId="13815" priority="142" operator="equal">
      <formula>3</formula>
    </cfRule>
  </conditionalFormatting>
  <conditionalFormatting sqref="J32:L32">
    <cfRule type="cellIs" dxfId="13814" priority="143" operator="equal">
      <formula>5</formula>
    </cfRule>
    <cfRule type="cellIs" dxfId="13813" priority="144" operator="equal">
      <formula>4</formula>
    </cfRule>
    <cfRule type="cellIs" priority="145" operator="equal">
      <formula>3</formula>
    </cfRule>
  </conditionalFormatting>
  <conditionalFormatting sqref="J5">
    <cfRule type="cellIs" priority="146" operator="equal">
      <formula>5</formula>
    </cfRule>
    <cfRule type="cellIs" priority="147" operator="equal">
      <formula>4</formula>
    </cfRule>
    <cfRule type="cellIs" dxfId="13812" priority="148" operator="equal">
      <formula>3</formula>
    </cfRule>
  </conditionalFormatting>
  <conditionalFormatting sqref="J3:J4">
    <cfRule type="expression" dxfId="13811" priority="149">
      <formula>$D$1&lt;J3</formula>
    </cfRule>
    <cfRule type="expression" priority="150">
      <formula>$D$1&gt;J3</formula>
    </cfRule>
  </conditionalFormatting>
  <conditionalFormatting sqref="Q6:Q31 Q33:Q34">
    <cfRule type="cellIs" priority="151" operator="equal">
      <formula>5</formula>
    </cfRule>
    <cfRule type="cellIs" priority="152" operator="equal">
      <formula>4</formula>
    </cfRule>
    <cfRule type="cellIs" dxfId="13810" priority="153" operator="equal">
      <formula>3</formula>
    </cfRule>
  </conditionalFormatting>
  <conditionalFormatting sqref="Q32">
    <cfRule type="cellIs" dxfId="13809" priority="154" operator="equal">
      <formula>5</formula>
    </cfRule>
    <cfRule type="cellIs" dxfId="13808" priority="155" operator="equal">
      <formula>4</formula>
    </cfRule>
    <cfRule type="cellIs" dxfId="13807" priority="156" operator="equal">
      <formula>3</formula>
    </cfRule>
  </conditionalFormatting>
  <conditionalFormatting sqref="Q3">
    <cfRule type="expression" dxfId="13806" priority="157">
      <formula>$D$1&lt;Q3</formula>
    </cfRule>
    <cfRule type="expression" dxfId="13805" priority="158">
      <formula>$D$1&gt;Q3</formula>
    </cfRule>
  </conditionalFormatting>
  <conditionalFormatting sqref="L6:L31 L34">
    <cfRule type="cellIs" priority="159" operator="equal">
      <formula>5</formula>
    </cfRule>
    <cfRule type="cellIs" priority="160" operator="equal">
      <formula>4</formula>
    </cfRule>
    <cfRule type="cellIs" priority="161" operator="equal">
      <formula>3</formula>
    </cfRule>
  </conditionalFormatting>
  <conditionalFormatting sqref="L5">
    <cfRule type="cellIs" dxfId="13804" priority="162" operator="equal">
      <formula>5</formula>
    </cfRule>
    <cfRule type="cellIs" dxfId="13803" priority="163" operator="equal">
      <formula>4</formula>
    </cfRule>
    <cfRule type="cellIs" dxfId="13802" priority="164" operator="equal">
      <formula>3</formula>
    </cfRule>
  </conditionalFormatting>
  <conditionalFormatting sqref="K5">
    <cfRule type="cellIs" dxfId="13801" priority="165" operator="equal">
      <formula>5</formula>
    </cfRule>
    <cfRule type="cellIs" dxfId="13800" priority="166" operator="equal">
      <formula>4</formula>
    </cfRule>
    <cfRule type="cellIs" dxfId="13799" priority="167" operator="equal">
      <formula>3</formula>
    </cfRule>
  </conditionalFormatting>
  <conditionalFormatting sqref="K4">
    <cfRule type="expression" dxfId="13798" priority="168">
      <formula>$D$1&lt;K4</formula>
    </cfRule>
    <cfRule type="expression" dxfId="13797" priority="169">
      <formula>$D$1&gt;K4</formula>
    </cfRule>
  </conditionalFormatting>
  <conditionalFormatting sqref="K5">
    <cfRule type="cellIs" priority="170" operator="equal">
      <formula>5</formula>
    </cfRule>
    <cfRule type="cellIs" priority="171" operator="equal">
      <formula>4</formula>
    </cfRule>
    <cfRule type="cellIs" priority="172" operator="equal">
      <formula>3</formula>
    </cfRule>
  </conditionalFormatting>
  <conditionalFormatting sqref="K4">
    <cfRule type="expression" dxfId="13796" priority="173">
      <formula>$D$1&lt;K4</formula>
    </cfRule>
    <cfRule type="expression" dxfId="13795" priority="174">
      <formula>$D$1&gt;K4</formula>
    </cfRule>
  </conditionalFormatting>
  <conditionalFormatting sqref="K5">
    <cfRule type="cellIs" dxfId="13794" priority="175" operator="equal">
      <formula>5</formula>
    </cfRule>
    <cfRule type="cellIs" dxfId="13793" priority="176" operator="equal">
      <formula>4</formula>
    </cfRule>
    <cfRule type="cellIs" priority="177" operator="equal">
      <formula>3</formula>
    </cfRule>
  </conditionalFormatting>
  <conditionalFormatting sqref="K4">
    <cfRule type="expression" priority="178">
      <formula>$D$1&lt;K4</formula>
    </cfRule>
    <cfRule type="expression" priority="179">
      <formula>$D$1&gt;K4</formula>
    </cfRule>
  </conditionalFormatting>
  <conditionalFormatting sqref="J3">
    <cfRule type="expression" dxfId="13792" priority="180">
      <formula>$D$1&lt;J3</formula>
    </cfRule>
    <cfRule type="expression" dxfId="13791" priority="181">
      <formula>$D$1&gt;J3</formula>
    </cfRule>
  </conditionalFormatting>
  <conditionalFormatting sqref="J5">
    <cfRule type="cellIs" dxfId="13790" priority="182" operator="equal">
      <formula>5</formula>
    </cfRule>
    <cfRule type="cellIs" dxfId="13789" priority="183" operator="equal">
      <formula>4</formula>
    </cfRule>
    <cfRule type="cellIs" priority="184" operator="equal">
      <formula>3</formula>
    </cfRule>
  </conditionalFormatting>
  <conditionalFormatting sqref="J4">
    <cfRule type="expression" priority="185">
      <formula>$D$1&lt;J4</formula>
    </cfRule>
    <cfRule type="expression" priority="186">
      <formula>$D$1&gt;J4</formula>
    </cfRule>
  </conditionalFormatting>
  <conditionalFormatting sqref="L4">
    <cfRule type="expression" dxfId="13788" priority="187">
      <formula>$D$4&lt;L4</formula>
    </cfRule>
    <cfRule type="expression" dxfId="13787" priority="188">
      <formula>$D$4&gt;L4</formula>
    </cfRule>
  </conditionalFormatting>
  <conditionalFormatting sqref="L4">
    <cfRule type="expression" dxfId="13786" priority="189">
      <formula>$D$1&lt;L4</formula>
    </cfRule>
    <cfRule type="expression" dxfId="13785" priority="190">
      <formula>$D$1&gt;L4</formula>
    </cfRule>
  </conditionalFormatting>
  <conditionalFormatting sqref="L4">
    <cfRule type="expression" priority="191">
      <formula>$D$4&lt;L4</formula>
    </cfRule>
    <cfRule type="expression" priority="192">
      <formula>$D$4&gt;L4</formula>
    </cfRule>
  </conditionalFormatting>
  <conditionalFormatting sqref="L33">
    <cfRule type="cellIs" priority="193" operator="equal">
      <formula>5</formula>
    </cfRule>
    <cfRule type="cellIs" priority="194" operator="equal">
      <formula>4</formula>
    </cfRule>
    <cfRule type="cellIs" priority="195" operator="equal">
      <formula>3</formula>
    </cfRule>
  </conditionalFormatting>
  <conditionalFormatting sqref="L32">
    <cfRule type="cellIs" priority="196" operator="equal">
      <formula>5</formula>
    </cfRule>
    <cfRule type="cellIs" dxfId="13784" priority="197" operator="equal">
      <formula>4</formula>
    </cfRule>
    <cfRule type="cellIs" dxfId="13783" priority="198" operator="equal">
      <formula>3</formula>
    </cfRule>
  </conditionalFormatting>
  <conditionalFormatting sqref="S3:S4">
    <cfRule type="expression" dxfId="13782" priority="199">
      <formula>$D$1&lt;S3</formula>
    </cfRule>
    <cfRule type="expression" dxfId="13781" priority="200">
      <formula>$D$1&gt;S3</formula>
    </cfRule>
  </conditionalFormatting>
  <conditionalFormatting sqref="Q4">
    <cfRule type="expression" priority="201">
      <formula>$D$1&lt;Q4</formula>
    </cfRule>
    <cfRule type="expression" priority="202">
      <formula>$D$1&gt;Q4</formula>
    </cfRule>
  </conditionalFormatting>
  <conditionalFormatting sqref="R6:R31 R34">
    <cfRule type="cellIs" priority="203" operator="equal">
      <formula>5</formula>
    </cfRule>
    <cfRule type="cellIs" dxfId="13780" priority="204" operator="equal">
      <formula>4</formula>
    </cfRule>
    <cfRule type="cellIs" dxfId="13779" priority="205" operator="equal">
      <formula>3</formula>
    </cfRule>
  </conditionalFormatting>
  <conditionalFormatting sqref="R3">
    <cfRule type="expression" dxfId="13778" priority="206">
      <formula>$D$1&lt;R3</formula>
    </cfRule>
    <cfRule type="expression" dxfId="13777" priority="207">
      <formula>$D$1&gt;R3</formula>
    </cfRule>
  </conditionalFormatting>
  <conditionalFormatting sqref="R4">
    <cfRule type="expression" dxfId="13776" priority="208">
      <formula>$D$1&lt;R4</formula>
    </cfRule>
    <cfRule type="expression" dxfId="13775" priority="209">
      <formula>$D$1&gt;R4</formula>
    </cfRule>
  </conditionalFormatting>
  <conditionalFormatting sqref="R4">
    <cfRule type="expression" dxfId="13774" priority="210">
      <formula>$D$4&lt;R4</formula>
    </cfRule>
    <cfRule type="expression" dxfId="13773" priority="211">
      <formula>$D$4&gt;R4</formula>
    </cfRule>
  </conditionalFormatting>
  <conditionalFormatting sqref="R4">
    <cfRule type="expression" priority="212">
      <formula>$D$4&lt;R4</formula>
    </cfRule>
    <cfRule type="expression" priority="213">
      <formula>$D$4&gt;R4</formula>
    </cfRule>
  </conditionalFormatting>
  <conditionalFormatting sqref="R32:R33">
    <cfRule type="cellIs" priority="214" operator="equal">
      <formula>5</formula>
    </cfRule>
    <cfRule type="cellIs" dxfId="13772" priority="215" operator="equal">
      <formula>4</formula>
    </cfRule>
    <cfRule type="cellIs" dxfId="13771" priority="216" operator="equal">
      <formula>3</formula>
    </cfRule>
  </conditionalFormatting>
  <conditionalFormatting sqref="R5">
    <cfRule type="cellIs" dxfId="13770" priority="217" operator="equal">
      <formula>5</formula>
    </cfRule>
    <cfRule type="cellIs" dxfId="13769" priority="218" operator="equal">
      <formula>4</formula>
    </cfRule>
    <cfRule type="cellIs" priority="219" operator="equal">
      <formula>3</formula>
    </cfRule>
  </conditionalFormatting>
  <conditionalFormatting sqref="R5">
    <cfRule type="cellIs" priority="220" operator="equal">
      <formula>5</formula>
    </cfRule>
    <cfRule type="cellIs" priority="221" operator="equal">
      <formula>4</formula>
    </cfRule>
    <cfRule type="cellIs" dxfId="13768" priority="222" operator="equal">
      <formula>3</formula>
    </cfRule>
  </conditionalFormatting>
  <conditionalFormatting sqref="R5">
    <cfRule type="cellIs" dxfId="13767" priority="223" operator="equal">
      <formula>5</formula>
    </cfRule>
    <cfRule type="cellIs" dxfId="13766" priority="224" operator="equal">
      <formula>4</formula>
    </cfRule>
    <cfRule type="cellIs" dxfId="13765" priority="225" operator="equal">
      <formula>3</formula>
    </cfRule>
  </conditionalFormatting>
  <conditionalFormatting sqref="R5">
    <cfRule type="cellIs" dxfId="13764" priority="226" operator="equal">
      <formula>5</formula>
    </cfRule>
    <cfRule type="cellIs" dxfId="13763" priority="227" operator="equal">
      <formula>4</formula>
    </cfRule>
    <cfRule type="cellIs" dxfId="13762" priority="228" operator="equal">
      <formula>3</formula>
    </cfRule>
  </conditionalFormatting>
  <conditionalFormatting sqref="S6:S31 S33:S34">
    <cfRule type="cellIs" dxfId="13761" priority="229" operator="equal">
      <formula>5</formula>
    </cfRule>
    <cfRule type="cellIs" dxfId="13760" priority="230" operator="equal">
      <formula>4</formula>
    </cfRule>
    <cfRule type="cellIs" priority="231" operator="equal">
      <formula>3</formula>
    </cfRule>
  </conditionalFormatting>
  <conditionalFormatting sqref="S32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S5">
    <cfRule type="cellIs" dxfId="13759" priority="235" operator="equal">
      <formula>5</formula>
    </cfRule>
    <cfRule type="cellIs" dxfId="13758" priority="236" operator="equal">
      <formula>4</formula>
    </cfRule>
    <cfRule type="cellIs" dxfId="13757" priority="237" operator="equal">
      <formula>3</formula>
    </cfRule>
  </conditionalFormatting>
  <conditionalFormatting sqref="P4">
    <cfRule type="expression" dxfId="13756" priority="238">
      <formula>$D$1&lt;P4</formula>
    </cfRule>
    <cfRule type="expression" dxfId="13755" priority="239">
      <formula>$D$1&gt;P4</formula>
    </cfRule>
  </conditionalFormatting>
  <pageMargins left="0.7" right="0.7" top="0.75" bottom="0.75" header="0.51180555555555496" footer="0.51180555555555496"/>
  <pageSetup paperSize="9" scale="53" firstPageNumber="0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MK54"/>
  <sheetViews>
    <sheetView tabSelected="1" view="pageBreakPreview" topLeftCell="A4" zoomScale="65" zoomScaleNormal="100" zoomScalePageLayoutView="65" workbookViewId="0">
      <selection activeCell="BG36" sqref="BG3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6" style="15" customWidth="1"/>
    <col min="4" max="4" width="38" style="15" customWidth="1"/>
    <col min="5" max="5" width="6.21875" style="15" customWidth="1"/>
    <col min="6" max="6" width="7.109375" customWidth="1"/>
    <col min="7" max="7" width="6.88671875" hidden="1" customWidth="1"/>
    <col min="8" max="8" width="8.88671875" customWidth="1"/>
    <col min="9" max="10" width="6.88671875" customWidth="1"/>
    <col min="11" max="12" width="8.88671875" customWidth="1"/>
    <col min="13" max="14" width="7.33203125" customWidth="1"/>
    <col min="15" max="15" width="7.6640625" customWidth="1"/>
    <col min="16" max="18" width="7.33203125" customWidth="1"/>
    <col min="19" max="20" width="7.33203125" hidden="1" customWidth="1"/>
    <col min="21" max="21" width="9.4414062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56" width="2.33203125" hidden="1" customWidth="1"/>
    <col min="57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35" t="s">
        <v>0</v>
      </c>
      <c r="G2" s="35"/>
      <c r="H2" s="14" t="s">
        <v>1</v>
      </c>
      <c r="I2" s="14"/>
      <c r="J2" s="14"/>
      <c r="K2" s="14"/>
      <c r="L2" s="14"/>
      <c r="M2" s="14" t="s">
        <v>2</v>
      </c>
      <c r="N2" s="14"/>
      <c r="O2" s="14"/>
      <c r="P2" s="14"/>
      <c r="Q2" s="14" t="s">
        <v>268</v>
      </c>
      <c r="R2" s="14"/>
      <c r="S2" s="207"/>
      <c r="T2" s="207"/>
      <c r="U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37.5" customHeight="1" x14ac:dyDescent="0.25">
      <c r="A3" s="13">
        <v>2642</v>
      </c>
      <c r="B3" s="13"/>
      <c r="C3" s="13"/>
      <c r="D3" s="39" t="s">
        <v>3</v>
      </c>
      <c r="E3" s="40"/>
      <c r="F3" s="204">
        <v>43194</v>
      </c>
      <c r="G3" s="41"/>
      <c r="H3" s="204">
        <v>43280</v>
      </c>
      <c r="I3" s="41">
        <v>43291</v>
      </c>
      <c r="J3" s="41">
        <v>43293</v>
      </c>
      <c r="K3" s="41">
        <v>43284</v>
      </c>
      <c r="L3" s="41">
        <v>43290</v>
      </c>
      <c r="M3" s="41">
        <v>43302</v>
      </c>
      <c r="N3" s="41">
        <v>43307</v>
      </c>
      <c r="O3" s="180"/>
      <c r="P3" s="42">
        <v>43312</v>
      </c>
      <c r="Q3" s="42">
        <v>43288</v>
      </c>
      <c r="R3" s="185">
        <v>43294</v>
      </c>
      <c r="S3" s="41"/>
      <c r="T3" s="193"/>
      <c r="U3" s="18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2.25" customHeight="1" x14ac:dyDescent="0.25">
      <c r="A4" s="13"/>
      <c r="B4" s="13"/>
      <c r="C4" s="13"/>
      <c r="D4" s="51" t="s">
        <v>5</v>
      </c>
      <c r="E4" s="40"/>
      <c r="F4" s="232" t="s">
        <v>269</v>
      </c>
      <c r="G4" s="52"/>
      <c r="H4" s="232" t="s">
        <v>129</v>
      </c>
      <c r="I4" s="52" t="s">
        <v>272</v>
      </c>
      <c r="J4" s="52" t="s">
        <v>270</v>
      </c>
      <c r="K4" s="52" t="s">
        <v>12</v>
      </c>
      <c r="L4" s="52" t="s">
        <v>452</v>
      </c>
      <c r="M4" s="52" t="s">
        <v>273</v>
      </c>
      <c r="N4" s="52" t="s">
        <v>275</v>
      </c>
      <c r="O4" s="54" t="s">
        <v>14</v>
      </c>
      <c r="P4" s="52" t="s">
        <v>274</v>
      </c>
      <c r="Q4" s="52" t="s">
        <v>276</v>
      </c>
      <c r="R4" s="52" t="s">
        <v>273</v>
      </c>
      <c r="S4" s="52"/>
      <c r="T4" s="52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277</v>
      </c>
      <c r="G5" s="63"/>
      <c r="H5" s="63" t="s">
        <v>20</v>
      </c>
      <c r="I5" s="63" t="s">
        <v>280</v>
      </c>
      <c r="J5" s="65" t="s">
        <v>278</v>
      </c>
      <c r="K5" s="66" t="s">
        <v>154</v>
      </c>
      <c r="L5" s="63" t="s">
        <v>279</v>
      </c>
      <c r="M5" s="66" t="s">
        <v>282</v>
      </c>
      <c r="N5" s="66" t="s">
        <v>284</v>
      </c>
      <c r="O5" s="181" t="s">
        <v>28</v>
      </c>
      <c r="P5" s="66" t="s">
        <v>283</v>
      </c>
      <c r="Q5" s="65" t="s">
        <v>282</v>
      </c>
      <c r="R5" s="66" t="s">
        <v>285</v>
      </c>
      <c r="S5" s="66"/>
      <c r="T5" s="66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25" customHeight="1" x14ac:dyDescent="0.25">
      <c r="A6" s="80">
        <v>1</v>
      </c>
      <c r="B6" s="81"/>
      <c r="C6" s="82" t="s">
        <v>86</v>
      </c>
      <c r="D6" s="183" t="s">
        <v>482</v>
      </c>
      <c r="E6" s="84">
        <v>2642</v>
      </c>
      <c r="F6" s="85" t="s">
        <v>287</v>
      </c>
      <c r="G6" s="85"/>
      <c r="H6" s="85">
        <v>4</v>
      </c>
      <c r="I6" s="85">
        <v>3</v>
      </c>
      <c r="J6" s="85">
        <v>5</v>
      </c>
      <c r="K6" s="85">
        <v>5</v>
      </c>
      <c r="L6" s="85">
        <v>4</v>
      </c>
      <c r="M6" s="85">
        <v>3</v>
      </c>
      <c r="N6" s="85">
        <v>3</v>
      </c>
      <c r="O6" s="86">
        <v>5</v>
      </c>
      <c r="P6" s="85">
        <v>4</v>
      </c>
      <c r="Q6" s="85">
        <v>4</v>
      </c>
      <c r="R6" s="85">
        <v>4</v>
      </c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37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3</v>
      </c>
      <c r="AA6" s="88">
        <f t="shared" ref="AA6:AA37" si="5">COUNTIF(AG6:AV6,AA$5)</f>
        <v>5</v>
      </c>
      <c r="AB6" s="88">
        <f t="shared" ref="AB6:AB37" si="6">COUNTIF(AG6:AV6,AB$5)</f>
        <v>3</v>
      </c>
      <c r="AC6" s="88">
        <f t="shared" ref="AC6:AC38" si="7">SUM(X6:AB6)</f>
        <v>11</v>
      </c>
      <c r="AD6" s="89">
        <f t="shared" ref="AD6:AD39" si="8">IF(ISERROR(((X6+Y6)*2+Z6*3+AA6*4+AB6*5)/SUM(X6,Y6:AB6)),"",((X6+Y6)*2+Z6*3+AA6*4+AB6*5)/SUM(X6,Y6:AB6))</f>
        <v>4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>з</v>
      </c>
      <c r="AH6" s="92" t="str">
        <f t="shared" ref="AH6:AH37" si="11">IF(ISERROR(VALUE(LEFT(G6))),LEFT(G6),VALUE(LEFT(G6)))</f>
        <v/>
      </c>
      <c r="AI6" s="92">
        <f t="shared" ref="AI6:AI37" si="12">IF(ISERROR(VALUE(LEFT(H6))),LEFT(H6),VALUE(LEFT(H6)))</f>
        <v>4</v>
      </c>
      <c r="AJ6" s="92">
        <f t="shared" ref="AJ6:AJ37" si="13">IF(ISERROR(VALUE(LEFT(I6))),LEFT(I6),VALUE(LEFT(I6)))</f>
        <v>3</v>
      </c>
      <c r="AK6" s="92">
        <f t="shared" ref="AK6:AK37" si="14">IF(ISERROR(VALUE(LEFT(J6))),LEFT(J6),VALUE(LEFT(J6)))</f>
        <v>5</v>
      </c>
      <c r="AL6" s="92">
        <f t="shared" ref="AL6:AL37" si="15">IF(ISERROR(VALUE(LEFT(K6))),LEFT(K6),VALUE(LEFT(K6)))</f>
        <v>5</v>
      </c>
      <c r="AM6" s="92">
        <f t="shared" ref="AM6:AM37" si="16">IF(ISERROR(VALUE(LEFT(L6))),LEFT(L6),VALUE(LEFT(L6)))</f>
        <v>4</v>
      </c>
      <c r="AN6" s="92">
        <f t="shared" ref="AN6:AN37" si="17">IF(ISERROR(VALUE(LEFT(M6))),LEFT(M6),VALUE(LEFT(M6)))</f>
        <v>3</v>
      </c>
      <c r="AO6" s="92">
        <f t="shared" ref="AO6:AO37" si="18">IF(ISERROR(VALUE(LEFT(N6))),LEFT(N6),VALUE(LEFT(N6)))</f>
        <v>3</v>
      </c>
      <c r="AP6" s="92">
        <f t="shared" ref="AP6:AP37" si="19">IF(ISERROR(VALUE(LEFT(O6))),LEFT(O6),VALUE(LEFT(O6)))</f>
        <v>5</v>
      </c>
      <c r="AQ6" s="92">
        <f t="shared" ref="AQ6:AQ37" si="20">IF(ISERROR(VALUE(LEFT(P6))),LEFT(P6),VALUE(LEFT(P6)))</f>
        <v>4</v>
      </c>
      <c r="AR6" s="92">
        <f t="shared" ref="AR6:AR37" si="21">IF(ISERROR(VALUE(LEFT(Q6))),LEFT(Q6),VALUE(LEFT(Q6)))</f>
        <v>4</v>
      </c>
      <c r="AS6" s="92">
        <f t="shared" ref="AS6:AS37" si="22">IF(ISERROR(VALUE(LEFT(R6))),LEFT(R6),VALUE(LEFT(R6)))</f>
        <v>4</v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25" customHeight="1" x14ac:dyDescent="0.25">
      <c r="A7" s="80">
        <v>2</v>
      </c>
      <c r="B7" s="81"/>
      <c r="C7" s="82" t="s">
        <v>37</v>
      </c>
      <c r="D7" s="183" t="s">
        <v>483</v>
      </c>
      <c r="E7" s="84">
        <v>2642</v>
      </c>
      <c r="F7" s="85" t="s">
        <v>287</v>
      </c>
      <c r="G7" s="85"/>
      <c r="H7" s="85">
        <v>5</v>
      </c>
      <c r="I7" s="85">
        <v>5</v>
      </c>
      <c r="J7" s="85">
        <v>5</v>
      </c>
      <c r="K7" s="85">
        <v>5</v>
      </c>
      <c r="L7" s="85">
        <v>5</v>
      </c>
      <c r="M7" s="85">
        <v>5</v>
      </c>
      <c r="N7" s="85">
        <v>5</v>
      </c>
      <c r="O7" s="86">
        <v>5</v>
      </c>
      <c r="P7" s="85">
        <v>5</v>
      </c>
      <c r="Q7" s="85">
        <v>5</v>
      </c>
      <c r="R7" s="85">
        <v>5</v>
      </c>
      <c r="S7" s="85"/>
      <c r="T7" s="85"/>
      <c r="U7" s="86"/>
      <c r="V7" s="87">
        <f t="shared" si="0"/>
        <v>5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0</v>
      </c>
      <c r="AB7" s="88">
        <f t="shared" si="6"/>
        <v>11</v>
      </c>
      <c r="AC7" s="88">
        <f t="shared" si="7"/>
        <v>11</v>
      </c>
      <c r="AD7" s="89">
        <f t="shared" si="8"/>
        <v>5</v>
      </c>
      <c r="AE7" s="90">
        <f t="shared" si="9"/>
        <v>0</v>
      </c>
      <c r="AF7" s="91"/>
      <c r="AG7" s="92" t="str">
        <f t="shared" si="10"/>
        <v>з</v>
      </c>
      <c r="AH7" s="92" t="str">
        <f t="shared" si="11"/>
        <v/>
      </c>
      <c r="AI7" s="92">
        <f t="shared" si="12"/>
        <v>5</v>
      </c>
      <c r="AJ7" s="92">
        <f t="shared" si="13"/>
        <v>5</v>
      </c>
      <c r="AK7" s="92">
        <f t="shared" si="14"/>
        <v>5</v>
      </c>
      <c r="AL7" s="92">
        <f t="shared" si="15"/>
        <v>5</v>
      </c>
      <c r="AM7" s="92">
        <f t="shared" si="16"/>
        <v>5</v>
      </c>
      <c r="AN7" s="92">
        <f t="shared" si="17"/>
        <v>5</v>
      </c>
      <c r="AO7" s="92">
        <f t="shared" si="18"/>
        <v>5</v>
      </c>
      <c r="AP7" s="92">
        <f t="shared" si="19"/>
        <v>5</v>
      </c>
      <c r="AQ7" s="92">
        <f t="shared" si="20"/>
        <v>5</v>
      </c>
      <c r="AR7" s="92">
        <f t="shared" si="21"/>
        <v>5</v>
      </c>
      <c r="AS7" s="92">
        <f t="shared" si="22"/>
        <v>5</v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25" customHeight="1" x14ac:dyDescent="0.25">
      <c r="A8" s="80">
        <v>3</v>
      </c>
      <c r="B8" s="81"/>
      <c r="C8" s="82" t="s">
        <v>353</v>
      </c>
      <c r="D8" s="188" t="s">
        <v>484</v>
      </c>
      <c r="E8" s="84">
        <v>2642</v>
      </c>
      <c r="F8" s="85" t="s">
        <v>287</v>
      </c>
      <c r="G8" s="85"/>
      <c r="H8" s="85">
        <v>4</v>
      </c>
      <c r="I8" s="85">
        <v>3</v>
      </c>
      <c r="J8" s="85">
        <v>5</v>
      </c>
      <c r="K8" s="85">
        <v>5</v>
      </c>
      <c r="L8" s="85">
        <v>4</v>
      </c>
      <c r="M8" s="85">
        <v>4</v>
      </c>
      <c r="N8" s="85">
        <v>4</v>
      </c>
      <c r="O8" s="86">
        <v>5</v>
      </c>
      <c r="P8" s="85">
        <v>5</v>
      </c>
      <c r="Q8" s="85">
        <v>5</v>
      </c>
      <c r="R8" s="85">
        <v>4</v>
      </c>
      <c r="S8" s="85"/>
      <c r="T8" s="85"/>
      <c r="U8" s="86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1</v>
      </c>
      <c r="AA8" s="88">
        <f t="shared" si="5"/>
        <v>5</v>
      </c>
      <c r="AB8" s="88">
        <f t="shared" si="6"/>
        <v>5</v>
      </c>
      <c r="AC8" s="88">
        <f t="shared" si="7"/>
        <v>11</v>
      </c>
      <c r="AD8" s="89">
        <f t="shared" si="8"/>
        <v>4.3636363636363633</v>
      </c>
      <c r="AE8" s="90">
        <f t="shared" si="9"/>
        <v>0</v>
      </c>
      <c r="AF8" s="91"/>
      <c r="AG8" s="92" t="str">
        <f t="shared" si="10"/>
        <v>з</v>
      </c>
      <c r="AH8" s="92" t="str">
        <f t="shared" si="11"/>
        <v/>
      </c>
      <c r="AI8" s="92">
        <f t="shared" si="12"/>
        <v>4</v>
      </c>
      <c r="AJ8" s="92">
        <f t="shared" si="13"/>
        <v>3</v>
      </c>
      <c r="AK8" s="92">
        <f t="shared" si="14"/>
        <v>5</v>
      </c>
      <c r="AL8" s="92">
        <f t="shared" si="15"/>
        <v>5</v>
      </c>
      <c r="AM8" s="92">
        <f t="shared" si="16"/>
        <v>4</v>
      </c>
      <c r="AN8" s="92">
        <f t="shared" si="17"/>
        <v>4</v>
      </c>
      <c r="AO8" s="92">
        <f t="shared" si="18"/>
        <v>4</v>
      </c>
      <c r="AP8" s="92">
        <f t="shared" si="19"/>
        <v>5</v>
      </c>
      <c r="AQ8" s="92">
        <f t="shared" si="20"/>
        <v>5</v>
      </c>
      <c r="AR8" s="92">
        <f t="shared" si="21"/>
        <v>5</v>
      </c>
      <c r="AS8" s="92">
        <f t="shared" si="22"/>
        <v>4</v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25" customHeight="1" x14ac:dyDescent="0.25">
      <c r="A9" s="80">
        <v>4</v>
      </c>
      <c r="B9" s="81"/>
      <c r="C9" s="82" t="s">
        <v>37</v>
      </c>
      <c r="D9" s="183" t="s">
        <v>485</v>
      </c>
      <c r="E9" s="84">
        <v>2642</v>
      </c>
      <c r="F9" s="85" t="s">
        <v>287</v>
      </c>
      <c r="G9" s="85"/>
      <c r="H9" s="85">
        <v>5</v>
      </c>
      <c r="I9" s="85">
        <v>4</v>
      </c>
      <c r="J9" s="85">
        <v>4</v>
      </c>
      <c r="K9" s="85">
        <v>5</v>
      </c>
      <c r="L9" s="85">
        <v>5</v>
      </c>
      <c r="M9" s="85">
        <v>4</v>
      </c>
      <c r="N9" s="85">
        <v>4</v>
      </c>
      <c r="O9" s="86">
        <v>5</v>
      </c>
      <c r="P9" s="85">
        <v>5</v>
      </c>
      <c r="Q9" s="85">
        <v>5</v>
      </c>
      <c r="R9" s="85">
        <v>5</v>
      </c>
      <c r="S9" s="85"/>
      <c r="T9" s="85"/>
      <c r="U9" s="86"/>
      <c r="V9" s="87">
        <f t="shared" si="0"/>
        <v>4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4</v>
      </c>
      <c r="AB9" s="88">
        <f t="shared" si="6"/>
        <v>7</v>
      </c>
      <c r="AC9" s="88">
        <f t="shared" si="7"/>
        <v>11</v>
      </c>
      <c r="AD9" s="89">
        <f t="shared" si="8"/>
        <v>4.6363636363636367</v>
      </c>
      <c r="AE9" s="90">
        <f t="shared" si="9"/>
        <v>0</v>
      </c>
      <c r="AF9" s="91"/>
      <c r="AG9" s="92" t="str">
        <f t="shared" si="10"/>
        <v>з</v>
      </c>
      <c r="AH9" s="92" t="str">
        <f t="shared" si="11"/>
        <v/>
      </c>
      <c r="AI9" s="92">
        <f t="shared" si="12"/>
        <v>5</v>
      </c>
      <c r="AJ9" s="92">
        <f t="shared" si="13"/>
        <v>4</v>
      </c>
      <c r="AK9" s="92">
        <f t="shared" si="14"/>
        <v>4</v>
      </c>
      <c r="AL9" s="92">
        <f t="shared" si="15"/>
        <v>5</v>
      </c>
      <c r="AM9" s="92">
        <f t="shared" si="16"/>
        <v>5</v>
      </c>
      <c r="AN9" s="92">
        <f t="shared" si="17"/>
        <v>4</v>
      </c>
      <c r="AO9" s="92">
        <f t="shared" si="18"/>
        <v>4</v>
      </c>
      <c r="AP9" s="92">
        <f t="shared" si="19"/>
        <v>5</v>
      </c>
      <c r="AQ9" s="92">
        <f t="shared" si="20"/>
        <v>5</v>
      </c>
      <c r="AR9" s="92">
        <f t="shared" si="21"/>
        <v>5</v>
      </c>
      <c r="AS9" s="92">
        <f t="shared" si="22"/>
        <v>5</v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25" customHeight="1" x14ac:dyDescent="0.25">
      <c r="A10" s="80">
        <v>5</v>
      </c>
      <c r="B10" s="81"/>
      <c r="C10" s="82" t="s">
        <v>37</v>
      </c>
      <c r="D10" s="188" t="s">
        <v>486</v>
      </c>
      <c r="E10" s="84">
        <v>2642</v>
      </c>
      <c r="F10" s="85" t="s">
        <v>287</v>
      </c>
      <c r="G10" s="85"/>
      <c r="H10" s="85">
        <v>5</v>
      </c>
      <c r="I10" s="85">
        <v>4</v>
      </c>
      <c r="J10" s="85">
        <v>5</v>
      </c>
      <c r="K10" s="85">
        <v>5</v>
      </c>
      <c r="L10" s="85">
        <v>5</v>
      </c>
      <c r="M10" s="85">
        <v>5</v>
      </c>
      <c r="N10" s="85">
        <v>4</v>
      </c>
      <c r="O10" s="86">
        <v>5</v>
      </c>
      <c r="P10" s="85">
        <v>5</v>
      </c>
      <c r="Q10" s="85">
        <v>5</v>
      </c>
      <c r="R10" s="85">
        <v>5</v>
      </c>
      <c r="S10" s="85"/>
      <c r="T10" s="85"/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2</v>
      </c>
      <c r="AB10" s="88">
        <f t="shared" si="6"/>
        <v>9</v>
      </c>
      <c r="AC10" s="88">
        <f t="shared" si="7"/>
        <v>11</v>
      </c>
      <c r="AD10" s="89">
        <f t="shared" si="8"/>
        <v>4.8181818181818183</v>
      </c>
      <c r="AE10" s="90">
        <f t="shared" si="9"/>
        <v>0</v>
      </c>
      <c r="AF10" s="91"/>
      <c r="AG10" s="92" t="str">
        <f t="shared" si="10"/>
        <v>з</v>
      </c>
      <c r="AH10" s="92" t="str">
        <f t="shared" si="11"/>
        <v/>
      </c>
      <c r="AI10" s="92">
        <f t="shared" si="12"/>
        <v>5</v>
      </c>
      <c r="AJ10" s="92">
        <f t="shared" si="13"/>
        <v>4</v>
      </c>
      <c r="AK10" s="92">
        <f t="shared" si="14"/>
        <v>5</v>
      </c>
      <c r="AL10" s="92">
        <f t="shared" si="15"/>
        <v>5</v>
      </c>
      <c r="AM10" s="92">
        <f t="shared" si="16"/>
        <v>5</v>
      </c>
      <c r="AN10" s="92">
        <f t="shared" si="17"/>
        <v>5</v>
      </c>
      <c r="AO10" s="92">
        <f t="shared" si="18"/>
        <v>4</v>
      </c>
      <c r="AP10" s="92">
        <f t="shared" si="19"/>
        <v>5</v>
      </c>
      <c r="AQ10" s="92">
        <f t="shared" si="20"/>
        <v>5</v>
      </c>
      <c r="AR10" s="92">
        <f t="shared" si="21"/>
        <v>5</v>
      </c>
      <c r="AS10" s="92">
        <f t="shared" si="22"/>
        <v>5</v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25" customHeight="1" x14ac:dyDescent="0.25">
      <c r="A11" s="80">
        <v>6</v>
      </c>
      <c r="B11" s="81"/>
      <c r="C11" s="82" t="s">
        <v>37</v>
      </c>
      <c r="D11" s="183" t="s">
        <v>487</v>
      </c>
      <c r="E11" s="84">
        <v>2642</v>
      </c>
      <c r="F11" s="85" t="s">
        <v>287</v>
      </c>
      <c r="G11" s="85"/>
      <c r="H11" s="85">
        <v>5</v>
      </c>
      <c r="I11" s="85">
        <v>3</v>
      </c>
      <c r="J11" s="85">
        <v>4</v>
      </c>
      <c r="K11" s="85">
        <v>5</v>
      </c>
      <c r="L11" s="85">
        <v>4</v>
      </c>
      <c r="M11" s="85">
        <v>4</v>
      </c>
      <c r="N11" s="85">
        <v>3</v>
      </c>
      <c r="O11" s="85">
        <v>5</v>
      </c>
      <c r="P11" s="85">
        <v>4</v>
      </c>
      <c r="Q11" s="85">
        <v>4</v>
      </c>
      <c r="R11" s="85">
        <v>4</v>
      </c>
      <c r="S11" s="85"/>
      <c r="T11" s="85"/>
      <c r="U11" s="85"/>
      <c r="V11" s="87">
        <f t="shared" si="0"/>
        <v>3</v>
      </c>
      <c r="W11" s="88">
        <f t="shared" si="1"/>
        <v>0</v>
      </c>
      <c r="X11" s="88">
        <f t="shared" si="2"/>
        <v>0</v>
      </c>
      <c r="Y11" s="88">
        <f t="shared" si="3"/>
        <v>0</v>
      </c>
      <c r="Z11" s="88">
        <f t="shared" si="4"/>
        <v>2</v>
      </c>
      <c r="AA11" s="88">
        <f t="shared" si="5"/>
        <v>6</v>
      </c>
      <c r="AB11" s="88">
        <f t="shared" si="6"/>
        <v>3</v>
      </c>
      <c r="AC11" s="88">
        <f t="shared" si="7"/>
        <v>11</v>
      </c>
      <c r="AD11" s="89">
        <f t="shared" si="8"/>
        <v>4.0909090909090908</v>
      </c>
      <c r="AE11" s="99">
        <f t="shared" si="9"/>
        <v>0</v>
      </c>
      <c r="AG11" s="92" t="str">
        <f t="shared" si="10"/>
        <v>з</v>
      </c>
      <c r="AH11" s="92" t="str">
        <f t="shared" si="11"/>
        <v/>
      </c>
      <c r="AI11" s="92">
        <f t="shared" si="12"/>
        <v>5</v>
      </c>
      <c r="AJ11" s="92">
        <f t="shared" si="13"/>
        <v>3</v>
      </c>
      <c r="AK11" s="92">
        <f t="shared" si="14"/>
        <v>4</v>
      </c>
      <c r="AL11" s="92">
        <f t="shared" si="15"/>
        <v>5</v>
      </c>
      <c r="AM11" s="92">
        <f t="shared" si="16"/>
        <v>4</v>
      </c>
      <c r="AN11" s="92">
        <f t="shared" si="17"/>
        <v>4</v>
      </c>
      <c r="AO11" s="92">
        <f t="shared" si="18"/>
        <v>3</v>
      </c>
      <c r="AP11" s="92">
        <f t="shared" si="19"/>
        <v>5</v>
      </c>
      <c r="AQ11" s="92">
        <f t="shared" si="20"/>
        <v>4</v>
      </c>
      <c r="AR11" s="92">
        <f t="shared" si="21"/>
        <v>4</v>
      </c>
      <c r="AS11" s="92">
        <f t="shared" si="22"/>
        <v>4</v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25" customHeight="1" x14ac:dyDescent="0.25">
      <c r="A12" s="80">
        <v>7</v>
      </c>
      <c r="B12" s="81"/>
      <c r="C12" s="82" t="s">
        <v>37</v>
      </c>
      <c r="D12" s="183" t="s">
        <v>488</v>
      </c>
      <c r="E12" s="84">
        <v>2642</v>
      </c>
      <c r="F12" s="85" t="s">
        <v>287</v>
      </c>
      <c r="G12" s="85"/>
      <c r="H12" s="85">
        <v>4</v>
      </c>
      <c r="I12" s="85">
        <v>3</v>
      </c>
      <c r="J12" s="85">
        <v>4</v>
      </c>
      <c r="K12" s="85">
        <v>4</v>
      </c>
      <c r="L12" s="85">
        <v>3</v>
      </c>
      <c r="M12" s="85">
        <v>4</v>
      </c>
      <c r="N12" s="85">
        <v>3</v>
      </c>
      <c r="O12" s="86">
        <v>5</v>
      </c>
      <c r="P12" s="85">
        <v>5</v>
      </c>
      <c r="Q12" s="85">
        <v>5</v>
      </c>
      <c r="R12" s="85">
        <v>3</v>
      </c>
      <c r="S12" s="85"/>
      <c r="T12" s="85"/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4</v>
      </c>
      <c r="AA12" s="88">
        <f t="shared" si="5"/>
        <v>4</v>
      </c>
      <c r="AB12" s="88">
        <f t="shared" si="6"/>
        <v>3</v>
      </c>
      <c r="AC12" s="88">
        <f t="shared" si="7"/>
        <v>11</v>
      </c>
      <c r="AD12" s="89">
        <f t="shared" si="8"/>
        <v>3.9090909090909092</v>
      </c>
      <c r="AE12" s="90">
        <f t="shared" si="9"/>
        <v>0</v>
      </c>
      <c r="AF12" s="91"/>
      <c r="AG12" s="92" t="str">
        <f t="shared" si="10"/>
        <v>з</v>
      </c>
      <c r="AH12" s="92" t="str">
        <f t="shared" si="11"/>
        <v/>
      </c>
      <c r="AI12" s="92">
        <f t="shared" si="12"/>
        <v>4</v>
      </c>
      <c r="AJ12" s="92">
        <f t="shared" si="13"/>
        <v>3</v>
      </c>
      <c r="AK12" s="92">
        <f t="shared" si="14"/>
        <v>4</v>
      </c>
      <c r="AL12" s="92">
        <f t="shared" si="15"/>
        <v>4</v>
      </c>
      <c r="AM12" s="92">
        <f t="shared" si="16"/>
        <v>3</v>
      </c>
      <c r="AN12" s="92">
        <f t="shared" si="17"/>
        <v>4</v>
      </c>
      <c r="AO12" s="92">
        <f t="shared" si="18"/>
        <v>3</v>
      </c>
      <c r="AP12" s="92">
        <f t="shared" si="19"/>
        <v>5</v>
      </c>
      <c r="AQ12" s="92">
        <f t="shared" si="20"/>
        <v>5</v>
      </c>
      <c r="AR12" s="92">
        <f t="shared" si="21"/>
        <v>5</v>
      </c>
      <c r="AS12" s="92">
        <f t="shared" si="22"/>
        <v>3</v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25" customHeight="1" x14ac:dyDescent="0.25">
      <c r="A13" s="80">
        <v>8</v>
      </c>
      <c r="B13" s="81"/>
      <c r="C13" s="82" t="s">
        <v>37</v>
      </c>
      <c r="D13" s="183" t="s">
        <v>489</v>
      </c>
      <c r="E13" s="84">
        <v>2642</v>
      </c>
      <c r="F13" s="85" t="s">
        <v>287</v>
      </c>
      <c r="G13" s="85"/>
      <c r="H13" s="85">
        <v>5</v>
      </c>
      <c r="I13" s="85">
        <v>4</v>
      </c>
      <c r="J13" s="85">
        <v>5</v>
      </c>
      <c r="K13" s="85">
        <v>5</v>
      </c>
      <c r="L13" s="85">
        <v>5</v>
      </c>
      <c r="M13" s="85">
        <v>4</v>
      </c>
      <c r="N13" s="85">
        <v>4</v>
      </c>
      <c r="O13" s="86">
        <v>5</v>
      </c>
      <c r="P13" s="85">
        <v>5</v>
      </c>
      <c r="Q13" s="85">
        <v>4</v>
      </c>
      <c r="R13" s="85">
        <v>4</v>
      </c>
      <c r="S13" s="85"/>
      <c r="T13" s="85"/>
      <c r="U13" s="86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5</v>
      </c>
      <c r="AB13" s="88">
        <f t="shared" si="6"/>
        <v>6</v>
      </c>
      <c r="AC13" s="88">
        <f t="shared" si="7"/>
        <v>11</v>
      </c>
      <c r="AD13" s="89">
        <f t="shared" si="8"/>
        <v>4.5454545454545459</v>
      </c>
      <c r="AE13" s="90">
        <f t="shared" si="9"/>
        <v>0</v>
      </c>
      <c r="AF13" s="91"/>
      <c r="AG13" s="92" t="str">
        <f t="shared" si="10"/>
        <v>з</v>
      </c>
      <c r="AH13" s="92" t="str">
        <f t="shared" si="11"/>
        <v/>
      </c>
      <c r="AI13" s="92">
        <f t="shared" si="12"/>
        <v>5</v>
      </c>
      <c r="AJ13" s="92">
        <f t="shared" si="13"/>
        <v>4</v>
      </c>
      <c r="AK13" s="92">
        <f t="shared" si="14"/>
        <v>5</v>
      </c>
      <c r="AL13" s="92">
        <f t="shared" si="15"/>
        <v>5</v>
      </c>
      <c r="AM13" s="92">
        <f t="shared" si="16"/>
        <v>5</v>
      </c>
      <c r="AN13" s="92">
        <f t="shared" si="17"/>
        <v>4</v>
      </c>
      <c r="AO13" s="92">
        <f t="shared" si="18"/>
        <v>4</v>
      </c>
      <c r="AP13" s="92">
        <f t="shared" si="19"/>
        <v>5</v>
      </c>
      <c r="AQ13" s="92">
        <f t="shared" si="20"/>
        <v>5</v>
      </c>
      <c r="AR13" s="92">
        <f t="shared" si="21"/>
        <v>4</v>
      </c>
      <c r="AS13" s="92">
        <f t="shared" si="22"/>
        <v>4</v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25" customHeight="1" x14ac:dyDescent="0.25">
      <c r="A14" s="80">
        <v>9</v>
      </c>
      <c r="B14" s="248"/>
      <c r="C14" s="82" t="s">
        <v>37</v>
      </c>
      <c r="D14" s="183" t="s">
        <v>490</v>
      </c>
      <c r="E14" s="84">
        <v>2642</v>
      </c>
      <c r="F14" s="85" t="s">
        <v>287</v>
      </c>
      <c r="G14" s="85"/>
      <c r="H14" s="85">
        <v>5</v>
      </c>
      <c r="I14" s="85">
        <v>3</v>
      </c>
      <c r="J14" s="85">
        <v>4</v>
      </c>
      <c r="K14" s="85">
        <v>5</v>
      </c>
      <c r="L14" s="85">
        <v>4</v>
      </c>
      <c r="M14" s="102">
        <v>3</v>
      </c>
      <c r="N14" s="85">
        <v>3</v>
      </c>
      <c r="O14" s="86">
        <v>5</v>
      </c>
      <c r="P14" s="85">
        <v>5</v>
      </c>
      <c r="Q14" s="85">
        <v>4</v>
      </c>
      <c r="R14" s="85">
        <v>3</v>
      </c>
      <c r="S14" s="85"/>
      <c r="T14" s="85"/>
      <c r="U14" s="86"/>
      <c r="V14" s="87">
        <f t="shared" si="0"/>
        <v>3</v>
      </c>
      <c r="W14" s="88">
        <f t="shared" si="1"/>
        <v>0</v>
      </c>
      <c r="X14" s="88">
        <f t="shared" si="2"/>
        <v>0</v>
      </c>
      <c r="Y14" s="88">
        <f t="shared" si="3"/>
        <v>0</v>
      </c>
      <c r="Z14" s="88">
        <f t="shared" si="4"/>
        <v>4</v>
      </c>
      <c r="AA14" s="88">
        <f t="shared" si="5"/>
        <v>3</v>
      </c>
      <c r="AB14" s="88">
        <f t="shared" si="6"/>
        <v>4</v>
      </c>
      <c r="AC14" s="88">
        <f t="shared" si="7"/>
        <v>11</v>
      </c>
      <c r="AD14" s="105">
        <f t="shared" si="8"/>
        <v>4</v>
      </c>
      <c r="AE14" s="106">
        <f t="shared" si="9"/>
        <v>0</v>
      </c>
      <c r="AF14" s="31"/>
      <c r="AG14" s="92" t="str">
        <f t="shared" si="10"/>
        <v>з</v>
      </c>
      <c r="AH14" s="92" t="str">
        <f t="shared" si="11"/>
        <v/>
      </c>
      <c r="AI14" s="92">
        <f t="shared" si="12"/>
        <v>5</v>
      </c>
      <c r="AJ14" s="92">
        <f t="shared" si="13"/>
        <v>3</v>
      </c>
      <c r="AK14" s="92">
        <f t="shared" si="14"/>
        <v>4</v>
      </c>
      <c r="AL14" s="92">
        <f t="shared" si="15"/>
        <v>5</v>
      </c>
      <c r="AM14" s="92">
        <f t="shared" si="16"/>
        <v>4</v>
      </c>
      <c r="AN14" s="92">
        <f t="shared" si="17"/>
        <v>3</v>
      </c>
      <c r="AO14" s="92">
        <f t="shared" si="18"/>
        <v>3</v>
      </c>
      <c r="AP14" s="92">
        <f t="shared" si="19"/>
        <v>5</v>
      </c>
      <c r="AQ14" s="92">
        <f t="shared" si="20"/>
        <v>5</v>
      </c>
      <c r="AR14" s="92">
        <f t="shared" si="21"/>
        <v>4</v>
      </c>
      <c r="AS14" s="92">
        <f t="shared" si="22"/>
        <v>3</v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1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25" customHeight="1" x14ac:dyDescent="0.25">
      <c r="A15" s="80">
        <v>10</v>
      </c>
      <c r="B15" s="248"/>
      <c r="C15" s="82" t="s">
        <v>37</v>
      </c>
      <c r="D15" s="188" t="s">
        <v>491</v>
      </c>
      <c r="E15" s="84">
        <v>2642</v>
      </c>
      <c r="F15" s="85" t="s">
        <v>287</v>
      </c>
      <c r="G15" s="85"/>
      <c r="H15" s="85">
        <v>5</v>
      </c>
      <c r="I15" s="85">
        <v>5</v>
      </c>
      <c r="J15" s="85">
        <v>5</v>
      </c>
      <c r="K15" s="85">
        <v>5</v>
      </c>
      <c r="L15" s="85">
        <v>5</v>
      </c>
      <c r="M15" s="102">
        <v>5</v>
      </c>
      <c r="N15" s="85">
        <v>5</v>
      </c>
      <c r="O15" s="86">
        <v>5</v>
      </c>
      <c r="P15" s="85">
        <v>5</v>
      </c>
      <c r="Q15" s="85">
        <v>5</v>
      </c>
      <c r="R15" s="85">
        <v>5</v>
      </c>
      <c r="S15" s="85"/>
      <c r="T15" s="85"/>
      <c r="U15" s="86"/>
      <c r="V15" s="87">
        <f t="shared" si="0"/>
        <v>5</v>
      </c>
      <c r="W15" s="88">
        <f t="shared" si="1"/>
        <v>0</v>
      </c>
      <c r="X15" s="88">
        <f t="shared" si="2"/>
        <v>0</v>
      </c>
      <c r="Y15" s="88">
        <f t="shared" si="3"/>
        <v>0</v>
      </c>
      <c r="Z15" s="88">
        <f t="shared" si="4"/>
        <v>0</v>
      </c>
      <c r="AA15" s="88">
        <f t="shared" si="5"/>
        <v>0</v>
      </c>
      <c r="AB15" s="88">
        <f t="shared" si="6"/>
        <v>11</v>
      </c>
      <c r="AC15" s="88">
        <f t="shared" si="7"/>
        <v>11</v>
      </c>
      <c r="AD15" s="105">
        <f t="shared" si="8"/>
        <v>5</v>
      </c>
      <c r="AE15" s="106">
        <f t="shared" si="9"/>
        <v>0</v>
      </c>
      <c r="AF15" s="31"/>
      <c r="AG15" s="92" t="str">
        <f t="shared" si="10"/>
        <v>з</v>
      </c>
      <c r="AH15" s="92" t="str">
        <f t="shared" si="11"/>
        <v/>
      </c>
      <c r="AI15" s="92">
        <f t="shared" si="12"/>
        <v>5</v>
      </c>
      <c r="AJ15" s="92">
        <f t="shared" si="13"/>
        <v>5</v>
      </c>
      <c r="AK15" s="92">
        <f t="shared" si="14"/>
        <v>5</v>
      </c>
      <c r="AL15" s="92">
        <f t="shared" si="15"/>
        <v>5</v>
      </c>
      <c r="AM15" s="92">
        <f t="shared" si="16"/>
        <v>5</v>
      </c>
      <c r="AN15" s="92">
        <f t="shared" si="17"/>
        <v>5</v>
      </c>
      <c r="AO15" s="92">
        <f t="shared" si="18"/>
        <v>5</v>
      </c>
      <c r="AP15" s="92">
        <f t="shared" si="19"/>
        <v>5</v>
      </c>
      <c r="AQ15" s="92">
        <f t="shared" si="20"/>
        <v>5</v>
      </c>
      <c r="AR15" s="92">
        <f t="shared" si="21"/>
        <v>5</v>
      </c>
      <c r="AS15" s="92">
        <f t="shared" si="22"/>
        <v>5</v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1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25" customHeight="1" x14ac:dyDescent="0.25">
      <c r="A16" s="80">
        <v>11</v>
      </c>
      <c r="B16" s="248"/>
      <c r="C16" s="82" t="s">
        <v>37</v>
      </c>
      <c r="D16" s="183" t="s">
        <v>492</v>
      </c>
      <c r="E16" s="84">
        <v>2642</v>
      </c>
      <c r="F16" s="85" t="s">
        <v>287</v>
      </c>
      <c r="G16" s="85"/>
      <c r="H16" s="85">
        <v>5</v>
      </c>
      <c r="I16" s="85">
        <v>4</v>
      </c>
      <c r="J16" s="85">
        <v>5</v>
      </c>
      <c r="K16" s="85">
        <v>5</v>
      </c>
      <c r="L16" s="85">
        <v>4</v>
      </c>
      <c r="M16" s="102">
        <v>4</v>
      </c>
      <c r="N16" s="85">
        <v>4</v>
      </c>
      <c r="O16" s="86">
        <v>5</v>
      </c>
      <c r="P16" s="85">
        <v>4</v>
      </c>
      <c r="Q16" s="85">
        <v>5</v>
      </c>
      <c r="R16" s="85">
        <v>5</v>
      </c>
      <c r="S16" s="85"/>
      <c r="T16" s="85"/>
      <c r="U16" s="86"/>
      <c r="V16" s="87">
        <f t="shared" si="0"/>
        <v>4</v>
      </c>
      <c r="W16" s="88">
        <f t="shared" si="1"/>
        <v>0</v>
      </c>
      <c r="X16" s="88">
        <f t="shared" si="2"/>
        <v>0</v>
      </c>
      <c r="Y16" s="88">
        <f t="shared" si="3"/>
        <v>0</v>
      </c>
      <c r="Z16" s="88">
        <f t="shared" si="4"/>
        <v>0</v>
      </c>
      <c r="AA16" s="88">
        <f t="shared" si="5"/>
        <v>5</v>
      </c>
      <c r="AB16" s="88">
        <f t="shared" si="6"/>
        <v>6</v>
      </c>
      <c r="AC16" s="88">
        <f t="shared" si="7"/>
        <v>11</v>
      </c>
      <c r="AD16" s="105">
        <f t="shared" si="8"/>
        <v>4.5454545454545459</v>
      </c>
      <c r="AE16" s="106">
        <f t="shared" si="9"/>
        <v>0</v>
      </c>
      <c r="AF16" s="31"/>
      <c r="AG16" s="92" t="str">
        <f t="shared" si="10"/>
        <v>з</v>
      </c>
      <c r="AH16" s="92" t="str">
        <f t="shared" si="11"/>
        <v/>
      </c>
      <c r="AI16" s="92">
        <f t="shared" si="12"/>
        <v>5</v>
      </c>
      <c r="AJ16" s="92">
        <f t="shared" si="13"/>
        <v>4</v>
      </c>
      <c r="AK16" s="92">
        <f t="shared" si="14"/>
        <v>5</v>
      </c>
      <c r="AL16" s="92">
        <f t="shared" si="15"/>
        <v>5</v>
      </c>
      <c r="AM16" s="92">
        <f t="shared" si="16"/>
        <v>4</v>
      </c>
      <c r="AN16" s="92">
        <f t="shared" si="17"/>
        <v>4</v>
      </c>
      <c r="AO16" s="92">
        <f t="shared" si="18"/>
        <v>4</v>
      </c>
      <c r="AP16" s="92">
        <f t="shared" si="19"/>
        <v>5</v>
      </c>
      <c r="AQ16" s="92">
        <f t="shared" si="20"/>
        <v>4</v>
      </c>
      <c r="AR16" s="92">
        <f t="shared" si="21"/>
        <v>5</v>
      </c>
      <c r="AS16" s="92">
        <f t="shared" si="22"/>
        <v>5</v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1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25" customHeight="1" x14ac:dyDescent="0.25">
      <c r="A17" s="80">
        <v>12</v>
      </c>
      <c r="B17" s="251"/>
      <c r="C17" s="82" t="s">
        <v>37</v>
      </c>
      <c r="D17" s="183" t="s">
        <v>493</v>
      </c>
      <c r="E17" s="84">
        <v>2642</v>
      </c>
      <c r="F17" s="85" t="s">
        <v>287</v>
      </c>
      <c r="G17" s="85"/>
      <c r="H17" s="85">
        <v>5</v>
      </c>
      <c r="I17" s="85">
        <v>4</v>
      </c>
      <c r="J17" s="85">
        <v>5</v>
      </c>
      <c r="K17" s="85">
        <v>4</v>
      </c>
      <c r="L17" s="85">
        <v>5</v>
      </c>
      <c r="M17" s="102">
        <v>5</v>
      </c>
      <c r="N17" s="85">
        <v>5</v>
      </c>
      <c r="O17" s="86" t="s">
        <v>166</v>
      </c>
      <c r="P17" s="85">
        <v>5</v>
      </c>
      <c r="Q17" s="85">
        <v>5</v>
      </c>
      <c r="R17" s="85">
        <v>5</v>
      </c>
      <c r="S17" s="85"/>
      <c r="T17" s="85"/>
      <c r="U17" s="86"/>
      <c r="V17" s="87">
        <f t="shared" si="0"/>
        <v>2</v>
      </c>
      <c r="W17" s="88">
        <f t="shared" si="1"/>
        <v>0</v>
      </c>
      <c r="X17" s="88">
        <f t="shared" si="2"/>
        <v>0</v>
      </c>
      <c r="Y17" s="88">
        <f t="shared" si="3"/>
        <v>1</v>
      </c>
      <c r="Z17" s="88">
        <f t="shared" si="4"/>
        <v>0</v>
      </c>
      <c r="AA17" s="88">
        <f t="shared" si="5"/>
        <v>2</v>
      </c>
      <c r="AB17" s="88">
        <f t="shared" si="6"/>
        <v>8</v>
      </c>
      <c r="AC17" s="88">
        <f t="shared" si="7"/>
        <v>11</v>
      </c>
      <c r="AD17" s="105">
        <f t="shared" si="8"/>
        <v>4.5454545454545459</v>
      </c>
      <c r="AE17" s="106">
        <f t="shared" si="9"/>
        <v>0</v>
      </c>
      <c r="AF17" s="31"/>
      <c r="AG17" s="92" t="str">
        <f t="shared" si="10"/>
        <v>з</v>
      </c>
      <c r="AH17" s="92" t="str">
        <f t="shared" si="11"/>
        <v/>
      </c>
      <c r="AI17" s="92">
        <f t="shared" si="12"/>
        <v>5</v>
      </c>
      <c r="AJ17" s="92">
        <f t="shared" si="13"/>
        <v>4</v>
      </c>
      <c r="AK17" s="92">
        <f t="shared" si="14"/>
        <v>5</v>
      </c>
      <c r="AL17" s="92">
        <f t="shared" si="15"/>
        <v>4</v>
      </c>
      <c r="AM17" s="92">
        <f t="shared" si="16"/>
        <v>5</v>
      </c>
      <c r="AN17" s="92">
        <f t="shared" si="17"/>
        <v>5</v>
      </c>
      <c r="AO17" s="92">
        <f t="shared" si="18"/>
        <v>5</v>
      </c>
      <c r="AP17" s="92">
        <f t="shared" si="19"/>
        <v>2</v>
      </c>
      <c r="AQ17" s="92">
        <f t="shared" si="20"/>
        <v>5</v>
      </c>
      <c r="AR17" s="92">
        <f t="shared" si="21"/>
        <v>5</v>
      </c>
      <c r="AS17" s="92">
        <f t="shared" si="22"/>
        <v>5</v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1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25" customHeight="1" x14ac:dyDescent="0.25">
      <c r="A18" s="80">
        <v>13</v>
      </c>
      <c r="B18" s="199"/>
      <c r="C18" s="82" t="s">
        <v>37</v>
      </c>
      <c r="D18" s="183" t="s">
        <v>494</v>
      </c>
      <c r="E18" s="84">
        <v>2642</v>
      </c>
      <c r="F18" s="85" t="s">
        <v>287</v>
      </c>
      <c r="G18" s="85"/>
      <c r="H18" s="85">
        <v>5</v>
      </c>
      <c r="I18" s="85">
        <v>4</v>
      </c>
      <c r="J18" s="85">
        <v>5</v>
      </c>
      <c r="K18" s="85">
        <v>5</v>
      </c>
      <c r="L18" s="85">
        <v>4</v>
      </c>
      <c r="M18" s="102">
        <v>4</v>
      </c>
      <c r="N18" s="85">
        <v>4</v>
      </c>
      <c r="O18" s="86">
        <v>5</v>
      </c>
      <c r="P18" s="85">
        <v>5</v>
      </c>
      <c r="Q18" s="85">
        <v>4</v>
      </c>
      <c r="R18" s="85">
        <v>5</v>
      </c>
      <c r="S18" s="85"/>
      <c r="T18" s="85"/>
      <c r="U18" s="86"/>
      <c r="V18" s="87">
        <f t="shared" si="0"/>
        <v>4</v>
      </c>
      <c r="W18" s="88">
        <f t="shared" si="1"/>
        <v>0</v>
      </c>
      <c r="X18" s="88">
        <f t="shared" si="2"/>
        <v>0</v>
      </c>
      <c r="Y18" s="88">
        <f t="shared" si="3"/>
        <v>0</v>
      </c>
      <c r="Z18" s="88">
        <f t="shared" si="4"/>
        <v>0</v>
      </c>
      <c r="AA18" s="88">
        <f t="shared" si="5"/>
        <v>5</v>
      </c>
      <c r="AB18" s="88">
        <f t="shared" si="6"/>
        <v>6</v>
      </c>
      <c r="AC18" s="88">
        <f t="shared" si="7"/>
        <v>11</v>
      </c>
      <c r="AD18" s="105">
        <f t="shared" si="8"/>
        <v>4.5454545454545459</v>
      </c>
      <c r="AE18" s="106">
        <f t="shared" si="9"/>
        <v>0</v>
      </c>
      <c r="AF18" s="31"/>
      <c r="AG18" s="92" t="str">
        <f t="shared" si="10"/>
        <v>з</v>
      </c>
      <c r="AH18" s="92" t="str">
        <f t="shared" si="11"/>
        <v/>
      </c>
      <c r="AI18" s="92">
        <f t="shared" si="12"/>
        <v>5</v>
      </c>
      <c r="AJ18" s="92">
        <f t="shared" si="13"/>
        <v>4</v>
      </c>
      <c r="AK18" s="92">
        <f t="shared" si="14"/>
        <v>5</v>
      </c>
      <c r="AL18" s="92">
        <f t="shared" si="15"/>
        <v>5</v>
      </c>
      <c r="AM18" s="92">
        <f t="shared" si="16"/>
        <v>4</v>
      </c>
      <c r="AN18" s="92">
        <f t="shared" si="17"/>
        <v>4</v>
      </c>
      <c r="AO18" s="92">
        <f t="shared" si="18"/>
        <v>4</v>
      </c>
      <c r="AP18" s="92">
        <f t="shared" si="19"/>
        <v>5</v>
      </c>
      <c r="AQ18" s="92">
        <f t="shared" si="20"/>
        <v>5</v>
      </c>
      <c r="AR18" s="92">
        <f t="shared" si="21"/>
        <v>4</v>
      </c>
      <c r="AS18" s="92">
        <f t="shared" si="22"/>
        <v>5</v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1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25" customHeight="1" x14ac:dyDescent="0.25">
      <c r="A19" s="80">
        <v>14</v>
      </c>
      <c r="B19" s="199"/>
      <c r="C19" s="82" t="s">
        <v>37</v>
      </c>
      <c r="D19" s="183" t="s">
        <v>495</v>
      </c>
      <c r="E19" s="84">
        <v>2642</v>
      </c>
      <c r="F19" s="85" t="s">
        <v>292</v>
      </c>
      <c r="G19" s="85"/>
      <c r="H19" s="85">
        <v>5</v>
      </c>
      <c r="I19" s="85">
        <v>4</v>
      </c>
      <c r="J19" s="85">
        <v>5</v>
      </c>
      <c r="K19" s="85">
        <v>5</v>
      </c>
      <c r="L19" s="85">
        <v>4</v>
      </c>
      <c r="M19" s="85">
        <v>4</v>
      </c>
      <c r="N19" s="85">
        <v>4</v>
      </c>
      <c r="O19" s="86">
        <v>5</v>
      </c>
      <c r="P19" s="85">
        <v>5</v>
      </c>
      <c r="Q19" s="85">
        <v>4</v>
      </c>
      <c r="R19" s="85">
        <v>4</v>
      </c>
      <c r="S19" s="85"/>
      <c r="T19" s="85"/>
      <c r="U19" s="86"/>
      <c r="V19" s="87">
        <f t="shared" si="0"/>
        <v>4</v>
      </c>
      <c r="W19" s="88">
        <f t="shared" si="1"/>
        <v>0</v>
      </c>
      <c r="X19" s="88">
        <f t="shared" si="2"/>
        <v>0</v>
      </c>
      <c r="Y19" s="88">
        <f t="shared" si="3"/>
        <v>0</v>
      </c>
      <c r="Z19" s="88">
        <f t="shared" si="4"/>
        <v>0</v>
      </c>
      <c r="AA19" s="88">
        <f t="shared" si="5"/>
        <v>6</v>
      </c>
      <c r="AB19" s="88">
        <f t="shared" si="6"/>
        <v>5</v>
      </c>
      <c r="AC19" s="88">
        <f t="shared" si="7"/>
        <v>11</v>
      </c>
      <c r="AD19" s="105">
        <f t="shared" si="8"/>
        <v>4.4545454545454541</v>
      </c>
      <c r="AE19" s="106">
        <f t="shared" si="9"/>
        <v>0</v>
      </c>
      <c r="AF19" s="31"/>
      <c r="AG19" s="92" t="str">
        <f t="shared" si="10"/>
        <v>а</v>
      </c>
      <c r="AH19" s="92" t="str">
        <f t="shared" si="11"/>
        <v/>
      </c>
      <c r="AI19" s="92">
        <f t="shared" si="12"/>
        <v>5</v>
      </c>
      <c r="AJ19" s="92">
        <f t="shared" si="13"/>
        <v>4</v>
      </c>
      <c r="AK19" s="92">
        <f t="shared" si="14"/>
        <v>5</v>
      </c>
      <c r="AL19" s="92">
        <f t="shared" si="15"/>
        <v>5</v>
      </c>
      <c r="AM19" s="92">
        <f t="shared" si="16"/>
        <v>4</v>
      </c>
      <c r="AN19" s="92">
        <f t="shared" si="17"/>
        <v>4</v>
      </c>
      <c r="AO19" s="92">
        <f t="shared" si="18"/>
        <v>4</v>
      </c>
      <c r="AP19" s="92">
        <f t="shared" si="19"/>
        <v>5</v>
      </c>
      <c r="AQ19" s="92">
        <f t="shared" si="20"/>
        <v>5</v>
      </c>
      <c r="AR19" s="92">
        <f t="shared" si="21"/>
        <v>4</v>
      </c>
      <c r="AS19" s="92">
        <f t="shared" si="22"/>
        <v>4</v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25" customHeight="1" x14ac:dyDescent="0.25">
      <c r="A20" s="80">
        <v>15</v>
      </c>
      <c r="B20" s="199"/>
      <c r="C20" s="82" t="s">
        <v>37</v>
      </c>
      <c r="D20" s="188" t="s">
        <v>496</v>
      </c>
      <c r="E20" s="84">
        <v>2642</v>
      </c>
      <c r="F20" s="85" t="s">
        <v>287</v>
      </c>
      <c r="G20" s="85"/>
      <c r="H20" s="85">
        <v>5</v>
      </c>
      <c r="I20" s="85">
        <v>5</v>
      </c>
      <c r="J20" s="85">
        <v>5</v>
      </c>
      <c r="K20" s="85">
        <v>4</v>
      </c>
      <c r="L20" s="85">
        <v>5</v>
      </c>
      <c r="M20" s="102">
        <v>5</v>
      </c>
      <c r="N20" s="85">
        <v>4</v>
      </c>
      <c r="O20" s="86" t="s">
        <v>42</v>
      </c>
      <c r="P20" s="85">
        <v>5</v>
      </c>
      <c r="Q20" s="85">
        <v>5</v>
      </c>
      <c r="R20" s="85">
        <v>5</v>
      </c>
      <c r="S20" s="85"/>
      <c r="T20" s="85"/>
      <c r="U20" s="86"/>
      <c r="V20" s="87">
        <f t="shared" si="0"/>
        <v>4</v>
      </c>
      <c r="W20" s="88">
        <f t="shared" si="1"/>
        <v>0</v>
      </c>
      <c r="X20" s="88">
        <f t="shared" si="2"/>
        <v>0</v>
      </c>
      <c r="Y20" s="88">
        <f t="shared" si="3"/>
        <v>0</v>
      </c>
      <c r="Z20" s="88">
        <f t="shared" si="4"/>
        <v>0</v>
      </c>
      <c r="AA20" s="88">
        <f t="shared" si="5"/>
        <v>2</v>
      </c>
      <c r="AB20" s="88">
        <f t="shared" si="6"/>
        <v>8</v>
      </c>
      <c r="AC20" s="88">
        <f t="shared" si="7"/>
        <v>10</v>
      </c>
      <c r="AD20" s="105">
        <f t="shared" si="8"/>
        <v>4.8</v>
      </c>
      <c r="AE20" s="106">
        <f t="shared" si="9"/>
        <v>0</v>
      </c>
      <c r="AF20" s="31"/>
      <c r="AG20" s="92" t="str">
        <f t="shared" si="10"/>
        <v>з</v>
      </c>
      <c r="AH20" s="92" t="str">
        <f t="shared" si="11"/>
        <v/>
      </c>
      <c r="AI20" s="92">
        <f t="shared" si="12"/>
        <v>5</v>
      </c>
      <c r="AJ20" s="92">
        <f t="shared" si="13"/>
        <v>5</v>
      </c>
      <c r="AK20" s="92">
        <f t="shared" si="14"/>
        <v>5</v>
      </c>
      <c r="AL20" s="92">
        <f t="shared" si="15"/>
        <v>4</v>
      </c>
      <c r="AM20" s="92">
        <f t="shared" si="16"/>
        <v>5</v>
      </c>
      <c r="AN20" s="92">
        <f t="shared" si="17"/>
        <v>5</v>
      </c>
      <c r="AO20" s="92">
        <f t="shared" si="18"/>
        <v>4</v>
      </c>
      <c r="AP20" s="92" t="str">
        <f t="shared" si="19"/>
        <v>а</v>
      </c>
      <c r="AQ20" s="92">
        <f t="shared" si="20"/>
        <v>5</v>
      </c>
      <c r="AR20" s="92">
        <f t="shared" si="21"/>
        <v>5</v>
      </c>
      <c r="AS20" s="92">
        <f t="shared" si="22"/>
        <v>5</v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1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25" customHeight="1" x14ac:dyDescent="0.25">
      <c r="A21" s="80">
        <v>16</v>
      </c>
      <c r="B21" s="199"/>
      <c r="C21" s="82" t="s">
        <v>37</v>
      </c>
      <c r="D21" s="183" t="s">
        <v>497</v>
      </c>
      <c r="E21" s="84">
        <v>2642</v>
      </c>
      <c r="F21" s="85" t="s">
        <v>287</v>
      </c>
      <c r="G21" s="85"/>
      <c r="H21" s="85">
        <v>5</v>
      </c>
      <c r="I21" s="85">
        <v>3</v>
      </c>
      <c r="J21" s="85">
        <v>5</v>
      </c>
      <c r="K21" s="85">
        <v>5</v>
      </c>
      <c r="L21" s="85">
        <v>4</v>
      </c>
      <c r="M21" s="102">
        <v>3</v>
      </c>
      <c r="N21" s="85">
        <v>3</v>
      </c>
      <c r="O21" s="86">
        <v>5</v>
      </c>
      <c r="P21" s="85">
        <v>4</v>
      </c>
      <c r="Q21" s="85">
        <v>5</v>
      </c>
      <c r="R21" s="85">
        <v>4</v>
      </c>
      <c r="S21" s="85"/>
      <c r="T21" s="85"/>
      <c r="U21" s="86"/>
      <c r="V21" s="87">
        <f t="shared" si="0"/>
        <v>3</v>
      </c>
      <c r="W21" s="88">
        <f t="shared" si="1"/>
        <v>0</v>
      </c>
      <c r="X21" s="88">
        <f t="shared" si="2"/>
        <v>0</v>
      </c>
      <c r="Y21" s="88">
        <f t="shared" si="3"/>
        <v>0</v>
      </c>
      <c r="Z21" s="88">
        <f t="shared" si="4"/>
        <v>3</v>
      </c>
      <c r="AA21" s="88">
        <f t="shared" si="5"/>
        <v>3</v>
      </c>
      <c r="AB21" s="88">
        <f t="shared" si="6"/>
        <v>5</v>
      </c>
      <c r="AC21" s="88">
        <f t="shared" si="7"/>
        <v>11</v>
      </c>
      <c r="AD21" s="105">
        <f t="shared" si="8"/>
        <v>4.1818181818181817</v>
      </c>
      <c r="AE21" s="106">
        <f t="shared" si="9"/>
        <v>0</v>
      </c>
      <c r="AF21" s="31"/>
      <c r="AG21" s="92" t="str">
        <f t="shared" si="10"/>
        <v>з</v>
      </c>
      <c r="AH21" s="92" t="str">
        <f t="shared" si="11"/>
        <v/>
      </c>
      <c r="AI21" s="92">
        <f t="shared" si="12"/>
        <v>5</v>
      </c>
      <c r="AJ21" s="92">
        <f t="shared" si="13"/>
        <v>3</v>
      </c>
      <c r="AK21" s="92">
        <f t="shared" si="14"/>
        <v>5</v>
      </c>
      <c r="AL21" s="92">
        <f t="shared" si="15"/>
        <v>5</v>
      </c>
      <c r="AM21" s="92">
        <f t="shared" si="16"/>
        <v>4</v>
      </c>
      <c r="AN21" s="92">
        <f t="shared" si="17"/>
        <v>3</v>
      </c>
      <c r="AO21" s="92">
        <f t="shared" si="18"/>
        <v>3</v>
      </c>
      <c r="AP21" s="92">
        <f t="shared" si="19"/>
        <v>5</v>
      </c>
      <c r="AQ21" s="92">
        <f t="shared" si="20"/>
        <v>4</v>
      </c>
      <c r="AR21" s="92">
        <f t="shared" si="21"/>
        <v>5</v>
      </c>
      <c r="AS21" s="92">
        <f t="shared" si="22"/>
        <v>4</v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1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25" customHeight="1" x14ac:dyDescent="0.25">
      <c r="A22" s="80">
        <v>17</v>
      </c>
      <c r="B22" s="199"/>
      <c r="C22" s="82" t="s">
        <v>37</v>
      </c>
      <c r="D22" s="183" t="s">
        <v>498</v>
      </c>
      <c r="E22" s="84">
        <v>2642</v>
      </c>
      <c r="F22" s="85" t="s">
        <v>287</v>
      </c>
      <c r="G22" s="85"/>
      <c r="H22" s="85">
        <v>5</v>
      </c>
      <c r="I22" s="85">
        <v>3</v>
      </c>
      <c r="J22" s="85">
        <v>4</v>
      </c>
      <c r="K22" s="85">
        <v>5</v>
      </c>
      <c r="L22" s="85">
        <v>4</v>
      </c>
      <c r="M22" s="102">
        <v>3</v>
      </c>
      <c r="N22" s="85">
        <v>3</v>
      </c>
      <c r="O22" s="86">
        <v>4</v>
      </c>
      <c r="P22" s="85">
        <v>5</v>
      </c>
      <c r="Q22" s="85">
        <v>4</v>
      </c>
      <c r="R22" s="85">
        <v>3</v>
      </c>
      <c r="S22" s="85"/>
      <c r="T22" s="85"/>
      <c r="U22" s="86"/>
      <c r="V22" s="87">
        <f t="shared" si="0"/>
        <v>3</v>
      </c>
      <c r="W22" s="88">
        <f t="shared" si="1"/>
        <v>0</v>
      </c>
      <c r="X22" s="88">
        <f t="shared" si="2"/>
        <v>0</v>
      </c>
      <c r="Y22" s="88">
        <f t="shared" si="3"/>
        <v>0</v>
      </c>
      <c r="Z22" s="88">
        <f t="shared" si="4"/>
        <v>4</v>
      </c>
      <c r="AA22" s="88">
        <f t="shared" si="5"/>
        <v>4</v>
      </c>
      <c r="AB22" s="88">
        <f t="shared" si="6"/>
        <v>3</v>
      </c>
      <c r="AC22" s="88">
        <f t="shared" si="7"/>
        <v>11</v>
      </c>
      <c r="AD22" s="105">
        <f t="shared" si="8"/>
        <v>3.9090909090909092</v>
      </c>
      <c r="AE22" s="106">
        <f t="shared" si="9"/>
        <v>0</v>
      </c>
      <c r="AF22" s="31"/>
      <c r="AG22" s="92" t="str">
        <f t="shared" si="10"/>
        <v>з</v>
      </c>
      <c r="AH22" s="92" t="str">
        <f t="shared" si="11"/>
        <v/>
      </c>
      <c r="AI22" s="92">
        <f t="shared" si="12"/>
        <v>5</v>
      </c>
      <c r="AJ22" s="92">
        <f t="shared" si="13"/>
        <v>3</v>
      </c>
      <c r="AK22" s="92">
        <f t="shared" si="14"/>
        <v>4</v>
      </c>
      <c r="AL22" s="92">
        <f t="shared" si="15"/>
        <v>5</v>
      </c>
      <c r="AM22" s="92">
        <f t="shared" si="16"/>
        <v>4</v>
      </c>
      <c r="AN22" s="92">
        <f t="shared" si="17"/>
        <v>3</v>
      </c>
      <c r="AO22" s="92">
        <f t="shared" si="18"/>
        <v>3</v>
      </c>
      <c r="AP22" s="92">
        <f t="shared" si="19"/>
        <v>4</v>
      </c>
      <c r="AQ22" s="92">
        <f t="shared" si="20"/>
        <v>5</v>
      </c>
      <c r="AR22" s="92">
        <f t="shared" si="21"/>
        <v>4</v>
      </c>
      <c r="AS22" s="92">
        <f t="shared" si="22"/>
        <v>3</v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1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25" customHeight="1" x14ac:dyDescent="0.25">
      <c r="A23" s="80">
        <v>18</v>
      </c>
      <c r="B23" s="199"/>
      <c r="C23" s="82" t="s">
        <v>37</v>
      </c>
      <c r="D23" s="183" t="s">
        <v>499</v>
      </c>
      <c r="E23" s="84">
        <v>2642</v>
      </c>
      <c r="F23" s="85" t="s">
        <v>287</v>
      </c>
      <c r="G23" s="85"/>
      <c r="H23" s="85">
        <v>5</v>
      </c>
      <c r="I23" s="85">
        <v>5</v>
      </c>
      <c r="J23" s="85">
        <v>5</v>
      </c>
      <c r="K23" s="85">
        <v>5</v>
      </c>
      <c r="L23" s="85">
        <v>5</v>
      </c>
      <c r="M23" s="102">
        <v>5</v>
      </c>
      <c r="N23" s="85">
        <v>5</v>
      </c>
      <c r="O23" s="86">
        <v>5</v>
      </c>
      <c r="P23" s="85">
        <v>5</v>
      </c>
      <c r="Q23" s="85">
        <v>5</v>
      </c>
      <c r="R23" s="85">
        <v>5</v>
      </c>
      <c r="S23" s="85"/>
      <c r="T23" s="85"/>
      <c r="U23" s="86"/>
      <c r="V23" s="87">
        <f t="shared" si="0"/>
        <v>5</v>
      </c>
      <c r="W23" s="88">
        <f t="shared" si="1"/>
        <v>0</v>
      </c>
      <c r="X23" s="88">
        <f t="shared" si="2"/>
        <v>0</v>
      </c>
      <c r="Y23" s="88">
        <f t="shared" si="3"/>
        <v>0</v>
      </c>
      <c r="Z23" s="88">
        <f t="shared" si="4"/>
        <v>0</v>
      </c>
      <c r="AA23" s="88">
        <f t="shared" si="5"/>
        <v>0</v>
      </c>
      <c r="AB23" s="88">
        <f t="shared" si="6"/>
        <v>11</v>
      </c>
      <c r="AC23" s="88">
        <f t="shared" si="7"/>
        <v>11</v>
      </c>
      <c r="AD23" s="105">
        <f t="shared" si="8"/>
        <v>5</v>
      </c>
      <c r="AE23" s="106">
        <f t="shared" si="9"/>
        <v>0</v>
      </c>
      <c r="AF23" s="31"/>
      <c r="AG23" s="92" t="str">
        <f t="shared" si="10"/>
        <v>з</v>
      </c>
      <c r="AH23" s="92" t="str">
        <f t="shared" si="11"/>
        <v/>
      </c>
      <c r="AI23" s="92">
        <f t="shared" si="12"/>
        <v>5</v>
      </c>
      <c r="AJ23" s="92">
        <f t="shared" si="13"/>
        <v>5</v>
      </c>
      <c r="AK23" s="92">
        <f t="shared" si="14"/>
        <v>5</v>
      </c>
      <c r="AL23" s="92">
        <f t="shared" si="15"/>
        <v>5</v>
      </c>
      <c r="AM23" s="92">
        <f t="shared" si="16"/>
        <v>5</v>
      </c>
      <c r="AN23" s="92">
        <f t="shared" si="17"/>
        <v>5</v>
      </c>
      <c r="AO23" s="92">
        <f t="shared" si="18"/>
        <v>5</v>
      </c>
      <c r="AP23" s="92">
        <f t="shared" si="19"/>
        <v>5</v>
      </c>
      <c r="AQ23" s="92">
        <f t="shared" si="20"/>
        <v>5</v>
      </c>
      <c r="AR23" s="92">
        <f t="shared" si="21"/>
        <v>5</v>
      </c>
      <c r="AS23" s="92">
        <f t="shared" si="22"/>
        <v>5</v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1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25" customHeight="1" x14ac:dyDescent="0.25">
      <c r="A24" s="80">
        <v>19</v>
      </c>
      <c r="B24" s="199"/>
      <c r="C24" s="82" t="s">
        <v>86</v>
      </c>
      <c r="D24" s="183" t="s">
        <v>500</v>
      </c>
      <c r="E24" s="84">
        <v>2642</v>
      </c>
      <c r="F24" s="85" t="s">
        <v>287</v>
      </c>
      <c r="G24" s="85"/>
      <c r="H24" s="85">
        <v>5</v>
      </c>
      <c r="I24" s="85">
        <v>3</v>
      </c>
      <c r="J24" s="85">
        <v>5</v>
      </c>
      <c r="K24" s="85">
        <v>5</v>
      </c>
      <c r="L24" s="85">
        <v>4</v>
      </c>
      <c r="M24" s="102">
        <v>3</v>
      </c>
      <c r="N24" s="85">
        <v>4</v>
      </c>
      <c r="O24" s="86">
        <v>5</v>
      </c>
      <c r="P24" s="85">
        <v>4</v>
      </c>
      <c r="Q24" s="85">
        <v>5</v>
      </c>
      <c r="R24" s="85">
        <v>5</v>
      </c>
      <c r="S24" s="85"/>
      <c r="T24" s="85"/>
      <c r="U24" s="86"/>
      <c r="V24" s="87">
        <f t="shared" si="0"/>
        <v>3</v>
      </c>
      <c r="W24" s="88">
        <f t="shared" si="1"/>
        <v>0</v>
      </c>
      <c r="X24" s="88">
        <f t="shared" si="2"/>
        <v>0</v>
      </c>
      <c r="Y24" s="88">
        <f t="shared" si="3"/>
        <v>0</v>
      </c>
      <c r="Z24" s="88">
        <f t="shared" si="4"/>
        <v>2</v>
      </c>
      <c r="AA24" s="88">
        <f t="shared" si="5"/>
        <v>3</v>
      </c>
      <c r="AB24" s="88">
        <f t="shared" si="6"/>
        <v>6</v>
      </c>
      <c r="AC24" s="88">
        <f t="shared" si="7"/>
        <v>11</v>
      </c>
      <c r="AD24" s="105">
        <f t="shared" si="8"/>
        <v>4.3636363636363633</v>
      </c>
      <c r="AE24" s="106">
        <f t="shared" si="9"/>
        <v>0</v>
      </c>
      <c r="AF24" s="31"/>
      <c r="AG24" s="92" t="str">
        <f t="shared" si="10"/>
        <v>з</v>
      </c>
      <c r="AH24" s="92" t="str">
        <f t="shared" si="11"/>
        <v/>
      </c>
      <c r="AI24" s="92">
        <f t="shared" si="12"/>
        <v>5</v>
      </c>
      <c r="AJ24" s="92">
        <f t="shared" si="13"/>
        <v>3</v>
      </c>
      <c r="AK24" s="92">
        <f t="shared" si="14"/>
        <v>5</v>
      </c>
      <c r="AL24" s="92">
        <f t="shared" si="15"/>
        <v>5</v>
      </c>
      <c r="AM24" s="92">
        <f t="shared" si="16"/>
        <v>4</v>
      </c>
      <c r="AN24" s="92">
        <f t="shared" si="17"/>
        <v>3</v>
      </c>
      <c r="AO24" s="92">
        <f t="shared" si="18"/>
        <v>4</v>
      </c>
      <c r="AP24" s="92">
        <f t="shared" si="19"/>
        <v>5</v>
      </c>
      <c r="AQ24" s="92">
        <f t="shared" si="20"/>
        <v>4</v>
      </c>
      <c r="AR24" s="92">
        <f t="shared" si="21"/>
        <v>5</v>
      </c>
      <c r="AS24" s="92">
        <f t="shared" si="22"/>
        <v>5</v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1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25" customHeight="1" x14ac:dyDescent="0.25">
      <c r="A25" s="80">
        <v>20</v>
      </c>
      <c r="B25" s="199"/>
      <c r="C25" s="82" t="s">
        <v>37</v>
      </c>
      <c r="D25" s="183" t="s">
        <v>501</v>
      </c>
      <c r="E25" s="84">
        <v>2642</v>
      </c>
      <c r="F25" s="85" t="s">
        <v>287</v>
      </c>
      <c r="G25" s="85"/>
      <c r="H25" s="85">
        <v>4</v>
      </c>
      <c r="I25" s="85">
        <v>3</v>
      </c>
      <c r="J25" s="85">
        <v>5</v>
      </c>
      <c r="K25" s="85">
        <v>5</v>
      </c>
      <c r="L25" s="85">
        <v>3</v>
      </c>
      <c r="M25" s="102">
        <v>3</v>
      </c>
      <c r="N25" s="85">
        <v>4</v>
      </c>
      <c r="O25" s="86">
        <v>4</v>
      </c>
      <c r="P25" s="85">
        <v>5</v>
      </c>
      <c r="Q25" s="85">
        <v>4</v>
      </c>
      <c r="R25" s="85">
        <v>3</v>
      </c>
      <c r="S25" s="85"/>
      <c r="T25" s="85"/>
      <c r="U25" s="86"/>
      <c r="V25" s="87">
        <f t="shared" si="0"/>
        <v>3</v>
      </c>
      <c r="W25" s="88">
        <f t="shared" si="1"/>
        <v>0</v>
      </c>
      <c r="X25" s="88">
        <f t="shared" si="2"/>
        <v>0</v>
      </c>
      <c r="Y25" s="88">
        <f t="shared" si="3"/>
        <v>0</v>
      </c>
      <c r="Z25" s="88">
        <f t="shared" si="4"/>
        <v>4</v>
      </c>
      <c r="AA25" s="88">
        <f t="shared" si="5"/>
        <v>4</v>
      </c>
      <c r="AB25" s="88">
        <f t="shared" si="6"/>
        <v>3</v>
      </c>
      <c r="AC25" s="88">
        <f t="shared" si="7"/>
        <v>11</v>
      </c>
      <c r="AD25" s="105">
        <f t="shared" si="8"/>
        <v>3.9090909090909092</v>
      </c>
      <c r="AE25" s="106">
        <f t="shared" si="9"/>
        <v>0</v>
      </c>
      <c r="AF25" s="31"/>
      <c r="AG25" s="92" t="str">
        <f t="shared" si="10"/>
        <v>з</v>
      </c>
      <c r="AH25" s="92" t="str">
        <f t="shared" si="11"/>
        <v/>
      </c>
      <c r="AI25" s="92">
        <f t="shared" si="12"/>
        <v>4</v>
      </c>
      <c r="AJ25" s="92">
        <f t="shared" si="13"/>
        <v>3</v>
      </c>
      <c r="AK25" s="92">
        <f t="shared" si="14"/>
        <v>5</v>
      </c>
      <c r="AL25" s="92">
        <f t="shared" si="15"/>
        <v>5</v>
      </c>
      <c r="AM25" s="92">
        <f t="shared" si="16"/>
        <v>3</v>
      </c>
      <c r="AN25" s="92">
        <f t="shared" si="17"/>
        <v>3</v>
      </c>
      <c r="AO25" s="92">
        <f t="shared" si="18"/>
        <v>4</v>
      </c>
      <c r="AP25" s="92">
        <f t="shared" si="19"/>
        <v>4</v>
      </c>
      <c r="AQ25" s="92">
        <f t="shared" si="20"/>
        <v>5</v>
      </c>
      <c r="AR25" s="92">
        <f t="shared" si="21"/>
        <v>4</v>
      </c>
      <c r="AS25" s="92">
        <f t="shared" si="22"/>
        <v>3</v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1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25" customHeight="1" x14ac:dyDescent="0.25">
      <c r="A26" s="80">
        <v>21</v>
      </c>
      <c r="B26" s="199"/>
      <c r="C26" s="82" t="s">
        <v>37</v>
      </c>
      <c r="D26" s="183" t="s">
        <v>502</v>
      </c>
      <c r="E26" s="84">
        <v>2642</v>
      </c>
      <c r="F26" s="85" t="s">
        <v>287</v>
      </c>
      <c r="G26" s="85"/>
      <c r="H26" s="85">
        <v>5</v>
      </c>
      <c r="I26" s="85">
        <v>4</v>
      </c>
      <c r="J26" s="85">
        <v>5</v>
      </c>
      <c r="K26" s="85">
        <v>5</v>
      </c>
      <c r="L26" s="85">
        <v>5</v>
      </c>
      <c r="M26" s="102">
        <v>4</v>
      </c>
      <c r="N26" s="85">
        <v>5</v>
      </c>
      <c r="O26" s="86">
        <v>5</v>
      </c>
      <c r="P26" s="85">
        <v>5</v>
      </c>
      <c r="Q26" s="85">
        <v>5</v>
      </c>
      <c r="R26" s="85">
        <v>5</v>
      </c>
      <c r="S26" s="85"/>
      <c r="T26" s="85"/>
      <c r="U26" s="86"/>
      <c r="V26" s="87">
        <f t="shared" si="0"/>
        <v>4</v>
      </c>
      <c r="W26" s="88">
        <f t="shared" si="1"/>
        <v>0</v>
      </c>
      <c r="X26" s="88">
        <f t="shared" si="2"/>
        <v>0</v>
      </c>
      <c r="Y26" s="88">
        <f t="shared" si="3"/>
        <v>0</v>
      </c>
      <c r="Z26" s="88">
        <f t="shared" si="4"/>
        <v>0</v>
      </c>
      <c r="AA26" s="88">
        <f t="shared" si="5"/>
        <v>2</v>
      </c>
      <c r="AB26" s="88">
        <f t="shared" si="6"/>
        <v>9</v>
      </c>
      <c r="AC26" s="88">
        <f t="shared" si="7"/>
        <v>11</v>
      </c>
      <c r="AD26" s="105">
        <f t="shared" si="8"/>
        <v>4.8181818181818183</v>
      </c>
      <c r="AE26" s="106">
        <f t="shared" si="9"/>
        <v>0</v>
      </c>
      <c r="AF26" s="31"/>
      <c r="AG26" s="92" t="str">
        <f t="shared" si="10"/>
        <v>з</v>
      </c>
      <c r="AH26" s="92" t="str">
        <f t="shared" si="11"/>
        <v/>
      </c>
      <c r="AI26" s="92">
        <f t="shared" si="12"/>
        <v>5</v>
      </c>
      <c r="AJ26" s="92">
        <f t="shared" si="13"/>
        <v>4</v>
      </c>
      <c r="AK26" s="92">
        <f t="shared" si="14"/>
        <v>5</v>
      </c>
      <c r="AL26" s="92">
        <f t="shared" si="15"/>
        <v>5</v>
      </c>
      <c r="AM26" s="92">
        <f t="shared" si="16"/>
        <v>5</v>
      </c>
      <c r="AN26" s="92">
        <f t="shared" si="17"/>
        <v>4</v>
      </c>
      <c r="AO26" s="92">
        <f t="shared" si="18"/>
        <v>5</v>
      </c>
      <c r="AP26" s="92">
        <f t="shared" si="19"/>
        <v>5</v>
      </c>
      <c r="AQ26" s="92">
        <f t="shared" si="20"/>
        <v>5</v>
      </c>
      <c r="AR26" s="92">
        <f t="shared" si="21"/>
        <v>5</v>
      </c>
      <c r="AS26" s="92">
        <f t="shared" si="22"/>
        <v>5</v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1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25" customHeight="1" x14ac:dyDescent="0.25">
      <c r="A27" s="80">
        <v>22</v>
      </c>
      <c r="B27" s="199"/>
      <c r="C27" s="82" t="s">
        <v>37</v>
      </c>
      <c r="D27" s="183" t="s">
        <v>503</v>
      </c>
      <c r="E27" s="84">
        <v>2642</v>
      </c>
      <c r="F27" s="85" t="s">
        <v>287</v>
      </c>
      <c r="G27" s="85"/>
      <c r="H27" s="85">
        <v>5</v>
      </c>
      <c r="I27" s="85">
        <v>4</v>
      </c>
      <c r="J27" s="85">
        <v>4</v>
      </c>
      <c r="K27" s="85">
        <v>5</v>
      </c>
      <c r="L27" s="85">
        <v>5</v>
      </c>
      <c r="M27" s="102">
        <v>4</v>
      </c>
      <c r="N27" s="85">
        <v>4</v>
      </c>
      <c r="O27" s="86">
        <v>5</v>
      </c>
      <c r="P27" s="85">
        <v>4</v>
      </c>
      <c r="Q27" s="85">
        <v>5</v>
      </c>
      <c r="R27" s="85">
        <v>5</v>
      </c>
      <c r="S27" s="85"/>
      <c r="T27" s="85"/>
      <c r="U27" s="86"/>
      <c r="V27" s="87">
        <f t="shared" si="0"/>
        <v>4</v>
      </c>
      <c r="W27" s="88">
        <f t="shared" si="1"/>
        <v>0</v>
      </c>
      <c r="X27" s="88">
        <f t="shared" si="2"/>
        <v>0</v>
      </c>
      <c r="Y27" s="88">
        <f t="shared" si="3"/>
        <v>0</v>
      </c>
      <c r="Z27" s="88">
        <f t="shared" si="4"/>
        <v>0</v>
      </c>
      <c r="AA27" s="88">
        <f t="shared" si="5"/>
        <v>5</v>
      </c>
      <c r="AB27" s="88">
        <f t="shared" si="6"/>
        <v>6</v>
      </c>
      <c r="AC27" s="88">
        <f t="shared" si="7"/>
        <v>11</v>
      </c>
      <c r="AD27" s="105">
        <f t="shared" si="8"/>
        <v>4.5454545454545459</v>
      </c>
      <c r="AE27" s="106">
        <f t="shared" si="9"/>
        <v>0</v>
      </c>
      <c r="AF27" s="31"/>
      <c r="AG27" s="92" t="str">
        <f t="shared" si="10"/>
        <v>з</v>
      </c>
      <c r="AH27" s="92" t="str">
        <f t="shared" si="11"/>
        <v/>
      </c>
      <c r="AI27" s="92">
        <f t="shared" si="12"/>
        <v>5</v>
      </c>
      <c r="AJ27" s="92">
        <f t="shared" si="13"/>
        <v>4</v>
      </c>
      <c r="AK27" s="92">
        <f t="shared" si="14"/>
        <v>4</v>
      </c>
      <c r="AL27" s="92">
        <f t="shared" si="15"/>
        <v>5</v>
      </c>
      <c r="AM27" s="92">
        <f t="shared" si="16"/>
        <v>5</v>
      </c>
      <c r="AN27" s="92">
        <f t="shared" si="17"/>
        <v>4</v>
      </c>
      <c r="AO27" s="92">
        <f t="shared" si="18"/>
        <v>4</v>
      </c>
      <c r="AP27" s="92">
        <f t="shared" si="19"/>
        <v>5</v>
      </c>
      <c r="AQ27" s="92">
        <f t="shared" si="20"/>
        <v>4</v>
      </c>
      <c r="AR27" s="92">
        <f t="shared" si="21"/>
        <v>5</v>
      </c>
      <c r="AS27" s="92">
        <f t="shared" si="22"/>
        <v>5</v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1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25" customHeight="1" x14ac:dyDescent="0.25">
      <c r="A28" s="80">
        <v>23</v>
      </c>
      <c r="B28" s="199"/>
      <c r="C28" s="82" t="s">
        <v>37</v>
      </c>
      <c r="D28" s="183" t="s">
        <v>504</v>
      </c>
      <c r="E28" s="84">
        <v>2642</v>
      </c>
      <c r="F28" s="85" t="s">
        <v>287</v>
      </c>
      <c r="G28" s="85"/>
      <c r="H28" s="85">
        <v>5</v>
      </c>
      <c r="I28" s="85">
        <v>3</v>
      </c>
      <c r="J28" s="85">
        <v>4</v>
      </c>
      <c r="K28" s="85">
        <v>5</v>
      </c>
      <c r="L28" s="85">
        <v>4</v>
      </c>
      <c r="M28" s="102">
        <v>4</v>
      </c>
      <c r="N28" s="85">
        <v>3</v>
      </c>
      <c r="O28" s="86">
        <v>5</v>
      </c>
      <c r="P28" s="85">
        <v>5</v>
      </c>
      <c r="Q28" s="85">
        <v>5</v>
      </c>
      <c r="R28" s="85">
        <v>5</v>
      </c>
      <c r="S28" s="85"/>
      <c r="T28" s="85"/>
      <c r="U28" s="86"/>
      <c r="V28" s="87">
        <f t="shared" si="0"/>
        <v>3</v>
      </c>
      <c r="W28" s="88">
        <f t="shared" si="1"/>
        <v>0</v>
      </c>
      <c r="X28" s="88">
        <f t="shared" si="2"/>
        <v>0</v>
      </c>
      <c r="Y28" s="88">
        <f t="shared" si="3"/>
        <v>0</v>
      </c>
      <c r="Z28" s="88">
        <f t="shared" si="4"/>
        <v>2</v>
      </c>
      <c r="AA28" s="88">
        <f t="shared" si="5"/>
        <v>3</v>
      </c>
      <c r="AB28" s="88">
        <f t="shared" si="6"/>
        <v>6</v>
      </c>
      <c r="AC28" s="88">
        <f t="shared" si="7"/>
        <v>11</v>
      </c>
      <c r="AD28" s="105">
        <f t="shared" si="8"/>
        <v>4.3636363636363633</v>
      </c>
      <c r="AE28" s="106">
        <f t="shared" si="9"/>
        <v>0</v>
      </c>
      <c r="AF28" s="31"/>
      <c r="AG28" s="92" t="str">
        <f t="shared" si="10"/>
        <v>з</v>
      </c>
      <c r="AH28" s="92" t="str">
        <f t="shared" si="11"/>
        <v/>
      </c>
      <c r="AI28" s="92">
        <f t="shared" si="12"/>
        <v>5</v>
      </c>
      <c r="AJ28" s="92">
        <f t="shared" si="13"/>
        <v>3</v>
      </c>
      <c r="AK28" s="92">
        <f t="shared" si="14"/>
        <v>4</v>
      </c>
      <c r="AL28" s="92">
        <f t="shared" si="15"/>
        <v>5</v>
      </c>
      <c r="AM28" s="92">
        <f t="shared" si="16"/>
        <v>4</v>
      </c>
      <c r="AN28" s="92">
        <f t="shared" si="17"/>
        <v>4</v>
      </c>
      <c r="AO28" s="92">
        <f t="shared" si="18"/>
        <v>3</v>
      </c>
      <c r="AP28" s="92">
        <f t="shared" si="19"/>
        <v>5</v>
      </c>
      <c r="AQ28" s="92">
        <f t="shared" si="20"/>
        <v>5</v>
      </c>
      <c r="AR28" s="92">
        <f t="shared" si="21"/>
        <v>5</v>
      </c>
      <c r="AS28" s="92">
        <f t="shared" si="22"/>
        <v>5</v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1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25" customHeight="1" x14ac:dyDescent="0.25">
      <c r="A29" s="80">
        <v>24</v>
      </c>
      <c r="B29" s="199"/>
      <c r="C29" s="82" t="s">
        <v>37</v>
      </c>
      <c r="D29" s="183" t="s">
        <v>505</v>
      </c>
      <c r="E29" s="84">
        <v>2642</v>
      </c>
      <c r="F29" s="85" t="s">
        <v>287</v>
      </c>
      <c r="G29" s="85"/>
      <c r="H29" s="85">
        <v>5</v>
      </c>
      <c r="I29" s="85">
        <v>4</v>
      </c>
      <c r="J29" s="85">
        <v>4</v>
      </c>
      <c r="K29" s="85">
        <v>5</v>
      </c>
      <c r="L29" s="85">
        <v>5</v>
      </c>
      <c r="M29" s="102">
        <v>4</v>
      </c>
      <c r="N29" s="85">
        <v>4</v>
      </c>
      <c r="O29" s="86">
        <v>5</v>
      </c>
      <c r="P29" s="85">
        <v>5</v>
      </c>
      <c r="Q29" s="85">
        <v>5</v>
      </c>
      <c r="R29" s="85">
        <v>5</v>
      </c>
      <c r="S29" s="85"/>
      <c r="T29" s="85"/>
      <c r="U29" s="86"/>
      <c r="V29" s="87">
        <f t="shared" si="0"/>
        <v>4</v>
      </c>
      <c r="W29" s="88">
        <f t="shared" si="1"/>
        <v>0</v>
      </c>
      <c r="X29" s="88">
        <f t="shared" si="2"/>
        <v>0</v>
      </c>
      <c r="Y29" s="88">
        <f t="shared" si="3"/>
        <v>0</v>
      </c>
      <c r="Z29" s="88">
        <f t="shared" si="4"/>
        <v>0</v>
      </c>
      <c r="AA29" s="88">
        <f t="shared" si="5"/>
        <v>4</v>
      </c>
      <c r="AB29" s="88">
        <f t="shared" si="6"/>
        <v>7</v>
      </c>
      <c r="AC29" s="88">
        <f t="shared" si="7"/>
        <v>11</v>
      </c>
      <c r="AD29" s="105">
        <f t="shared" si="8"/>
        <v>4.6363636363636367</v>
      </c>
      <c r="AE29" s="106">
        <f t="shared" si="9"/>
        <v>0</v>
      </c>
      <c r="AF29" s="31"/>
      <c r="AG29" s="92" t="str">
        <f t="shared" si="10"/>
        <v>з</v>
      </c>
      <c r="AH29" s="92" t="str">
        <f t="shared" si="11"/>
        <v/>
      </c>
      <c r="AI29" s="92">
        <f t="shared" si="12"/>
        <v>5</v>
      </c>
      <c r="AJ29" s="92">
        <f t="shared" si="13"/>
        <v>4</v>
      </c>
      <c r="AK29" s="92">
        <f t="shared" si="14"/>
        <v>4</v>
      </c>
      <c r="AL29" s="92">
        <f t="shared" si="15"/>
        <v>5</v>
      </c>
      <c r="AM29" s="92">
        <f t="shared" si="16"/>
        <v>5</v>
      </c>
      <c r="AN29" s="92">
        <f t="shared" si="17"/>
        <v>4</v>
      </c>
      <c r="AO29" s="92">
        <f t="shared" si="18"/>
        <v>4</v>
      </c>
      <c r="AP29" s="92">
        <f t="shared" si="19"/>
        <v>5</v>
      </c>
      <c r="AQ29" s="92">
        <f t="shared" si="20"/>
        <v>5</v>
      </c>
      <c r="AR29" s="92">
        <f t="shared" si="21"/>
        <v>5</v>
      </c>
      <c r="AS29" s="92">
        <f t="shared" si="22"/>
        <v>5</v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1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25" customHeight="1" x14ac:dyDescent="0.25">
      <c r="A30" s="80">
        <v>25</v>
      </c>
      <c r="B30" s="199"/>
      <c r="C30" s="82" t="s">
        <v>86</v>
      </c>
      <c r="D30" s="183" t="s">
        <v>506</v>
      </c>
      <c r="E30" s="84">
        <v>2642</v>
      </c>
      <c r="F30" s="85" t="s">
        <v>287</v>
      </c>
      <c r="G30" s="85"/>
      <c r="H30" s="85">
        <v>5</v>
      </c>
      <c r="I30" s="85">
        <v>4</v>
      </c>
      <c r="J30" s="85">
        <v>5</v>
      </c>
      <c r="K30" s="85">
        <v>5</v>
      </c>
      <c r="L30" s="85">
        <v>4</v>
      </c>
      <c r="M30" s="102">
        <v>5</v>
      </c>
      <c r="N30" s="85">
        <v>4</v>
      </c>
      <c r="O30" s="86">
        <v>5</v>
      </c>
      <c r="P30" s="85">
        <v>5</v>
      </c>
      <c r="Q30" s="85">
        <v>5</v>
      </c>
      <c r="R30" s="85">
        <v>5</v>
      </c>
      <c r="S30" s="85"/>
      <c r="T30" s="85"/>
      <c r="U30" s="86"/>
      <c r="V30" s="87">
        <f t="shared" si="0"/>
        <v>4</v>
      </c>
      <c r="W30" s="88">
        <f t="shared" si="1"/>
        <v>0</v>
      </c>
      <c r="X30" s="88">
        <f t="shared" si="2"/>
        <v>0</v>
      </c>
      <c r="Y30" s="88">
        <f t="shared" si="3"/>
        <v>0</v>
      </c>
      <c r="Z30" s="88">
        <f t="shared" si="4"/>
        <v>0</v>
      </c>
      <c r="AA30" s="88">
        <f t="shared" si="5"/>
        <v>3</v>
      </c>
      <c r="AB30" s="88">
        <f t="shared" si="6"/>
        <v>8</v>
      </c>
      <c r="AC30" s="88">
        <f t="shared" si="7"/>
        <v>11</v>
      </c>
      <c r="AD30" s="105">
        <f t="shared" si="8"/>
        <v>4.7272727272727275</v>
      </c>
      <c r="AE30" s="106">
        <f t="shared" si="9"/>
        <v>0</v>
      </c>
      <c r="AF30" s="31"/>
      <c r="AG30" s="92" t="str">
        <f t="shared" si="10"/>
        <v>з</v>
      </c>
      <c r="AH30" s="92" t="str">
        <f t="shared" si="11"/>
        <v/>
      </c>
      <c r="AI30" s="92">
        <f t="shared" si="12"/>
        <v>5</v>
      </c>
      <c r="AJ30" s="92">
        <f t="shared" si="13"/>
        <v>4</v>
      </c>
      <c r="AK30" s="92">
        <f t="shared" si="14"/>
        <v>5</v>
      </c>
      <c r="AL30" s="92">
        <f t="shared" si="15"/>
        <v>5</v>
      </c>
      <c r="AM30" s="92">
        <f t="shared" si="16"/>
        <v>4</v>
      </c>
      <c r="AN30" s="92">
        <f t="shared" si="17"/>
        <v>5</v>
      </c>
      <c r="AO30" s="92">
        <f t="shared" si="18"/>
        <v>4</v>
      </c>
      <c r="AP30" s="92">
        <f t="shared" si="19"/>
        <v>5</v>
      </c>
      <c r="AQ30" s="92">
        <f t="shared" si="20"/>
        <v>5</v>
      </c>
      <c r="AR30" s="92">
        <f t="shared" si="21"/>
        <v>5</v>
      </c>
      <c r="AS30" s="92">
        <f t="shared" si="22"/>
        <v>5</v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1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25" customHeight="1" x14ac:dyDescent="0.25">
      <c r="A31" s="80">
        <v>26</v>
      </c>
      <c r="B31" s="199"/>
      <c r="C31" s="82" t="s">
        <v>37</v>
      </c>
      <c r="D31" s="183" t="s">
        <v>507</v>
      </c>
      <c r="E31" s="84">
        <v>2642</v>
      </c>
      <c r="F31" s="85" t="s">
        <v>287</v>
      </c>
      <c r="G31" s="85"/>
      <c r="H31" s="85">
        <v>5</v>
      </c>
      <c r="I31" s="85">
        <v>3</v>
      </c>
      <c r="J31" s="85">
        <v>4</v>
      </c>
      <c r="K31" s="85">
        <v>5</v>
      </c>
      <c r="L31" s="85">
        <v>4</v>
      </c>
      <c r="M31" s="102">
        <v>4</v>
      </c>
      <c r="N31" s="85">
        <v>4</v>
      </c>
      <c r="O31" s="86">
        <v>5</v>
      </c>
      <c r="P31" s="85">
        <v>5</v>
      </c>
      <c r="Q31" s="85">
        <v>5</v>
      </c>
      <c r="R31" s="85">
        <v>4</v>
      </c>
      <c r="S31" s="85"/>
      <c r="T31" s="85"/>
      <c r="U31" s="86"/>
      <c r="V31" s="87">
        <f t="shared" si="0"/>
        <v>3</v>
      </c>
      <c r="W31" s="88">
        <f t="shared" si="1"/>
        <v>0</v>
      </c>
      <c r="X31" s="88">
        <f t="shared" si="2"/>
        <v>0</v>
      </c>
      <c r="Y31" s="88">
        <f t="shared" si="3"/>
        <v>0</v>
      </c>
      <c r="Z31" s="88">
        <f t="shared" si="4"/>
        <v>1</v>
      </c>
      <c r="AA31" s="88">
        <f t="shared" si="5"/>
        <v>5</v>
      </c>
      <c r="AB31" s="88">
        <f t="shared" si="6"/>
        <v>5</v>
      </c>
      <c r="AC31" s="88">
        <f t="shared" si="7"/>
        <v>11</v>
      </c>
      <c r="AD31" s="105">
        <f t="shared" si="8"/>
        <v>4.3636363636363633</v>
      </c>
      <c r="AE31" s="106">
        <f t="shared" si="9"/>
        <v>0</v>
      </c>
      <c r="AF31" s="31"/>
      <c r="AG31" s="92" t="str">
        <f t="shared" si="10"/>
        <v>з</v>
      </c>
      <c r="AH31" s="92" t="str">
        <f t="shared" si="11"/>
        <v/>
      </c>
      <c r="AI31" s="92">
        <f t="shared" si="12"/>
        <v>5</v>
      </c>
      <c r="AJ31" s="92">
        <f t="shared" si="13"/>
        <v>3</v>
      </c>
      <c r="AK31" s="92">
        <f t="shared" si="14"/>
        <v>4</v>
      </c>
      <c r="AL31" s="92">
        <f t="shared" si="15"/>
        <v>5</v>
      </c>
      <c r="AM31" s="92">
        <f t="shared" si="16"/>
        <v>4</v>
      </c>
      <c r="AN31" s="92">
        <f t="shared" si="17"/>
        <v>4</v>
      </c>
      <c r="AO31" s="92">
        <f t="shared" si="18"/>
        <v>4</v>
      </c>
      <c r="AP31" s="92">
        <f t="shared" si="19"/>
        <v>5</v>
      </c>
      <c r="AQ31" s="92">
        <f t="shared" si="20"/>
        <v>5</v>
      </c>
      <c r="AR31" s="92">
        <f t="shared" si="21"/>
        <v>5</v>
      </c>
      <c r="AS31" s="92">
        <f t="shared" si="22"/>
        <v>4</v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1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25" customHeight="1" x14ac:dyDescent="0.25">
      <c r="A32" s="80">
        <v>27</v>
      </c>
      <c r="B32" s="36"/>
      <c r="C32" s="82" t="s">
        <v>37</v>
      </c>
      <c r="D32" s="183" t="s">
        <v>508</v>
      </c>
      <c r="E32" s="84">
        <v>2642</v>
      </c>
      <c r="F32" s="85" t="s">
        <v>287</v>
      </c>
      <c r="G32" s="85"/>
      <c r="H32" s="85">
        <v>5</v>
      </c>
      <c r="I32" s="85">
        <v>3</v>
      </c>
      <c r="J32" s="85">
        <v>5</v>
      </c>
      <c r="K32" s="85">
        <v>5</v>
      </c>
      <c r="L32" s="85">
        <v>4</v>
      </c>
      <c r="M32" s="115">
        <v>3</v>
      </c>
      <c r="N32" s="86">
        <v>3</v>
      </c>
      <c r="O32" s="86">
        <v>5</v>
      </c>
      <c r="P32" s="85">
        <v>5</v>
      </c>
      <c r="Q32" s="85">
        <v>4</v>
      </c>
      <c r="R32" s="85">
        <v>3</v>
      </c>
      <c r="S32" s="86"/>
      <c r="T32" s="86"/>
      <c r="U32" s="86"/>
      <c r="V32" s="87">
        <f t="shared" si="0"/>
        <v>3</v>
      </c>
      <c r="W32" s="88">
        <f t="shared" si="1"/>
        <v>0</v>
      </c>
      <c r="X32" s="88">
        <f t="shared" si="2"/>
        <v>0</v>
      </c>
      <c r="Y32" s="88">
        <f t="shared" si="3"/>
        <v>0</v>
      </c>
      <c r="Z32" s="88">
        <f t="shared" si="4"/>
        <v>4</v>
      </c>
      <c r="AA32" s="88">
        <f t="shared" si="5"/>
        <v>2</v>
      </c>
      <c r="AB32" s="88">
        <f t="shared" si="6"/>
        <v>5</v>
      </c>
      <c r="AC32" s="88">
        <f t="shared" si="7"/>
        <v>11</v>
      </c>
      <c r="AD32" s="105">
        <f t="shared" si="8"/>
        <v>4.0909090909090908</v>
      </c>
      <c r="AE32" s="106">
        <f t="shared" si="9"/>
        <v>0</v>
      </c>
      <c r="AF32" s="31"/>
      <c r="AG32" s="92" t="str">
        <f t="shared" si="10"/>
        <v>з</v>
      </c>
      <c r="AH32" s="92" t="str">
        <f t="shared" si="11"/>
        <v/>
      </c>
      <c r="AI32" s="92">
        <f t="shared" si="12"/>
        <v>5</v>
      </c>
      <c r="AJ32" s="92">
        <f t="shared" si="13"/>
        <v>3</v>
      </c>
      <c r="AK32" s="92">
        <f t="shared" si="14"/>
        <v>5</v>
      </c>
      <c r="AL32" s="92">
        <f t="shared" si="15"/>
        <v>5</v>
      </c>
      <c r="AM32" s="92">
        <f t="shared" si="16"/>
        <v>4</v>
      </c>
      <c r="AN32" s="92">
        <f t="shared" si="17"/>
        <v>3</v>
      </c>
      <c r="AO32" s="92">
        <f t="shared" si="18"/>
        <v>3</v>
      </c>
      <c r="AP32" s="92">
        <f t="shared" si="19"/>
        <v>5</v>
      </c>
      <c r="AQ32" s="92">
        <f t="shared" si="20"/>
        <v>5</v>
      </c>
      <c r="AR32" s="92">
        <f t="shared" si="21"/>
        <v>4</v>
      </c>
      <c r="AS32" s="92">
        <f t="shared" si="22"/>
        <v>3</v>
      </c>
      <c r="AT32" s="92" t="str">
        <f t="shared" si="23"/>
        <v/>
      </c>
      <c r="AU32" s="92" t="str">
        <f t="shared" si="24"/>
        <v/>
      </c>
      <c r="AV32" s="92" t="str">
        <f t="shared" si="25"/>
        <v/>
      </c>
      <c r="AW32" s="87">
        <f t="shared" si="26"/>
        <v>1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25" customHeight="1" x14ac:dyDescent="0.25">
      <c r="A33" s="80">
        <v>28</v>
      </c>
      <c r="B33" s="36"/>
      <c r="C33" s="82" t="s">
        <v>37</v>
      </c>
      <c r="D33" s="183" t="s">
        <v>509</v>
      </c>
      <c r="E33" s="84">
        <v>2642</v>
      </c>
      <c r="F33" s="85" t="s">
        <v>287</v>
      </c>
      <c r="G33" s="85"/>
      <c r="H33" s="85">
        <v>5</v>
      </c>
      <c r="I33" s="85">
        <v>3</v>
      </c>
      <c r="J33" s="85">
        <v>4</v>
      </c>
      <c r="K33" s="85">
        <v>5</v>
      </c>
      <c r="L33" s="85">
        <v>3</v>
      </c>
      <c r="M33" s="115">
        <v>3</v>
      </c>
      <c r="N33" s="86">
        <v>3</v>
      </c>
      <c r="O33" s="86">
        <v>5</v>
      </c>
      <c r="P33" s="85">
        <v>4</v>
      </c>
      <c r="Q33" s="85">
        <v>4</v>
      </c>
      <c r="R33" s="85">
        <v>3</v>
      </c>
      <c r="S33" s="86"/>
      <c r="T33" s="86"/>
      <c r="U33" s="86"/>
      <c r="V33" s="87">
        <f t="shared" si="0"/>
        <v>3</v>
      </c>
      <c r="W33" s="88">
        <f t="shared" si="1"/>
        <v>0</v>
      </c>
      <c r="X33" s="88">
        <f t="shared" si="2"/>
        <v>0</v>
      </c>
      <c r="Y33" s="88">
        <f t="shared" si="3"/>
        <v>0</v>
      </c>
      <c r="Z33" s="88">
        <f t="shared" si="4"/>
        <v>5</v>
      </c>
      <c r="AA33" s="88">
        <f t="shared" si="5"/>
        <v>3</v>
      </c>
      <c r="AB33" s="88">
        <f t="shared" si="6"/>
        <v>3</v>
      </c>
      <c r="AC33" s="88">
        <f t="shared" si="7"/>
        <v>11</v>
      </c>
      <c r="AD33" s="105">
        <f t="shared" si="8"/>
        <v>3.8181818181818183</v>
      </c>
      <c r="AE33" s="106">
        <f t="shared" si="9"/>
        <v>0</v>
      </c>
      <c r="AF33" s="31"/>
      <c r="AG33" s="92" t="str">
        <f t="shared" si="10"/>
        <v>з</v>
      </c>
      <c r="AH33" s="92" t="str">
        <f t="shared" si="11"/>
        <v/>
      </c>
      <c r="AI33" s="92">
        <f t="shared" si="12"/>
        <v>5</v>
      </c>
      <c r="AJ33" s="92">
        <f t="shared" si="13"/>
        <v>3</v>
      </c>
      <c r="AK33" s="92">
        <f t="shared" si="14"/>
        <v>4</v>
      </c>
      <c r="AL33" s="92">
        <f t="shared" si="15"/>
        <v>5</v>
      </c>
      <c r="AM33" s="92">
        <f t="shared" si="16"/>
        <v>3</v>
      </c>
      <c r="AN33" s="92">
        <f t="shared" si="17"/>
        <v>3</v>
      </c>
      <c r="AO33" s="92">
        <f t="shared" si="18"/>
        <v>3</v>
      </c>
      <c r="AP33" s="92">
        <f t="shared" si="19"/>
        <v>5</v>
      </c>
      <c r="AQ33" s="92">
        <f t="shared" si="20"/>
        <v>4</v>
      </c>
      <c r="AR33" s="92">
        <f t="shared" si="21"/>
        <v>4</v>
      </c>
      <c r="AS33" s="92">
        <f t="shared" si="22"/>
        <v>3</v>
      </c>
      <c r="AT33" s="92" t="str">
        <f t="shared" si="23"/>
        <v/>
      </c>
      <c r="AU33" s="92" t="str">
        <f t="shared" si="24"/>
        <v/>
      </c>
      <c r="AV33" s="92" t="str">
        <f t="shared" si="25"/>
        <v/>
      </c>
      <c r="AW33" s="87">
        <f t="shared" si="26"/>
        <v>1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25" customHeight="1" x14ac:dyDescent="0.25">
      <c r="A34" s="80">
        <v>29</v>
      </c>
      <c r="B34" s="117"/>
      <c r="C34" s="82" t="s">
        <v>86</v>
      </c>
      <c r="D34" s="183" t="s">
        <v>510</v>
      </c>
      <c r="E34" s="84">
        <v>2642</v>
      </c>
      <c r="F34" s="85" t="s">
        <v>287</v>
      </c>
      <c r="G34" s="85"/>
      <c r="H34" s="85">
        <v>5</v>
      </c>
      <c r="I34" s="85">
        <v>3</v>
      </c>
      <c r="J34" s="85">
        <v>5</v>
      </c>
      <c r="K34" s="85">
        <v>5</v>
      </c>
      <c r="L34" s="102">
        <v>4</v>
      </c>
      <c r="M34" s="115">
        <v>3</v>
      </c>
      <c r="N34" s="86">
        <v>4</v>
      </c>
      <c r="O34" s="86">
        <v>5</v>
      </c>
      <c r="P34" s="85">
        <v>5</v>
      </c>
      <c r="Q34" s="85">
        <v>5</v>
      </c>
      <c r="R34" s="102">
        <v>4</v>
      </c>
      <c r="S34" s="86"/>
      <c r="T34" s="86"/>
      <c r="U34" s="86"/>
      <c r="V34" s="87">
        <f t="shared" si="0"/>
        <v>3</v>
      </c>
      <c r="W34" s="88">
        <f t="shared" si="1"/>
        <v>0</v>
      </c>
      <c r="X34" s="88">
        <f t="shared" si="2"/>
        <v>0</v>
      </c>
      <c r="Y34" s="88">
        <f t="shared" si="3"/>
        <v>0</v>
      </c>
      <c r="Z34" s="88">
        <f t="shared" si="4"/>
        <v>2</v>
      </c>
      <c r="AA34" s="88">
        <f t="shared" si="5"/>
        <v>3</v>
      </c>
      <c r="AB34" s="88">
        <f t="shared" si="6"/>
        <v>6</v>
      </c>
      <c r="AC34" s="88">
        <f t="shared" si="7"/>
        <v>11</v>
      </c>
      <c r="AD34" s="105">
        <f t="shared" si="8"/>
        <v>4.3636363636363633</v>
      </c>
      <c r="AE34" s="106">
        <f t="shared" si="9"/>
        <v>0</v>
      </c>
      <c r="AF34" s="31"/>
      <c r="AG34" s="92" t="str">
        <f t="shared" si="10"/>
        <v>з</v>
      </c>
      <c r="AH34" s="92" t="str">
        <f t="shared" si="11"/>
        <v/>
      </c>
      <c r="AI34" s="92">
        <f t="shared" si="12"/>
        <v>5</v>
      </c>
      <c r="AJ34" s="92">
        <f t="shared" si="13"/>
        <v>3</v>
      </c>
      <c r="AK34" s="92">
        <f t="shared" si="14"/>
        <v>5</v>
      </c>
      <c r="AL34" s="92">
        <f t="shared" si="15"/>
        <v>5</v>
      </c>
      <c r="AM34" s="92">
        <f t="shared" si="16"/>
        <v>4</v>
      </c>
      <c r="AN34" s="92">
        <f t="shared" si="17"/>
        <v>3</v>
      </c>
      <c r="AO34" s="92">
        <f t="shared" si="18"/>
        <v>4</v>
      </c>
      <c r="AP34" s="92">
        <f t="shared" si="19"/>
        <v>5</v>
      </c>
      <c r="AQ34" s="92">
        <f t="shared" si="20"/>
        <v>5</v>
      </c>
      <c r="AR34" s="92">
        <f t="shared" si="21"/>
        <v>5</v>
      </c>
      <c r="AS34" s="92">
        <f t="shared" si="22"/>
        <v>4</v>
      </c>
      <c r="AT34" s="92" t="str">
        <f t="shared" si="23"/>
        <v/>
      </c>
      <c r="AU34" s="92" t="str">
        <f t="shared" si="24"/>
        <v/>
      </c>
      <c r="AV34" s="92" t="str">
        <f t="shared" si="25"/>
        <v/>
      </c>
      <c r="AW34" s="87">
        <f t="shared" si="26"/>
        <v>1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25" customHeight="1" x14ac:dyDescent="0.25">
      <c r="A35" s="80">
        <v>30</v>
      </c>
      <c r="B35" s="117"/>
      <c r="F35" s="85"/>
      <c r="G35" s="85"/>
      <c r="H35" s="85"/>
      <c r="I35" s="85"/>
      <c r="J35" s="85"/>
      <c r="K35" s="85"/>
      <c r="L35" s="85"/>
      <c r="M35" s="85"/>
      <c r="N35" s="85"/>
      <c r="O35" s="102"/>
      <c r="P35" s="85"/>
      <c r="Q35" s="102"/>
      <c r="R35" s="115"/>
      <c r="S35" s="86"/>
      <c r="T35" s="86"/>
      <c r="U35" s="86"/>
      <c r="V35" s="87">
        <f t="shared" si="0"/>
        <v>0</v>
      </c>
      <c r="W35" s="88">
        <f t="shared" si="1"/>
        <v>0</v>
      </c>
      <c r="X35" s="88">
        <f t="shared" si="2"/>
        <v>0</v>
      </c>
      <c r="Y35" s="88">
        <f t="shared" si="3"/>
        <v>0</v>
      </c>
      <c r="Z35" s="88">
        <f t="shared" si="4"/>
        <v>0</v>
      </c>
      <c r="AA35" s="88">
        <f t="shared" si="5"/>
        <v>0</v>
      </c>
      <c r="AB35" s="88">
        <f t="shared" si="6"/>
        <v>0</v>
      </c>
      <c r="AC35" s="88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92" t="str">
        <f t="shared" si="10"/>
        <v/>
      </c>
      <c r="AH35" s="92" t="str">
        <f t="shared" si="11"/>
        <v/>
      </c>
      <c r="AI35" s="92" t="str">
        <f t="shared" si="12"/>
        <v/>
      </c>
      <c r="AJ35" s="92" t="str">
        <f t="shared" si="13"/>
        <v/>
      </c>
      <c r="AK35" s="92" t="str">
        <f t="shared" si="14"/>
        <v/>
      </c>
      <c r="AL35" s="92" t="str">
        <f t="shared" si="15"/>
        <v/>
      </c>
      <c r="AM35" s="92" t="str">
        <f t="shared" si="16"/>
        <v/>
      </c>
      <c r="AN35" s="92" t="str">
        <f t="shared" si="17"/>
        <v/>
      </c>
      <c r="AO35" s="92" t="str">
        <f t="shared" si="18"/>
        <v/>
      </c>
      <c r="AP35" s="92" t="str">
        <f t="shared" si="19"/>
        <v/>
      </c>
      <c r="AQ35" s="92" t="str">
        <f t="shared" si="20"/>
        <v/>
      </c>
      <c r="AR35" s="92" t="str">
        <f t="shared" si="21"/>
        <v/>
      </c>
      <c r="AS35" s="92" t="str">
        <f t="shared" si="22"/>
        <v/>
      </c>
      <c r="AT35" s="92" t="str">
        <f t="shared" si="23"/>
        <v/>
      </c>
      <c r="AU35" s="92" t="str">
        <f t="shared" si="24"/>
        <v/>
      </c>
      <c r="AV35" s="92" t="str">
        <f t="shared" si="25"/>
        <v/>
      </c>
      <c r="AW35" s="87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25" customHeight="1" x14ac:dyDescent="0.25">
      <c r="A36" s="80">
        <v>31</v>
      </c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85"/>
      <c r="M36" s="85"/>
      <c r="N36" s="85"/>
      <c r="O36" s="102"/>
      <c r="P36" s="85"/>
      <c r="Q36" s="102"/>
      <c r="R36" s="115"/>
      <c r="S36" s="86"/>
      <c r="T36" s="86"/>
      <c r="U36" s="86"/>
      <c r="V36" s="87">
        <f t="shared" si="0"/>
        <v>0</v>
      </c>
      <c r="W36" s="88">
        <f t="shared" si="1"/>
        <v>0</v>
      </c>
      <c r="X36" s="88">
        <f t="shared" si="2"/>
        <v>0</v>
      </c>
      <c r="Y36" s="88">
        <f t="shared" si="3"/>
        <v>0</v>
      </c>
      <c r="Z36" s="88">
        <f t="shared" si="4"/>
        <v>0</v>
      </c>
      <c r="AA36" s="88">
        <f t="shared" si="5"/>
        <v>0</v>
      </c>
      <c r="AB36" s="88">
        <f t="shared" si="6"/>
        <v>0</v>
      </c>
      <c r="AC36" s="88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92" t="str">
        <f t="shared" si="10"/>
        <v/>
      </c>
      <c r="AH36" s="92" t="str">
        <f t="shared" si="11"/>
        <v/>
      </c>
      <c r="AI36" s="92" t="str">
        <f t="shared" si="12"/>
        <v/>
      </c>
      <c r="AJ36" s="92" t="str">
        <f t="shared" si="13"/>
        <v/>
      </c>
      <c r="AK36" s="92" t="str">
        <f t="shared" si="14"/>
        <v/>
      </c>
      <c r="AL36" s="92" t="str">
        <f t="shared" si="15"/>
        <v/>
      </c>
      <c r="AM36" s="92" t="str">
        <f t="shared" si="16"/>
        <v/>
      </c>
      <c r="AN36" s="92" t="str">
        <f t="shared" si="17"/>
        <v/>
      </c>
      <c r="AO36" s="92" t="str">
        <f t="shared" si="18"/>
        <v/>
      </c>
      <c r="AP36" s="92" t="str">
        <f t="shared" si="19"/>
        <v/>
      </c>
      <c r="AQ36" s="92" t="str">
        <f t="shared" si="20"/>
        <v/>
      </c>
      <c r="AR36" s="92" t="str">
        <f t="shared" si="21"/>
        <v/>
      </c>
      <c r="AS36" s="92" t="str">
        <f t="shared" si="22"/>
        <v/>
      </c>
      <c r="AT36" s="92" t="str">
        <f t="shared" si="23"/>
        <v/>
      </c>
      <c r="AU36" s="92" t="str">
        <f t="shared" si="24"/>
        <v/>
      </c>
      <c r="AV36" s="92" t="str">
        <f t="shared" si="25"/>
        <v/>
      </c>
      <c r="AW36" s="87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7.25" customHeight="1" x14ac:dyDescent="0.3">
      <c r="A37" s="122"/>
      <c r="B37" s="123"/>
      <c r="C37" s="123"/>
      <c r="D37" s="123"/>
      <c r="E37" s="124">
        <f>COUNTIF(E6:E36,"2642")</f>
        <v>29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87">
        <f t="shared" si="0"/>
        <v>0</v>
      </c>
      <c r="W37" s="88">
        <f t="shared" si="1"/>
        <v>0</v>
      </c>
      <c r="X37" s="88">
        <f t="shared" si="2"/>
        <v>0</v>
      </c>
      <c r="Y37" s="88">
        <f t="shared" si="3"/>
        <v>0</v>
      </c>
      <c r="Z37" s="88">
        <f t="shared" si="4"/>
        <v>0</v>
      </c>
      <c r="AA37" s="88">
        <f t="shared" si="5"/>
        <v>0</v>
      </c>
      <c r="AB37" s="88">
        <f t="shared" si="6"/>
        <v>0</v>
      </c>
      <c r="AC37" s="88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 t="str">
        <v xml:space="preserve"> </v>
      </c>
      <c r="H38" s="128">
        <v>4.8620689655172411</v>
      </c>
      <c r="I38" s="128">
        <v>3.6551724137931036</v>
      </c>
      <c r="J38" s="128">
        <v>4.6551724137931032</v>
      </c>
      <c r="K38" s="128">
        <v>4.8965517241379306</v>
      </c>
      <c r="L38" s="128">
        <v>4.2758620689655169</v>
      </c>
      <c r="M38" s="128">
        <v>3.9310344827586206</v>
      </c>
      <c r="N38" s="128">
        <v>3.8620689655172415</v>
      </c>
      <c r="O38" s="129">
        <v>4.8214285714285712</v>
      </c>
      <c r="P38" s="130">
        <v>4.7586206896551726</v>
      </c>
      <c r="Q38" s="130">
        <v>4.6551724137931032</v>
      </c>
      <c r="R38" s="130">
        <v>4.3103448275862073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>
        <f>сводн.!T30</f>
        <v>3</v>
      </c>
      <c r="W38" s="104">
        <f>SUM(W6:W37)</f>
        <v>0</v>
      </c>
      <c r="X38" s="104">
        <f>SUM(X6:X37)</f>
        <v>0</v>
      </c>
      <c r="Y38" s="104">
        <f>SUM(Y6:Y37)-X38</f>
        <v>1</v>
      </c>
      <c r="Z38" s="104">
        <f>SUM(Z6:Z37)</f>
        <v>41</v>
      </c>
      <c r="AA38" s="104">
        <f>SUM(AA6:AA37)</f>
        <v>98</v>
      </c>
      <c r="AB38" s="104">
        <f>SUM(AB6:AB37)</f>
        <v>178</v>
      </c>
      <c r="AC38" s="104">
        <f t="shared" si="7"/>
        <v>318</v>
      </c>
      <c r="AD38" s="105">
        <f t="shared" si="8"/>
        <v>4.4245283018867925</v>
      </c>
      <c r="AE38" s="131"/>
      <c r="AF38" s="31"/>
      <c r="AG38" s="132" t="str">
        <f t="shared" ref="AG38:AV38" si="27">IF(COUNT(AG6:AG37)=0," ",SUM(AG6:AG37)/COUNT(AG6:AG37))</f>
        <v xml:space="preserve"> </v>
      </c>
      <c r="AH38" s="132" t="str">
        <f t="shared" si="27"/>
        <v xml:space="preserve"> </v>
      </c>
      <c r="AI38" s="132">
        <f t="shared" si="27"/>
        <v>4.8620689655172411</v>
      </c>
      <c r="AJ38" s="132">
        <f t="shared" si="27"/>
        <v>3.6551724137931036</v>
      </c>
      <c r="AK38" s="132">
        <f t="shared" si="27"/>
        <v>4.6551724137931032</v>
      </c>
      <c r="AL38" s="132">
        <f t="shared" si="27"/>
        <v>4.8965517241379306</v>
      </c>
      <c r="AM38" s="132">
        <f t="shared" si="27"/>
        <v>4.2758620689655169</v>
      </c>
      <c r="AN38" s="132">
        <f t="shared" si="27"/>
        <v>3.9310344827586206</v>
      </c>
      <c r="AO38" s="132">
        <f t="shared" si="27"/>
        <v>3.8620689655172415</v>
      </c>
      <c r="AP38" s="132">
        <f t="shared" si="27"/>
        <v>4.8214285714285712</v>
      </c>
      <c r="AQ38" s="132">
        <f t="shared" si="27"/>
        <v>4.7586206896551726</v>
      </c>
      <c r="AR38" s="132">
        <f t="shared" si="27"/>
        <v>4.6551724137931032</v>
      </c>
      <c r="AS38" s="132">
        <f t="shared" si="27"/>
        <v>4.3103448275862073</v>
      </c>
      <c r="AT38" s="132" t="str">
        <f t="shared" si="27"/>
        <v xml:space="preserve"> </v>
      </c>
      <c r="AU38" s="132" t="str">
        <f t="shared" si="27"/>
        <v xml:space="preserve"> </v>
      </c>
      <c r="AV38" s="133" t="str">
        <f t="shared" si="27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 t="str">
        <v>0</v>
      </c>
      <c r="H39" s="137">
        <v>25</v>
      </c>
      <c r="I39" s="137">
        <v>4</v>
      </c>
      <c r="J39" s="137">
        <v>19</v>
      </c>
      <c r="K39" s="137">
        <v>26</v>
      </c>
      <c r="L39" s="137">
        <v>11</v>
      </c>
      <c r="M39" s="137">
        <v>7</v>
      </c>
      <c r="N39" s="137">
        <v>5</v>
      </c>
      <c r="O39" s="138">
        <v>25</v>
      </c>
      <c r="P39" s="138">
        <v>22</v>
      </c>
      <c r="Q39" s="138">
        <v>19</v>
      </c>
      <c r="R39" s="138">
        <v>15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3</v>
      </c>
      <c r="W39" s="140"/>
      <c r="X39" s="10">
        <f>SUM(X38:AB38)</f>
        <v>318</v>
      </c>
      <c r="Y39" s="10"/>
      <c r="Z39" s="10"/>
      <c r="AA39" s="10"/>
      <c r="AB39" s="10"/>
      <c r="AC39" s="141"/>
      <c r="AD39" s="105">
        <f t="shared" si="8"/>
        <v>2</v>
      </c>
      <c r="AE39" s="142"/>
      <c r="AF39" s="143"/>
      <c r="AG39" s="144" t="str">
        <f t="shared" ref="AG39:AU39" si="28">IF(COUNTIF(AG6:AG37,5)=0,"0",COUNTIF(AG6:AG37,5))</f>
        <v>0</v>
      </c>
      <c r="AH39" s="144" t="str">
        <f t="shared" si="28"/>
        <v>0</v>
      </c>
      <c r="AI39" s="144">
        <f t="shared" si="28"/>
        <v>25</v>
      </c>
      <c r="AJ39" s="144">
        <f t="shared" si="28"/>
        <v>4</v>
      </c>
      <c r="AK39" s="144">
        <f t="shared" si="28"/>
        <v>19</v>
      </c>
      <c r="AL39" s="144">
        <f t="shared" si="28"/>
        <v>26</v>
      </c>
      <c r="AM39" s="144">
        <f t="shared" si="28"/>
        <v>11</v>
      </c>
      <c r="AN39" s="144">
        <f t="shared" si="28"/>
        <v>7</v>
      </c>
      <c r="AO39" s="144">
        <f t="shared" si="28"/>
        <v>5</v>
      </c>
      <c r="AP39" s="144">
        <f t="shared" si="28"/>
        <v>25</v>
      </c>
      <c r="AQ39" s="144">
        <f t="shared" si="28"/>
        <v>22</v>
      </c>
      <c r="AR39" s="144">
        <f t="shared" si="28"/>
        <v>19</v>
      </c>
      <c r="AS39" s="144">
        <f t="shared" si="28"/>
        <v>15</v>
      </c>
      <c r="AT39" s="144" t="str">
        <f t="shared" si="28"/>
        <v>0</v>
      </c>
      <c r="AU39" s="144" t="str">
        <f t="shared" si="28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 t="str">
        <v>0</v>
      </c>
      <c r="H40" s="153">
        <v>4</v>
      </c>
      <c r="I40" s="153">
        <v>11</v>
      </c>
      <c r="J40" s="153">
        <v>10</v>
      </c>
      <c r="K40" s="153">
        <v>3</v>
      </c>
      <c r="L40" s="153">
        <v>15</v>
      </c>
      <c r="M40" s="153">
        <v>13</v>
      </c>
      <c r="N40" s="153">
        <v>15</v>
      </c>
      <c r="O40" s="154">
        <v>2</v>
      </c>
      <c r="P40" s="154">
        <v>7</v>
      </c>
      <c r="Q40" s="154">
        <v>10</v>
      </c>
      <c r="R40" s="154">
        <v>8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11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5</v>
      </c>
      <c r="AA40" s="156">
        <f>IF(COUNTIF(AA6:AA37,4)=0," ",COUNTIF(AA6:AA37,4))</f>
        <v>5</v>
      </c>
      <c r="AB40" s="156">
        <f>IF(COUNTIF(AB6:AB37,4)=0," ",COUNTIF(AB6:AB37,4))</f>
        <v>1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29">IF(COUNTIF(AG6:AG37,4)=0,"0",COUNTIF(AG6:AG37,4))</f>
        <v>0</v>
      </c>
      <c r="AH40" s="156" t="str">
        <f t="shared" si="29"/>
        <v>0</v>
      </c>
      <c r="AI40" s="156">
        <f t="shared" si="29"/>
        <v>4</v>
      </c>
      <c r="AJ40" s="156">
        <f t="shared" si="29"/>
        <v>11</v>
      </c>
      <c r="AK40" s="156">
        <f t="shared" si="29"/>
        <v>10</v>
      </c>
      <c r="AL40" s="156">
        <f t="shared" si="29"/>
        <v>3</v>
      </c>
      <c r="AM40" s="156">
        <f t="shared" si="29"/>
        <v>15</v>
      </c>
      <c r="AN40" s="156">
        <f t="shared" si="29"/>
        <v>13</v>
      </c>
      <c r="AO40" s="156">
        <f t="shared" si="29"/>
        <v>15</v>
      </c>
      <c r="AP40" s="156">
        <f t="shared" si="29"/>
        <v>2</v>
      </c>
      <c r="AQ40" s="156">
        <f t="shared" si="29"/>
        <v>7</v>
      </c>
      <c r="AR40" s="156">
        <f t="shared" si="29"/>
        <v>10</v>
      </c>
      <c r="AS40" s="156">
        <f t="shared" si="29"/>
        <v>8</v>
      </c>
      <c r="AT40" s="156" t="str">
        <f t="shared" si="29"/>
        <v>0</v>
      </c>
      <c r="AU40" s="156" t="str">
        <f t="shared" si="29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 t="str">
        <v>0</v>
      </c>
      <c r="I41" s="167">
        <v>14</v>
      </c>
      <c r="J41" s="167" t="str">
        <v>0</v>
      </c>
      <c r="K41" s="167" t="str">
        <v>0</v>
      </c>
      <c r="L41" s="167">
        <v>3</v>
      </c>
      <c r="M41" s="167">
        <v>9</v>
      </c>
      <c r="N41" s="167">
        <v>9</v>
      </c>
      <c r="O41" s="168" t="str">
        <v>0</v>
      </c>
      <c r="P41" s="168" t="str">
        <v>0</v>
      </c>
      <c r="Q41" s="168" t="str">
        <v>0</v>
      </c>
      <c r="R41" s="168">
        <v>6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14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2</v>
      </c>
      <c r="AA41" s="170">
        <f>IF(COUNTIF(AA6:AA37,3)=0," ",COUNTIF(AA6:AA37,3))</f>
        <v>7</v>
      </c>
      <c r="AB41" s="170">
        <f>IF(COUNTIF(AB6:AB37,3)=0," ",COUNTIF(AB6:AB37,3))</f>
        <v>6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0">IF(COUNTIF(AG6:AG37,3)=0,"0",COUNTIF(AG6:AG37,3))</f>
        <v>0</v>
      </c>
      <c r="AH41" s="170" t="str">
        <f t="shared" si="30"/>
        <v>0</v>
      </c>
      <c r="AI41" s="170" t="str">
        <f t="shared" si="30"/>
        <v>0</v>
      </c>
      <c r="AJ41" s="170">
        <f t="shared" si="30"/>
        <v>14</v>
      </c>
      <c r="AK41" s="170" t="str">
        <f t="shared" si="30"/>
        <v>0</v>
      </c>
      <c r="AL41" s="170" t="str">
        <f t="shared" si="30"/>
        <v>0</v>
      </c>
      <c r="AM41" s="170">
        <f t="shared" si="30"/>
        <v>3</v>
      </c>
      <c r="AN41" s="170">
        <f t="shared" si="30"/>
        <v>9</v>
      </c>
      <c r="AO41" s="170">
        <f t="shared" si="30"/>
        <v>9</v>
      </c>
      <c r="AP41" s="170" t="str">
        <f t="shared" si="30"/>
        <v>0</v>
      </c>
      <c r="AQ41" s="170" t="str">
        <f t="shared" si="30"/>
        <v>0</v>
      </c>
      <c r="AR41" s="170" t="str">
        <f t="shared" si="30"/>
        <v>0</v>
      </c>
      <c r="AS41" s="170">
        <f t="shared" si="30"/>
        <v>6</v>
      </c>
      <c r="AT41" s="170" t="str">
        <f t="shared" si="30"/>
        <v>0</v>
      </c>
      <c r="AU41" s="170" t="str">
        <f t="shared" si="30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1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>
        <f>IF(COUNTIF(V6:V37,2)=0,"0",COUNTIF(V6:V37,2))</f>
        <v>1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4</v>
      </c>
      <c r="AA42" s="87">
        <f>IF(COUNTIF(AA6:AA37,2)=0," ",COUNTIF(AA6:AA37,2))</f>
        <v>5</v>
      </c>
      <c r="AB42" s="87" t="str">
        <f>IF(COUNTIF(AB6:AB37,2)=0," ",COUNTIF(AB6:AB37,2))</f>
        <v xml:space="preserve"> 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1">COUNTIF(AG6:AG36,2)+COUNTIF(AG6:AG36,"д")</f>
        <v>0</v>
      </c>
      <c r="AH42" s="87">
        <f t="shared" si="31"/>
        <v>0</v>
      </c>
      <c r="AI42" s="87">
        <f t="shared" si="31"/>
        <v>0</v>
      </c>
      <c r="AJ42" s="87">
        <f t="shared" si="31"/>
        <v>0</v>
      </c>
      <c r="AK42" s="87">
        <f t="shared" si="31"/>
        <v>0</v>
      </c>
      <c r="AL42" s="87">
        <f t="shared" si="31"/>
        <v>0</v>
      </c>
      <c r="AM42" s="87">
        <f t="shared" si="31"/>
        <v>0</v>
      </c>
      <c r="AN42" s="87">
        <f t="shared" si="31"/>
        <v>0</v>
      </c>
      <c r="AO42" s="87">
        <f t="shared" si="31"/>
        <v>0</v>
      </c>
      <c r="AP42" s="87">
        <f t="shared" si="31"/>
        <v>1</v>
      </c>
      <c r="AQ42" s="87">
        <f t="shared" si="31"/>
        <v>0</v>
      </c>
      <c r="AR42" s="87">
        <f t="shared" si="31"/>
        <v>0</v>
      </c>
      <c r="AS42" s="87">
        <f t="shared" si="31"/>
        <v>0</v>
      </c>
      <c r="AT42" s="87">
        <f t="shared" si="31"/>
        <v>0</v>
      </c>
      <c r="AU42" s="87">
        <f t="shared" si="31"/>
        <v>0</v>
      </c>
      <c r="AV42" s="87">
        <f t="shared" si="31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1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1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2">COUNTBLANK(V6:V26)</f>
        <v>0</v>
      </c>
      <c r="W43" s="87">
        <f t="shared" si="32"/>
        <v>0</v>
      </c>
      <c r="X43" s="87">
        <f t="shared" si="32"/>
        <v>0</v>
      </c>
      <c r="Y43" s="87">
        <f t="shared" si="32"/>
        <v>0</v>
      </c>
      <c r="Z43" s="87">
        <f t="shared" si="32"/>
        <v>0</v>
      </c>
      <c r="AA43" s="87">
        <f t="shared" si="32"/>
        <v>0</v>
      </c>
      <c r="AB43" s="87">
        <f t="shared" si="32"/>
        <v>0</v>
      </c>
      <c r="AC43" s="87"/>
      <c r="AD43" s="87">
        <f>COUNTBLANK(AD6:AD35)</f>
        <v>1</v>
      </c>
      <c r="AE43" s="178" t="str">
        <f>IF(COUNTIF(AE6:AE37,"б")=0," ",COUNTIF(AE6:AE37,"б"))</f>
        <v xml:space="preserve"> </v>
      </c>
      <c r="AF43" s="179">
        <f t="shared" ref="AF43:BK43" si="33">IF(COUNTIF(AF6:AF37,"б")=0+COUNTIF(AF6:AF37,"а")=0,"0",COUNTIF(AF6:AF37,"б")+COUNTIF(AF6:AF37,"а"))</f>
        <v>0</v>
      </c>
      <c r="AG43" s="179">
        <f t="shared" si="33"/>
        <v>1</v>
      </c>
      <c r="AH43" s="179">
        <f t="shared" si="33"/>
        <v>0</v>
      </c>
      <c r="AI43" s="179">
        <f t="shared" si="33"/>
        <v>0</v>
      </c>
      <c r="AJ43" s="179">
        <f t="shared" si="33"/>
        <v>0</v>
      </c>
      <c r="AK43" s="179">
        <f t="shared" si="33"/>
        <v>0</v>
      </c>
      <c r="AL43" s="179">
        <f t="shared" si="33"/>
        <v>0</v>
      </c>
      <c r="AM43" s="179">
        <f t="shared" si="33"/>
        <v>0</v>
      </c>
      <c r="AN43" s="179">
        <f t="shared" si="33"/>
        <v>0</v>
      </c>
      <c r="AO43" s="179">
        <f t="shared" si="33"/>
        <v>0</v>
      </c>
      <c r="AP43" s="179">
        <f t="shared" si="33"/>
        <v>1</v>
      </c>
      <c r="AQ43" s="179">
        <f t="shared" si="33"/>
        <v>0</v>
      </c>
      <c r="AR43" s="179">
        <f t="shared" si="33"/>
        <v>0</v>
      </c>
      <c r="AS43" s="179">
        <f t="shared" si="33"/>
        <v>0</v>
      </c>
      <c r="AT43" s="179">
        <f t="shared" si="33"/>
        <v>0</v>
      </c>
      <c r="AU43" s="179">
        <f t="shared" si="33"/>
        <v>0</v>
      </c>
      <c r="AV43" s="179">
        <f t="shared" si="33"/>
        <v>0</v>
      </c>
      <c r="AW43" s="179">
        <f t="shared" si="33"/>
        <v>0</v>
      </c>
      <c r="AX43" s="179">
        <f t="shared" si="33"/>
        <v>0</v>
      </c>
      <c r="AY43" s="179">
        <f t="shared" si="33"/>
        <v>0</v>
      </c>
      <c r="AZ43" s="179">
        <f t="shared" si="33"/>
        <v>0</v>
      </c>
      <c r="BA43" s="179">
        <f t="shared" si="33"/>
        <v>0</v>
      </c>
      <c r="BB43" s="179">
        <f t="shared" si="33"/>
        <v>0</v>
      </c>
      <c r="BC43" s="179">
        <f t="shared" si="33"/>
        <v>0</v>
      </c>
      <c r="BD43" s="179">
        <f t="shared" si="33"/>
        <v>0</v>
      </c>
      <c r="BE43" s="179">
        <f t="shared" si="33"/>
        <v>0</v>
      </c>
      <c r="BF43" s="179">
        <f t="shared" si="33"/>
        <v>0</v>
      </c>
      <c r="BG43" s="179">
        <f t="shared" si="33"/>
        <v>0</v>
      </c>
      <c r="BH43" s="179">
        <f t="shared" si="33"/>
        <v>0</v>
      </c>
      <c r="BI43" s="179">
        <f t="shared" si="33"/>
        <v>0</v>
      </c>
      <c r="BJ43" s="179">
        <f t="shared" si="33"/>
        <v>0</v>
      </c>
      <c r="BK43" s="179">
        <f t="shared" si="33"/>
        <v>0</v>
      </c>
      <c r="BL43" s="179">
        <f t="shared" ref="BL43:CB43" si="34">IF(COUNTIF(BL6:BL37,"б")=0+COUNTIF(BL6:BL37,"а")=0,"0",COUNTIF(BL6:BL37,"б")+COUNTIF(BL6:BL37,"а"))</f>
        <v>0</v>
      </c>
      <c r="BM43" s="179">
        <f t="shared" si="34"/>
        <v>0</v>
      </c>
      <c r="BN43" s="179">
        <f t="shared" si="34"/>
        <v>0</v>
      </c>
      <c r="BO43" s="179">
        <f t="shared" si="34"/>
        <v>0</v>
      </c>
      <c r="BP43" s="179">
        <f t="shared" si="34"/>
        <v>0</v>
      </c>
      <c r="BQ43" s="179">
        <f t="shared" si="34"/>
        <v>0</v>
      </c>
      <c r="BR43" s="179">
        <f t="shared" si="34"/>
        <v>0</v>
      </c>
      <c r="BS43" s="179">
        <f t="shared" si="34"/>
        <v>0</v>
      </c>
      <c r="BT43" s="179">
        <f t="shared" si="34"/>
        <v>0</v>
      </c>
      <c r="BU43" s="179">
        <f t="shared" si="34"/>
        <v>0</v>
      </c>
      <c r="BV43" s="179">
        <f t="shared" si="34"/>
        <v>0</v>
      </c>
      <c r="BW43" s="179">
        <f t="shared" si="34"/>
        <v>0</v>
      </c>
      <c r="BX43" s="179">
        <f t="shared" si="34"/>
        <v>0</v>
      </c>
      <c r="BY43" s="179">
        <f t="shared" si="34"/>
        <v>0</v>
      </c>
      <c r="BZ43" s="179">
        <f t="shared" si="34"/>
        <v>0</v>
      </c>
      <c r="CA43" s="179">
        <f t="shared" si="34"/>
        <v>0</v>
      </c>
      <c r="CB43" s="179">
        <f t="shared" si="34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>
        <v>28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>
        <f t="shared" ref="AG44:AW44" si="35">IF(COUNTIF(AG6:AG37,"з")=0,"0",COUNTIF(AG6:AG37,"з"))</f>
        <v>28</v>
      </c>
      <c r="AH44" s="87" t="str">
        <f t="shared" si="35"/>
        <v>0</v>
      </c>
      <c r="AI44" s="87" t="str">
        <f t="shared" si="35"/>
        <v>0</v>
      </c>
      <c r="AJ44" s="87" t="str">
        <f t="shared" si="35"/>
        <v>0</v>
      </c>
      <c r="AK44" s="87" t="str">
        <f t="shared" si="35"/>
        <v>0</v>
      </c>
      <c r="AL44" s="87" t="str">
        <f t="shared" si="35"/>
        <v>0</v>
      </c>
      <c r="AM44" s="87" t="str">
        <f t="shared" si="35"/>
        <v>0</v>
      </c>
      <c r="AN44" s="87" t="str">
        <f t="shared" si="35"/>
        <v>0</v>
      </c>
      <c r="AO44" s="87" t="str">
        <f t="shared" si="35"/>
        <v>0</v>
      </c>
      <c r="AP44" s="87" t="str">
        <f t="shared" si="35"/>
        <v>0</v>
      </c>
      <c r="AQ44" s="87" t="str">
        <f t="shared" si="35"/>
        <v>0</v>
      </c>
      <c r="AR44" s="87" t="str">
        <f t="shared" si="35"/>
        <v>0</v>
      </c>
      <c r="AS44" s="87" t="str">
        <f t="shared" si="35"/>
        <v>0</v>
      </c>
      <c r="AT44" s="87" t="str">
        <f t="shared" si="35"/>
        <v>0</v>
      </c>
      <c r="AU44" s="87" t="str">
        <f t="shared" si="35"/>
        <v>0</v>
      </c>
      <c r="AV44" s="87" t="str">
        <f t="shared" si="35"/>
        <v>0</v>
      </c>
      <c r="AW44" s="87" t="str">
        <f t="shared" si="35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6">IF(COUNTIF(AG6:AG37,"н")=0,"0",COUNTIF(AG6:AG37,"н"))</f>
        <v>0</v>
      </c>
      <c r="AH45" s="87" t="str">
        <f t="shared" si="36"/>
        <v>0</v>
      </c>
      <c r="AI45" s="87" t="str">
        <f t="shared" si="36"/>
        <v>0</v>
      </c>
      <c r="AJ45" s="87" t="str">
        <f t="shared" si="36"/>
        <v>0</v>
      </c>
      <c r="AK45" s="87" t="str">
        <f t="shared" si="36"/>
        <v>0</v>
      </c>
      <c r="AL45" s="87" t="str">
        <f t="shared" si="36"/>
        <v>0</v>
      </c>
      <c r="AM45" s="87" t="str">
        <f t="shared" si="36"/>
        <v>0</v>
      </c>
      <c r="AN45" s="87" t="str">
        <f t="shared" si="36"/>
        <v>0</v>
      </c>
      <c r="AO45" s="87" t="str">
        <f t="shared" si="36"/>
        <v>0</v>
      </c>
      <c r="AP45" s="87" t="str">
        <f t="shared" si="36"/>
        <v>0</v>
      </c>
      <c r="AQ45" s="87" t="str">
        <f t="shared" si="36"/>
        <v>0</v>
      </c>
      <c r="AR45" s="87" t="str">
        <f t="shared" si="36"/>
        <v>0</v>
      </c>
      <c r="AS45" s="87" t="str">
        <f t="shared" si="36"/>
        <v>0</v>
      </c>
      <c r="AT45" s="87" t="str">
        <f t="shared" si="36"/>
        <v>0</v>
      </c>
      <c r="AU45" s="87" t="str">
        <f t="shared" si="36"/>
        <v>0</v>
      </c>
      <c r="AV45" s="87" t="str">
        <f t="shared" si="36"/>
        <v>0</v>
      </c>
      <c r="AW45" s="87" t="str">
        <f t="shared" si="36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9">
    <mergeCell ref="AG3:AW3"/>
    <mergeCell ref="AX3:BM3"/>
    <mergeCell ref="BP3:CE3"/>
    <mergeCell ref="X39:AB39"/>
    <mergeCell ref="H2:L2"/>
    <mergeCell ref="M2:P2"/>
    <mergeCell ref="Q2:R2"/>
    <mergeCell ref="A3:C4"/>
    <mergeCell ref="AD3:AD5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6:E45 E6:E34">
    <cfRule type="cellIs" dxfId="13754" priority="5" operator="equal">
      <formula>4</formula>
    </cfRule>
    <cfRule type="cellIs" dxfId="13753" priority="6" operator="equal">
      <formula>3</formula>
    </cfRule>
  </conditionalFormatting>
  <conditionalFormatting sqref="Z5:AC5 W40:AF43 AE6:AE39 W39 F37:Q45 AG43:CB43 W44:AW45 M35:Q36 AG6:AW42 G6:I36 O34 Q34:R34 Q6:R31 R6:V45">
    <cfRule type="cellIs" dxfId="13752" priority="7" operator="equal">
      <formula>5</formula>
    </cfRule>
    <cfRule type="cellIs" dxfId="13751" priority="8" operator="equal">
      <formula>4</formula>
    </cfRule>
    <cfRule type="cellIs" dxfId="13750" priority="9" operator="equal">
      <formula>3</formula>
    </cfRule>
  </conditionalFormatting>
  <conditionalFormatting sqref="AF6:AF37">
    <cfRule type="expression" dxfId="13749" priority="10">
      <formula>VALUE(RIGHT(AF6))&gt;AE6</formula>
    </cfRule>
    <cfRule type="expression" dxfId="13748" priority="11">
      <formula>EXACT(RIGHT(AF6,3),"зач")</formula>
    </cfRule>
  </conditionalFormatting>
  <conditionalFormatting sqref="AE3:AJ4 U4:AC4 Q3 S3:AC3 I3:L3">
    <cfRule type="expression" dxfId="13747" priority="12">
      <formula>$D$1&lt;I3</formula>
    </cfRule>
    <cfRule type="expression" dxfId="13746" priority="13">
      <formula>$D$1&gt;I3</formula>
    </cfRule>
  </conditionalFormatting>
  <conditionalFormatting sqref="S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5">
    <cfRule type="cellIs" dxfId="13745" priority="17" operator="equal">
      <formula>5</formula>
    </cfRule>
    <cfRule type="cellIs" dxfId="13744" priority="18" operator="equal">
      <formula>4</formula>
    </cfRule>
    <cfRule type="cellIs" priority="19" operator="equal">
      <formula>3</formula>
    </cfRule>
  </conditionalFormatting>
  <conditionalFormatting sqref="T3">
    <cfRule type="expression" priority="20">
      <formula>$D$1&lt;T3</formula>
    </cfRule>
    <cfRule type="expression" priority="21">
      <formula>$D$1&gt;T3</formula>
    </cfRule>
  </conditionalFormatting>
  <conditionalFormatting sqref="Q3">
    <cfRule type="expression" priority="22">
      <formula>$D$1&lt;Q3</formula>
    </cfRule>
    <cfRule type="expression" priority="23">
      <formula>$D$1&gt;Q3</formula>
    </cfRule>
  </conditionalFormatting>
  <conditionalFormatting sqref="F35:F36">
    <cfRule type="cellIs" priority="24" operator="equal">
      <formula>5</formula>
    </cfRule>
    <cfRule type="cellIs" dxfId="13743" priority="25" operator="equal">
      <formula>4</formula>
    </cfRule>
    <cfRule type="cellIs" dxfId="13742" priority="26" operator="equal">
      <formula>3</formula>
    </cfRule>
  </conditionalFormatting>
  <conditionalFormatting sqref="R4">
    <cfRule type="expression" dxfId="13741" priority="27">
      <formula>$D$1&lt;R4</formula>
    </cfRule>
    <cfRule type="expression" dxfId="13740" priority="28">
      <formula>$D$1&gt;R4</formula>
    </cfRule>
  </conditionalFormatting>
  <conditionalFormatting sqref="R5">
    <cfRule type="cellIs" dxfId="13739" priority="29" operator="equal">
      <formula>5</formula>
    </cfRule>
    <cfRule type="cellIs" dxfId="13738" priority="30" operator="equal">
      <formula>4</formula>
    </cfRule>
    <cfRule type="cellIs" priority="31" operator="equal">
      <formula>3</formula>
    </cfRule>
  </conditionalFormatting>
  <conditionalFormatting sqref="R4">
    <cfRule type="expression" priority="32">
      <formula>$D$1&lt;R4</formula>
    </cfRule>
    <cfRule type="expression" priority="33">
      <formula>$D$1&gt;R4</formula>
    </cfRule>
  </conditionalFormatting>
  <conditionalFormatting sqref="R4">
    <cfRule type="expression" dxfId="13737" priority="34">
      <formula>$D$1&lt;R4</formula>
    </cfRule>
    <cfRule type="expression" dxfId="13736" priority="35">
      <formula>$D$1&gt;R4</formula>
    </cfRule>
  </conditionalFormatting>
  <conditionalFormatting sqref="S4:T4">
    <cfRule type="expression" priority="36">
      <formula>$D$1&lt;S4</formula>
    </cfRule>
    <cfRule type="expression" priority="37">
      <formula>$D$1&gt;S4</formula>
    </cfRule>
  </conditionalFormatting>
  <conditionalFormatting sqref="S4:T4">
    <cfRule type="expression" priority="38">
      <formula>$D$1&lt;S4</formula>
    </cfRule>
    <cfRule type="expression" dxfId="13735" priority="39">
      <formula>$D$1&gt;S4</formula>
    </cfRule>
  </conditionalFormatting>
  <conditionalFormatting sqref="S4:T4">
    <cfRule type="expression" dxfId="13734" priority="40">
      <formula>$D$1&lt;S4</formula>
    </cfRule>
    <cfRule type="expression" priority="41">
      <formula>$D$1&gt;S4</formula>
    </cfRule>
  </conditionalFormatting>
  <conditionalFormatting sqref="S4:T4">
    <cfRule type="expression" priority="42">
      <formula>$D$1&lt;S4</formula>
    </cfRule>
    <cfRule type="expression" priority="43">
      <formula>$D$1&gt;S4</formula>
    </cfRule>
  </conditionalFormatting>
  <conditionalFormatting sqref="S4:T4">
    <cfRule type="expression" dxfId="13733" priority="44">
      <formula>$D$1&lt;S4</formula>
    </cfRule>
    <cfRule type="expression" dxfId="13732" priority="45">
      <formula>$D$1&gt;S4</formula>
    </cfRule>
  </conditionalFormatting>
  <conditionalFormatting sqref="S4:T4">
    <cfRule type="expression" dxfId="13731" priority="46">
      <formula>$D$1&lt;S4</formula>
    </cfRule>
    <cfRule type="expression" dxfId="13730" priority="47">
      <formula>$D$1&gt;S4</formula>
    </cfRule>
  </conditionalFormatting>
  <conditionalFormatting sqref="J6:L18 H6:J34 J20:L36 J19:K19">
    <cfRule type="cellIs" dxfId="13729" priority="48" operator="equal">
      <formula>5</formula>
    </cfRule>
    <cfRule type="cellIs" dxfId="13728" priority="49" operator="equal">
      <formula>4</formula>
    </cfRule>
    <cfRule type="cellIs" priority="50" operator="equal">
      <formula>3</formula>
    </cfRule>
  </conditionalFormatting>
  <conditionalFormatting sqref="Q4">
    <cfRule type="expression" priority="51">
      <formula>$D$1&lt;Q4</formula>
    </cfRule>
    <cfRule type="expression" priority="52">
      <formula>$D$1&gt;Q4</formula>
    </cfRule>
  </conditionalFormatting>
  <conditionalFormatting sqref="Q4">
    <cfRule type="expression" dxfId="13727" priority="53">
      <formula>$D$1&lt;Q4</formula>
    </cfRule>
    <cfRule type="expression" dxfId="13726" priority="54">
      <formula>$D$1&gt;Q4</formula>
    </cfRule>
  </conditionalFormatting>
  <conditionalFormatting sqref="Q4">
    <cfRule type="expression" dxfId="13725" priority="55">
      <formula>$D$1&lt;Q4</formula>
    </cfRule>
    <cfRule type="expression" dxfId="13724" priority="56">
      <formula>$D$1&gt;Q4</formula>
    </cfRule>
  </conditionalFormatting>
  <conditionalFormatting sqref="Q5">
    <cfRule type="cellIs" priority="57" operator="equal">
      <formula>5</formula>
    </cfRule>
    <cfRule type="cellIs" priority="58" operator="equal">
      <formula>4</formula>
    </cfRule>
    <cfRule type="cellIs" priority="59" operator="equal">
      <formula>3</formula>
    </cfRule>
  </conditionalFormatting>
  <conditionalFormatting sqref="Q4">
    <cfRule type="expression" dxfId="13723" priority="60">
      <formula>$D$1&lt;Q4</formula>
    </cfRule>
    <cfRule type="expression" dxfId="13722" priority="61">
      <formula>$D$1&gt;Q4</formula>
    </cfRule>
  </conditionalFormatting>
  <conditionalFormatting sqref="Q4">
    <cfRule type="expression" priority="62">
      <formula>$D$1&lt;Q4</formula>
    </cfRule>
    <cfRule type="expression" priority="63">
      <formula>$D$1&gt;Q4</formula>
    </cfRule>
  </conditionalFormatting>
  <conditionalFormatting sqref="R4">
    <cfRule type="expression" priority="64">
      <formula>$D$1&lt;R4</formula>
    </cfRule>
    <cfRule type="expression" priority="65">
      <formula>$D$1&gt;R4</formula>
    </cfRule>
  </conditionalFormatting>
  <conditionalFormatting sqref="Q5">
    <cfRule type="cellIs" priority="66" operator="equal">
      <formula>5</formula>
    </cfRule>
    <cfRule type="cellIs" priority="67" operator="equal">
      <formula>4</formula>
    </cfRule>
    <cfRule type="cellIs" dxfId="13721" priority="68" operator="equal">
      <formula>3</formula>
    </cfRule>
  </conditionalFormatting>
  <conditionalFormatting sqref="Q4:R4">
    <cfRule type="expression" dxfId="13720" priority="69">
      <formula>$D$1&lt;Q4</formula>
    </cfRule>
    <cfRule type="expression" dxfId="13719" priority="70">
      <formula>$D$1&gt;Q4</formula>
    </cfRule>
  </conditionalFormatting>
  <conditionalFormatting sqref="Q4">
    <cfRule type="expression" dxfId="13718" priority="71">
      <formula>$D$1&lt;Q4</formula>
    </cfRule>
    <cfRule type="expression" dxfId="13717" priority="72">
      <formula>$D$1&gt;Q4</formula>
    </cfRule>
  </conditionalFormatting>
  <conditionalFormatting sqref="Q4">
    <cfRule type="expression" dxfId="13716" priority="73">
      <formula>$D$1&lt;Q4</formula>
    </cfRule>
    <cfRule type="expression" dxfId="13715" priority="74">
      <formula>$D$1&gt;Q4</formula>
    </cfRule>
  </conditionalFormatting>
  <conditionalFormatting sqref="Q4">
    <cfRule type="expression" dxfId="13714" priority="75">
      <formula>$D$1&lt;Q4</formula>
    </cfRule>
    <cfRule type="expression" dxfId="13713" priority="76">
      <formula>$D$1&gt;Q4</formula>
    </cfRule>
  </conditionalFormatting>
  <conditionalFormatting sqref="Q4">
    <cfRule type="expression" dxfId="13712" priority="77">
      <formula>$D$1&lt;Q4</formula>
    </cfRule>
    <cfRule type="expression" dxfId="13711" priority="78">
      <formula>$D$1&gt;Q4</formula>
    </cfRule>
  </conditionalFormatting>
  <conditionalFormatting sqref="Q4">
    <cfRule type="expression" dxfId="13710" priority="79">
      <formula>$D$1&lt;Q4</formula>
    </cfRule>
    <cfRule type="expression" dxfId="13709" priority="80">
      <formula>$D$1&gt;Q4</formula>
    </cfRule>
  </conditionalFormatting>
  <conditionalFormatting sqref="Q4">
    <cfRule type="expression" dxfId="13708" priority="81">
      <formula>$D$1&lt;Q4</formula>
    </cfRule>
    <cfRule type="expression" priority="82">
      <formula>$D$1&gt;Q4</formula>
    </cfRule>
  </conditionalFormatting>
  <conditionalFormatting sqref="Q4">
    <cfRule type="expression" priority="83">
      <formula>$D$1&lt;Q4</formula>
    </cfRule>
    <cfRule type="expression" priority="84">
      <formula>$D$1&gt;Q4</formula>
    </cfRule>
  </conditionalFormatting>
  <conditionalFormatting sqref="R5">
    <cfRule type="cellIs" dxfId="13707" priority="85" operator="equal">
      <formula>5</formula>
    </cfRule>
    <cfRule type="cellIs" dxfId="13706" priority="86" operator="equal">
      <formula>4</formula>
    </cfRule>
    <cfRule type="cellIs" dxfId="13705" priority="87" operator="equal">
      <formula>3</formula>
    </cfRule>
  </conditionalFormatting>
  <conditionalFormatting sqref="Q4">
    <cfRule type="expression" dxfId="13704" priority="88">
      <formula>$D$1&lt;Q4</formula>
    </cfRule>
    <cfRule type="expression" dxfId="13703" priority="89">
      <formula>$D$1&gt;Q4</formula>
    </cfRule>
  </conditionalFormatting>
  <conditionalFormatting sqref="Q5">
    <cfRule type="cellIs" dxfId="13702" priority="90" operator="equal">
      <formula>5</formula>
    </cfRule>
    <cfRule type="cellIs" dxfId="13701" priority="91" operator="equal">
      <formula>4</formula>
    </cfRule>
    <cfRule type="cellIs" dxfId="13700" priority="92" operator="equal">
      <formula>3</formula>
    </cfRule>
  </conditionalFormatting>
  <conditionalFormatting sqref="Q4">
    <cfRule type="expression" dxfId="13699" priority="93">
      <formula>$D$1&lt;Q4</formula>
    </cfRule>
    <cfRule type="expression" dxfId="13698" priority="94">
      <formula>$D$1&gt;Q4</formula>
    </cfRule>
  </conditionalFormatting>
  <conditionalFormatting sqref="R4">
    <cfRule type="expression" dxfId="13697" priority="95">
      <formula>$D$1&lt;R4</formula>
    </cfRule>
    <cfRule type="expression" dxfId="13696" priority="96">
      <formula>$D$1&gt;R4</formula>
    </cfRule>
  </conditionalFormatting>
  <conditionalFormatting sqref="Q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Q4">
    <cfRule type="expression" dxfId="13695" priority="100">
      <formula>$D$1&lt;Q4</formula>
    </cfRule>
    <cfRule type="expression" dxfId="13694" priority="101">
      <formula>$D$1&gt;Q4</formula>
    </cfRule>
  </conditionalFormatting>
  <conditionalFormatting sqref="Q4">
    <cfRule type="expression" dxfId="13693" priority="102">
      <formula>$D$1&lt;Q4</formula>
    </cfRule>
    <cfRule type="expression" dxfId="13692" priority="103">
      <formula>$D$1&gt;Q4</formula>
    </cfRule>
  </conditionalFormatting>
  <conditionalFormatting sqref="R4">
    <cfRule type="expression" priority="104">
      <formula>$D$1&lt;R4</formula>
    </cfRule>
    <cfRule type="expression" priority="105">
      <formula>$D$1&gt;R4</formula>
    </cfRule>
  </conditionalFormatting>
  <conditionalFormatting sqref="G4">
    <cfRule type="expression" priority="106">
      <formula>$D$1&lt;G4</formula>
    </cfRule>
    <cfRule type="expression" dxfId="13691" priority="107">
      <formula>$D$1&gt;G4</formula>
    </cfRule>
  </conditionalFormatting>
  <conditionalFormatting sqref="Q5">
    <cfRule type="cellIs" dxfId="13690" priority="108" operator="equal">
      <formula>5</formula>
    </cfRule>
    <cfRule type="cellIs" dxfId="13689" priority="109" operator="equal">
      <formula>4</formula>
    </cfRule>
    <cfRule type="cellIs" dxfId="13688" priority="110" operator="equal">
      <formula>3</formula>
    </cfRule>
  </conditionalFormatting>
  <conditionalFormatting sqref="Q4">
    <cfRule type="expression" dxfId="13687" priority="111">
      <formula>$D$1&lt;Q4</formula>
    </cfRule>
    <cfRule type="expression" dxfId="13686" priority="112">
      <formula>$D$1&gt;Q4</formula>
    </cfRule>
  </conditionalFormatting>
  <conditionalFormatting sqref="Q4">
    <cfRule type="expression" dxfId="13685" priority="113">
      <formula>$D$1&lt;Q4</formula>
    </cfRule>
    <cfRule type="expression" dxfId="13684" priority="114">
      <formula>$D$1&gt;Q4</formula>
    </cfRule>
  </conditionalFormatting>
  <conditionalFormatting sqref="Q4">
    <cfRule type="expression" dxfId="13683" priority="115">
      <formula>$D$1&lt;Q4</formula>
    </cfRule>
    <cfRule type="expression" dxfId="13682" priority="116">
      <formula>$D$1&gt;Q4</formula>
    </cfRule>
  </conditionalFormatting>
  <conditionalFormatting sqref="Q4">
    <cfRule type="expression" dxfId="13681" priority="117">
      <formula>$D$1&lt;Q4</formula>
    </cfRule>
    <cfRule type="expression" dxfId="13680" priority="118">
      <formula>$D$1&gt;Q4</formula>
    </cfRule>
  </conditionalFormatting>
  <conditionalFormatting sqref="Q4">
    <cfRule type="expression" dxfId="13679" priority="119">
      <formula>$D$1&lt;Q4</formula>
    </cfRule>
    <cfRule type="expression" dxfId="13678" priority="120">
      <formula>$D$1&gt;Q4</formula>
    </cfRule>
  </conditionalFormatting>
  <conditionalFormatting sqref="R5">
    <cfRule type="cellIs" dxfId="13677" priority="121" operator="equal">
      <formula>5</formula>
    </cfRule>
    <cfRule type="cellIs" dxfId="13676" priority="122" operator="equal">
      <formula>4</formula>
    </cfRule>
    <cfRule type="cellIs" dxfId="13675" priority="123" operator="equal">
      <formula>3</formula>
    </cfRule>
  </conditionalFormatting>
  <conditionalFormatting sqref="R4">
    <cfRule type="expression" dxfId="13674" priority="124">
      <formula>$D$1&lt;R4</formula>
    </cfRule>
    <cfRule type="expression" dxfId="13673" priority="125">
      <formula>$D$1&gt;R4</formula>
    </cfRule>
  </conditionalFormatting>
  <conditionalFormatting sqref="R4">
    <cfRule type="expression" dxfId="13672" priority="126">
      <formula>$D$1&lt;R4</formula>
    </cfRule>
    <cfRule type="expression" dxfId="13671" priority="127">
      <formula>$D$1&gt;R4</formula>
    </cfRule>
  </conditionalFormatting>
  <conditionalFormatting sqref="R4">
    <cfRule type="expression" dxfId="13670" priority="128">
      <formula>$D$1&lt;R4</formula>
    </cfRule>
    <cfRule type="expression" dxfId="13669" priority="129">
      <formula>$D$1&gt;R4</formula>
    </cfRule>
  </conditionalFormatting>
  <conditionalFormatting sqref="R4">
    <cfRule type="expression" priority="130">
      <formula>$D$1&lt;R4</formula>
    </cfRule>
    <cfRule type="expression" priority="131">
      <formula>$D$1&gt;R4</formula>
    </cfRule>
  </conditionalFormatting>
  <conditionalFormatting sqref="R4">
    <cfRule type="expression" priority="132">
      <formula>$D$1&lt;R4</formula>
    </cfRule>
    <cfRule type="expression" priority="133">
      <formula>$D$1&gt;R4</formula>
    </cfRule>
  </conditionalFormatting>
  <conditionalFormatting sqref="G4">
    <cfRule type="expression" priority="134">
      <formula>$D$1&lt;G4</formula>
    </cfRule>
    <cfRule type="expression" priority="135">
      <formula>$D$1&gt;G4</formula>
    </cfRule>
  </conditionalFormatting>
  <conditionalFormatting sqref="G4">
    <cfRule type="expression" dxfId="13668" priority="136">
      <formula>$D$1&lt;G4</formula>
    </cfRule>
    <cfRule type="expression" dxfId="13667" priority="137">
      <formula>$D$1&gt;G4</formula>
    </cfRule>
  </conditionalFormatting>
  <conditionalFormatting sqref="G4">
    <cfRule type="expression" priority="138">
      <formula>$D$1&lt;G4</formula>
    </cfRule>
    <cfRule type="expression" priority="139">
      <formula>$D$1&gt;G4</formula>
    </cfRule>
  </conditionalFormatting>
  <conditionalFormatting sqref="G5">
    <cfRule type="cellIs" priority="140" operator="equal">
      <formula>5</formula>
    </cfRule>
    <cfRule type="cellIs" dxfId="13666" priority="141" operator="equal">
      <formula>4</formula>
    </cfRule>
    <cfRule type="cellIs" dxfId="13665" priority="142" operator="equal">
      <formula>3</formula>
    </cfRule>
  </conditionalFormatting>
  <conditionalFormatting sqref="G3 L4">
    <cfRule type="expression" dxfId="13664" priority="143">
      <formula>$D$1&lt;G3</formula>
    </cfRule>
    <cfRule type="expression" dxfId="13663" priority="144">
      <formula>$D$1&gt;G3</formula>
    </cfRule>
  </conditionalFormatting>
  <conditionalFormatting sqref="L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L4">
    <cfRule type="expression" dxfId="13662" priority="148">
      <formula>$D$1&lt;L4</formula>
    </cfRule>
    <cfRule type="expression" dxfId="13661" priority="149">
      <formula>$D$1&gt;L4</formula>
    </cfRule>
  </conditionalFormatting>
  <conditionalFormatting sqref="L4">
    <cfRule type="expression" priority="150">
      <formula>$D$1&lt;L4</formula>
    </cfRule>
    <cfRule type="expression" priority="151">
      <formula>$D$1&gt;L4</formula>
    </cfRule>
  </conditionalFormatting>
  <conditionalFormatting sqref="H5">
    <cfRule type="cellIs" priority="152" operator="equal">
      <formula>5</formula>
    </cfRule>
    <cfRule type="cellIs" dxfId="13660" priority="153" operator="equal">
      <formula>4</formula>
    </cfRule>
    <cfRule type="cellIs" dxfId="13659" priority="154" operator="equal">
      <formula>3</formula>
    </cfRule>
  </conditionalFormatting>
  <conditionalFormatting sqref="H4 H3:I3">
    <cfRule type="expression" dxfId="13658" priority="155">
      <formula>$D$1&lt;H3</formula>
    </cfRule>
    <cfRule type="expression" dxfId="13657" priority="156">
      <formula>$D$1&gt;H3</formula>
    </cfRule>
  </conditionalFormatting>
  <conditionalFormatting sqref="H5">
    <cfRule type="cellIs" dxfId="13656" priority="157" operator="equal">
      <formula>5</formula>
    </cfRule>
    <cfRule type="cellIs" dxfId="13655" priority="158" operator="equal">
      <formula>4</formula>
    </cfRule>
    <cfRule type="cellIs" priority="159" operator="equal">
      <formula>3</formula>
    </cfRule>
  </conditionalFormatting>
  <conditionalFormatting sqref="H4">
    <cfRule type="expression" priority="160">
      <formula>$D$1&lt;H4</formula>
    </cfRule>
    <cfRule type="expression" priority="161">
      <formula>$D$1&gt;H4</formula>
    </cfRule>
  </conditionalFormatting>
  <conditionalFormatting sqref="H4">
    <cfRule type="expression" dxfId="13654" priority="162">
      <formula>$D$1&lt;H4</formula>
    </cfRule>
    <cfRule type="expression" dxfId="13653" priority="163">
      <formula>$D$1&gt;H4</formula>
    </cfRule>
  </conditionalFormatting>
  <conditionalFormatting sqref="H5">
    <cfRule type="cellIs" dxfId="13652" priority="164" operator="equal">
      <formula>5</formula>
    </cfRule>
    <cfRule type="cellIs" dxfId="13651" priority="165" operator="equal">
      <formula>4</formula>
    </cfRule>
    <cfRule type="cellIs" dxfId="13650" priority="166" operator="equal">
      <formula>3</formula>
    </cfRule>
  </conditionalFormatting>
  <conditionalFormatting sqref="H3:H4">
    <cfRule type="expression" dxfId="13649" priority="167">
      <formula>$D$1&lt;H3</formula>
    </cfRule>
    <cfRule type="expression" dxfId="13648" priority="168">
      <formula>$D$1&gt;H3</formula>
    </cfRule>
  </conditionalFormatting>
  <conditionalFormatting sqref="H5">
    <cfRule type="cellIs" dxfId="13647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H3:H4">
    <cfRule type="expression" priority="172">
      <formula>$D$1&lt;H3</formula>
    </cfRule>
    <cfRule type="expression" dxfId="13646" priority="173">
      <formula>$D$1&gt;H3</formula>
    </cfRule>
  </conditionalFormatting>
  <conditionalFormatting sqref="I4">
    <cfRule type="expression" dxfId="13645" priority="174">
      <formula>$D$1&lt;I4</formula>
    </cfRule>
    <cfRule type="expression" dxfId="13644" priority="175">
      <formula>$D$1&gt;I4</formula>
    </cfRule>
  </conditionalFormatting>
  <conditionalFormatting sqref="G4">
    <cfRule type="expression" dxfId="13643" priority="176">
      <formula>$D$1&lt;G4</formula>
    </cfRule>
    <cfRule type="expression" priority="177">
      <formula>$D$1&gt;G4</formula>
    </cfRule>
  </conditionalFormatting>
  <conditionalFormatting sqref="J5">
    <cfRule type="cellIs" priority="178" operator="equal">
      <formula>5</formula>
    </cfRule>
    <cfRule type="cellIs" priority="179" operator="equal">
      <formula>4</formula>
    </cfRule>
    <cfRule type="cellIs" dxfId="13642" priority="180" operator="equal">
      <formula>3</formula>
    </cfRule>
  </conditionalFormatting>
  <conditionalFormatting sqref="J3:J4">
    <cfRule type="expression" dxfId="13641" priority="181">
      <formula>$D$4&lt;J3</formula>
    </cfRule>
    <cfRule type="expression" dxfId="13640" priority="182">
      <formula>$D$4&gt;J3</formula>
    </cfRule>
  </conditionalFormatting>
  <conditionalFormatting sqref="J3:J4">
    <cfRule type="expression" dxfId="13639" priority="183">
      <formula>$D$1&lt;J3</formula>
    </cfRule>
    <cfRule type="expression" priority="184">
      <formula>$D$1&gt;J3</formula>
    </cfRule>
  </conditionalFormatting>
  <conditionalFormatting sqref="J4">
    <cfRule type="expression" priority="185">
      <formula>$D$4&lt;J4</formula>
    </cfRule>
    <cfRule type="expression" priority="186">
      <formula>$D$4&gt;J4</formula>
    </cfRule>
  </conditionalFormatting>
  <conditionalFormatting sqref="K5">
    <cfRule type="cellIs" dxfId="13638" priority="187" operator="equal">
      <formula>5</formula>
    </cfRule>
    <cfRule type="cellIs" dxfId="13637" priority="188" operator="equal">
      <formula>4</formula>
    </cfRule>
    <cfRule type="cellIs" dxfId="13636" priority="189" operator="equal">
      <formula>3</formula>
    </cfRule>
  </conditionalFormatting>
  <conditionalFormatting sqref="K4">
    <cfRule type="expression" dxfId="13635" priority="190">
      <formula>$D$1&lt;K4</formula>
    </cfRule>
    <cfRule type="expression" priority="191">
      <formula>$D$1&gt;K4</formula>
    </cfRule>
  </conditionalFormatting>
  <conditionalFormatting sqref="I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F6:F34">
    <cfRule type="cellIs" priority="195" operator="equal">
      <formula>5</formula>
    </cfRule>
    <cfRule type="cellIs" priority="196" operator="equal">
      <formula>4</formula>
    </cfRule>
    <cfRule type="cellIs" dxfId="13634" priority="197" operator="equal">
      <formula>3</formula>
    </cfRule>
  </conditionalFormatting>
  <conditionalFormatting sqref="F3">
    <cfRule type="expression" dxfId="13633" priority="198">
      <formula>$D$4&lt;F3</formula>
    </cfRule>
    <cfRule type="expression" dxfId="13632" priority="199">
      <formula>$D$4&gt;F3</formula>
    </cfRule>
  </conditionalFormatting>
  <conditionalFormatting sqref="F3">
    <cfRule type="expression" dxfId="13631" priority="200">
      <formula>$D$1&lt;F3</formula>
    </cfRule>
    <cfRule type="expression" priority="201">
      <formula>$D$1&gt;F3</formula>
    </cfRule>
  </conditionalFormatting>
  <conditionalFormatting sqref="F4">
    <cfRule type="expression" priority="202">
      <formula>$D$4&lt;F4</formula>
    </cfRule>
    <cfRule type="expression" priority="203">
      <formula>$D$4&gt;F4</formula>
    </cfRule>
  </conditionalFormatting>
  <conditionalFormatting sqref="F4">
    <cfRule type="expression" dxfId="13630" priority="204">
      <formula>$D$1&lt;F4</formula>
    </cfRule>
    <cfRule type="expression" dxfId="13629" priority="205">
      <formula>$D$1&gt;F4</formula>
    </cfRule>
  </conditionalFormatting>
  <conditionalFormatting sqref="F4">
    <cfRule type="expression" dxfId="13628" priority="206">
      <formula>$D$4&lt;F4</formula>
    </cfRule>
    <cfRule type="expression" dxfId="13627" priority="207">
      <formula>$D$4&gt;F4</formula>
    </cfRule>
  </conditionalFormatting>
  <conditionalFormatting sqref="F5">
    <cfRule type="cellIs" dxfId="13626" priority="208" operator="equal">
      <formula>5</formula>
    </cfRule>
    <cfRule type="cellIs" dxfId="13625" priority="209" operator="equal">
      <formula>4</formula>
    </cfRule>
    <cfRule type="cellIs" dxfId="13624" priority="210" operator="equal">
      <formula>3</formula>
    </cfRule>
  </conditionalFormatting>
  <conditionalFormatting sqref="R3">
    <cfRule type="expression" dxfId="13623" priority="211">
      <formula>$D$1&lt;R3</formula>
    </cfRule>
    <cfRule type="expression" priority="212">
      <formula>$D$1&gt;R3</formula>
    </cfRule>
  </conditionalFormatting>
  <conditionalFormatting sqref="H3:H4">
    <cfRule type="expression" priority="213">
      <formula>$D$1&lt;H3</formula>
    </cfRule>
    <cfRule type="expression" priority="214">
      <formula>$D$1&gt;H3</formula>
    </cfRule>
  </conditionalFormatting>
  <conditionalFormatting sqref="I5">
    <cfRule type="cellIs" dxfId="13622" priority="215" operator="equal">
      <formula>5</formula>
    </cfRule>
    <cfRule type="cellIs" dxfId="13621" priority="216" operator="equal">
      <formula>4</formula>
    </cfRule>
    <cfRule type="cellIs" dxfId="13620" priority="217" operator="equal">
      <formula>3</formula>
    </cfRule>
  </conditionalFormatting>
  <conditionalFormatting sqref="L5">
    <cfRule type="cellIs" dxfId="13619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L5">
    <cfRule type="cellIs" priority="221" operator="equal">
      <formula>5</formula>
    </cfRule>
    <cfRule type="cellIs" dxfId="13618" priority="222" operator="equal">
      <formula>4</formula>
    </cfRule>
    <cfRule type="cellIs" dxfId="13617" priority="223" operator="equal">
      <formula>3</formula>
    </cfRule>
  </conditionalFormatting>
  <conditionalFormatting sqref="P20:P34">
    <cfRule type="cellIs" dxfId="13616" priority="224" operator="equal">
      <formula>5</formula>
    </cfRule>
    <cfRule type="cellIs" dxfId="13615" priority="225" operator="equal">
      <formula>4</formula>
    </cfRule>
    <cfRule type="cellIs" dxfId="13614" priority="226" operator="equal">
      <formula>3</formula>
    </cfRule>
  </conditionalFormatting>
  <conditionalFormatting sqref="P3">
    <cfRule type="expression" dxfId="13613" priority="227">
      <formula>$D$1&lt;P3</formula>
    </cfRule>
    <cfRule type="expression" dxfId="13612" priority="228">
      <formula>$D$1&gt;P3</formula>
    </cfRule>
  </conditionalFormatting>
  <conditionalFormatting sqref="P3">
    <cfRule type="expression" dxfId="13611" priority="229">
      <formula>$D$1&lt;P3</formula>
    </cfRule>
    <cfRule type="expression" dxfId="13610" priority="230">
      <formula>$D$1&gt;P3</formula>
    </cfRule>
  </conditionalFormatting>
  <conditionalFormatting sqref="P3">
    <cfRule type="expression" priority="231">
      <formula>$D$1&lt;P3</formula>
    </cfRule>
    <cfRule type="expression" priority="232">
      <formula>$D$1&gt;P3</formula>
    </cfRule>
  </conditionalFormatting>
  <conditionalFormatting sqref="K6:L18 K20:L34 K19">
    <cfRule type="cellIs" priority="233" operator="equal">
      <formula>5</formula>
    </cfRule>
    <cfRule type="cellIs" priority="234" operator="equal">
      <formula>4</formula>
    </cfRule>
    <cfRule type="cellIs" dxfId="13609" priority="235" operator="equal">
      <formula>3</formula>
    </cfRule>
  </conditionalFormatting>
  <conditionalFormatting sqref="L4">
    <cfRule type="expression" dxfId="13608" priority="236">
      <formula>$D$1&lt;L4</formula>
    </cfRule>
    <cfRule type="expression" dxfId="13607" priority="237">
      <formula>$D$1&gt;L4</formula>
    </cfRule>
  </conditionalFormatting>
  <conditionalFormatting sqref="L4">
    <cfRule type="expression" dxfId="13606" priority="238">
      <formula>$D$1&lt;L4</formula>
    </cfRule>
    <cfRule type="expression" dxfId="13605" priority="239">
      <formula>$D$1&gt;L4</formula>
    </cfRule>
  </conditionalFormatting>
  <conditionalFormatting sqref="L5">
    <cfRule type="cellIs" dxfId="13604" priority="240" operator="equal">
      <formula>5</formula>
    </cfRule>
    <cfRule type="cellIs" dxfId="13603" priority="241" operator="equal">
      <formula>4</formula>
    </cfRule>
    <cfRule type="cellIs" dxfId="13602" priority="242" operator="equal">
      <formula>3</formula>
    </cfRule>
  </conditionalFormatting>
  <conditionalFormatting sqref="L4">
    <cfRule type="expression" dxfId="13601" priority="243">
      <formula>$D$1&lt;L4</formula>
    </cfRule>
    <cfRule type="expression" priority="244">
      <formula>$D$1&gt;L4</formula>
    </cfRule>
  </conditionalFormatting>
  <conditionalFormatting sqref="L4">
    <cfRule type="expression" priority="245">
      <formula>$D$1&lt;L4</formula>
    </cfRule>
    <cfRule type="expression" priority="246">
      <formula>$D$1&gt;L4</formula>
    </cfRule>
  </conditionalFormatting>
  <conditionalFormatting sqref="L4">
    <cfRule type="expression" dxfId="13600" priority="247">
      <formula>$D$1&lt;L4</formula>
    </cfRule>
    <cfRule type="expression" dxfId="13599" priority="248">
      <formula>$D$1&gt;L4</formula>
    </cfRule>
  </conditionalFormatting>
  <conditionalFormatting sqref="L4">
    <cfRule type="expression" dxfId="13598" priority="249">
      <formula>$D$1&lt;L4</formula>
    </cfRule>
    <cfRule type="expression" dxfId="13597" priority="250">
      <formula>$D$1&gt;L4</formula>
    </cfRule>
  </conditionalFormatting>
  <conditionalFormatting sqref="J4">
    <cfRule type="expression" dxfId="13596" priority="251">
      <formula>$D$1&lt;J4</formula>
    </cfRule>
    <cfRule type="expression" dxfId="13595" priority="252">
      <formula>$D$1&gt;J4</formula>
    </cfRule>
  </conditionalFormatting>
  <conditionalFormatting sqref="J4">
    <cfRule type="expression" dxfId="13594" priority="253">
      <formula>$D$1&lt;J4</formula>
    </cfRule>
    <cfRule type="expression" dxfId="13593" priority="254">
      <formula>$D$1&gt;J4</formula>
    </cfRule>
  </conditionalFormatting>
  <conditionalFormatting sqref="J4">
    <cfRule type="expression" dxfId="13592" priority="255">
      <formula>$D$1&lt;J4</formula>
    </cfRule>
    <cfRule type="expression" priority="256">
      <formula>$D$1&gt;J4</formula>
    </cfRule>
  </conditionalFormatting>
  <conditionalFormatting sqref="H5">
    <cfRule type="cellIs" priority="257" operator="equal">
      <formula>5</formula>
    </cfRule>
    <cfRule type="cellIs" priority="258" operator="equal">
      <formula>4</formula>
    </cfRule>
    <cfRule type="cellIs" dxfId="13591" priority="259" operator="equal">
      <formula>3</formula>
    </cfRule>
  </conditionalFormatting>
  <conditionalFormatting sqref="H3:H4">
    <cfRule type="expression" dxfId="13590" priority="260">
      <formula>$D$4&lt;H3</formula>
    </cfRule>
    <cfRule type="expression" priority="261">
      <formula>$D$4&gt;H3</formula>
    </cfRule>
  </conditionalFormatting>
  <conditionalFormatting sqref="H4">
    <cfRule type="expression" priority="262">
      <formula>$D$4&lt;H4</formula>
    </cfRule>
    <cfRule type="expression" priority="263">
      <formula>$D$4&gt;H4</formula>
    </cfRule>
  </conditionalFormatting>
  <conditionalFormatting sqref="I4">
    <cfRule type="expression" priority="264">
      <formula>$D$1&lt;I4</formula>
    </cfRule>
    <cfRule type="expression" priority="265">
      <formula>$D$1&gt;I4</formula>
    </cfRule>
  </conditionalFormatting>
  <conditionalFormatting sqref="K4">
    <cfRule type="expression" priority="266">
      <formula>$D$4&lt;K4</formula>
    </cfRule>
    <cfRule type="expression" dxfId="13589" priority="267">
      <formula>$D$4&gt;K4</formula>
    </cfRule>
  </conditionalFormatting>
  <conditionalFormatting sqref="K4">
    <cfRule type="expression" dxfId="13588" priority="268">
      <formula>$D$1&lt;K4</formula>
    </cfRule>
    <cfRule type="expression" dxfId="13587" priority="269">
      <formula>$D$1&gt;K4</formula>
    </cfRule>
  </conditionalFormatting>
  <conditionalFormatting sqref="K4">
    <cfRule type="expression" dxfId="13586" priority="270">
      <formula>$D$4&lt;K4</formula>
    </cfRule>
    <cfRule type="expression" dxfId="13585" priority="271">
      <formula>$D$4&gt;K4</formula>
    </cfRule>
  </conditionalFormatting>
  <conditionalFormatting sqref="L3">
    <cfRule type="expression" dxfId="13584" priority="272">
      <formula>$D$1&lt;L3</formula>
    </cfRule>
    <cfRule type="expression" priority="273">
      <formula>$D$1&gt;L3</formula>
    </cfRule>
  </conditionalFormatting>
  <conditionalFormatting sqref="L4">
    <cfRule type="expression" priority="274">
      <formula>$D$1&lt;L4</formula>
    </cfRule>
    <cfRule type="expression" priority="275">
      <formula>$D$1&gt;L4</formula>
    </cfRule>
  </conditionalFormatting>
  <conditionalFormatting sqref="K4">
    <cfRule type="expression" dxfId="13583" priority="276">
      <formula>$D$1&lt;K4</formula>
    </cfRule>
    <cfRule type="expression" dxfId="13582" priority="277">
      <formula>$D$1&gt;K4</formula>
    </cfRule>
  </conditionalFormatting>
  <conditionalFormatting sqref="K4">
    <cfRule type="expression" priority="278">
      <formula>$D$1&lt;K4</formula>
    </cfRule>
    <cfRule type="expression" priority="279">
      <formula>$D$1&gt;K4</formula>
    </cfRule>
  </conditionalFormatting>
  <conditionalFormatting sqref="K5">
    <cfRule type="cellIs" priority="280" operator="equal">
      <formula>5</formula>
    </cfRule>
    <cfRule type="cellIs" dxfId="13581" priority="281" operator="equal">
      <formula>4</formula>
    </cfRule>
    <cfRule type="cellIs" dxfId="13580" priority="282" operator="equal">
      <formula>3</formula>
    </cfRule>
  </conditionalFormatting>
  <conditionalFormatting sqref="K4">
    <cfRule type="expression" priority="283">
      <formula>$D$1&lt;K4</formula>
    </cfRule>
    <cfRule type="expression" priority="284">
      <formula>$D$1&gt;K4</formula>
    </cfRule>
  </conditionalFormatting>
  <conditionalFormatting sqref="K4">
    <cfRule type="expression" priority="285">
      <formula>$D$1&lt;K4</formula>
    </cfRule>
    <cfRule type="expression" dxfId="13579" priority="286">
      <formula>$D$1&gt;K4</formula>
    </cfRule>
  </conditionalFormatting>
  <conditionalFormatting sqref="K4">
    <cfRule type="expression" dxfId="13578" priority="287">
      <formula>$D$1&lt;K4</formula>
    </cfRule>
    <cfRule type="expression" dxfId="13577" priority="288">
      <formula>$D$1&gt;K4</formula>
    </cfRule>
  </conditionalFormatting>
  <conditionalFormatting sqref="K4">
    <cfRule type="expression" dxfId="13576" priority="289">
      <formula>$D$1&lt;K4</formula>
    </cfRule>
    <cfRule type="expression" dxfId="13575" priority="290">
      <formula>$D$1&gt;K4</formula>
    </cfRule>
  </conditionalFormatting>
  <conditionalFormatting sqref="L3">
    <cfRule type="expression" dxfId="13574" priority="291">
      <formula>$D$1&lt;L3</formula>
    </cfRule>
    <cfRule type="expression" priority="292">
      <formula>$D$1&gt;L3</formula>
    </cfRule>
  </conditionalFormatting>
  <conditionalFormatting sqref="K3">
    <cfRule type="expression" priority="293">
      <formula>$D$1&lt;K3</formula>
    </cfRule>
    <cfRule type="expression" priority="294">
      <formula>$D$1&gt;K3</formula>
    </cfRule>
  </conditionalFormatting>
  <conditionalFormatting sqref="L5">
    <cfRule type="cellIs" dxfId="13573" priority="295" operator="equal">
      <formula>5</formula>
    </cfRule>
    <cfRule type="cellIs" dxfId="13572" priority="296" operator="equal">
      <formula>4</formula>
    </cfRule>
    <cfRule type="cellIs" dxfId="13571" priority="297" operator="equal">
      <formula>3</formula>
    </cfRule>
  </conditionalFormatting>
  <conditionalFormatting sqref="J5">
    <cfRule type="cellIs" dxfId="13570" priority="298" operator="equal">
      <formula>5</formula>
    </cfRule>
    <cfRule type="cellIs" dxfId="13569" priority="299" operator="equal">
      <formula>4</formula>
    </cfRule>
    <cfRule type="cellIs" dxfId="13568" priority="300" operator="equal">
      <formula>3</formula>
    </cfRule>
  </conditionalFormatting>
  <conditionalFormatting sqref="J5">
    <cfRule type="cellIs" dxfId="13567" priority="301" operator="equal">
      <formula>5</formula>
    </cfRule>
    <cfRule type="cellIs" dxfId="13566" priority="302" operator="equal">
      <formula>4</formula>
    </cfRule>
    <cfRule type="cellIs" dxfId="13565" priority="303" operator="equal">
      <formula>3</formula>
    </cfRule>
  </conditionalFormatting>
  <conditionalFormatting sqref="J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M6:N34 L19">
    <cfRule type="cellIs" dxfId="13564" priority="307" operator="equal">
      <formula>5</formula>
    </cfRule>
    <cfRule type="cellIs" dxfId="13563" priority="308" operator="equal">
      <formula>4</formula>
    </cfRule>
    <cfRule type="cellIs" priority="309" operator="equal">
      <formula>3</formula>
    </cfRule>
  </conditionalFormatting>
  <conditionalFormatting sqref="N3">
    <cfRule type="expression" priority="310">
      <formula>$D$1&lt;N3</formula>
    </cfRule>
    <cfRule type="expression" priority="311">
      <formula>$D$1&gt;N3</formula>
    </cfRule>
  </conditionalFormatting>
  <conditionalFormatting sqref="N5">
    <cfRule type="cellIs" priority="312" operator="equal">
      <formula>5</formula>
    </cfRule>
    <cfRule type="cellIs" priority="313" operator="equal">
      <formula>4</formula>
    </cfRule>
    <cfRule type="cellIs" priority="314" operator="equal">
      <formula>3</formula>
    </cfRule>
  </conditionalFormatting>
  <conditionalFormatting sqref="M4">
    <cfRule type="expression" dxfId="13562" priority="315">
      <formula>$D$1&lt;M4</formula>
    </cfRule>
    <cfRule type="expression" dxfId="13561" priority="316">
      <formula>$D$1&gt;M4</formula>
    </cfRule>
  </conditionalFormatting>
  <conditionalFormatting sqref="M5">
    <cfRule type="cellIs" dxfId="13560" priority="317" operator="equal">
      <formula>5</formula>
    </cfRule>
    <cfRule type="cellIs" dxfId="13559" priority="318" operator="equal">
      <formula>4</formula>
    </cfRule>
    <cfRule type="cellIs" dxfId="13558" priority="319" operator="equal">
      <formula>3</formula>
    </cfRule>
  </conditionalFormatting>
  <conditionalFormatting sqref="M4">
    <cfRule type="expression" dxfId="13557" priority="320">
      <formula>$D$1&lt;M4</formula>
    </cfRule>
    <cfRule type="expression" priority="321">
      <formula>$D$1&gt;M4</formula>
    </cfRule>
  </conditionalFormatting>
  <conditionalFormatting sqref="M4">
    <cfRule type="expression" priority="322">
      <formula>$D$1&lt;M4</formula>
    </cfRule>
    <cfRule type="expression" priority="323">
      <formula>$D$1&gt;M4</formula>
    </cfRule>
  </conditionalFormatting>
  <conditionalFormatting sqref="N4">
    <cfRule type="expression" dxfId="13556" priority="324">
      <formula>$D$1&lt;N4</formula>
    </cfRule>
    <cfRule type="expression" dxfId="13555" priority="325">
      <formula>$D$1&gt;N4</formula>
    </cfRule>
  </conditionalFormatting>
  <conditionalFormatting sqref="N4">
    <cfRule type="expression" priority="326">
      <formula>$D$1&lt;N4</formula>
    </cfRule>
    <cfRule type="expression" priority="327">
      <formula>$D$1&gt;N4</formula>
    </cfRule>
  </conditionalFormatting>
  <conditionalFormatting sqref="N4">
    <cfRule type="expression" priority="328">
      <formula>$D$1&lt;N4</formula>
    </cfRule>
    <cfRule type="expression" dxfId="13554" priority="329">
      <formula>$D$1&gt;N4</formula>
    </cfRule>
  </conditionalFormatting>
  <conditionalFormatting sqref="N4">
    <cfRule type="expression" dxfId="13553" priority="330">
      <formula>$D$1&lt;N4</formula>
    </cfRule>
    <cfRule type="expression" priority="331">
      <formula>$D$1&gt;N4</formula>
    </cfRule>
  </conditionalFormatting>
  <conditionalFormatting sqref="N4">
    <cfRule type="expression" priority="332">
      <formula>$D$1&lt;N4</formula>
    </cfRule>
    <cfRule type="expression" priority="333">
      <formula>$D$1&gt;N4</formula>
    </cfRule>
  </conditionalFormatting>
  <conditionalFormatting sqref="N4">
    <cfRule type="expression" dxfId="13552" priority="334">
      <formula>$D$1&lt;N4</formula>
    </cfRule>
    <cfRule type="expression" dxfId="13551" priority="335">
      <formula>$D$1&gt;N4</formula>
    </cfRule>
  </conditionalFormatting>
  <conditionalFormatting sqref="M4">
    <cfRule type="expression" dxfId="13550" priority="336">
      <formula>$D$1&lt;M4</formula>
    </cfRule>
    <cfRule type="expression" dxfId="13549" priority="337">
      <formula>$D$1&gt;M4</formula>
    </cfRule>
  </conditionalFormatting>
  <conditionalFormatting sqref="M4">
    <cfRule type="expression" dxfId="13548" priority="338">
      <formula>$D$1&lt;M4</formula>
    </cfRule>
    <cfRule type="expression" dxfId="13547" priority="339">
      <formula>$D$1&gt;M4</formula>
    </cfRule>
  </conditionalFormatting>
  <conditionalFormatting sqref="M5">
    <cfRule type="cellIs" priority="340" operator="equal">
      <formula>5</formula>
    </cfRule>
    <cfRule type="cellIs" priority="341" operator="equal">
      <formula>4</formula>
    </cfRule>
    <cfRule type="cellIs" priority="342" operator="equal">
      <formula>3</formula>
    </cfRule>
  </conditionalFormatting>
  <conditionalFormatting sqref="M4">
    <cfRule type="expression" dxfId="13546" priority="343">
      <formula>$D$1&lt;M4</formula>
    </cfRule>
    <cfRule type="expression" dxfId="13545" priority="344">
      <formula>$D$1&gt;M4</formula>
    </cfRule>
  </conditionalFormatting>
  <conditionalFormatting sqref="M4">
    <cfRule type="expression" dxfId="13544" priority="345">
      <formula>$D$1&lt;M4</formula>
    </cfRule>
    <cfRule type="expression" dxfId="13543" priority="346">
      <formula>$D$1&gt;M4</formula>
    </cfRule>
  </conditionalFormatting>
  <conditionalFormatting sqref="M5">
    <cfRule type="cellIs" priority="347" operator="equal">
      <formula>5</formula>
    </cfRule>
    <cfRule type="cellIs" priority="348" operator="equal">
      <formula>4</formula>
    </cfRule>
    <cfRule type="cellIs" priority="349" operator="equal">
      <formula>3</formula>
    </cfRule>
  </conditionalFormatting>
  <conditionalFormatting sqref="M4">
    <cfRule type="expression" dxfId="13542" priority="350">
      <formula>$D$1&lt;M4</formula>
    </cfRule>
    <cfRule type="expression" dxfId="13541" priority="351">
      <formula>$D$1&gt;M4</formula>
    </cfRule>
  </conditionalFormatting>
  <conditionalFormatting sqref="M4">
    <cfRule type="expression" priority="352">
      <formula>$D$1&lt;M4</formula>
    </cfRule>
    <cfRule type="expression" priority="353">
      <formula>$D$1&gt;M4</formula>
    </cfRule>
  </conditionalFormatting>
  <conditionalFormatting sqref="M4">
    <cfRule type="expression" priority="354">
      <formula>$D$1&lt;M4</formula>
    </cfRule>
    <cfRule type="expression" priority="355">
      <formula>$D$1&gt;M4</formula>
    </cfRule>
  </conditionalFormatting>
  <conditionalFormatting sqref="M4">
    <cfRule type="expression" priority="356">
      <formula>$D$1&lt;M4</formula>
    </cfRule>
    <cfRule type="expression" priority="357">
      <formula>$D$1&gt;M4</formula>
    </cfRule>
  </conditionalFormatting>
  <conditionalFormatting sqref="M4">
    <cfRule type="expression" dxfId="13540" priority="358">
      <formula>$D$1&lt;M4</formula>
    </cfRule>
    <cfRule type="expression" dxfId="13539" priority="359">
      <formula>$D$1&gt;M4</formula>
    </cfRule>
  </conditionalFormatting>
  <conditionalFormatting sqref="M3">
    <cfRule type="expression" dxfId="13538" priority="360">
      <formula>$D$1&lt;M3</formula>
    </cfRule>
    <cfRule type="expression" dxfId="13537" priority="361">
      <formula>$D$1&gt;M3</formula>
    </cfRule>
  </conditionalFormatting>
  <conditionalFormatting sqref="O5:O34">
    <cfRule type="cellIs" dxfId="13536" priority="362" operator="equal">
      <formula>5</formula>
    </cfRule>
    <cfRule type="cellIs" dxfId="13535" priority="363" operator="equal">
      <formula>4</formula>
    </cfRule>
    <cfRule type="cellIs" dxfId="13534" priority="364" operator="equal">
      <formula>3</formula>
    </cfRule>
  </conditionalFormatting>
  <conditionalFormatting sqref="O3">
    <cfRule type="expression" dxfId="13533" priority="365">
      <formula>$D$1&lt;O3</formula>
    </cfRule>
    <cfRule type="expression" dxfId="13532" priority="366">
      <formula>$D$1&gt;O3</formula>
    </cfRule>
  </conditionalFormatting>
  <conditionalFormatting sqref="R3">
    <cfRule type="expression" dxfId="13531" priority="367">
      <formula>$D$1&lt;R3</formula>
    </cfRule>
    <cfRule type="expression" dxfId="13530" priority="368">
      <formula>$D$1&gt;R3</formula>
    </cfRule>
  </conditionalFormatting>
  <conditionalFormatting sqref="R3">
    <cfRule type="expression" dxfId="13529" priority="369">
      <formula>$D$1&lt;R3</formula>
    </cfRule>
    <cfRule type="expression" dxfId="13528" priority="370">
      <formula>$D$1&gt;R3</formula>
    </cfRule>
  </conditionalFormatting>
  <conditionalFormatting sqref="R4">
    <cfRule type="expression" dxfId="13527" priority="371">
      <formula>$D$1&lt;R4</formula>
    </cfRule>
    <cfRule type="expression" priority="372">
      <formula>$D$1&gt;R4</formula>
    </cfRule>
  </conditionalFormatting>
  <conditionalFormatting sqref="R4">
    <cfRule type="expression" priority="373">
      <formula>$D$1&lt;R4</formula>
    </cfRule>
    <cfRule type="expression" priority="374">
      <formula>$D$1&gt;R4</formula>
    </cfRule>
  </conditionalFormatting>
  <conditionalFormatting sqref="R4">
    <cfRule type="expression" dxfId="13526" priority="375">
      <formula>$D$1&lt;R4</formula>
    </cfRule>
    <cfRule type="expression" dxfId="13525" priority="376">
      <formula>$D$1&gt;R4</formula>
    </cfRule>
  </conditionalFormatting>
  <conditionalFormatting sqref="R5">
    <cfRule type="cellIs" dxfId="13524" priority="377" operator="equal">
      <formula>5</formula>
    </cfRule>
    <cfRule type="cellIs" dxfId="13523" priority="378" operator="equal">
      <formula>4</formula>
    </cfRule>
    <cfRule type="cellIs" dxfId="13522" priority="379" operator="equal">
      <formula>3</formula>
    </cfRule>
  </conditionalFormatting>
  <conditionalFormatting sqref="R4">
    <cfRule type="expression" dxfId="13521" priority="380">
      <formula>$D$1&lt;R4</formula>
    </cfRule>
    <cfRule type="expression" dxfId="13520" priority="381">
      <formula>$D$1&gt;R4</formula>
    </cfRule>
  </conditionalFormatting>
  <conditionalFormatting sqref="R4">
    <cfRule type="expression" dxfId="13519" priority="382">
      <formula>$D$1&lt;R4</formula>
    </cfRule>
    <cfRule type="expression" dxfId="13518" priority="383">
      <formula>$D$1&gt;R4</formula>
    </cfRule>
  </conditionalFormatting>
  <conditionalFormatting sqref="R5">
    <cfRule type="cellIs" dxfId="13517" priority="384" operator="equal">
      <formula>5</formula>
    </cfRule>
    <cfRule type="cellIs" dxfId="13516" priority="385" operator="equal">
      <formula>4</formula>
    </cfRule>
    <cfRule type="cellIs" dxfId="13515" priority="386" operator="equal">
      <formula>3</formula>
    </cfRule>
  </conditionalFormatting>
  <conditionalFormatting sqref="R4">
    <cfRule type="expression" priority="387">
      <formula>$D$1&lt;R4</formula>
    </cfRule>
    <cfRule type="expression" priority="388">
      <formula>$D$1&gt;R4</formula>
    </cfRule>
  </conditionalFormatting>
  <conditionalFormatting sqref="R4">
    <cfRule type="expression" priority="389">
      <formula>$D$1&lt;R4</formula>
    </cfRule>
    <cfRule type="expression" priority="390">
      <formula>$D$1&gt;R4</formula>
    </cfRule>
  </conditionalFormatting>
  <conditionalFormatting sqref="R4">
    <cfRule type="expression" priority="391">
      <formula>$D$1&lt;R4</formula>
    </cfRule>
    <cfRule type="expression" dxfId="13514" priority="392">
      <formula>$D$1&gt;R4</formula>
    </cfRule>
  </conditionalFormatting>
  <conditionalFormatting sqref="R4">
    <cfRule type="expression" dxfId="13513" priority="393">
      <formula>$D$1&lt;R4</formula>
    </cfRule>
    <cfRule type="expression" dxfId="13512" priority="394">
      <formula>$D$1&gt;R4</formula>
    </cfRule>
  </conditionalFormatting>
  <conditionalFormatting sqref="R4">
    <cfRule type="expression" dxfId="13511" priority="395">
      <formula>$D$1&lt;R4</formula>
    </cfRule>
    <cfRule type="expression" dxfId="13510" priority="396">
      <formula>$D$1&gt;R4</formula>
    </cfRule>
  </conditionalFormatting>
  <conditionalFormatting sqref="R4">
    <cfRule type="expression" dxfId="13509" priority="397">
      <formula>$D$1&lt;R4</formula>
    </cfRule>
    <cfRule type="expression" dxfId="13508" priority="398">
      <formula>$D$1&gt;R4</formula>
    </cfRule>
  </conditionalFormatting>
  <conditionalFormatting sqref="R4">
    <cfRule type="expression" dxfId="13507" priority="399">
      <formula>$D$1&lt;R4</formula>
    </cfRule>
    <cfRule type="expression" dxfId="13506" priority="400">
      <formula>$D$1&gt;R4</formula>
    </cfRule>
  </conditionalFormatting>
  <conditionalFormatting sqref="R4">
    <cfRule type="expression" priority="401">
      <formula>$D$1&lt;R4</formula>
    </cfRule>
    <cfRule type="expression" priority="402">
      <formula>$D$1&gt;R4</formula>
    </cfRule>
  </conditionalFormatting>
  <conditionalFormatting sqref="R5">
    <cfRule type="cellIs" priority="403" operator="equal">
      <formula>5</formula>
    </cfRule>
    <cfRule type="cellIs" dxfId="13505" priority="404" operator="equal">
      <formula>4</formula>
    </cfRule>
    <cfRule type="cellIs" dxfId="13504" priority="405" operator="equal">
      <formula>3</formula>
    </cfRule>
  </conditionalFormatting>
  <conditionalFormatting sqref="R4">
    <cfRule type="expression" priority="406">
      <formula>$D$1&lt;R4</formula>
    </cfRule>
    <cfRule type="expression" priority="407">
      <formula>$D$1&gt;R4</formula>
    </cfRule>
  </conditionalFormatting>
  <conditionalFormatting sqref="R5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R4">
    <cfRule type="expression" priority="411">
      <formula>$D$1&lt;R4</formula>
    </cfRule>
    <cfRule type="expression" dxfId="13503" priority="412">
      <formula>$D$1&gt;R4</formula>
    </cfRule>
  </conditionalFormatting>
  <conditionalFormatting sqref="R4">
    <cfRule type="expression" dxfId="13502" priority="413">
      <formula>$D$1&lt;R4</formula>
    </cfRule>
    <cfRule type="expression" dxfId="13501" priority="414">
      <formula>$D$1&gt;R4</formula>
    </cfRule>
  </conditionalFormatting>
  <conditionalFormatting sqref="R5">
    <cfRule type="cellIs" dxfId="13500" priority="415" operator="equal">
      <formula>5</formula>
    </cfRule>
    <cfRule type="cellIs" dxfId="13499" priority="416" operator="equal">
      <formula>4</formula>
    </cfRule>
    <cfRule type="cellIs" dxfId="13498" priority="417" operator="equal">
      <formula>3</formula>
    </cfRule>
  </conditionalFormatting>
  <conditionalFormatting sqref="R4">
    <cfRule type="expression" priority="418">
      <formula>$D$1&lt;R4</formula>
    </cfRule>
    <cfRule type="expression" priority="419">
      <formula>$D$1&gt;R4</formula>
    </cfRule>
  </conditionalFormatting>
  <conditionalFormatting sqref="R4">
    <cfRule type="expression" priority="420">
      <formula>$D$1&lt;R4</formula>
    </cfRule>
    <cfRule type="expression" dxfId="13497" priority="421">
      <formula>$D$1&gt;R4</formula>
    </cfRule>
  </conditionalFormatting>
  <conditionalFormatting sqref="R4">
    <cfRule type="expression" dxfId="13496" priority="422">
      <formula>$D$1&lt;R4</formula>
    </cfRule>
    <cfRule type="expression" priority="423">
      <formula>$D$1&gt;R4</formula>
    </cfRule>
  </conditionalFormatting>
  <conditionalFormatting sqref="R4">
    <cfRule type="expression" priority="424">
      <formula>$D$1&lt;R4</formula>
    </cfRule>
    <cfRule type="expression" priority="425">
      <formula>$D$1&gt;R4</formula>
    </cfRule>
  </conditionalFormatting>
  <conditionalFormatting sqref="R4">
    <cfRule type="expression" dxfId="13495" priority="426">
      <formula>$D$1&lt;R4</formula>
    </cfRule>
    <cfRule type="expression" dxfId="13494" priority="427">
      <formula>$D$1&gt;R4</formula>
    </cfRule>
  </conditionalFormatting>
  <conditionalFormatting sqref="Q6:Q34 R19">
    <cfRule type="cellIs" priority="428" operator="equal">
      <formula>5</formula>
    </cfRule>
    <cfRule type="cellIs" priority="429" operator="equal">
      <formula>4</formula>
    </cfRule>
    <cfRule type="cellIs" priority="430" operator="equal">
      <formula>3</formula>
    </cfRule>
  </conditionalFormatting>
  <conditionalFormatting sqref="Q5">
    <cfRule type="cellIs" dxfId="13493" priority="431" operator="equal">
      <formula>5</formula>
    </cfRule>
    <cfRule type="cellIs" dxfId="13492" priority="432" operator="equal">
      <formula>4</formula>
    </cfRule>
    <cfRule type="cellIs" dxfId="13491" priority="433" operator="equal">
      <formula>3</formula>
    </cfRule>
  </conditionalFormatting>
  <conditionalFormatting sqref="Q3:Q4">
    <cfRule type="expression" dxfId="13490" priority="434">
      <formula>$D$1&lt;Q3</formula>
    </cfRule>
    <cfRule type="expression" dxfId="13489" priority="435">
      <formula>$D$1&gt;Q3</formula>
    </cfRule>
  </conditionalFormatting>
  <conditionalFormatting sqref="Q5">
    <cfRule type="cellIs" dxfId="13488" priority="436" operator="equal">
      <formula>5</formula>
    </cfRule>
    <cfRule type="cellIs" priority="437" operator="equal">
      <formula>4</formula>
    </cfRule>
    <cfRule type="cellIs" priority="438" operator="equal">
      <formula>3</formula>
    </cfRule>
  </conditionalFormatting>
  <conditionalFormatting sqref="Q4">
    <cfRule type="expression" priority="439">
      <formula>$D$1&lt;Q4</formula>
    </cfRule>
    <cfRule type="expression" dxfId="13487" priority="440">
      <formula>$D$1&gt;Q4</formula>
    </cfRule>
  </conditionalFormatting>
  <conditionalFormatting sqref="Q4">
    <cfRule type="expression" dxfId="13486" priority="441">
      <formula>$D$1&lt;Q4</formula>
    </cfRule>
    <cfRule type="expression" dxfId="13485" priority="442">
      <formula>$D$1&gt;Q4</formula>
    </cfRule>
  </conditionalFormatting>
  <conditionalFormatting sqref="Q5">
    <cfRule type="cellIs" dxfId="13484" priority="443" operator="equal">
      <formula>5</formula>
    </cfRule>
    <cfRule type="cellIs" priority="444" operator="equal">
      <formula>4</formula>
    </cfRule>
    <cfRule type="cellIs" priority="445" operator="equal">
      <formula>3</formula>
    </cfRule>
  </conditionalFormatting>
  <conditionalFormatting sqref="Q3:Q4">
    <cfRule type="expression" priority="446">
      <formula>$D$1&lt;Q3</formula>
    </cfRule>
    <cfRule type="expression" dxfId="13483" priority="447">
      <formula>$D$1&gt;Q3</formula>
    </cfRule>
  </conditionalFormatting>
  <conditionalFormatting sqref="Q5">
    <cfRule type="cellIs" dxfId="13482" priority="448" operator="equal">
      <formula>5</formula>
    </cfRule>
    <cfRule type="cellIs" priority="449" operator="equal">
      <formula>4</formula>
    </cfRule>
    <cfRule type="cellIs" priority="450" operator="equal">
      <formula>3</formula>
    </cfRule>
  </conditionalFormatting>
  <conditionalFormatting sqref="Q3:Q4">
    <cfRule type="expression" priority="451">
      <formula>$D$1&lt;Q3</formula>
    </cfRule>
    <cfRule type="expression" priority="452">
      <formula>$D$1&gt;Q3</formula>
    </cfRule>
  </conditionalFormatting>
  <conditionalFormatting sqref="O4">
    <cfRule type="expression" priority="453">
      <formula>$D$1&lt;O4</formula>
    </cfRule>
    <cfRule type="expression" priority="454">
      <formula>$D$1&gt;O4</formula>
    </cfRule>
  </conditionalFormatting>
  <conditionalFormatting sqref="P5">
    <cfRule type="cellIs" dxfId="13481" priority="455" operator="equal">
      <formula>5</formula>
    </cfRule>
    <cfRule type="cellIs" dxfId="13480" priority="456" operator="equal">
      <formula>4</formula>
    </cfRule>
    <cfRule type="cellIs" dxfId="13479" priority="457" operator="equal">
      <formula>3</formula>
    </cfRule>
  </conditionalFormatting>
  <conditionalFormatting sqref="P6:P19">
    <cfRule type="cellIs" dxfId="13478" priority="458" operator="equal">
      <formula>5</formula>
    </cfRule>
    <cfRule type="cellIs" dxfId="13477" priority="459" operator="equal">
      <formula>4</formula>
    </cfRule>
    <cfRule type="cellIs" dxfId="13476" priority="460" operator="equal">
      <formula>3</formula>
    </cfRule>
  </conditionalFormatting>
  <conditionalFormatting sqref="P5">
    <cfRule type="cellIs" dxfId="13475" priority="461" operator="equal">
      <formula>5</formula>
    </cfRule>
    <cfRule type="cellIs" dxfId="13474" priority="462" operator="equal">
      <formula>4</formula>
    </cfRule>
    <cfRule type="cellIs" dxfId="13473" priority="463" operator="equal">
      <formula>3</formula>
    </cfRule>
  </conditionalFormatting>
  <conditionalFormatting sqref="P4">
    <cfRule type="expression" dxfId="13472" priority="464">
      <formula>$D$1&lt;P4</formula>
    </cfRule>
    <cfRule type="expression" dxfId="13471" priority="465">
      <formula>$D$1&gt;P4</formula>
    </cfRule>
  </conditionalFormatting>
  <conditionalFormatting sqref="P4">
    <cfRule type="expression" dxfId="13470" priority="466">
      <formula>$D$1&lt;P4</formula>
    </cfRule>
    <cfRule type="expression" dxfId="13469" priority="467">
      <formula>$D$1&gt;P4</formula>
    </cfRule>
  </conditionalFormatting>
  <conditionalFormatting sqref="P4">
    <cfRule type="expression" dxfId="13468" priority="468">
      <formula>$D$1&lt;P4</formula>
    </cfRule>
    <cfRule type="expression" priority="469">
      <formula>$D$1&gt;P4</formula>
    </cfRule>
  </conditionalFormatting>
  <conditionalFormatting sqref="P4">
    <cfRule type="expression" priority="470">
      <formula>$D$1&lt;P4</formula>
    </cfRule>
    <cfRule type="expression" priority="471">
      <formula>$D$1&gt;P4</formula>
    </cfRule>
  </conditionalFormatting>
  <conditionalFormatting sqref="P4">
    <cfRule type="expression" dxfId="13467" priority="472">
      <formula>$D$1&lt;P4</formula>
    </cfRule>
    <cfRule type="expression" dxfId="13466" priority="473">
      <formula>$D$1&gt;P4</formula>
    </cfRule>
  </conditionalFormatting>
  <conditionalFormatting sqref="P4">
    <cfRule type="expression" dxfId="13465" priority="474">
      <formula>$D$1&lt;P4</formula>
    </cfRule>
    <cfRule type="expression" dxfId="13464" priority="475">
      <formula>$D$1&gt;P4</formula>
    </cfRule>
  </conditionalFormatting>
  <pageMargins left="0.7" right="0.7" top="0.75" bottom="0.75" header="0.51180555555555496" footer="0.51180555555555496"/>
  <pageSetup paperSize="9" scale="52" firstPageNumber="0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K48"/>
  <sheetViews>
    <sheetView view="pageBreakPreview" zoomScale="65" zoomScaleNormal="70" zoomScalePageLayoutView="65" workbookViewId="0">
      <selection activeCell="H6" sqref="H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5.44140625" style="15" customWidth="1"/>
    <col min="5" max="5" width="5.5546875" style="15" customWidth="1"/>
    <col min="6" max="6" width="6.88671875" hidden="1" customWidth="1"/>
    <col min="7" max="11" width="6.88671875" customWidth="1"/>
    <col min="12" max="12" width="6.88671875" hidden="1" customWidth="1"/>
    <col min="13" max="18" width="6.88671875" customWidth="1"/>
    <col min="19" max="19" width="6.88671875" hidden="1" customWidth="1"/>
    <col min="20" max="20" width="6.88671875" customWidth="1"/>
    <col min="21" max="21" width="6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27" t="s">
        <v>268</v>
      </c>
      <c r="U2" s="327"/>
      <c r="V2" s="328"/>
      <c r="W2" s="329"/>
      <c r="X2" s="329"/>
      <c r="Y2" s="330"/>
      <c r="Z2" s="330"/>
      <c r="AA2" s="330"/>
      <c r="AB2" s="330"/>
      <c r="AC2" s="330"/>
      <c r="AD2" s="330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2531</v>
      </c>
      <c r="B3" s="13"/>
      <c r="C3" s="13"/>
      <c r="D3" s="39" t="s">
        <v>3</v>
      </c>
      <c r="E3" s="40"/>
      <c r="F3" s="204"/>
      <c r="G3" s="204">
        <v>43290</v>
      </c>
      <c r="H3" s="306">
        <v>43204</v>
      </c>
      <c r="I3" s="306">
        <v>43277</v>
      </c>
      <c r="J3" s="306">
        <v>43239</v>
      </c>
      <c r="K3" s="306">
        <v>43286</v>
      </c>
      <c r="L3" s="204"/>
      <c r="M3" s="204">
        <v>43259</v>
      </c>
      <c r="N3" s="204">
        <v>43300</v>
      </c>
      <c r="O3" s="204">
        <v>43305</v>
      </c>
      <c r="P3" s="204">
        <v>43295</v>
      </c>
      <c r="Q3" s="204">
        <v>43308</v>
      </c>
      <c r="R3" s="331">
        <v>43311</v>
      </c>
      <c r="S3" s="299"/>
      <c r="T3" s="204">
        <v>43287</v>
      </c>
      <c r="U3" s="204"/>
      <c r="V3" s="332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334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3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3">
      <c r="A6" s="80">
        <v>1</v>
      </c>
      <c r="B6" s="81" t="s">
        <v>36</v>
      </c>
      <c r="C6" s="252" t="s">
        <v>37</v>
      </c>
      <c r="D6" s="253" t="s">
        <v>530</v>
      </c>
      <c r="E6" s="84">
        <v>2531</v>
      </c>
      <c r="F6" s="85"/>
      <c r="G6" s="85" t="s">
        <v>531</v>
      </c>
      <c r="H6" s="85">
        <v>4</v>
      </c>
      <c r="I6" s="85">
        <v>4</v>
      </c>
      <c r="J6" s="85">
        <v>5</v>
      </c>
      <c r="K6" s="85">
        <v>3</v>
      </c>
      <c r="L6" s="85"/>
      <c r="M6" s="85">
        <v>3</v>
      </c>
      <c r="N6" s="85">
        <v>3</v>
      </c>
      <c r="O6" s="85">
        <v>4</v>
      </c>
      <c r="P6" s="85">
        <v>4</v>
      </c>
      <c r="Q6" s="85">
        <v>5</v>
      </c>
      <c r="R6" s="85">
        <v>4</v>
      </c>
      <c r="S6" s="85"/>
      <c r="T6" s="85">
        <v>4</v>
      </c>
      <c r="U6" s="85"/>
      <c r="V6" s="245">
        <f t="shared" ref="V6:V37" si="0">IF(AC6&gt;0,IF(SUM(X6:Y6)/AC6&gt;0,2,IF(AND(SUM(X6:Y6)/AC6=0,Z6/AC6&gt;0),3,IF(AND((AB6/AC6+AA6/AC6)=1,AA6/AC6&gt;0),4,5))),0)</f>
        <v>3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3</v>
      </c>
      <c r="AA6" s="98">
        <f t="shared" ref="AA6:AA37" si="5">COUNTIF(AG6:AV6,AA$5)</f>
        <v>6</v>
      </c>
      <c r="AB6" s="98">
        <f t="shared" ref="AB6:AB37" si="6">COUNTIF(AG6:AV6,AB$5)</f>
        <v>2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3.9090909090909092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4</v>
      </c>
      <c r="AJ6" s="247">
        <f t="shared" ref="AJ6:AJ37" si="13">IF(ISERROR(VALUE(LEFT(I6))),LEFT(I6),VALUE(LEFT(I6)))</f>
        <v>4</v>
      </c>
      <c r="AK6" s="247">
        <f t="shared" ref="AK6:AK37" si="14">IF(ISERROR(VALUE(LEFT(J6))),LEFT(J6),VALUE(LEFT(J6)))</f>
        <v>5</v>
      </c>
      <c r="AL6" s="247">
        <f t="shared" ref="AL6:AL37" si="15">IF(ISERROR(VALUE(LEFT(K6))),LEFT(K6),VALUE(LEFT(K6)))</f>
        <v>3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3</v>
      </c>
      <c r="AO6" s="247">
        <f t="shared" ref="AO6:AO37" si="18">IF(ISERROR(VALUE(LEFT(N6))),LEFT(N6),VALUE(LEFT(N6)))</f>
        <v>3</v>
      </c>
      <c r="AP6" s="247">
        <f t="shared" ref="AP6:AP37" si="19">IF(ISERROR(VALUE(LEFT(O6))),LEFT(O6),VALUE(LEFT(O6)))</f>
        <v>4</v>
      </c>
      <c r="AQ6" s="247">
        <f t="shared" ref="AQ6:AQ37" si="20">IF(ISERROR(VALUE(LEFT(P6))),LEFT(P6),VALUE(LEFT(P6)))</f>
        <v>4</v>
      </c>
      <c r="AR6" s="247">
        <f t="shared" ref="AR6:AR37" si="21">IF(ISERROR(VALUE(LEFT(Q6))),LEFT(Q6),VALUE(LEFT(Q6)))</f>
        <v>5</v>
      </c>
      <c r="AS6" s="247">
        <f t="shared" ref="AS6:AS37" si="22">IF(ISERROR(VALUE(LEFT(R6))),LEFT(R6),VALUE(LEFT(R6)))</f>
        <v>4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4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52</v>
      </c>
      <c r="D7" s="253" t="s">
        <v>532</v>
      </c>
      <c r="E7" s="84">
        <v>2531</v>
      </c>
      <c r="F7" s="85"/>
      <c r="G7" s="85" t="s">
        <v>531</v>
      </c>
      <c r="H7" s="85">
        <v>5</v>
      </c>
      <c r="I7" s="85">
        <v>5</v>
      </c>
      <c r="J7" s="85">
        <v>5</v>
      </c>
      <c r="K7" s="85">
        <v>5</v>
      </c>
      <c r="L7" s="85"/>
      <c r="M7" s="85">
        <v>5</v>
      </c>
      <c r="N7" s="85">
        <v>5</v>
      </c>
      <c r="O7" s="85">
        <v>3</v>
      </c>
      <c r="P7" s="85">
        <v>5</v>
      </c>
      <c r="Q7" s="85">
        <v>5</v>
      </c>
      <c r="R7" s="85">
        <v>5</v>
      </c>
      <c r="S7" s="85"/>
      <c r="T7" s="85">
        <v>5</v>
      </c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1</v>
      </c>
      <c r="AA7" s="98">
        <f t="shared" si="5"/>
        <v>0</v>
      </c>
      <c r="AB7" s="98">
        <f t="shared" si="6"/>
        <v>10</v>
      </c>
      <c r="AC7" s="98">
        <f t="shared" si="7"/>
        <v>11</v>
      </c>
      <c r="AD7" s="246">
        <f t="shared" si="8"/>
        <v>4.8181818181818183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5</v>
      </c>
      <c r="AJ7" s="247">
        <f t="shared" si="13"/>
        <v>5</v>
      </c>
      <c r="AK7" s="247">
        <f t="shared" si="14"/>
        <v>5</v>
      </c>
      <c r="AL7" s="247">
        <f t="shared" si="15"/>
        <v>5</v>
      </c>
      <c r="AM7" s="247" t="str">
        <f t="shared" si="16"/>
        <v/>
      </c>
      <c r="AN7" s="247">
        <f t="shared" si="17"/>
        <v>5</v>
      </c>
      <c r="AO7" s="247">
        <f t="shared" si="18"/>
        <v>5</v>
      </c>
      <c r="AP7" s="247">
        <f t="shared" si="19"/>
        <v>3</v>
      </c>
      <c r="AQ7" s="247">
        <f t="shared" si="20"/>
        <v>5</v>
      </c>
      <c r="AR7" s="247">
        <f t="shared" si="21"/>
        <v>5</v>
      </c>
      <c r="AS7" s="247">
        <f t="shared" si="22"/>
        <v>5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533</v>
      </c>
      <c r="E8" s="84">
        <v>2531</v>
      </c>
      <c r="F8" s="85"/>
      <c r="G8" s="85" t="s">
        <v>531</v>
      </c>
      <c r="H8" s="85">
        <v>5</v>
      </c>
      <c r="I8" s="85">
        <v>4</v>
      </c>
      <c r="J8" s="85">
        <v>3</v>
      </c>
      <c r="K8" s="85">
        <v>3</v>
      </c>
      <c r="L8" s="85"/>
      <c r="M8" s="85">
        <v>4</v>
      </c>
      <c r="N8" s="85">
        <v>4</v>
      </c>
      <c r="O8" s="85">
        <v>3</v>
      </c>
      <c r="P8" s="85">
        <v>4</v>
      </c>
      <c r="Q8" s="85">
        <v>5</v>
      </c>
      <c r="R8" s="85">
        <v>4</v>
      </c>
      <c r="S8" s="85"/>
      <c r="T8" s="85">
        <v>5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3</v>
      </c>
      <c r="AA8" s="98">
        <f t="shared" si="5"/>
        <v>5</v>
      </c>
      <c r="AB8" s="98">
        <f t="shared" si="6"/>
        <v>3</v>
      </c>
      <c r="AC8" s="98">
        <f t="shared" si="7"/>
        <v>11</v>
      </c>
      <c r="AD8" s="246">
        <f t="shared" si="8"/>
        <v>4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4</v>
      </c>
      <c r="AK8" s="247">
        <f t="shared" si="14"/>
        <v>3</v>
      </c>
      <c r="AL8" s="247">
        <f t="shared" si="15"/>
        <v>3</v>
      </c>
      <c r="AM8" s="247" t="str">
        <f t="shared" si="16"/>
        <v/>
      </c>
      <c r="AN8" s="247">
        <f t="shared" si="17"/>
        <v>4</v>
      </c>
      <c r="AO8" s="247">
        <f t="shared" si="18"/>
        <v>4</v>
      </c>
      <c r="AP8" s="247">
        <f t="shared" si="19"/>
        <v>3</v>
      </c>
      <c r="AQ8" s="247">
        <f t="shared" si="20"/>
        <v>4</v>
      </c>
      <c r="AR8" s="247">
        <f t="shared" si="21"/>
        <v>5</v>
      </c>
      <c r="AS8" s="247">
        <f t="shared" si="22"/>
        <v>4</v>
      </c>
      <c r="AT8" s="247" t="str">
        <f t="shared" si="23"/>
        <v/>
      </c>
      <c r="AU8" s="247">
        <f t="shared" si="24"/>
        <v>5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336" t="s">
        <v>534</v>
      </c>
      <c r="E9" s="84">
        <v>2531</v>
      </c>
      <c r="F9" s="85"/>
      <c r="G9" s="85" t="s">
        <v>531</v>
      </c>
      <c r="H9" s="85">
        <v>5</v>
      </c>
      <c r="I9" s="85">
        <v>4</v>
      </c>
      <c r="J9" s="85">
        <v>4</v>
      </c>
      <c r="K9" s="85">
        <v>3</v>
      </c>
      <c r="L9" s="85"/>
      <c r="M9" s="85">
        <v>3</v>
      </c>
      <c r="N9" s="85">
        <v>4</v>
      </c>
      <c r="O9" s="85" t="s">
        <v>166</v>
      </c>
      <c r="P9" s="85">
        <v>4</v>
      </c>
      <c r="Q9" s="85">
        <v>5</v>
      </c>
      <c r="R9" s="85">
        <v>4</v>
      </c>
      <c r="S9" s="85"/>
      <c r="T9" s="85">
        <v>5</v>
      </c>
      <c r="U9" s="85"/>
      <c r="V9" s="245">
        <f t="shared" si="0"/>
        <v>2</v>
      </c>
      <c r="W9" s="98">
        <f t="shared" si="1"/>
        <v>0</v>
      </c>
      <c r="X9" s="98">
        <f t="shared" si="2"/>
        <v>0</v>
      </c>
      <c r="Y9" s="98">
        <f t="shared" si="3"/>
        <v>1</v>
      </c>
      <c r="Z9" s="98">
        <f t="shared" si="4"/>
        <v>2</v>
      </c>
      <c r="AA9" s="98">
        <f t="shared" si="5"/>
        <v>5</v>
      </c>
      <c r="AB9" s="98">
        <f t="shared" si="6"/>
        <v>3</v>
      </c>
      <c r="AC9" s="98">
        <f t="shared" si="7"/>
        <v>11</v>
      </c>
      <c r="AD9" s="246">
        <f t="shared" si="8"/>
        <v>3.9090909090909092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4</v>
      </c>
      <c r="AK9" s="247">
        <f t="shared" si="14"/>
        <v>4</v>
      </c>
      <c r="AL9" s="247">
        <f t="shared" si="15"/>
        <v>3</v>
      </c>
      <c r="AM9" s="247" t="str">
        <f t="shared" si="16"/>
        <v/>
      </c>
      <c r="AN9" s="247">
        <f t="shared" si="17"/>
        <v>3</v>
      </c>
      <c r="AO9" s="247">
        <f t="shared" si="18"/>
        <v>4</v>
      </c>
      <c r="AP9" s="247">
        <f t="shared" si="19"/>
        <v>2</v>
      </c>
      <c r="AQ9" s="247">
        <f t="shared" si="20"/>
        <v>4</v>
      </c>
      <c r="AR9" s="247">
        <f t="shared" si="21"/>
        <v>5</v>
      </c>
      <c r="AS9" s="247">
        <f t="shared" si="22"/>
        <v>4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3">
      <c r="A10" s="80">
        <v>5</v>
      </c>
      <c r="B10" s="81" t="s">
        <v>36</v>
      </c>
      <c r="C10" s="252" t="s">
        <v>37</v>
      </c>
      <c r="D10" s="253" t="s">
        <v>535</v>
      </c>
      <c r="E10" s="84">
        <v>2531</v>
      </c>
      <c r="F10" s="85"/>
      <c r="G10" s="85" t="s">
        <v>531</v>
      </c>
      <c r="H10" s="85">
        <v>4</v>
      </c>
      <c r="I10" s="85">
        <v>4</v>
      </c>
      <c r="J10" s="85">
        <v>3</v>
      </c>
      <c r="K10" s="85">
        <v>4</v>
      </c>
      <c r="L10" s="85"/>
      <c r="M10" s="85">
        <v>3</v>
      </c>
      <c r="N10" s="85">
        <v>3</v>
      </c>
      <c r="O10" s="85">
        <v>4</v>
      </c>
      <c r="P10" s="85">
        <v>3</v>
      </c>
      <c r="Q10" s="85">
        <v>5</v>
      </c>
      <c r="R10" s="85">
        <v>4</v>
      </c>
      <c r="S10" s="85"/>
      <c r="T10" s="85">
        <v>4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4</v>
      </c>
      <c r="AA10" s="98">
        <f t="shared" si="5"/>
        <v>6</v>
      </c>
      <c r="AB10" s="98">
        <f t="shared" si="6"/>
        <v>1</v>
      </c>
      <c r="AC10" s="98">
        <f t="shared" si="7"/>
        <v>11</v>
      </c>
      <c r="AD10" s="246">
        <f t="shared" si="8"/>
        <v>3.7272727272727271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4</v>
      </c>
      <c r="AJ10" s="247">
        <f t="shared" si="13"/>
        <v>4</v>
      </c>
      <c r="AK10" s="247">
        <f t="shared" si="14"/>
        <v>3</v>
      </c>
      <c r="AL10" s="247">
        <f t="shared" si="15"/>
        <v>4</v>
      </c>
      <c r="AM10" s="247" t="str">
        <f t="shared" si="16"/>
        <v/>
      </c>
      <c r="AN10" s="247">
        <f t="shared" si="17"/>
        <v>3</v>
      </c>
      <c r="AO10" s="247">
        <f t="shared" si="18"/>
        <v>3</v>
      </c>
      <c r="AP10" s="247">
        <f t="shared" si="19"/>
        <v>4</v>
      </c>
      <c r="AQ10" s="247">
        <f t="shared" si="20"/>
        <v>3</v>
      </c>
      <c r="AR10" s="247">
        <f t="shared" si="21"/>
        <v>5</v>
      </c>
      <c r="AS10" s="247">
        <f t="shared" si="22"/>
        <v>4</v>
      </c>
      <c r="AT10" s="247" t="str">
        <f t="shared" si="23"/>
        <v/>
      </c>
      <c r="AU10" s="247">
        <f t="shared" si="24"/>
        <v>4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3">
      <c r="A11" s="80">
        <v>6</v>
      </c>
      <c r="B11" s="81" t="s">
        <v>36</v>
      </c>
      <c r="C11" s="252" t="s">
        <v>37</v>
      </c>
      <c r="D11" s="253" t="s">
        <v>536</v>
      </c>
      <c r="E11" s="84">
        <v>2531</v>
      </c>
      <c r="F11" s="85"/>
      <c r="G11" s="85" t="s">
        <v>531</v>
      </c>
      <c r="H11" s="85">
        <v>5</v>
      </c>
      <c r="I11" s="85">
        <v>5</v>
      </c>
      <c r="J11" s="85">
        <v>5</v>
      </c>
      <c r="K11" s="85">
        <v>5</v>
      </c>
      <c r="L11" s="85"/>
      <c r="M11" s="85">
        <v>5</v>
      </c>
      <c r="N11" s="85">
        <v>5</v>
      </c>
      <c r="O11" s="85">
        <v>5</v>
      </c>
      <c r="P11" s="85">
        <v>5</v>
      </c>
      <c r="Q11" s="85">
        <v>5</v>
      </c>
      <c r="R11" s="85">
        <v>5</v>
      </c>
      <c r="S11" s="85"/>
      <c r="T11" s="85">
        <v>5</v>
      </c>
      <c r="U11" s="85"/>
      <c r="V11" s="245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11</v>
      </c>
      <c r="AC11" s="98">
        <f t="shared" si="7"/>
        <v>11</v>
      </c>
      <c r="AD11" s="246">
        <f t="shared" si="8"/>
        <v>5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5</v>
      </c>
      <c r="AJ11" s="247">
        <f t="shared" si="13"/>
        <v>5</v>
      </c>
      <c r="AK11" s="247">
        <f t="shared" si="14"/>
        <v>5</v>
      </c>
      <c r="AL11" s="247">
        <f t="shared" si="15"/>
        <v>5</v>
      </c>
      <c r="AM11" s="247" t="str">
        <f t="shared" si="16"/>
        <v/>
      </c>
      <c r="AN11" s="247">
        <f t="shared" si="17"/>
        <v>5</v>
      </c>
      <c r="AO11" s="247">
        <f t="shared" si="18"/>
        <v>5</v>
      </c>
      <c r="AP11" s="247">
        <f t="shared" si="19"/>
        <v>5</v>
      </c>
      <c r="AQ11" s="247">
        <f t="shared" si="20"/>
        <v>5</v>
      </c>
      <c r="AR11" s="247">
        <f t="shared" si="21"/>
        <v>5</v>
      </c>
      <c r="AS11" s="247">
        <f t="shared" si="22"/>
        <v>5</v>
      </c>
      <c r="AT11" s="247" t="str">
        <f t="shared" si="23"/>
        <v/>
      </c>
      <c r="AU11" s="247">
        <f t="shared" si="24"/>
        <v>5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537</v>
      </c>
      <c r="E12" s="84">
        <v>2531</v>
      </c>
      <c r="F12" s="85"/>
      <c r="G12" s="85" t="s">
        <v>531</v>
      </c>
      <c r="H12" s="85">
        <v>4</v>
      </c>
      <c r="I12" s="97">
        <v>4</v>
      </c>
      <c r="J12" s="85">
        <v>5</v>
      </c>
      <c r="K12" s="85">
        <v>3</v>
      </c>
      <c r="L12" s="85"/>
      <c r="M12" s="85">
        <v>3</v>
      </c>
      <c r="N12" s="85">
        <v>4</v>
      </c>
      <c r="O12" s="85">
        <v>3</v>
      </c>
      <c r="P12" s="85">
        <v>4</v>
      </c>
      <c r="Q12" s="85">
        <v>5</v>
      </c>
      <c r="R12" s="85">
        <v>4</v>
      </c>
      <c r="S12" s="85"/>
      <c r="T12" s="85">
        <v>5</v>
      </c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3</v>
      </c>
      <c r="AA12" s="98">
        <f t="shared" si="5"/>
        <v>5</v>
      </c>
      <c r="AB12" s="98">
        <f t="shared" si="6"/>
        <v>3</v>
      </c>
      <c r="AC12" s="98">
        <f t="shared" si="7"/>
        <v>11</v>
      </c>
      <c r="AD12" s="246">
        <f t="shared" si="8"/>
        <v>4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4</v>
      </c>
      <c r="AJ12" s="247">
        <f t="shared" si="13"/>
        <v>4</v>
      </c>
      <c r="AK12" s="247">
        <f t="shared" si="14"/>
        <v>5</v>
      </c>
      <c r="AL12" s="247">
        <f t="shared" si="15"/>
        <v>3</v>
      </c>
      <c r="AM12" s="247" t="str">
        <f t="shared" si="16"/>
        <v/>
      </c>
      <c r="AN12" s="247">
        <f t="shared" si="17"/>
        <v>3</v>
      </c>
      <c r="AO12" s="247">
        <f t="shared" si="18"/>
        <v>4</v>
      </c>
      <c r="AP12" s="247">
        <f t="shared" si="19"/>
        <v>3</v>
      </c>
      <c r="AQ12" s="247">
        <f t="shared" si="20"/>
        <v>4</v>
      </c>
      <c r="AR12" s="247">
        <f t="shared" si="21"/>
        <v>5</v>
      </c>
      <c r="AS12" s="247">
        <f t="shared" si="22"/>
        <v>4</v>
      </c>
      <c r="AT12" s="247" t="str">
        <f t="shared" si="23"/>
        <v/>
      </c>
      <c r="AU12" s="247">
        <f t="shared" si="24"/>
        <v>5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3">
      <c r="A13" s="80">
        <v>8</v>
      </c>
      <c r="B13" s="81" t="s">
        <v>36</v>
      </c>
      <c r="C13" s="252" t="s">
        <v>52</v>
      </c>
      <c r="D13" s="253" t="s">
        <v>538</v>
      </c>
      <c r="E13" s="84">
        <v>2531</v>
      </c>
      <c r="F13" s="85"/>
      <c r="G13" s="85" t="s">
        <v>531</v>
      </c>
      <c r="H13" s="85">
        <v>4</v>
      </c>
      <c r="I13" s="85">
        <v>4</v>
      </c>
      <c r="J13" s="85">
        <v>4</v>
      </c>
      <c r="K13" s="85">
        <v>4</v>
      </c>
      <c r="L13" s="85"/>
      <c r="M13" s="85">
        <v>3</v>
      </c>
      <c r="N13" s="85">
        <v>4</v>
      </c>
      <c r="O13" s="85">
        <v>4</v>
      </c>
      <c r="P13" s="85">
        <v>4</v>
      </c>
      <c r="Q13" s="85">
        <v>5</v>
      </c>
      <c r="R13" s="85">
        <v>4</v>
      </c>
      <c r="S13" s="85"/>
      <c r="T13" s="85">
        <v>5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1</v>
      </c>
      <c r="AA13" s="98">
        <f t="shared" si="5"/>
        <v>8</v>
      </c>
      <c r="AB13" s="98">
        <f t="shared" si="6"/>
        <v>2</v>
      </c>
      <c r="AC13" s="98">
        <f t="shared" si="7"/>
        <v>11</v>
      </c>
      <c r="AD13" s="246">
        <f t="shared" si="8"/>
        <v>4.0909090909090908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4</v>
      </c>
      <c r="AJ13" s="247">
        <f t="shared" si="13"/>
        <v>4</v>
      </c>
      <c r="AK13" s="247">
        <f t="shared" si="14"/>
        <v>4</v>
      </c>
      <c r="AL13" s="247">
        <f t="shared" si="15"/>
        <v>4</v>
      </c>
      <c r="AM13" s="247" t="str">
        <f t="shared" si="16"/>
        <v/>
      </c>
      <c r="AN13" s="247">
        <f t="shared" si="17"/>
        <v>3</v>
      </c>
      <c r="AO13" s="247">
        <f t="shared" si="18"/>
        <v>4</v>
      </c>
      <c r="AP13" s="247">
        <f t="shared" si="19"/>
        <v>4</v>
      </c>
      <c r="AQ13" s="247">
        <f t="shared" si="20"/>
        <v>4</v>
      </c>
      <c r="AR13" s="247">
        <f t="shared" si="21"/>
        <v>5</v>
      </c>
      <c r="AS13" s="247">
        <f t="shared" si="22"/>
        <v>4</v>
      </c>
      <c r="AT13" s="247" t="str">
        <f t="shared" si="23"/>
        <v/>
      </c>
      <c r="AU13" s="247">
        <f t="shared" si="24"/>
        <v>5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3">
      <c r="A14" s="80">
        <v>9</v>
      </c>
      <c r="B14" s="248"/>
      <c r="C14" s="252" t="s">
        <v>353</v>
      </c>
      <c r="D14" s="253" t="s">
        <v>539</v>
      </c>
      <c r="E14" s="84">
        <v>2531</v>
      </c>
      <c r="F14" s="85"/>
      <c r="G14" s="85" t="s">
        <v>531</v>
      </c>
      <c r="H14" s="85">
        <v>5</v>
      </c>
      <c r="I14" s="85">
        <v>5</v>
      </c>
      <c r="J14" s="85">
        <v>5</v>
      </c>
      <c r="K14" s="85">
        <v>5</v>
      </c>
      <c r="L14" s="85"/>
      <c r="M14" s="85">
        <v>5</v>
      </c>
      <c r="N14" s="85">
        <v>5</v>
      </c>
      <c r="O14" s="85">
        <v>3</v>
      </c>
      <c r="P14" s="85">
        <v>5</v>
      </c>
      <c r="Q14" s="85">
        <v>5</v>
      </c>
      <c r="R14" s="102">
        <v>5</v>
      </c>
      <c r="S14" s="85"/>
      <c r="T14" s="85">
        <v>5</v>
      </c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1</v>
      </c>
      <c r="AA14" s="254">
        <f t="shared" si="5"/>
        <v>0</v>
      </c>
      <c r="AB14" s="254">
        <f t="shared" si="6"/>
        <v>10</v>
      </c>
      <c r="AC14" s="254">
        <f t="shared" si="7"/>
        <v>11</v>
      </c>
      <c r="AD14" s="255">
        <f t="shared" si="8"/>
        <v>4.8181818181818183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5</v>
      </c>
      <c r="AJ14" s="247">
        <f t="shared" si="13"/>
        <v>5</v>
      </c>
      <c r="AK14" s="247">
        <f t="shared" si="14"/>
        <v>5</v>
      </c>
      <c r="AL14" s="247">
        <f t="shared" si="15"/>
        <v>5</v>
      </c>
      <c r="AM14" s="247" t="str">
        <f t="shared" si="16"/>
        <v/>
      </c>
      <c r="AN14" s="247">
        <f t="shared" si="17"/>
        <v>5</v>
      </c>
      <c r="AO14" s="247">
        <f t="shared" si="18"/>
        <v>5</v>
      </c>
      <c r="AP14" s="247">
        <f t="shared" si="19"/>
        <v>3</v>
      </c>
      <c r="AQ14" s="247">
        <f t="shared" si="20"/>
        <v>5</v>
      </c>
      <c r="AR14" s="247">
        <f t="shared" si="21"/>
        <v>5</v>
      </c>
      <c r="AS14" s="247">
        <f t="shared" si="22"/>
        <v>5</v>
      </c>
      <c r="AT14" s="247" t="str">
        <f t="shared" si="23"/>
        <v/>
      </c>
      <c r="AU14" s="247">
        <f t="shared" si="24"/>
        <v>5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0">
        <v>10</v>
      </c>
      <c r="B15" s="248"/>
      <c r="C15" s="252" t="s">
        <v>37</v>
      </c>
      <c r="D15" s="253" t="s">
        <v>540</v>
      </c>
      <c r="E15" s="84">
        <v>2531</v>
      </c>
      <c r="F15" s="85"/>
      <c r="G15" s="85" t="s">
        <v>531</v>
      </c>
      <c r="H15" s="85">
        <v>4</v>
      </c>
      <c r="I15" s="85">
        <v>5</v>
      </c>
      <c r="J15" s="85">
        <v>5</v>
      </c>
      <c r="K15" s="85">
        <v>3</v>
      </c>
      <c r="L15" s="85"/>
      <c r="M15" s="85">
        <v>4</v>
      </c>
      <c r="N15" s="85">
        <v>4</v>
      </c>
      <c r="O15" s="85">
        <v>4</v>
      </c>
      <c r="P15" s="85">
        <v>4</v>
      </c>
      <c r="Q15" s="85">
        <v>5</v>
      </c>
      <c r="R15" s="102">
        <v>4</v>
      </c>
      <c r="S15" s="85"/>
      <c r="T15" s="85">
        <v>5</v>
      </c>
      <c r="U15" s="85"/>
      <c r="V15" s="124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1</v>
      </c>
      <c r="AA15" s="254">
        <f t="shared" si="5"/>
        <v>6</v>
      </c>
      <c r="AB15" s="254">
        <f t="shared" si="6"/>
        <v>4</v>
      </c>
      <c r="AC15" s="254">
        <f t="shared" si="7"/>
        <v>11</v>
      </c>
      <c r="AD15" s="255">
        <f t="shared" si="8"/>
        <v>4.2727272727272725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>
        <f t="shared" si="13"/>
        <v>5</v>
      </c>
      <c r="AK15" s="247">
        <f t="shared" si="14"/>
        <v>5</v>
      </c>
      <c r="AL15" s="247">
        <f t="shared" si="15"/>
        <v>3</v>
      </c>
      <c r="AM15" s="247" t="str">
        <f t="shared" si="16"/>
        <v/>
      </c>
      <c r="AN15" s="247">
        <f t="shared" si="17"/>
        <v>4</v>
      </c>
      <c r="AO15" s="247">
        <f t="shared" si="18"/>
        <v>4</v>
      </c>
      <c r="AP15" s="247">
        <f t="shared" si="19"/>
        <v>4</v>
      </c>
      <c r="AQ15" s="247">
        <f t="shared" si="20"/>
        <v>4</v>
      </c>
      <c r="AR15" s="247">
        <f t="shared" si="21"/>
        <v>5</v>
      </c>
      <c r="AS15" s="247">
        <f t="shared" si="22"/>
        <v>4</v>
      </c>
      <c r="AT15" s="247" t="str">
        <f t="shared" si="23"/>
        <v/>
      </c>
      <c r="AU15" s="247">
        <f t="shared" si="24"/>
        <v>5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0">
        <v>11</v>
      </c>
      <c r="B16" s="248"/>
      <c r="C16" s="252" t="s">
        <v>37</v>
      </c>
      <c r="D16" s="253" t="s">
        <v>541</v>
      </c>
      <c r="E16" s="84">
        <v>2531</v>
      </c>
      <c r="F16" s="85"/>
      <c r="G16" s="85" t="s">
        <v>531</v>
      </c>
      <c r="H16" s="85">
        <v>4</v>
      </c>
      <c r="I16" s="85">
        <v>5</v>
      </c>
      <c r="J16" s="85">
        <v>5</v>
      </c>
      <c r="K16" s="85">
        <v>5</v>
      </c>
      <c r="L16" s="85"/>
      <c r="M16" s="85">
        <v>4</v>
      </c>
      <c r="N16" s="85">
        <v>5</v>
      </c>
      <c r="O16" s="85">
        <v>5</v>
      </c>
      <c r="P16" s="85">
        <v>4</v>
      </c>
      <c r="Q16" s="85">
        <v>5</v>
      </c>
      <c r="R16" s="102">
        <v>5</v>
      </c>
      <c r="S16" s="85"/>
      <c r="T16" s="85">
        <v>5</v>
      </c>
      <c r="U16" s="85"/>
      <c r="V16" s="124">
        <f t="shared" si="0"/>
        <v>4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0</v>
      </c>
      <c r="AA16" s="254">
        <f t="shared" si="5"/>
        <v>3</v>
      </c>
      <c r="AB16" s="254">
        <f t="shared" si="6"/>
        <v>8</v>
      </c>
      <c r="AC16" s="254">
        <f t="shared" si="7"/>
        <v>11</v>
      </c>
      <c r="AD16" s="255">
        <f t="shared" si="8"/>
        <v>4.7272727272727275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4</v>
      </c>
      <c r="AJ16" s="247">
        <f t="shared" si="13"/>
        <v>5</v>
      </c>
      <c r="AK16" s="247">
        <f t="shared" si="14"/>
        <v>5</v>
      </c>
      <c r="AL16" s="247">
        <f t="shared" si="15"/>
        <v>5</v>
      </c>
      <c r="AM16" s="247" t="str">
        <f t="shared" si="16"/>
        <v/>
      </c>
      <c r="AN16" s="247">
        <f t="shared" si="17"/>
        <v>4</v>
      </c>
      <c r="AO16" s="247">
        <f t="shared" si="18"/>
        <v>5</v>
      </c>
      <c r="AP16" s="247">
        <f t="shared" si="19"/>
        <v>5</v>
      </c>
      <c r="AQ16" s="247">
        <f t="shared" si="20"/>
        <v>4</v>
      </c>
      <c r="AR16" s="247">
        <f t="shared" si="21"/>
        <v>5</v>
      </c>
      <c r="AS16" s="247">
        <f t="shared" si="22"/>
        <v>5</v>
      </c>
      <c r="AT16" s="247" t="str">
        <f t="shared" si="23"/>
        <v/>
      </c>
      <c r="AU16" s="247">
        <f t="shared" si="24"/>
        <v>5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52</v>
      </c>
      <c r="D17" s="253" t="s">
        <v>542</v>
      </c>
      <c r="E17" s="84">
        <v>2531</v>
      </c>
      <c r="F17" s="85"/>
      <c r="G17" s="85" t="s">
        <v>531</v>
      </c>
      <c r="H17" s="85">
        <v>5</v>
      </c>
      <c r="I17" s="85">
        <v>5</v>
      </c>
      <c r="J17" s="85">
        <v>4</v>
      </c>
      <c r="K17" s="85">
        <v>4</v>
      </c>
      <c r="L17" s="85"/>
      <c r="M17" s="85">
        <v>5</v>
      </c>
      <c r="N17" s="85">
        <v>3</v>
      </c>
      <c r="O17" s="85">
        <v>3</v>
      </c>
      <c r="P17" s="85">
        <v>4</v>
      </c>
      <c r="Q17" s="85">
        <v>5</v>
      </c>
      <c r="R17" s="102">
        <v>4</v>
      </c>
      <c r="S17" s="85"/>
      <c r="T17" s="85">
        <v>5</v>
      </c>
      <c r="U17" s="85"/>
      <c r="V17" s="124">
        <f t="shared" si="0"/>
        <v>3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2</v>
      </c>
      <c r="AA17" s="254">
        <f t="shared" si="5"/>
        <v>4</v>
      </c>
      <c r="AB17" s="254">
        <f t="shared" si="6"/>
        <v>5</v>
      </c>
      <c r="AC17" s="254">
        <f t="shared" si="7"/>
        <v>11</v>
      </c>
      <c r="AD17" s="255">
        <f t="shared" si="8"/>
        <v>4.2727272727272725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5</v>
      </c>
      <c r="AK17" s="247">
        <f t="shared" si="14"/>
        <v>4</v>
      </c>
      <c r="AL17" s="247">
        <f t="shared" si="15"/>
        <v>4</v>
      </c>
      <c r="AM17" s="247" t="str">
        <f t="shared" si="16"/>
        <v/>
      </c>
      <c r="AN17" s="247">
        <f t="shared" si="17"/>
        <v>5</v>
      </c>
      <c r="AO17" s="247">
        <f t="shared" si="18"/>
        <v>3</v>
      </c>
      <c r="AP17" s="247">
        <f t="shared" si="19"/>
        <v>3</v>
      </c>
      <c r="AQ17" s="247">
        <f t="shared" si="20"/>
        <v>4</v>
      </c>
      <c r="AR17" s="247">
        <f t="shared" si="21"/>
        <v>5</v>
      </c>
      <c r="AS17" s="247">
        <f t="shared" si="22"/>
        <v>4</v>
      </c>
      <c r="AT17" s="247" t="str">
        <f t="shared" si="23"/>
        <v/>
      </c>
      <c r="AU17" s="247">
        <f t="shared" si="24"/>
        <v>5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0">
        <v>13</v>
      </c>
      <c r="B18" s="199"/>
      <c r="C18" s="252" t="s">
        <v>37</v>
      </c>
      <c r="D18" s="253" t="s">
        <v>543</v>
      </c>
      <c r="E18" s="84">
        <v>2531</v>
      </c>
      <c r="F18" s="85"/>
      <c r="G18" s="85" t="s">
        <v>531</v>
      </c>
      <c r="H18" s="85">
        <v>5</v>
      </c>
      <c r="I18" s="85">
        <v>5</v>
      </c>
      <c r="J18" s="85">
        <v>5</v>
      </c>
      <c r="K18" s="85">
        <v>3</v>
      </c>
      <c r="L18" s="85"/>
      <c r="M18" s="85">
        <v>3</v>
      </c>
      <c r="N18" s="85">
        <v>3</v>
      </c>
      <c r="O18" s="85">
        <v>3</v>
      </c>
      <c r="P18" s="85">
        <v>4</v>
      </c>
      <c r="Q18" s="85">
        <v>5</v>
      </c>
      <c r="R18" s="102">
        <v>4</v>
      </c>
      <c r="S18" s="85"/>
      <c r="T18" s="85">
        <v>4</v>
      </c>
      <c r="U18" s="85"/>
      <c r="V18" s="124">
        <f t="shared" si="0"/>
        <v>3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4</v>
      </c>
      <c r="AA18" s="254">
        <f t="shared" si="5"/>
        <v>3</v>
      </c>
      <c r="AB18" s="254">
        <f t="shared" si="6"/>
        <v>4</v>
      </c>
      <c r="AC18" s="254">
        <f t="shared" si="7"/>
        <v>11</v>
      </c>
      <c r="AD18" s="255">
        <f t="shared" si="8"/>
        <v>4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5</v>
      </c>
      <c r="AK18" s="247">
        <f t="shared" si="14"/>
        <v>5</v>
      </c>
      <c r="AL18" s="247">
        <f t="shared" si="15"/>
        <v>3</v>
      </c>
      <c r="AM18" s="247" t="str">
        <f t="shared" si="16"/>
        <v/>
      </c>
      <c r="AN18" s="247">
        <f t="shared" si="17"/>
        <v>3</v>
      </c>
      <c r="AO18" s="247">
        <f t="shared" si="18"/>
        <v>3</v>
      </c>
      <c r="AP18" s="247">
        <f t="shared" si="19"/>
        <v>3</v>
      </c>
      <c r="AQ18" s="247">
        <f t="shared" si="20"/>
        <v>4</v>
      </c>
      <c r="AR18" s="247">
        <f t="shared" si="21"/>
        <v>5</v>
      </c>
      <c r="AS18" s="247">
        <f t="shared" si="22"/>
        <v>4</v>
      </c>
      <c r="AT18" s="247" t="str">
        <f t="shared" si="23"/>
        <v/>
      </c>
      <c r="AU18" s="247">
        <f t="shared" si="24"/>
        <v>4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252" t="s">
        <v>37</v>
      </c>
      <c r="D19" s="336" t="s">
        <v>544</v>
      </c>
      <c r="E19" s="84">
        <v>2531</v>
      </c>
      <c r="F19" s="85"/>
      <c r="G19" s="85" t="s">
        <v>531</v>
      </c>
      <c r="H19" s="85">
        <v>4</v>
      </c>
      <c r="I19" s="85">
        <v>4</v>
      </c>
      <c r="J19" s="85">
        <v>3</v>
      </c>
      <c r="K19" s="85">
        <v>3</v>
      </c>
      <c r="L19" s="85"/>
      <c r="M19" s="85">
        <v>3</v>
      </c>
      <c r="N19" s="85">
        <v>4</v>
      </c>
      <c r="O19" s="85" t="s">
        <v>166</v>
      </c>
      <c r="P19" s="85">
        <v>3</v>
      </c>
      <c r="Q19" s="85">
        <v>5</v>
      </c>
      <c r="R19" s="85">
        <v>4</v>
      </c>
      <c r="S19" s="85"/>
      <c r="T19" s="85">
        <v>4</v>
      </c>
      <c r="U19" s="85"/>
      <c r="V19" s="124">
        <f t="shared" si="0"/>
        <v>2</v>
      </c>
      <c r="W19" s="254">
        <f t="shared" si="1"/>
        <v>0</v>
      </c>
      <c r="X19" s="254">
        <f t="shared" si="27"/>
        <v>0</v>
      </c>
      <c r="Y19" s="254">
        <f t="shared" si="3"/>
        <v>1</v>
      </c>
      <c r="Z19" s="254">
        <f t="shared" si="4"/>
        <v>4</v>
      </c>
      <c r="AA19" s="254">
        <f t="shared" si="5"/>
        <v>5</v>
      </c>
      <c r="AB19" s="254">
        <f t="shared" si="6"/>
        <v>1</v>
      </c>
      <c r="AC19" s="254">
        <f t="shared" si="7"/>
        <v>11</v>
      </c>
      <c r="AD19" s="255">
        <f t="shared" si="8"/>
        <v>3.5454545454545454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4</v>
      </c>
      <c r="AJ19" s="247">
        <f t="shared" si="13"/>
        <v>4</v>
      </c>
      <c r="AK19" s="247">
        <f t="shared" si="14"/>
        <v>3</v>
      </c>
      <c r="AL19" s="247">
        <f t="shared" si="15"/>
        <v>3</v>
      </c>
      <c r="AM19" s="247" t="str">
        <f t="shared" si="16"/>
        <v/>
      </c>
      <c r="AN19" s="247">
        <f t="shared" si="17"/>
        <v>3</v>
      </c>
      <c r="AO19" s="247">
        <f t="shared" si="18"/>
        <v>4</v>
      </c>
      <c r="AP19" s="247">
        <f t="shared" si="19"/>
        <v>2</v>
      </c>
      <c r="AQ19" s="247">
        <f t="shared" si="20"/>
        <v>3</v>
      </c>
      <c r="AR19" s="247">
        <f t="shared" si="21"/>
        <v>5</v>
      </c>
      <c r="AS19" s="247">
        <f t="shared" si="22"/>
        <v>4</v>
      </c>
      <c r="AT19" s="247" t="str">
        <f t="shared" si="23"/>
        <v/>
      </c>
      <c r="AU19" s="247">
        <f t="shared" si="24"/>
        <v>4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0">
        <v>15</v>
      </c>
      <c r="B20" s="199"/>
      <c r="C20" s="252" t="s">
        <v>52</v>
      </c>
      <c r="D20" s="336" t="s">
        <v>545</v>
      </c>
      <c r="E20" s="84">
        <v>2531</v>
      </c>
      <c r="F20" s="85"/>
      <c r="G20" s="85" t="s">
        <v>531</v>
      </c>
      <c r="H20" s="85">
        <v>3</v>
      </c>
      <c r="I20" s="85">
        <v>5</v>
      </c>
      <c r="J20" s="85">
        <v>4</v>
      </c>
      <c r="K20" s="85">
        <v>4</v>
      </c>
      <c r="L20" s="85"/>
      <c r="M20" s="85">
        <v>5</v>
      </c>
      <c r="N20" s="85">
        <v>3</v>
      </c>
      <c r="O20" s="85" t="s">
        <v>166</v>
      </c>
      <c r="P20" s="85">
        <v>4</v>
      </c>
      <c r="Q20" s="85">
        <v>5</v>
      </c>
      <c r="R20" s="102">
        <v>5</v>
      </c>
      <c r="S20" s="85"/>
      <c r="T20" s="85">
        <v>5</v>
      </c>
      <c r="U20" s="85"/>
      <c r="V20" s="124">
        <f t="shared" si="0"/>
        <v>2</v>
      </c>
      <c r="W20" s="254">
        <f t="shared" si="1"/>
        <v>0</v>
      </c>
      <c r="X20" s="254">
        <f t="shared" si="27"/>
        <v>0</v>
      </c>
      <c r="Y20" s="254">
        <f t="shared" si="3"/>
        <v>1</v>
      </c>
      <c r="Z20" s="254">
        <f t="shared" si="4"/>
        <v>2</v>
      </c>
      <c r="AA20" s="254">
        <f t="shared" si="5"/>
        <v>3</v>
      </c>
      <c r="AB20" s="254">
        <f t="shared" si="6"/>
        <v>5</v>
      </c>
      <c r="AC20" s="254">
        <f t="shared" si="7"/>
        <v>11</v>
      </c>
      <c r="AD20" s="255">
        <f t="shared" si="8"/>
        <v>4.0909090909090908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3</v>
      </c>
      <c r="AJ20" s="247">
        <f t="shared" si="13"/>
        <v>5</v>
      </c>
      <c r="AK20" s="247">
        <f t="shared" si="14"/>
        <v>4</v>
      </c>
      <c r="AL20" s="247">
        <f t="shared" si="15"/>
        <v>4</v>
      </c>
      <c r="AM20" s="247" t="str">
        <f t="shared" si="16"/>
        <v/>
      </c>
      <c r="AN20" s="247">
        <f t="shared" si="17"/>
        <v>5</v>
      </c>
      <c r="AO20" s="247">
        <f t="shared" si="18"/>
        <v>3</v>
      </c>
      <c r="AP20" s="247">
        <f t="shared" si="19"/>
        <v>2</v>
      </c>
      <c r="AQ20" s="247">
        <f t="shared" si="20"/>
        <v>4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5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0">
        <v>16</v>
      </c>
      <c r="B21" s="199"/>
      <c r="C21" s="252" t="s">
        <v>37</v>
      </c>
      <c r="D21" s="253" t="s">
        <v>546</v>
      </c>
      <c r="E21" s="84">
        <v>2531</v>
      </c>
      <c r="F21" s="85"/>
      <c r="G21" s="85" t="s">
        <v>531</v>
      </c>
      <c r="H21" s="85">
        <v>5</v>
      </c>
      <c r="I21" s="85">
        <v>5</v>
      </c>
      <c r="J21" s="85">
        <v>5</v>
      </c>
      <c r="K21" s="85">
        <v>4</v>
      </c>
      <c r="L21" s="85"/>
      <c r="M21" s="85">
        <v>4</v>
      </c>
      <c r="N21" s="85">
        <v>4</v>
      </c>
      <c r="O21" s="85">
        <v>4</v>
      </c>
      <c r="P21" s="85">
        <v>4</v>
      </c>
      <c r="Q21" s="85">
        <v>5</v>
      </c>
      <c r="R21" s="102">
        <v>4</v>
      </c>
      <c r="S21" s="85"/>
      <c r="T21" s="85">
        <v>5</v>
      </c>
      <c r="U21" s="85"/>
      <c r="V21" s="124">
        <f t="shared" si="0"/>
        <v>4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0</v>
      </c>
      <c r="AA21" s="254">
        <f t="shared" si="5"/>
        <v>6</v>
      </c>
      <c r="AB21" s="254">
        <f t="shared" si="6"/>
        <v>5</v>
      </c>
      <c r="AC21" s="254">
        <f t="shared" si="7"/>
        <v>11</v>
      </c>
      <c r="AD21" s="255">
        <f t="shared" si="8"/>
        <v>4.4545454545454541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5</v>
      </c>
      <c r="AL21" s="247">
        <f t="shared" si="15"/>
        <v>4</v>
      </c>
      <c r="AM21" s="247" t="str">
        <f t="shared" si="16"/>
        <v/>
      </c>
      <c r="AN21" s="247">
        <f t="shared" si="17"/>
        <v>4</v>
      </c>
      <c r="AO21" s="247">
        <f t="shared" si="18"/>
        <v>4</v>
      </c>
      <c r="AP21" s="247">
        <f t="shared" si="19"/>
        <v>4</v>
      </c>
      <c r="AQ21" s="247">
        <f t="shared" si="20"/>
        <v>4</v>
      </c>
      <c r="AR21" s="247">
        <f t="shared" si="21"/>
        <v>5</v>
      </c>
      <c r="AS21" s="247">
        <f t="shared" si="22"/>
        <v>4</v>
      </c>
      <c r="AT21" s="247" t="str">
        <f t="shared" si="23"/>
        <v/>
      </c>
      <c r="AU21" s="247">
        <f t="shared" si="24"/>
        <v>5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0">
        <v>17</v>
      </c>
      <c r="B22" s="199"/>
      <c r="C22" s="252" t="s">
        <v>37</v>
      </c>
      <c r="D22" s="253" t="s">
        <v>547</v>
      </c>
      <c r="E22" s="84">
        <v>2531</v>
      </c>
      <c r="F22" s="85"/>
      <c r="G22" s="85" t="s">
        <v>531</v>
      </c>
      <c r="H22" s="85">
        <v>4</v>
      </c>
      <c r="I22" s="85">
        <v>4</v>
      </c>
      <c r="J22" s="85">
        <v>5</v>
      </c>
      <c r="K22" s="85">
        <v>3</v>
      </c>
      <c r="L22" s="85"/>
      <c r="M22" s="85">
        <v>4</v>
      </c>
      <c r="N22" s="85">
        <v>3</v>
      </c>
      <c r="O22" s="85">
        <v>4</v>
      </c>
      <c r="P22" s="85">
        <v>4</v>
      </c>
      <c r="Q22" s="85">
        <v>5</v>
      </c>
      <c r="R22" s="102">
        <v>5</v>
      </c>
      <c r="S22" s="85"/>
      <c r="T22" s="85">
        <v>5</v>
      </c>
      <c r="U22" s="85"/>
      <c r="V22" s="124">
        <f t="shared" si="0"/>
        <v>3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2</v>
      </c>
      <c r="AA22" s="254">
        <f t="shared" si="5"/>
        <v>5</v>
      </c>
      <c r="AB22" s="254">
        <f t="shared" si="6"/>
        <v>4</v>
      </c>
      <c r="AC22" s="254">
        <f t="shared" si="7"/>
        <v>11</v>
      </c>
      <c r="AD22" s="255">
        <f t="shared" si="8"/>
        <v>4.1818181818181817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4</v>
      </c>
      <c r="AJ22" s="247">
        <f t="shared" si="13"/>
        <v>4</v>
      </c>
      <c r="AK22" s="247">
        <f t="shared" si="14"/>
        <v>5</v>
      </c>
      <c r="AL22" s="247">
        <f t="shared" si="15"/>
        <v>3</v>
      </c>
      <c r="AM22" s="247" t="str">
        <f t="shared" si="16"/>
        <v/>
      </c>
      <c r="AN22" s="247">
        <f t="shared" si="17"/>
        <v>4</v>
      </c>
      <c r="AO22" s="247">
        <f t="shared" si="18"/>
        <v>3</v>
      </c>
      <c r="AP22" s="247">
        <f t="shared" si="19"/>
        <v>4</v>
      </c>
      <c r="AQ22" s="247">
        <f t="shared" si="20"/>
        <v>4</v>
      </c>
      <c r="AR22" s="247">
        <f t="shared" si="21"/>
        <v>5</v>
      </c>
      <c r="AS22" s="247">
        <f t="shared" si="22"/>
        <v>5</v>
      </c>
      <c r="AT22" s="247" t="str">
        <f t="shared" si="23"/>
        <v/>
      </c>
      <c r="AU22" s="247">
        <f t="shared" si="24"/>
        <v>5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0">
        <v>18</v>
      </c>
      <c r="B23" s="199"/>
      <c r="C23" s="252" t="s">
        <v>37</v>
      </c>
      <c r="D23" s="253" t="s">
        <v>548</v>
      </c>
      <c r="E23" s="84">
        <v>2531</v>
      </c>
      <c r="F23" s="85"/>
      <c r="G23" s="85" t="s">
        <v>531</v>
      </c>
      <c r="H23" s="85">
        <v>4</v>
      </c>
      <c r="I23" s="85">
        <v>4</v>
      </c>
      <c r="J23" s="85">
        <v>4</v>
      </c>
      <c r="K23" s="85">
        <v>3</v>
      </c>
      <c r="L23" s="85"/>
      <c r="M23" s="85">
        <v>3</v>
      </c>
      <c r="N23" s="85">
        <v>4</v>
      </c>
      <c r="O23" s="85">
        <v>4</v>
      </c>
      <c r="P23" s="85">
        <v>4</v>
      </c>
      <c r="Q23" s="85">
        <v>5</v>
      </c>
      <c r="R23" s="102">
        <v>4</v>
      </c>
      <c r="S23" s="85"/>
      <c r="T23" s="85">
        <v>4</v>
      </c>
      <c r="U23" s="85"/>
      <c r="V23" s="124">
        <f t="shared" si="0"/>
        <v>3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2</v>
      </c>
      <c r="AA23" s="254">
        <f t="shared" si="5"/>
        <v>8</v>
      </c>
      <c r="AB23" s="254">
        <f t="shared" si="6"/>
        <v>1</v>
      </c>
      <c r="AC23" s="254">
        <f t="shared" si="7"/>
        <v>11</v>
      </c>
      <c r="AD23" s="255">
        <f t="shared" si="8"/>
        <v>3.9090909090909092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4</v>
      </c>
      <c r="AJ23" s="247">
        <f t="shared" si="13"/>
        <v>4</v>
      </c>
      <c r="AK23" s="247">
        <f t="shared" si="14"/>
        <v>4</v>
      </c>
      <c r="AL23" s="247">
        <f t="shared" si="15"/>
        <v>3</v>
      </c>
      <c r="AM23" s="247" t="str">
        <f t="shared" si="16"/>
        <v/>
      </c>
      <c r="AN23" s="247">
        <f t="shared" si="17"/>
        <v>3</v>
      </c>
      <c r="AO23" s="247">
        <f t="shared" si="18"/>
        <v>4</v>
      </c>
      <c r="AP23" s="247">
        <f t="shared" si="19"/>
        <v>4</v>
      </c>
      <c r="AQ23" s="247">
        <f t="shared" si="20"/>
        <v>4</v>
      </c>
      <c r="AR23" s="247">
        <f t="shared" si="21"/>
        <v>5</v>
      </c>
      <c r="AS23" s="247">
        <f t="shared" si="22"/>
        <v>4</v>
      </c>
      <c r="AT23" s="247" t="str">
        <f t="shared" si="23"/>
        <v/>
      </c>
      <c r="AU23" s="247">
        <f t="shared" si="24"/>
        <v>4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0">
        <v>19</v>
      </c>
      <c r="B24" s="199"/>
      <c r="C24" s="252" t="s">
        <v>37</v>
      </c>
      <c r="D24" s="253" t="s">
        <v>549</v>
      </c>
      <c r="E24" s="84">
        <v>2531</v>
      </c>
      <c r="F24" s="85"/>
      <c r="G24" s="85" t="s">
        <v>531</v>
      </c>
      <c r="H24" s="85">
        <v>5</v>
      </c>
      <c r="I24" s="85">
        <v>4</v>
      </c>
      <c r="J24" s="85">
        <v>4</v>
      </c>
      <c r="K24" s="85">
        <v>3</v>
      </c>
      <c r="L24" s="85"/>
      <c r="M24" s="85">
        <v>3</v>
      </c>
      <c r="N24" s="85">
        <v>3</v>
      </c>
      <c r="O24" s="85">
        <v>3</v>
      </c>
      <c r="P24" s="85">
        <v>3</v>
      </c>
      <c r="Q24" s="85">
        <v>5</v>
      </c>
      <c r="R24" s="85">
        <v>4</v>
      </c>
      <c r="S24" s="85"/>
      <c r="T24" s="85">
        <v>4</v>
      </c>
      <c r="U24" s="85"/>
      <c r="V24" s="124">
        <f t="shared" si="0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5</v>
      </c>
      <c r="AA24" s="254">
        <f t="shared" si="5"/>
        <v>4</v>
      </c>
      <c r="AB24" s="254">
        <f t="shared" si="6"/>
        <v>2</v>
      </c>
      <c r="AC24" s="254">
        <f t="shared" si="7"/>
        <v>11</v>
      </c>
      <c r="AD24" s="255">
        <f t="shared" si="8"/>
        <v>3.7272727272727271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5</v>
      </c>
      <c r="AJ24" s="247">
        <f t="shared" si="13"/>
        <v>4</v>
      </c>
      <c r="AK24" s="247">
        <f t="shared" si="14"/>
        <v>4</v>
      </c>
      <c r="AL24" s="247">
        <f t="shared" si="15"/>
        <v>3</v>
      </c>
      <c r="AM24" s="247" t="str">
        <f t="shared" si="16"/>
        <v/>
      </c>
      <c r="AN24" s="247">
        <f t="shared" si="17"/>
        <v>3</v>
      </c>
      <c r="AO24" s="247">
        <f t="shared" si="18"/>
        <v>3</v>
      </c>
      <c r="AP24" s="247">
        <f t="shared" si="19"/>
        <v>3</v>
      </c>
      <c r="AQ24" s="247">
        <f t="shared" si="20"/>
        <v>3</v>
      </c>
      <c r="AR24" s="247">
        <f t="shared" si="21"/>
        <v>5</v>
      </c>
      <c r="AS24" s="247">
        <f t="shared" si="22"/>
        <v>4</v>
      </c>
      <c r="AT24" s="247" t="str">
        <f t="shared" si="23"/>
        <v/>
      </c>
      <c r="AU24" s="247">
        <f t="shared" si="24"/>
        <v>4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0">
        <v>20</v>
      </c>
      <c r="B25" s="199"/>
      <c r="C25" s="252" t="s">
        <v>37</v>
      </c>
      <c r="D25" s="253" t="s">
        <v>550</v>
      </c>
      <c r="E25" s="84">
        <v>2531</v>
      </c>
      <c r="F25" s="85"/>
      <c r="G25" s="85" t="s">
        <v>531</v>
      </c>
      <c r="H25" s="85">
        <v>4</v>
      </c>
      <c r="I25" s="85">
        <v>4</v>
      </c>
      <c r="J25" s="85">
        <v>5</v>
      </c>
      <c r="K25" s="85">
        <v>4</v>
      </c>
      <c r="L25" s="85"/>
      <c r="M25" s="85">
        <v>4</v>
      </c>
      <c r="N25" s="85">
        <v>5</v>
      </c>
      <c r="O25" s="85">
        <v>3</v>
      </c>
      <c r="P25" s="85">
        <v>5</v>
      </c>
      <c r="Q25" s="85">
        <v>5</v>
      </c>
      <c r="R25" s="102">
        <v>5</v>
      </c>
      <c r="S25" s="85"/>
      <c r="T25" s="85">
        <v>5</v>
      </c>
      <c r="U25" s="85"/>
      <c r="V25" s="124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1</v>
      </c>
      <c r="AA25" s="254">
        <f t="shared" si="5"/>
        <v>4</v>
      </c>
      <c r="AB25" s="254">
        <f t="shared" si="6"/>
        <v>6</v>
      </c>
      <c r="AC25" s="254">
        <f t="shared" si="7"/>
        <v>11</v>
      </c>
      <c r="AD25" s="255">
        <f t="shared" si="8"/>
        <v>4.4545454545454541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4</v>
      </c>
      <c r="AJ25" s="247">
        <f t="shared" si="13"/>
        <v>4</v>
      </c>
      <c r="AK25" s="247">
        <f t="shared" si="14"/>
        <v>5</v>
      </c>
      <c r="AL25" s="247">
        <f t="shared" si="15"/>
        <v>4</v>
      </c>
      <c r="AM25" s="247" t="str">
        <f t="shared" si="16"/>
        <v/>
      </c>
      <c r="AN25" s="247">
        <f t="shared" si="17"/>
        <v>4</v>
      </c>
      <c r="AO25" s="247">
        <f t="shared" si="18"/>
        <v>5</v>
      </c>
      <c r="AP25" s="247">
        <f t="shared" si="19"/>
        <v>3</v>
      </c>
      <c r="AQ25" s="247">
        <f t="shared" si="20"/>
        <v>5</v>
      </c>
      <c r="AR25" s="247">
        <f t="shared" si="21"/>
        <v>5</v>
      </c>
      <c r="AS25" s="247">
        <f t="shared" si="22"/>
        <v>5</v>
      </c>
      <c r="AT25" s="247" t="str">
        <f t="shared" si="23"/>
        <v/>
      </c>
      <c r="AU25" s="247">
        <f t="shared" si="24"/>
        <v>5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0">
        <v>21</v>
      </c>
      <c r="B26" s="199"/>
      <c r="C26" s="252" t="s">
        <v>37</v>
      </c>
      <c r="D26" s="253" t="s">
        <v>551</v>
      </c>
      <c r="E26" s="84">
        <v>2531</v>
      </c>
      <c r="F26" s="85"/>
      <c r="G26" s="85" t="s">
        <v>531</v>
      </c>
      <c r="H26" s="85">
        <v>4</v>
      </c>
      <c r="I26" s="85">
        <v>4</v>
      </c>
      <c r="J26" s="85">
        <v>4</v>
      </c>
      <c r="K26" s="85">
        <v>4</v>
      </c>
      <c r="L26" s="85"/>
      <c r="M26" s="85">
        <v>4</v>
      </c>
      <c r="N26" s="85">
        <v>3</v>
      </c>
      <c r="O26" s="85">
        <v>5</v>
      </c>
      <c r="P26" s="85">
        <v>4</v>
      </c>
      <c r="Q26" s="85">
        <v>5</v>
      </c>
      <c r="R26" s="102">
        <v>4</v>
      </c>
      <c r="S26" s="85"/>
      <c r="T26" s="85">
        <v>5</v>
      </c>
      <c r="U26" s="85"/>
      <c r="V26" s="124">
        <f t="shared" si="0"/>
        <v>3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1</v>
      </c>
      <c r="AA26" s="254">
        <f t="shared" si="5"/>
        <v>7</v>
      </c>
      <c r="AB26" s="254">
        <f t="shared" si="6"/>
        <v>3</v>
      </c>
      <c r="AC26" s="254">
        <f t="shared" si="7"/>
        <v>11</v>
      </c>
      <c r="AD26" s="255">
        <f t="shared" si="8"/>
        <v>4.1818181818181817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4</v>
      </c>
      <c r="AJ26" s="247">
        <f t="shared" si="13"/>
        <v>4</v>
      </c>
      <c r="AK26" s="247">
        <f t="shared" si="14"/>
        <v>4</v>
      </c>
      <c r="AL26" s="247">
        <f t="shared" si="15"/>
        <v>4</v>
      </c>
      <c r="AM26" s="247" t="str">
        <f t="shared" si="16"/>
        <v/>
      </c>
      <c r="AN26" s="247">
        <f t="shared" si="17"/>
        <v>4</v>
      </c>
      <c r="AO26" s="247">
        <f t="shared" si="18"/>
        <v>3</v>
      </c>
      <c r="AP26" s="247">
        <f t="shared" si="19"/>
        <v>5</v>
      </c>
      <c r="AQ26" s="247">
        <f t="shared" si="20"/>
        <v>4</v>
      </c>
      <c r="AR26" s="247">
        <f t="shared" si="21"/>
        <v>5</v>
      </c>
      <c r="AS26" s="247">
        <f t="shared" si="22"/>
        <v>4</v>
      </c>
      <c r="AT26" s="247" t="str">
        <f t="shared" si="23"/>
        <v/>
      </c>
      <c r="AU26" s="247">
        <f t="shared" si="24"/>
        <v>5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0">
        <v>22</v>
      </c>
      <c r="B27" s="199"/>
      <c r="C27" s="252" t="s">
        <v>37</v>
      </c>
      <c r="D27" s="337" t="s">
        <v>552</v>
      </c>
      <c r="E27" s="84">
        <v>2531</v>
      </c>
      <c r="F27" s="85"/>
      <c r="G27" s="85" t="s">
        <v>531</v>
      </c>
      <c r="H27" s="85">
        <v>4</v>
      </c>
      <c r="I27" s="85">
        <v>4</v>
      </c>
      <c r="J27" s="85">
        <v>5</v>
      </c>
      <c r="K27" s="85">
        <v>4</v>
      </c>
      <c r="L27" s="85"/>
      <c r="M27" s="85">
        <v>5</v>
      </c>
      <c r="N27" s="85">
        <v>4</v>
      </c>
      <c r="O27" s="85">
        <v>3</v>
      </c>
      <c r="P27" s="85">
        <v>5</v>
      </c>
      <c r="Q27" s="85">
        <v>5</v>
      </c>
      <c r="R27" s="102">
        <v>4</v>
      </c>
      <c r="S27" s="85"/>
      <c r="T27" s="85">
        <v>5</v>
      </c>
      <c r="U27" s="85"/>
      <c r="V27" s="124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1</v>
      </c>
      <c r="AA27" s="254">
        <f t="shared" si="5"/>
        <v>5</v>
      </c>
      <c r="AB27" s="254">
        <f t="shared" si="6"/>
        <v>5</v>
      </c>
      <c r="AC27" s="254">
        <f t="shared" si="7"/>
        <v>11</v>
      </c>
      <c r="AD27" s="255">
        <f t="shared" si="8"/>
        <v>4.3636363636363633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4</v>
      </c>
      <c r="AJ27" s="247">
        <f t="shared" si="13"/>
        <v>4</v>
      </c>
      <c r="AK27" s="247">
        <f t="shared" si="14"/>
        <v>5</v>
      </c>
      <c r="AL27" s="247">
        <f t="shared" si="15"/>
        <v>4</v>
      </c>
      <c r="AM27" s="247" t="str">
        <f t="shared" si="16"/>
        <v/>
      </c>
      <c r="AN27" s="247">
        <f t="shared" si="17"/>
        <v>5</v>
      </c>
      <c r="AO27" s="247">
        <f t="shared" si="18"/>
        <v>4</v>
      </c>
      <c r="AP27" s="247">
        <f t="shared" si="19"/>
        <v>3</v>
      </c>
      <c r="AQ27" s="247">
        <f t="shared" si="20"/>
        <v>5</v>
      </c>
      <c r="AR27" s="247">
        <f t="shared" si="21"/>
        <v>5</v>
      </c>
      <c r="AS27" s="247">
        <f t="shared" si="22"/>
        <v>4</v>
      </c>
      <c r="AT27" s="247" t="str">
        <f t="shared" si="23"/>
        <v/>
      </c>
      <c r="AU27" s="247">
        <f t="shared" si="24"/>
        <v>5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0">
        <v>23</v>
      </c>
      <c r="B28" s="199"/>
      <c r="C28" s="252" t="s">
        <v>37</v>
      </c>
      <c r="D28" s="253" t="s">
        <v>553</v>
      </c>
      <c r="E28" s="84">
        <v>2531</v>
      </c>
      <c r="F28" s="85"/>
      <c r="G28" s="85" t="s">
        <v>531</v>
      </c>
      <c r="H28" s="85">
        <v>4</v>
      </c>
      <c r="I28" s="85">
        <v>4</v>
      </c>
      <c r="J28" s="85">
        <v>3</v>
      </c>
      <c r="K28" s="338">
        <v>3</v>
      </c>
      <c r="L28" s="85"/>
      <c r="M28" s="85">
        <v>3</v>
      </c>
      <c r="N28" s="85">
        <v>3</v>
      </c>
      <c r="O28" s="85">
        <v>3</v>
      </c>
      <c r="P28" s="85">
        <v>3</v>
      </c>
      <c r="Q28" s="85">
        <v>5</v>
      </c>
      <c r="R28" s="102">
        <v>4</v>
      </c>
      <c r="S28" s="85"/>
      <c r="T28" s="85">
        <v>5</v>
      </c>
      <c r="U28" s="85"/>
      <c r="V28" s="124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6</v>
      </c>
      <c r="AA28" s="254">
        <f t="shared" si="5"/>
        <v>3</v>
      </c>
      <c r="AB28" s="254">
        <f t="shared" si="6"/>
        <v>2</v>
      </c>
      <c r="AC28" s="254">
        <f t="shared" si="7"/>
        <v>11</v>
      </c>
      <c r="AD28" s="255">
        <f t="shared" si="8"/>
        <v>3.6363636363636362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4</v>
      </c>
      <c r="AJ28" s="247">
        <f t="shared" si="13"/>
        <v>4</v>
      </c>
      <c r="AK28" s="247">
        <f t="shared" si="14"/>
        <v>3</v>
      </c>
      <c r="AL28" s="247">
        <f t="shared" si="15"/>
        <v>3</v>
      </c>
      <c r="AM28" s="247" t="str">
        <f t="shared" si="16"/>
        <v/>
      </c>
      <c r="AN28" s="247">
        <f t="shared" si="17"/>
        <v>3</v>
      </c>
      <c r="AO28" s="247">
        <f t="shared" si="18"/>
        <v>3</v>
      </c>
      <c r="AP28" s="247">
        <f t="shared" si="19"/>
        <v>3</v>
      </c>
      <c r="AQ28" s="247">
        <f t="shared" si="20"/>
        <v>3</v>
      </c>
      <c r="AR28" s="247">
        <f t="shared" si="21"/>
        <v>5</v>
      </c>
      <c r="AS28" s="247">
        <f t="shared" si="22"/>
        <v>4</v>
      </c>
      <c r="AT28" s="247" t="str">
        <f t="shared" si="23"/>
        <v/>
      </c>
      <c r="AU28" s="247">
        <f t="shared" si="24"/>
        <v>5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0">
        <v>24</v>
      </c>
      <c r="B29" s="199"/>
      <c r="C29" s="252" t="s">
        <v>37</v>
      </c>
      <c r="D29" s="253" t="s">
        <v>554</v>
      </c>
      <c r="E29" s="84">
        <v>2531</v>
      </c>
      <c r="F29" s="85"/>
      <c r="G29" s="85" t="s">
        <v>531</v>
      </c>
      <c r="H29" s="85">
        <v>3</v>
      </c>
      <c r="I29" s="85">
        <v>5</v>
      </c>
      <c r="J29" s="85">
        <v>4</v>
      </c>
      <c r="K29" s="338">
        <v>4</v>
      </c>
      <c r="L29" s="85"/>
      <c r="M29" s="85">
        <v>4</v>
      </c>
      <c r="N29" s="85">
        <v>4</v>
      </c>
      <c r="O29" s="85">
        <v>4</v>
      </c>
      <c r="P29" s="85">
        <v>4</v>
      </c>
      <c r="Q29" s="85">
        <v>5</v>
      </c>
      <c r="R29" s="102">
        <v>4</v>
      </c>
      <c r="S29" s="85"/>
      <c r="T29" s="85">
        <v>5</v>
      </c>
      <c r="U29" s="85"/>
      <c r="V29" s="124">
        <f t="shared" si="0"/>
        <v>3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1</v>
      </c>
      <c r="AA29" s="254">
        <f t="shared" si="5"/>
        <v>7</v>
      </c>
      <c r="AB29" s="254">
        <f t="shared" si="6"/>
        <v>3</v>
      </c>
      <c r="AC29" s="254">
        <f t="shared" si="7"/>
        <v>11</v>
      </c>
      <c r="AD29" s="255">
        <f t="shared" si="8"/>
        <v>4.1818181818181817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3</v>
      </c>
      <c r="AJ29" s="247">
        <f t="shared" si="13"/>
        <v>5</v>
      </c>
      <c r="AK29" s="247">
        <f t="shared" si="14"/>
        <v>4</v>
      </c>
      <c r="AL29" s="247">
        <f t="shared" si="15"/>
        <v>4</v>
      </c>
      <c r="AM29" s="247" t="str">
        <f t="shared" si="16"/>
        <v/>
      </c>
      <c r="AN29" s="247">
        <f t="shared" si="17"/>
        <v>4</v>
      </c>
      <c r="AO29" s="247">
        <f t="shared" si="18"/>
        <v>4</v>
      </c>
      <c r="AP29" s="247">
        <f t="shared" si="19"/>
        <v>4</v>
      </c>
      <c r="AQ29" s="247">
        <f t="shared" si="20"/>
        <v>4</v>
      </c>
      <c r="AR29" s="247">
        <f t="shared" si="21"/>
        <v>5</v>
      </c>
      <c r="AS29" s="247">
        <f t="shared" si="22"/>
        <v>4</v>
      </c>
      <c r="AT29" s="247" t="str">
        <f t="shared" si="23"/>
        <v/>
      </c>
      <c r="AU29" s="247">
        <f t="shared" si="24"/>
        <v>5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0">
        <v>25</v>
      </c>
      <c r="B30" s="199"/>
      <c r="C30" s="252" t="s">
        <v>37</v>
      </c>
      <c r="D30" s="253" t="s">
        <v>555</v>
      </c>
      <c r="E30" s="84">
        <v>2531</v>
      </c>
      <c r="F30" s="85"/>
      <c r="G30" s="85" t="s">
        <v>531</v>
      </c>
      <c r="H30" s="85">
        <v>5</v>
      </c>
      <c r="I30" s="85">
        <v>5</v>
      </c>
      <c r="J30" s="85">
        <v>5</v>
      </c>
      <c r="K30" s="85">
        <v>4</v>
      </c>
      <c r="L30" s="85"/>
      <c r="M30" s="85">
        <v>5</v>
      </c>
      <c r="N30" s="85">
        <v>5</v>
      </c>
      <c r="O30" s="85">
        <v>3</v>
      </c>
      <c r="P30" s="85">
        <v>4</v>
      </c>
      <c r="Q30" s="85">
        <v>5</v>
      </c>
      <c r="R30" s="102">
        <v>5</v>
      </c>
      <c r="S30" s="85"/>
      <c r="T30" s="85">
        <v>5</v>
      </c>
      <c r="U30" s="85"/>
      <c r="V30" s="124">
        <f t="shared" si="0"/>
        <v>3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1</v>
      </c>
      <c r="AA30" s="254">
        <f t="shared" si="5"/>
        <v>2</v>
      </c>
      <c r="AB30" s="254">
        <f t="shared" si="6"/>
        <v>8</v>
      </c>
      <c r="AC30" s="254">
        <f t="shared" si="7"/>
        <v>11</v>
      </c>
      <c r="AD30" s="255">
        <f t="shared" si="8"/>
        <v>4.6363636363636367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5</v>
      </c>
      <c r="AJ30" s="247">
        <f t="shared" si="13"/>
        <v>5</v>
      </c>
      <c r="AK30" s="247">
        <f t="shared" si="14"/>
        <v>5</v>
      </c>
      <c r="AL30" s="247">
        <f t="shared" si="15"/>
        <v>4</v>
      </c>
      <c r="AM30" s="247" t="str">
        <f t="shared" si="16"/>
        <v/>
      </c>
      <c r="AN30" s="247">
        <f t="shared" si="17"/>
        <v>5</v>
      </c>
      <c r="AO30" s="247">
        <f t="shared" si="18"/>
        <v>5</v>
      </c>
      <c r="AP30" s="247">
        <f t="shared" si="19"/>
        <v>3</v>
      </c>
      <c r="AQ30" s="247">
        <f t="shared" si="20"/>
        <v>4</v>
      </c>
      <c r="AR30" s="247">
        <f t="shared" si="21"/>
        <v>5</v>
      </c>
      <c r="AS30" s="247">
        <f t="shared" si="22"/>
        <v>5</v>
      </c>
      <c r="AT30" s="247" t="str">
        <f t="shared" si="23"/>
        <v/>
      </c>
      <c r="AU30" s="247">
        <f t="shared" si="24"/>
        <v>5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0">
        <v>26</v>
      </c>
      <c r="B31" s="199"/>
      <c r="C31" s="252" t="s">
        <v>37</v>
      </c>
      <c r="D31" s="253" t="s">
        <v>556</v>
      </c>
      <c r="E31" s="84">
        <v>2531</v>
      </c>
      <c r="F31" s="85"/>
      <c r="G31" s="85" t="s">
        <v>531</v>
      </c>
      <c r="H31" s="85">
        <v>5</v>
      </c>
      <c r="I31" s="85">
        <v>5</v>
      </c>
      <c r="J31" s="85">
        <v>3</v>
      </c>
      <c r="K31" s="85">
        <v>3</v>
      </c>
      <c r="L31" s="85"/>
      <c r="M31" s="85">
        <v>3</v>
      </c>
      <c r="N31" s="85">
        <v>3</v>
      </c>
      <c r="O31" s="85">
        <v>3</v>
      </c>
      <c r="P31" s="85">
        <v>3</v>
      </c>
      <c r="Q31" s="85">
        <v>5</v>
      </c>
      <c r="R31" s="102">
        <v>5</v>
      </c>
      <c r="S31" s="85"/>
      <c r="T31" s="85">
        <v>5</v>
      </c>
      <c r="U31" s="85"/>
      <c r="V31" s="124">
        <f t="shared" si="0"/>
        <v>3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6</v>
      </c>
      <c r="AA31" s="254">
        <f t="shared" si="5"/>
        <v>0</v>
      </c>
      <c r="AB31" s="254">
        <f t="shared" si="6"/>
        <v>5</v>
      </c>
      <c r="AC31" s="254">
        <f t="shared" si="7"/>
        <v>11</v>
      </c>
      <c r="AD31" s="255">
        <f t="shared" si="8"/>
        <v>3.9090909090909092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5</v>
      </c>
      <c r="AJ31" s="247">
        <f t="shared" si="13"/>
        <v>5</v>
      </c>
      <c r="AK31" s="247">
        <f t="shared" si="14"/>
        <v>3</v>
      </c>
      <c r="AL31" s="247">
        <f t="shared" si="15"/>
        <v>3</v>
      </c>
      <c r="AM31" s="247" t="str">
        <f t="shared" si="16"/>
        <v/>
      </c>
      <c r="AN31" s="247">
        <f t="shared" si="17"/>
        <v>3</v>
      </c>
      <c r="AO31" s="247">
        <f t="shared" si="18"/>
        <v>3</v>
      </c>
      <c r="AP31" s="247">
        <f t="shared" si="19"/>
        <v>3</v>
      </c>
      <c r="AQ31" s="247">
        <f t="shared" si="20"/>
        <v>3</v>
      </c>
      <c r="AR31" s="247">
        <f t="shared" si="21"/>
        <v>5</v>
      </c>
      <c r="AS31" s="247">
        <f t="shared" si="22"/>
        <v>5</v>
      </c>
      <c r="AT31" s="247" t="str">
        <f t="shared" si="23"/>
        <v/>
      </c>
      <c r="AU31" s="247">
        <f t="shared" si="24"/>
        <v>5</v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0">
        <v>27</v>
      </c>
      <c r="B32" s="36"/>
      <c r="C32" s="252" t="s">
        <v>37</v>
      </c>
      <c r="D32" s="253" t="s">
        <v>557</v>
      </c>
      <c r="E32" s="84">
        <v>2531</v>
      </c>
      <c r="F32" s="114"/>
      <c r="G32" s="85" t="s">
        <v>531</v>
      </c>
      <c r="H32" s="85">
        <v>4</v>
      </c>
      <c r="I32" s="85">
        <v>5</v>
      </c>
      <c r="J32" s="85">
        <v>5</v>
      </c>
      <c r="K32" s="85">
        <v>4</v>
      </c>
      <c r="L32" s="85"/>
      <c r="M32" s="85">
        <v>3</v>
      </c>
      <c r="N32" s="85">
        <v>4</v>
      </c>
      <c r="O32" s="85">
        <v>3</v>
      </c>
      <c r="P32" s="85">
        <v>4</v>
      </c>
      <c r="Q32" s="85">
        <v>5</v>
      </c>
      <c r="R32" s="102">
        <v>5</v>
      </c>
      <c r="S32" s="85"/>
      <c r="T32" s="85">
        <v>5</v>
      </c>
      <c r="U32" s="85"/>
      <c r="V32" s="124">
        <f t="shared" si="0"/>
        <v>3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2</v>
      </c>
      <c r="AA32" s="254">
        <f t="shared" si="5"/>
        <v>4</v>
      </c>
      <c r="AB32" s="254">
        <f t="shared" si="6"/>
        <v>5</v>
      </c>
      <c r="AC32" s="254">
        <f t="shared" si="7"/>
        <v>11</v>
      </c>
      <c r="AD32" s="255">
        <f t="shared" si="8"/>
        <v>4.2727272727272725</v>
      </c>
      <c r="AE32" s="293">
        <f t="shared" si="9"/>
        <v>0</v>
      </c>
      <c r="AF32" s="15"/>
      <c r="AG32" s="247" t="str">
        <f t="shared" si="10"/>
        <v/>
      </c>
      <c r="AH32" s="247" t="str">
        <f t="shared" si="11"/>
        <v>з</v>
      </c>
      <c r="AI32" s="247">
        <f t="shared" si="12"/>
        <v>4</v>
      </c>
      <c r="AJ32" s="247">
        <f t="shared" si="13"/>
        <v>5</v>
      </c>
      <c r="AK32" s="247">
        <f t="shared" si="14"/>
        <v>5</v>
      </c>
      <c r="AL32" s="247">
        <f t="shared" si="15"/>
        <v>4</v>
      </c>
      <c r="AM32" s="247" t="str">
        <f t="shared" si="16"/>
        <v/>
      </c>
      <c r="AN32" s="247">
        <f t="shared" si="17"/>
        <v>3</v>
      </c>
      <c r="AO32" s="247">
        <f t="shared" si="18"/>
        <v>4</v>
      </c>
      <c r="AP32" s="247">
        <f t="shared" si="19"/>
        <v>3</v>
      </c>
      <c r="AQ32" s="247">
        <f t="shared" si="20"/>
        <v>4</v>
      </c>
      <c r="AR32" s="247">
        <f t="shared" si="21"/>
        <v>5</v>
      </c>
      <c r="AS32" s="247">
        <f t="shared" si="22"/>
        <v>5</v>
      </c>
      <c r="AT32" s="247" t="str">
        <f t="shared" si="23"/>
        <v/>
      </c>
      <c r="AU32" s="247">
        <f t="shared" si="24"/>
        <v>5</v>
      </c>
      <c r="AV32" s="247" t="str">
        <f t="shared" si="25"/>
        <v/>
      </c>
      <c r="AW32" s="124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3">
      <c r="A33" s="80">
        <v>28</v>
      </c>
      <c r="B33" s="36"/>
      <c r="C33" s="252" t="s">
        <v>37</v>
      </c>
      <c r="D33" s="253" t="s">
        <v>558</v>
      </c>
      <c r="E33" s="84">
        <v>2531</v>
      </c>
      <c r="F33" s="114"/>
      <c r="G33" s="85" t="s">
        <v>531</v>
      </c>
      <c r="H33" s="85">
        <v>4</v>
      </c>
      <c r="I33" s="85">
        <v>4</v>
      </c>
      <c r="J33" s="85">
        <v>5</v>
      </c>
      <c r="K33" s="85">
        <v>4</v>
      </c>
      <c r="L33" s="85"/>
      <c r="M33" s="85">
        <v>4</v>
      </c>
      <c r="N33" s="85">
        <v>5</v>
      </c>
      <c r="O33" s="85">
        <v>4</v>
      </c>
      <c r="P33" s="85">
        <v>5</v>
      </c>
      <c r="Q33" s="85">
        <v>5</v>
      </c>
      <c r="R33" s="102">
        <v>5</v>
      </c>
      <c r="S33" s="85"/>
      <c r="T33" s="85">
        <v>5</v>
      </c>
      <c r="U33" s="85"/>
      <c r="V33" s="124">
        <f t="shared" si="0"/>
        <v>4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5</v>
      </c>
      <c r="AB33" s="254">
        <f t="shared" si="6"/>
        <v>6</v>
      </c>
      <c r="AC33" s="254">
        <f t="shared" si="7"/>
        <v>11</v>
      </c>
      <c r="AD33" s="255">
        <f t="shared" si="8"/>
        <v>4.5454545454545459</v>
      </c>
      <c r="AE33" s="293">
        <f t="shared" si="9"/>
        <v>0</v>
      </c>
      <c r="AF33" s="15"/>
      <c r="AG33" s="247" t="str">
        <f t="shared" si="10"/>
        <v/>
      </c>
      <c r="AH33" s="247" t="str">
        <f t="shared" si="11"/>
        <v>з</v>
      </c>
      <c r="AI33" s="247">
        <f t="shared" si="12"/>
        <v>4</v>
      </c>
      <c r="AJ33" s="247">
        <f t="shared" si="13"/>
        <v>4</v>
      </c>
      <c r="AK33" s="247">
        <f t="shared" si="14"/>
        <v>5</v>
      </c>
      <c r="AL33" s="247">
        <f t="shared" si="15"/>
        <v>4</v>
      </c>
      <c r="AM33" s="247" t="str">
        <f t="shared" si="16"/>
        <v/>
      </c>
      <c r="AN33" s="247">
        <f t="shared" si="17"/>
        <v>4</v>
      </c>
      <c r="AO33" s="247">
        <f t="shared" si="18"/>
        <v>5</v>
      </c>
      <c r="AP33" s="247">
        <f t="shared" si="19"/>
        <v>4</v>
      </c>
      <c r="AQ33" s="247">
        <f t="shared" si="20"/>
        <v>5</v>
      </c>
      <c r="AR33" s="247">
        <f t="shared" si="21"/>
        <v>5</v>
      </c>
      <c r="AS33" s="247">
        <f t="shared" si="22"/>
        <v>5</v>
      </c>
      <c r="AT33" s="247" t="str">
        <f t="shared" si="23"/>
        <v/>
      </c>
      <c r="AU33" s="247">
        <f t="shared" si="24"/>
        <v>5</v>
      </c>
      <c r="AV33" s="247" t="str">
        <f t="shared" si="25"/>
        <v/>
      </c>
      <c r="AW33" s="124">
        <f t="shared" si="26"/>
        <v>1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3">
      <c r="A34" s="80">
        <v>29</v>
      </c>
      <c r="B34" s="117"/>
      <c r="C34" s="252" t="s">
        <v>37</v>
      </c>
      <c r="D34" s="253" t="s">
        <v>559</v>
      </c>
      <c r="E34" s="84">
        <v>2531</v>
      </c>
      <c r="F34" s="85"/>
      <c r="G34" s="85" t="s">
        <v>531</v>
      </c>
      <c r="H34" s="85">
        <v>4</v>
      </c>
      <c r="I34" s="85">
        <v>5</v>
      </c>
      <c r="J34" s="85">
        <v>4</v>
      </c>
      <c r="K34" s="85">
        <v>4</v>
      </c>
      <c r="L34" s="102"/>
      <c r="M34" s="85">
        <v>3</v>
      </c>
      <c r="N34" s="85">
        <v>3</v>
      </c>
      <c r="O34" s="102">
        <v>4</v>
      </c>
      <c r="P34" s="85">
        <v>3</v>
      </c>
      <c r="Q34" s="102">
        <v>5</v>
      </c>
      <c r="R34" s="102">
        <v>4</v>
      </c>
      <c r="S34" s="85"/>
      <c r="T34" s="102">
        <v>5</v>
      </c>
      <c r="U34" s="85"/>
      <c r="V34" s="124">
        <f t="shared" si="0"/>
        <v>3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3</v>
      </c>
      <c r="AA34" s="254">
        <f t="shared" si="5"/>
        <v>5</v>
      </c>
      <c r="AB34" s="254">
        <f t="shared" si="6"/>
        <v>3</v>
      </c>
      <c r="AC34" s="254">
        <f t="shared" si="7"/>
        <v>11</v>
      </c>
      <c r="AD34" s="255">
        <f t="shared" si="8"/>
        <v>4</v>
      </c>
      <c r="AE34" s="293">
        <f t="shared" si="9"/>
        <v>0</v>
      </c>
      <c r="AF34" s="15"/>
      <c r="AG34" s="247" t="str">
        <f t="shared" si="10"/>
        <v/>
      </c>
      <c r="AH34" s="247" t="str">
        <f t="shared" si="11"/>
        <v>з</v>
      </c>
      <c r="AI34" s="247">
        <f t="shared" si="12"/>
        <v>4</v>
      </c>
      <c r="AJ34" s="247">
        <f t="shared" si="13"/>
        <v>5</v>
      </c>
      <c r="AK34" s="247">
        <f t="shared" si="14"/>
        <v>4</v>
      </c>
      <c r="AL34" s="247">
        <f t="shared" si="15"/>
        <v>4</v>
      </c>
      <c r="AM34" s="247" t="str">
        <f t="shared" si="16"/>
        <v/>
      </c>
      <c r="AN34" s="247">
        <f t="shared" si="17"/>
        <v>3</v>
      </c>
      <c r="AO34" s="247">
        <f t="shared" si="18"/>
        <v>3</v>
      </c>
      <c r="AP34" s="247">
        <f t="shared" si="19"/>
        <v>4</v>
      </c>
      <c r="AQ34" s="247">
        <f t="shared" si="20"/>
        <v>3</v>
      </c>
      <c r="AR34" s="247">
        <f t="shared" si="21"/>
        <v>5</v>
      </c>
      <c r="AS34" s="247">
        <f t="shared" si="22"/>
        <v>4</v>
      </c>
      <c r="AT34" s="247" t="str">
        <f t="shared" si="23"/>
        <v/>
      </c>
      <c r="AU34" s="247">
        <f t="shared" si="24"/>
        <v>5</v>
      </c>
      <c r="AV34" s="247" t="str">
        <f t="shared" si="25"/>
        <v/>
      </c>
      <c r="AW34" s="124">
        <f t="shared" si="26"/>
        <v>1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3">
      <c r="A35" s="80">
        <v>30</v>
      </c>
      <c r="B35" s="117"/>
      <c r="C35" s="252" t="s">
        <v>37</v>
      </c>
      <c r="D35" s="253" t="s">
        <v>560</v>
      </c>
      <c r="E35" s="84">
        <v>2531</v>
      </c>
      <c r="F35" s="85"/>
      <c r="G35" s="85" t="s">
        <v>531</v>
      </c>
      <c r="H35" s="85">
        <v>5</v>
      </c>
      <c r="I35" s="85">
        <v>5</v>
      </c>
      <c r="J35" s="85">
        <v>5</v>
      </c>
      <c r="K35" s="85">
        <v>5</v>
      </c>
      <c r="L35" s="102"/>
      <c r="M35" s="85">
        <v>5</v>
      </c>
      <c r="N35" s="85">
        <v>5</v>
      </c>
      <c r="O35" s="102">
        <v>4</v>
      </c>
      <c r="P35" s="85">
        <v>5</v>
      </c>
      <c r="Q35" s="102">
        <v>5</v>
      </c>
      <c r="R35" s="102">
        <v>5</v>
      </c>
      <c r="S35" s="85"/>
      <c r="T35" s="102">
        <v>5</v>
      </c>
      <c r="U35" s="85"/>
      <c r="V35" s="124">
        <f t="shared" si="0"/>
        <v>4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1</v>
      </c>
      <c r="AB35" s="254">
        <f t="shared" si="6"/>
        <v>10</v>
      </c>
      <c r="AC35" s="254">
        <f t="shared" si="7"/>
        <v>11</v>
      </c>
      <c r="AD35" s="255">
        <f t="shared" si="8"/>
        <v>4.9090909090909092</v>
      </c>
      <c r="AE35" s="293">
        <f t="shared" si="9"/>
        <v>0</v>
      </c>
      <c r="AF35" s="15"/>
      <c r="AG35" s="247" t="str">
        <f t="shared" si="10"/>
        <v/>
      </c>
      <c r="AH35" s="247" t="str">
        <f t="shared" si="11"/>
        <v>з</v>
      </c>
      <c r="AI35" s="247">
        <f t="shared" si="12"/>
        <v>5</v>
      </c>
      <c r="AJ35" s="247">
        <f t="shared" si="13"/>
        <v>5</v>
      </c>
      <c r="AK35" s="247">
        <f t="shared" si="14"/>
        <v>5</v>
      </c>
      <c r="AL35" s="247">
        <f t="shared" si="15"/>
        <v>5</v>
      </c>
      <c r="AM35" s="247" t="str">
        <f t="shared" si="16"/>
        <v/>
      </c>
      <c r="AN35" s="247">
        <f t="shared" si="17"/>
        <v>5</v>
      </c>
      <c r="AO35" s="247">
        <f t="shared" si="18"/>
        <v>5</v>
      </c>
      <c r="AP35" s="247">
        <f t="shared" si="19"/>
        <v>4</v>
      </c>
      <c r="AQ35" s="247">
        <f t="shared" si="20"/>
        <v>5</v>
      </c>
      <c r="AR35" s="247">
        <f t="shared" si="21"/>
        <v>5</v>
      </c>
      <c r="AS35" s="247">
        <f t="shared" si="22"/>
        <v>5</v>
      </c>
      <c r="AT35" s="247" t="str">
        <f t="shared" si="23"/>
        <v/>
      </c>
      <c r="AU35" s="247">
        <f t="shared" si="24"/>
        <v>5</v>
      </c>
      <c r="AV35" s="247" t="str">
        <f t="shared" si="25"/>
        <v/>
      </c>
      <c r="AW35" s="124">
        <f t="shared" si="26"/>
        <v>1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3">
      <c r="A36" s="80">
        <v>31</v>
      </c>
      <c r="B36" s="117"/>
      <c r="C36" s="252" t="s">
        <v>37</v>
      </c>
      <c r="D36" s="253" t="s">
        <v>561</v>
      </c>
      <c r="E36" s="84">
        <v>2531</v>
      </c>
      <c r="F36" s="85"/>
      <c r="G36" s="85" t="s">
        <v>531</v>
      </c>
      <c r="H36" s="85">
        <v>5</v>
      </c>
      <c r="I36" s="85">
        <v>5</v>
      </c>
      <c r="J36" s="85">
        <v>5</v>
      </c>
      <c r="K36" s="85">
        <v>5</v>
      </c>
      <c r="L36" s="102"/>
      <c r="M36" s="85">
        <v>5</v>
      </c>
      <c r="N36" s="85">
        <v>5</v>
      </c>
      <c r="O36" s="102">
        <v>5</v>
      </c>
      <c r="P36" s="85">
        <v>5</v>
      </c>
      <c r="Q36" s="102">
        <v>5</v>
      </c>
      <c r="R36" s="102">
        <v>5</v>
      </c>
      <c r="S36" s="85"/>
      <c r="T36" s="102">
        <v>5</v>
      </c>
      <c r="U36" s="85"/>
      <c r="V36" s="124">
        <f t="shared" si="0"/>
        <v>5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11</v>
      </c>
      <c r="AC36" s="254">
        <f t="shared" si="7"/>
        <v>11</v>
      </c>
      <c r="AD36" s="255">
        <f t="shared" si="8"/>
        <v>5</v>
      </c>
      <c r="AE36" s="293">
        <f t="shared" si="9"/>
        <v>0</v>
      </c>
      <c r="AF36" s="15"/>
      <c r="AG36" s="247" t="str">
        <f t="shared" si="10"/>
        <v/>
      </c>
      <c r="AH36" s="247" t="str">
        <f t="shared" si="11"/>
        <v>з</v>
      </c>
      <c r="AI36" s="247">
        <f t="shared" si="12"/>
        <v>5</v>
      </c>
      <c r="AJ36" s="247">
        <f t="shared" si="13"/>
        <v>5</v>
      </c>
      <c r="AK36" s="247">
        <f t="shared" si="14"/>
        <v>5</v>
      </c>
      <c r="AL36" s="247">
        <f t="shared" si="15"/>
        <v>5</v>
      </c>
      <c r="AM36" s="247" t="str">
        <f t="shared" si="16"/>
        <v/>
      </c>
      <c r="AN36" s="247">
        <f t="shared" si="17"/>
        <v>5</v>
      </c>
      <c r="AO36" s="247">
        <f t="shared" si="18"/>
        <v>5</v>
      </c>
      <c r="AP36" s="247">
        <f t="shared" si="19"/>
        <v>5</v>
      </c>
      <c r="AQ36" s="247">
        <f t="shared" si="20"/>
        <v>5</v>
      </c>
      <c r="AR36" s="247">
        <f t="shared" si="21"/>
        <v>5</v>
      </c>
      <c r="AS36" s="247">
        <f t="shared" si="22"/>
        <v>5</v>
      </c>
      <c r="AT36" s="247" t="str">
        <f t="shared" si="23"/>
        <v/>
      </c>
      <c r="AU36" s="247">
        <f t="shared" si="24"/>
        <v>5</v>
      </c>
      <c r="AV36" s="247" t="str">
        <f t="shared" si="25"/>
        <v/>
      </c>
      <c r="AW36" s="124">
        <f t="shared" si="26"/>
        <v>1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123"/>
      <c r="D37" s="123"/>
      <c r="E37" s="124">
        <f>COUNTIF(E6:E36,"2531")</f>
        <v>31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4.354838709677419</v>
      </c>
      <c r="I38" s="257">
        <v>4.5161290322580649</v>
      </c>
      <c r="J38" s="257">
        <v>4.387096774193548</v>
      </c>
      <c r="K38" s="257">
        <v>3.806451612903226</v>
      </c>
      <c r="L38" s="257" t="str">
        <v xml:space="preserve"> </v>
      </c>
      <c r="M38" s="257">
        <v>3.870967741935484</v>
      </c>
      <c r="N38" s="257">
        <v>3.935483870967742</v>
      </c>
      <c r="O38" s="129">
        <v>3.5161290322580645</v>
      </c>
      <c r="P38" s="129">
        <v>4.064516129032258</v>
      </c>
      <c r="Q38" s="129">
        <v>5</v>
      </c>
      <c r="R38" s="129">
        <v>4.419354838709677</v>
      </c>
      <c r="S38" s="257" t="str">
        <v xml:space="preserve"> </v>
      </c>
      <c r="T38" s="257">
        <v>4.806451612903226</v>
      </c>
      <c r="U38" s="257" t="str">
        <v xml:space="preserve"> </v>
      </c>
      <c r="V38" s="124">
        <f>сводн.!T33</f>
        <v>4</v>
      </c>
      <c r="W38" s="254">
        <f>SUM(W6:W37)</f>
        <v>0</v>
      </c>
      <c r="X38" s="254">
        <f>SUM(X6:X37)</f>
        <v>0</v>
      </c>
      <c r="Y38" s="254">
        <f>SUM(Y6:Y37)-X38</f>
        <v>3</v>
      </c>
      <c r="Z38" s="254">
        <f>SUM(Z6:Z37)</f>
        <v>62</v>
      </c>
      <c r="AA38" s="254">
        <f>SUM(AA6:AA37)</f>
        <v>125</v>
      </c>
      <c r="AB38" s="254">
        <f>SUM(AB6:AB37)</f>
        <v>151</v>
      </c>
      <c r="AC38" s="254">
        <f t="shared" si="7"/>
        <v>341</v>
      </c>
      <c r="AD38" s="255">
        <f t="shared" si="8"/>
        <v>4.2434017595307916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4.354838709677419</v>
      </c>
      <c r="AJ38" s="260">
        <f t="shared" si="28"/>
        <v>4.5161290322580649</v>
      </c>
      <c r="AK38" s="260">
        <f t="shared" si="28"/>
        <v>4.387096774193548</v>
      </c>
      <c r="AL38" s="260">
        <f t="shared" si="28"/>
        <v>3.806451612903226</v>
      </c>
      <c r="AM38" s="260" t="str">
        <f t="shared" si="28"/>
        <v xml:space="preserve"> </v>
      </c>
      <c r="AN38" s="260">
        <f t="shared" si="28"/>
        <v>3.870967741935484</v>
      </c>
      <c r="AO38" s="260">
        <f t="shared" si="28"/>
        <v>3.935483870967742</v>
      </c>
      <c r="AP38" s="260">
        <f t="shared" si="28"/>
        <v>3.5161290322580645</v>
      </c>
      <c r="AQ38" s="260">
        <f t="shared" si="28"/>
        <v>4.064516129032258</v>
      </c>
      <c r="AR38" s="260">
        <f t="shared" si="28"/>
        <v>5</v>
      </c>
      <c r="AS38" s="260">
        <f t="shared" si="28"/>
        <v>4.419354838709677</v>
      </c>
      <c r="AT38" s="260" t="str">
        <f t="shared" si="28"/>
        <v xml:space="preserve"> </v>
      </c>
      <c r="AU38" s="260">
        <f t="shared" si="28"/>
        <v>4.806451612903226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13</v>
      </c>
      <c r="I39" s="262">
        <v>16</v>
      </c>
      <c r="J39" s="262">
        <v>17</v>
      </c>
      <c r="K39" s="262">
        <v>6</v>
      </c>
      <c r="L39" s="262" t="str">
        <v>0</v>
      </c>
      <c r="M39" s="262">
        <v>9</v>
      </c>
      <c r="N39" s="262">
        <v>9</v>
      </c>
      <c r="O39" s="263">
        <v>4</v>
      </c>
      <c r="P39" s="263">
        <v>8</v>
      </c>
      <c r="Q39" s="263">
        <v>31</v>
      </c>
      <c r="R39" s="263">
        <v>13</v>
      </c>
      <c r="S39" s="262" t="str">
        <v>0</v>
      </c>
      <c r="T39" s="262">
        <v>25</v>
      </c>
      <c r="U39" s="262" t="str">
        <v xml:space="preserve"> </v>
      </c>
      <c r="V39" s="264">
        <f>IF(COUNTIF(V6:V37,5)=0,"0",COUNTIF(V6:V37,5))</f>
        <v>2</v>
      </c>
      <c r="W39" s="136"/>
      <c r="X39" s="3">
        <f>SUM(X38:AB38)</f>
        <v>341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13</v>
      </c>
      <c r="AJ39" s="267">
        <f t="shared" si="29"/>
        <v>16</v>
      </c>
      <c r="AK39" s="267">
        <f t="shared" si="29"/>
        <v>17</v>
      </c>
      <c r="AL39" s="267">
        <f t="shared" si="29"/>
        <v>6</v>
      </c>
      <c r="AM39" s="267" t="str">
        <f t="shared" si="29"/>
        <v>0</v>
      </c>
      <c r="AN39" s="267">
        <f t="shared" si="29"/>
        <v>9</v>
      </c>
      <c r="AO39" s="267">
        <f t="shared" si="29"/>
        <v>9</v>
      </c>
      <c r="AP39" s="267">
        <f t="shared" si="29"/>
        <v>4</v>
      </c>
      <c r="AQ39" s="267">
        <f t="shared" si="29"/>
        <v>8</v>
      </c>
      <c r="AR39" s="267">
        <f t="shared" si="29"/>
        <v>31</v>
      </c>
      <c r="AS39" s="267">
        <f t="shared" si="29"/>
        <v>13</v>
      </c>
      <c r="AT39" s="267" t="str">
        <f t="shared" si="29"/>
        <v>0</v>
      </c>
      <c r="AU39" s="267">
        <f t="shared" si="29"/>
        <v>25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16</v>
      </c>
      <c r="I40" s="272">
        <v>15</v>
      </c>
      <c r="J40" s="272">
        <v>9</v>
      </c>
      <c r="K40" s="272">
        <v>13</v>
      </c>
      <c r="L40" s="272" t="str">
        <v>0</v>
      </c>
      <c r="M40" s="272">
        <v>9</v>
      </c>
      <c r="N40" s="272">
        <v>11</v>
      </c>
      <c r="O40" s="273">
        <v>11</v>
      </c>
      <c r="P40" s="273">
        <v>17</v>
      </c>
      <c r="Q40" s="273" t="str">
        <v>0</v>
      </c>
      <c r="R40" s="273">
        <v>18</v>
      </c>
      <c r="S40" s="272" t="str">
        <v>0</v>
      </c>
      <c r="T40" s="272">
        <v>6</v>
      </c>
      <c r="U40" s="272" t="str">
        <v xml:space="preserve"> </v>
      </c>
      <c r="V40" s="274">
        <f>IF(COUNTIF(V6:V37,4)=0,"0",COUNTIF(V6:V37,4))</f>
        <v>4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3</v>
      </c>
      <c r="AA40" s="275">
        <f>IF(COUNTIF(AA6:AA37,4)=0," ",COUNTIF(AA6:AA37,4))</f>
        <v>4</v>
      </c>
      <c r="AB40" s="275">
        <f>IF(COUNTIF(AB6:AB37,4)=0," ",COUNTIF(AB6:AB37,4))</f>
        <v>3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16</v>
      </c>
      <c r="AJ40" s="275">
        <f t="shared" si="30"/>
        <v>15</v>
      </c>
      <c r="AK40" s="275">
        <f t="shared" si="30"/>
        <v>9</v>
      </c>
      <c r="AL40" s="275">
        <f t="shared" si="30"/>
        <v>13</v>
      </c>
      <c r="AM40" s="275" t="str">
        <f t="shared" si="30"/>
        <v>0</v>
      </c>
      <c r="AN40" s="275">
        <f t="shared" si="30"/>
        <v>9</v>
      </c>
      <c r="AO40" s="275">
        <f t="shared" si="30"/>
        <v>11</v>
      </c>
      <c r="AP40" s="275">
        <f t="shared" si="30"/>
        <v>11</v>
      </c>
      <c r="AQ40" s="275">
        <f t="shared" si="30"/>
        <v>17</v>
      </c>
      <c r="AR40" s="275" t="str">
        <f t="shared" si="30"/>
        <v>0</v>
      </c>
      <c r="AS40" s="275">
        <f t="shared" si="30"/>
        <v>18</v>
      </c>
      <c r="AT40" s="275" t="str">
        <f t="shared" si="30"/>
        <v>0</v>
      </c>
      <c r="AU40" s="275">
        <f t="shared" si="30"/>
        <v>6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2</v>
      </c>
      <c r="I41" s="281" t="str">
        <v>0</v>
      </c>
      <c r="J41" s="281">
        <v>5</v>
      </c>
      <c r="K41" s="281">
        <v>12</v>
      </c>
      <c r="L41" s="281" t="str">
        <v>0</v>
      </c>
      <c r="M41" s="281">
        <v>13</v>
      </c>
      <c r="N41" s="281">
        <v>11</v>
      </c>
      <c r="O41" s="282">
        <v>13</v>
      </c>
      <c r="P41" s="282">
        <v>6</v>
      </c>
      <c r="Q41" s="282" t="str">
        <v>0</v>
      </c>
      <c r="R41" s="282" t="str">
        <v>0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22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4</v>
      </c>
      <c r="AA41" s="284">
        <f>IF(COUNTIF(AA6:AA37,3)=0," ",COUNTIF(AA6:AA37,3))</f>
        <v>4</v>
      </c>
      <c r="AB41" s="284">
        <f>IF(COUNTIF(AB6:AB37,3)=0," ",COUNTIF(AB6:AB37,3))</f>
        <v>6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>
        <f t="shared" si="31"/>
        <v>2</v>
      </c>
      <c r="AJ41" s="284" t="str">
        <f t="shared" si="31"/>
        <v>0</v>
      </c>
      <c r="AK41" s="284">
        <f t="shared" si="31"/>
        <v>5</v>
      </c>
      <c r="AL41" s="284">
        <f t="shared" si="31"/>
        <v>12</v>
      </c>
      <c r="AM41" s="284" t="str">
        <f t="shared" si="31"/>
        <v>0</v>
      </c>
      <c r="AN41" s="284">
        <f t="shared" si="31"/>
        <v>13</v>
      </c>
      <c r="AO41" s="284">
        <f t="shared" si="31"/>
        <v>11</v>
      </c>
      <c r="AP41" s="284">
        <f t="shared" si="31"/>
        <v>13</v>
      </c>
      <c r="AQ41" s="284">
        <f t="shared" si="31"/>
        <v>6</v>
      </c>
      <c r="AR41" s="284" t="str">
        <f t="shared" si="31"/>
        <v>0</v>
      </c>
      <c r="AS41" s="284" t="str">
        <f t="shared" si="31"/>
        <v>0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3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>
        <f>IF(COUNTIF(V6:V37,2)=0,"0",COUNTIF(V6:V37,2))</f>
        <v>3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6</v>
      </c>
      <c r="AA42" s="245">
        <f>IF(COUNTIF(AA6:AA37,2)=0," ",COUNTIF(AA6:AA37,2))</f>
        <v>1</v>
      </c>
      <c r="AB42" s="245">
        <f>IF(COUNTIF(AB6:AB37,2)=0," ",COUNTIF(AB6:AB37,2))</f>
        <v>4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3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COUNTBLANK(AD6:AD36)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31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>
        <f t="shared" si="36"/>
        <v>31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11 E13:E45">
    <cfRule type="cellIs" dxfId="13463" priority="5" operator="equal">
      <formula>4</formula>
    </cfRule>
    <cfRule type="cellIs" dxfId="13462" priority="6" operator="equal">
      <formula>3</formula>
    </cfRule>
  </conditionalFormatting>
  <conditionalFormatting sqref="Z5:AC5 W40:AF43 AE6:AE39 W39 AG43:CB43 W44:AW45 F37:V45 G6:Q6 H13:Q30 H12 K12:Q12 J32:J33 V6:V30 AG6:AW42 H7:Q11 F34:F36 H34:Q36 I31:Q31 R6:S36 U31:V36 G6:G36">
    <cfRule type="cellIs" dxfId="13461" priority="7" operator="equal">
      <formula>5</formula>
    </cfRule>
    <cfRule type="cellIs" dxfId="13460" priority="8" operator="equal">
      <formula>4</formula>
    </cfRule>
    <cfRule type="cellIs" dxfId="13459" priority="9" operator="equal">
      <formula>3</formula>
    </cfRule>
  </conditionalFormatting>
  <conditionalFormatting sqref="AF6:AF37">
    <cfRule type="expression" dxfId="13458" priority="10">
      <formula>VALUE(RIGHT(AF6))&gt;AE6</formula>
    </cfRule>
    <cfRule type="expression" dxfId="13457" priority="11">
      <formula>EXACT(RIGHT(AF6,3),"зач")</formula>
    </cfRule>
  </conditionalFormatting>
  <conditionalFormatting sqref="AE3:AJ4 V3:AC4 R3:S3">
    <cfRule type="expression" dxfId="13456" priority="12">
      <formula>$D$1&lt;R3</formula>
    </cfRule>
    <cfRule type="expression" dxfId="13455" priority="13">
      <formula>$D$1&gt;R3</formula>
    </cfRule>
  </conditionalFormatting>
  <conditionalFormatting sqref="F6:F31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R4">
    <cfRule type="expression" dxfId="13454" priority="17">
      <formula>$D$1&lt;R4</formula>
    </cfRule>
    <cfRule type="expression" dxfId="13453" priority="18">
      <formula>$D$1&gt;R4</formula>
    </cfRule>
  </conditionalFormatting>
  <conditionalFormatting sqref="S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S4">
    <cfRule type="expression" priority="22">
      <formula>$D$1&lt;S4</formula>
    </cfRule>
    <cfRule type="expression" priority="23">
      <formula>$D$1&gt;S4</formula>
    </cfRule>
  </conditionalFormatting>
  <conditionalFormatting sqref="U4">
    <cfRule type="expression" priority="24">
      <formula>$D$4&lt;U4</formula>
    </cfRule>
    <cfRule type="expression" dxfId="13452" priority="25">
      <formula>$D$4&gt;U4</formula>
    </cfRule>
  </conditionalFormatting>
  <conditionalFormatting sqref="U6:U30">
    <cfRule type="cellIs" dxfId="13451" priority="26" operator="equal">
      <formula>5</formula>
    </cfRule>
    <cfRule type="cellIs" dxfId="13450" priority="27" operator="equal">
      <formula>4</formula>
    </cfRule>
    <cfRule type="cellIs" dxfId="13449" priority="28" operator="equal">
      <formula>3</formula>
    </cfRule>
  </conditionalFormatting>
  <conditionalFormatting sqref="T3">
    <cfRule type="expression" dxfId="13448" priority="29">
      <formula>$D$4&lt;T3</formula>
    </cfRule>
    <cfRule type="expression" dxfId="13447" priority="30">
      <formula>$D$4&gt;T3</formula>
    </cfRule>
  </conditionalFormatting>
  <conditionalFormatting sqref="T3">
    <cfRule type="expression" priority="31">
      <formula>$D$1&lt;T3</formula>
    </cfRule>
    <cfRule type="expression" priority="32">
      <formula>$D$1&gt;T3</formula>
    </cfRule>
  </conditionalFormatting>
  <conditionalFormatting sqref="U3">
    <cfRule type="expression" priority="33">
      <formula>$D$1&lt;U3</formula>
    </cfRule>
    <cfRule type="expression" dxfId="13446" priority="34">
      <formula>$D$1&gt;U3</formula>
    </cfRule>
  </conditionalFormatting>
  <conditionalFormatting sqref="U3">
    <cfRule type="expression" dxfId="13445" priority="35">
      <formula>$D$4&lt;U3</formula>
    </cfRule>
    <cfRule type="expression" priority="36">
      <formula>$D$4&gt;U3</formula>
    </cfRule>
  </conditionalFormatting>
  <conditionalFormatting sqref="R5">
    <cfRule type="cellIs" priority="37" operator="equal">
      <formula>5</formula>
    </cfRule>
    <cfRule type="cellIs" priority="38" operator="equal">
      <formula>4</formula>
    </cfRule>
    <cfRule type="cellIs" dxfId="13444" priority="39" operator="equal">
      <formula>3</formula>
    </cfRule>
  </conditionalFormatting>
  <conditionalFormatting sqref="S4">
    <cfRule type="expression" dxfId="13443" priority="40">
      <formula>$D$1&lt;S4</formula>
    </cfRule>
    <cfRule type="expression" priority="41">
      <formula>$D$1&gt;S4</formula>
    </cfRule>
  </conditionalFormatting>
  <conditionalFormatting sqref="R4">
    <cfRule type="expression" priority="42">
      <formula>$D$1&lt;R4</formula>
    </cfRule>
    <cfRule type="expression" priority="43">
      <formula>$D$1&gt;R4</formula>
    </cfRule>
  </conditionalFormatting>
  <conditionalFormatting sqref="R4">
    <cfRule type="expression" dxfId="13442" priority="44">
      <formula>$D$1&lt;R4</formula>
    </cfRule>
    <cfRule type="expression" dxfId="13441" priority="45">
      <formula>$D$1&gt;R4</formula>
    </cfRule>
  </conditionalFormatting>
  <conditionalFormatting sqref="S4">
    <cfRule type="expression" dxfId="13440" priority="46">
      <formula>$D$1&lt;S4</formula>
    </cfRule>
    <cfRule type="expression" dxfId="13439" priority="47">
      <formula>$D$1&gt;S4</formula>
    </cfRule>
  </conditionalFormatting>
  <conditionalFormatting sqref="S4">
    <cfRule type="expression" dxfId="13438" priority="48">
      <formula>$D$1&lt;S4</formula>
    </cfRule>
    <cfRule type="expression" dxfId="13437" priority="49">
      <formula>$D$1&gt;S4</formula>
    </cfRule>
  </conditionalFormatting>
  <conditionalFormatting sqref="S4">
    <cfRule type="expression" priority="50">
      <formula>$D$1&lt;S4</formula>
    </cfRule>
    <cfRule type="expression" priority="51">
      <formula>$D$1&gt;S4</formula>
    </cfRule>
  </conditionalFormatting>
  <conditionalFormatting sqref="S4">
    <cfRule type="expression" priority="52">
      <formula>$D$1&lt;S4</formula>
    </cfRule>
    <cfRule type="expression" dxfId="13436" priority="53">
      <formula>$D$1&gt;S4</formula>
    </cfRule>
  </conditionalFormatting>
  <conditionalFormatting sqref="U4">
    <cfRule type="expression" dxfId="13435" priority="54">
      <formula>$D$1&lt;U4</formula>
    </cfRule>
    <cfRule type="expression" dxfId="13434" priority="55">
      <formula>$D$1&gt;U4</formula>
    </cfRule>
  </conditionalFormatting>
  <conditionalFormatting sqref="U4">
    <cfRule type="expression" dxfId="13433" priority="56">
      <formula>$D$4&lt;U4</formula>
    </cfRule>
    <cfRule type="expression" priority="57">
      <formula>$D$4&gt;U4</formula>
    </cfRule>
  </conditionalFormatting>
  <conditionalFormatting sqref="U5">
    <cfRule type="cellIs" priority="58" operator="equal">
      <formula>5</formula>
    </cfRule>
    <cfRule type="cellIs" priority="59" operator="equal">
      <formula>4</formula>
    </cfRule>
    <cfRule type="cellIs" dxfId="13432" priority="60" operator="equal">
      <formula>3</formula>
    </cfRule>
  </conditionalFormatting>
  <conditionalFormatting sqref="Q5">
    <cfRule type="cellIs" dxfId="13431" priority="61" operator="equal">
      <formula>5</formula>
    </cfRule>
    <cfRule type="cellIs" priority="62" operator="equal">
      <formula>4</formula>
    </cfRule>
    <cfRule type="cellIs" priority="63" operator="equal">
      <formula>3</formula>
    </cfRule>
  </conditionalFormatting>
  <conditionalFormatting sqref="Q3:Q4">
    <cfRule type="expression" priority="64">
      <formula>$D$1&lt;Q3</formula>
    </cfRule>
    <cfRule type="expression" priority="65">
      <formula>$D$1&gt;Q3</formula>
    </cfRule>
  </conditionalFormatting>
  <conditionalFormatting sqref="Q5">
    <cfRule type="cellIs" priority="66" operator="equal">
      <formula>5</formula>
    </cfRule>
    <cfRule type="cellIs" priority="67" operator="equal">
      <formula>4</formula>
    </cfRule>
    <cfRule type="cellIs" dxfId="13430" priority="68" operator="equal">
      <formula>3</formula>
    </cfRule>
  </conditionalFormatting>
  <conditionalFormatting sqref="Q3:Q4">
    <cfRule type="expression" dxfId="13429" priority="69">
      <formula>$D$1&lt;Q3</formula>
    </cfRule>
    <cfRule type="expression" dxfId="13428" priority="70">
      <formula>$D$1&gt;Q3</formula>
    </cfRule>
  </conditionalFormatting>
  <conditionalFormatting sqref="Q5">
    <cfRule type="cellIs" dxfId="13427" priority="71" operator="equal">
      <formula>5</formula>
    </cfRule>
    <cfRule type="cellIs" dxfId="13426" priority="72" operator="equal">
      <formula>4</formula>
    </cfRule>
    <cfRule type="cellIs" dxfId="13425" priority="73" operator="equal">
      <formula>3</formula>
    </cfRule>
  </conditionalFormatting>
  <conditionalFormatting sqref="Q3:Q4">
    <cfRule type="expression" dxfId="13424" priority="74">
      <formula>$D$1&lt;Q3</formula>
    </cfRule>
    <cfRule type="expression" dxfId="13423" priority="75">
      <formula>$D$1&gt;Q3</formula>
    </cfRule>
  </conditionalFormatting>
  <conditionalFormatting sqref="Q4">
    <cfRule type="expression" dxfId="13422" priority="76">
      <formula>$D$1&lt;Q4</formula>
    </cfRule>
    <cfRule type="expression" dxfId="13421" priority="77">
      <formula>$D$1&gt;Q4</formula>
    </cfRule>
  </conditionalFormatting>
  <conditionalFormatting sqref="Q4">
    <cfRule type="expression" dxfId="13420" priority="78">
      <formula>$D$1&lt;Q4</formula>
    </cfRule>
    <cfRule type="expression" dxfId="13419" priority="79">
      <formula>$D$1&gt;Q4</formula>
    </cfRule>
  </conditionalFormatting>
  <conditionalFormatting sqref="Q4">
    <cfRule type="expression" dxfId="13418" priority="80">
      <formula>$D$1&lt;Q4</formula>
    </cfRule>
    <cfRule type="expression" dxfId="13417" priority="81">
      <formula>$D$1&gt;Q4</formula>
    </cfRule>
  </conditionalFormatting>
  <conditionalFormatting sqref="Q5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Q4">
    <cfRule type="expression" dxfId="13416" priority="85">
      <formula>$D$1&lt;Q4</formula>
    </cfRule>
    <cfRule type="expression" dxfId="13415" priority="86">
      <formula>$D$1&gt;Q4</formula>
    </cfRule>
  </conditionalFormatting>
  <conditionalFormatting sqref="Q5">
    <cfRule type="cellIs" dxfId="13414" priority="87" operator="equal">
      <formula>5</formula>
    </cfRule>
    <cfRule type="cellIs" dxfId="13413" priority="88" operator="equal">
      <formula>4</formula>
    </cfRule>
    <cfRule type="cellIs" dxfId="13412" priority="89" operator="equal">
      <formula>3</formula>
    </cfRule>
  </conditionalFormatting>
  <conditionalFormatting sqref="Q3:Q4">
    <cfRule type="expression" dxfId="13411" priority="90">
      <formula>$D$1&lt;Q3</formula>
    </cfRule>
    <cfRule type="expression" dxfId="13410" priority="91">
      <formula>$D$1&gt;Q3</formula>
    </cfRule>
  </conditionalFormatting>
  <conditionalFormatting sqref="Q5">
    <cfRule type="cellIs" dxfId="13409" priority="92" operator="equal">
      <formula>5</formula>
    </cfRule>
    <cfRule type="cellIs" dxfId="13408" priority="93" operator="equal">
      <formula>4</formula>
    </cfRule>
    <cfRule type="cellIs" dxfId="13407" priority="94" operator="equal">
      <formula>3</formula>
    </cfRule>
  </conditionalFormatting>
  <conditionalFormatting sqref="Q3:Q4">
    <cfRule type="expression" dxfId="13406" priority="95">
      <formula>$D$1&lt;Q3</formula>
    </cfRule>
    <cfRule type="expression" dxfId="13405" priority="96">
      <formula>$D$1&gt;Q3</formula>
    </cfRule>
  </conditionalFormatting>
  <conditionalFormatting sqref="Q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Q4">
    <cfRule type="expression" dxfId="13404" priority="100">
      <formula>$D$1&lt;Q4</formula>
    </cfRule>
    <cfRule type="expression" dxfId="13403" priority="101">
      <formula>$D$1&gt;Q4</formula>
    </cfRule>
  </conditionalFormatting>
  <conditionalFormatting sqref="Q4">
    <cfRule type="expression" dxfId="13402" priority="102">
      <formula>$D$1&lt;Q4</formula>
    </cfRule>
    <cfRule type="expression" dxfId="13401" priority="103">
      <formula>$D$1&gt;Q4</formula>
    </cfRule>
  </conditionalFormatting>
  <conditionalFormatting sqref="Q4">
    <cfRule type="expression" priority="104">
      <formula>$D$1&lt;Q4</formula>
    </cfRule>
    <cfRule type="expression" priority="105">
      <formula>$D$1&gt;Q4</formula>
    </cfRule>
  </conditionalFormatting>
  <conditionalFormatting sqref="Q4">
    <cfRule type="expression" priority="106">
      <formula>$D$1&lt;Q4</formula>
    </cfRule>
    <cfRule type="expression" dxfId="13400" priority="107">
      <formula>$D$1&gt;Q4</formula>
    </cfRule>
  </conditionalFormatting>
  <conditionalFormatting sqref="Q4">
    <cfRule type="expression" dxfId="13399" priority="108">
      <formula>$D$1&lt;Q4</formula>
    </cfRule>
    <cfRule type="expression" dxfId="13398" priority="109">
      <formula>$D$1&gt;Q4</formula>
    </cfRule>
  </conditionalFormatting>
  <conditionalFormatting sqref="Q4">
    <cfRule type="expression" dxfId="13397" priority="110">
      <formula>$D$1&lt;Q4</formula>
    </cfRule>
    <cfRule type="expression" dxfId="13396" priority="111">
      <formula>$D$1&gt;Q4</formula>
    </cfRule>
  </conditionalFormatting>
  <conditionalFormatting sqref="Q4">
    <cfRule type="expression" dxfId="13395" priority="112">
      <formula>$D$1&lt;Q4</formula>
    </cfRule>
    <cfRule type="expression" dxfId="13394" priority="113">
      <formula>$D$1&gt;Q4</formula>
    </cfRule>
  </conditionalFormatting>
  <conditionalFormatting sqref="Q4">
    <cfRule type="expression" dxfId="13393" priority="114">
      <formula>$D$1&lt;Q4</formula>
    </cfRule>
    <cfRule type="expression" dxfId="13392" priority="115">
      <formula>$D$1&gt;Q4</formula>
    </cfRule>
  </conditionalFormatting>
  <conditionalFormatting sqref="Q4">
    <cfRule type="expression" dxfId="13391" priority="116">
      <formula>$D$1&lt;Q4</formula>
    </cfRule>
    <cfRule type="expression" dxfId="13390" priority="117">
      <formula>$D$1&gt;Q4</formula>
    </cfRule>
  </conditionalFormatting>
  <conditionalFormatting sqref="Q5">
    <cfRule type="cellIs" dxfId="13389" priority="118" operator="equal">
      <formula>5</formula>
    </cfRule>
    <cfRule type="cellIs" dxfId="13388" priority="119" operator="equal">
      <formula>4</formula>
    </cfRule>
    <cfRule type="cellIs" dxfId="13387" priority="120" operator="equal">
      <formula>3</formula>
    </cfRule>
  </conditionalFormatting>
  <conditionalFormatting sqref="Q3:Q4">
    <cfRule type="expression" dxfId="13386" priority="121">
      <formula>$D$1&lt;Q3</formula>
    </cfRule>
    <cfRule type="expression" dxfId="13385" priority="122">
      <formula>$D$1&gt;Q3</formula>
    </cfRule>
  </conditionalFormatting>
  <conditionalFormatting sqref="Q5">
    <cfRule type="cellIs" dxfId="13384" priority="123" operator="equal">
      <formula>5</formula>
    </cfRule>
    <cfRule type="cellIs" dxfId="13383" priority="124" operator="equal">
      <formula>4</formula>
    </cfRule>
    <cfRule type="cellIs" dxfId="13382" priority="125" operator="equal">
      <formula>3</formula>
    </cfRule>
  </conditionalFormatting>
  <conditionalFormatting sqref="Q4">
    <cfRule type="expression" dxfId="13381" priority="126">
      <formula>$D$1&lt;Q4</formula>
    </cfRule>
    <cfRule type="expression" dxfId="13380" priority="127">
      <formula>$D$1&gt;Q4</formula>
    </cfRule>
  </conditionalFormatting>
  <conditionalFormatting sqref="Q5">
    <cfRule type="cellIs" dxfId="13379" priority="128" operator="equal">
      <formula>5</formula>
    </cfRule>
    <cfRule type="cellIs" dxfId="13378" priority="129" operator="equal">
      <formula>4</formula>
    </cfRule>
    <cfRule type="cellIs" priority="130" operator="equal">
      <formula>3</formula>
    </cfRule>
  </conditionalFormatting>
  <conditionalFormatting sqref="Q4">
    <cfRule type="expression" priority="131">
      <formula>$D$1&lt;Q4</formula>
    </cfRule>
    <cfRule type="expression" priority="132">
      <formula>$D$1&gt;Q4</formula>
    </cfRule>
  </conditionalFormatting>
  <conditionalFormatting sqref="Q4">
    <cfRule type="expression" priority="133">
      <formula>$D$1&lt;Q4</formula>
    </cfRule>
    <cfRule type="expression" priority="134">
      <formula>$D$1&gt;Q4</formula>
    </cfRule>
  </conditionalFormatting>
  <conditionalFormatting sqref="Q4">
    <cfRule type="expression" priority="135">
      <formula>$D$1&lt;Q4</formula>
    </cfRule>
    <cfRule type="expression" dxfId="13377" priority="136">
      <formula>$D$1&gt;Q4</formula>
    </cfRule>
  </conditionalFormatting>
  <conditionalFormatting sqref="Q4">
    <cfRule type="expression" dxfId="13376" priority="137">
      <formula>$D$1&lt;Q4</formula>
    </cfRule>
    <cfRule type="expression" priority="138">
      <formula>$D$1&gt;Q4</formula>
    </cfRule>
  </conditionalFormatting>
  <conditionalFormatting sqref="Q4">
    <cfRule type="expression" priority="139">
      <formula>$D$1&lt;Q4</formula>
    </cfRule>
    <cfRule type="expression" priority="140">
      <formula>$D$1&gt;Q4</formula>
    </cfRule>
  </conditionalFormatting>
  <conditionalFormatting sqref="Q4">
    <cfRule type="expression" dxfId="13375" priority="141">
      <formula>$D$1&lt;Q4</formula>
    </cfRule>
    <cfRule type="expression" dxfId="13374" priority="142">
      <formula>$D$1&gt;Q4</formula>
    </cfRule>
  </conditionalFormatting>
  <conditionalFormatting sqref="Q4">
    <cfRule type="expression" dxfId="13373" priority="143">
      <formula>$D$1&lt;Q4</formula>
    </cfRule>
    <cfRule type="expression" dxfId="13372" priority="144">
      <formula>$D$1&gt;Q4</formula>
    </cfRule>
  </conditionalFormatting>
  <conditionalFormatting sqref="Q4">
    <cfRule type="expression" priority="145">
      <formula>$D$1&lt;Q4</formula>
    </cfRule>
    <cfRule type="expression" priority="146">
      <formula>$D$1&gt;Q4</formula>
    </cfRule>
  </conditionalFormatting>
  <conditionalFormatting sqref="Q4">
    <cfRule type="expression" priority="147">
      <formula>$D$1&lt;Q4</formula>
    </cfRule>
    <cfRule type="expression" dxfId="13371" priority="148">
      <formula>$D$1&gt;Q4</formula>
    </cfRule>
  </conditionalFormatting>
  <conditionalFormatting sqref="Q4">
    <cfRule type="expression" dxfId="13370" priority="149">
      <formula>$D$1&lt;Q4</formula>
    </cfRule>
    <cfRule type="expression" priority="150">
      <formula>$D$1&gt;Q4</formula>
    </cfRule>
  </conditionalFormatting>
  <conditionalFormatting sqref="I5 N5:P5 K5">
    <cfRule type="cellIs" priority="151" operator="equal">
      <formula>5</formula>
    </cfRule>
    <cfRule type="cellIs" priority="152" operator="equal">
      <formula>4</formula>
    </cfRule>
    <cfRule type="cellIs" dxfId="13369" priority="153" operator="equal">
      <formula>3</formula>
    </cfRule>
  </conditionalFormatting>
  <conditionalFormatting sqref="H3:K3 M3:P3 I4 K4:L4 N4:P4">
    <cfRule type="expression" dxfId="13368" priority="154">
      <formula>$D$1&lt;H3</formula>
    </cfRule>
    <cfRule type="expression" dxfId="13367" priority="155">
      <formula>$D$1&gt;H3</formula>
    </cfRule>
  </conditionalFormatting>
  <conditionalFormatting sqref="P3:P4">
    <cfRule type="expression" dxfId="13366" priority="156">
      <formula>$D$1&lt;P3</formula>
    </cfRule>
    <cfRule type="expression" dxfId="13365" priority="157">
      <formula>$D$1&gt;P3</formula>
    </cfRule>
  </conditionalFormatting>
  <conditionalFormatting sqref="P4">
    <cfRule type="expression" dxfId="13364" priority="158">
      <formula>$D$1&lt;P4</formula>
    </cfRule>
    <cfRule type="expression" priority="159">
      <formula>$D$1&gt;P4</formula>
    </cfRule>
  </conditionalFormatting>
  <conditionalFormatting sqref="F4">
    <cfRule type="expression" priority="160">
      <formula>$D$1&lt;F4</formula>
    </cfRule>
    <cfRule type="expression" priority="161">
      <formula>$D$1&gt;F4</formula>
    </cfRule>
  </conditionalFormatting>
  <conditionalFormatting sqref="F4">
    <cfRule type="expression" dxfId="13363" priority="162">
      <formula>$D$1&lt;F4</formula>
    </cfRule>
    <cfRule type="expression" dxfId="13362" priority="163">
      <formula>$D$1&gt;F4</formula>
    </cfRule>
  </conditionalFormatting>
  <conditionalFormatting sqref="F4">
    <cfRule type="expression" dxfId="13361" priority="164">
      <formula>$D$1&lt;F4</formula>
    </cfRule>
    <cfRule type="expression" dxfId="13360" priority="165">
      <formula>$D$1&gt;F4</formula>
    </cfRule>
  </conditionalFormatting>
  <conditionalFormatting sqref="F4">
    <cfRule type="expression" dxfId="13359" priority="166">
      <formula>$D$1&lt;F4</formula>
    </cfRule>
    <cfRule type="expression" dxfId="13358" priority="167">
      <formula>$D$1&gt;F4</formula>
    </cfRule>
  </conditionalFormatting>
  <conditionalFormatting sqref="F4">
    <cfRule type="expression" dxfId="13357" priority="168">
      <formula>$D$1&lt;F4</formula>
    </cfRule>
    <cfRule type="expression" dxfId="13356" priority="169">
      <formula>$D$1&gt;F4</formula>
    </cfRule>
  </conditionalFormatting>
  <conditionalFormatting sqref="F4">
    <cfRule type="expression" priority="170">
      <formula>$D$1&lt;F4</formula>
    </cfRule>
    <cfRule type="expression" priority="171">
      <formula>$D$1&gt;F4</formula>
    </cfRule>
  </conditionalFormatting>
  <conditionalFormatting sqref="F5">
    <cfRule type="cellIs" priority="172" operator="equal">
      <formula>5</formula>
    </cfRule>
    <cfRule type="cellIs" dxfId="13355" priority="173" operator="equal">
      <formula>4</formula>
    </cfRule>
    <cfRule type="cellIs" dxfId="13354" priority="174" operator="equal">
      <formula>3</formula>
    </cfRule>
  </conditionalFormatting>
  <conditionalFormatting sqref="F3">
    <cfRule type="expression" dxfId="13353" priority="175">
      <formula>$D$1&lt;F3</formula>
    </cfRule>
    <cfRule type="expression" dxfId="13352" priority="176">
      <formula>$D$1&gt;F3</formula>
    </cfRule>
  </conditionalFormatting>
  <conditionalFormatting sqref="F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F3">
    <cfRule type="expression" dxfId="13351" priority="180">
      <formula>$D$1&lt;F3</formula>
    </cfRule>
    <cfRule type="expression" dxfId="13350" priority="181">
      <formula>$D$1&gt;F3</formula>
    </cfRule>
  </conditionalFormatting>
  <conditionalFormatting sqref="J3">
    <cfRule type="expression" dxfId="13349" priority="182">
      <formula>$D$1&lt;J3</formula>
    </cfRule>
    <cfRule type="expression" dxfId="13348" priority="183">
      <formula>$D$1&gt;J3</formula>
    </cfRule>
  </conditionalFormatting>
  <conditionalFormatting sqref="M3:N3 N4:P4">
    <cfRule type="expression" priority="184">
      <formula>$D$1&lt;M3</formula>
    </cfRule>
    <cfRule type="expression" priority="185">
      <formula>$D$1&gt;M3</formula>
    </cfRule>
  </conditionalFormatting>
  <conditionalFormatting sqref="N4:P4">
    <cfRule type="expression" priority="186">
      <formula>$D$1&lt;N4</formula>
    </cfRule>
    <cfRule type="expression" dxfId="13347" priority="187">
      <formula>$D$1&gt;N4</formula>
    </cfRule>
  </conditionalFormatting>
  <conditionalFormatting sqref="H3:I3 I4">
    <cfRule type="expression" dxfId="13346" priority="188">
      <formula>$D$1&lt;H3</formula>
    </cfRule>
    <cfRule type="expression" dxfId="13345" priority="189">
      <formula>$D$1&gt;H3</formula>
    </cfRule>
  </conditionalFormatting>
  <conditionalFormatting sqref="L5">
    <cfRule type="cellIs" dxfId="13344" priority="190" operator="equal">
      <formula>5</formula>
    </cfRule>
    <cfRule type="cellIs" priority="191" operator="equal">
      <formula>4</formula>
    </cfRule>
    <cfRule type="cellIs" priority="192" operator="equal">
      <formula>3</formula>
    </cfRule>
  </conditionalFormatting>
  <conditionalFormatting sqref="L4">
    <cfRule type="expression" priority="193">
      <formula>$D$1&lt;L4</formula>
    </cfRule>
    <cfRule type="expression" priority="194">
      <formula>$D$1&gt;L4</formula>
    </cfRule>
  </conditionalFormatting>
  <conditionalFormatting sqref="L4">
    <cfRule type="expression" priority="195">
      <formula>$D$1&lt;L4</formula>
    </cfRule>
    <cfRule type="expression" priority="196">
      <formula>$D$1&gt;L4</formula>
    </cfRule>
  </conditionalFormatting>
  <conditionalFormatting sqref="L4">
    <cfRule type="expression" dxfId="13343" priority="197">
      <formula>$D$1&lt;L4</formula>
    </cfRule>
    <cfRule type="expression" dxfId="13342" priority="198">
      <formula>$D$1&gt;L4</formula>
    </cfRule>
  </conditionalFormatting>
  <conditionalFormatting sqref="L4">
    <cfRule type="expression" dxfId="13341" priority="199">
      <formula>$D$1&lt;L4</formula>
    </cfRule>
    <cfRule type="expression" dxfId="13340" priority="200">
      <formula>$D$1&gt;L4</formula>
    </cfRule>
  </conditionalFormatting>
  <conditionalFormatting sqref="L4">
    <cfRule type="expression" priority="201">
      <formula>$D$1&lt;L4</formula>
    </cfRule>
    <cfRule type="expression" priority="202">
      <formula>$D$1&gt;L4</formula>
    </cfRule>
  </conditionalFormatting>
  <conditionalFormatting sqref="F5">
    <cfRule type="cellIs" priority="203" operator="equal">
      <formula>5</formula>
    </cfRule>
    <cfRule type="cellIs" dxfId="13339" priority="204" operator="equal">
      <formula>4</formula>
    </cfRule>
    <cfRule type="cellIs" dxfId="13338" priority="205" operator="equal">
      <formula>3</formula>
    </cfRule>
  </conditionalFormatting>
  <conditionalFormatting sqref="I5">
    <cfRule type="cellIs" dxfId="13337" priority="206" operator="equal">
      <formula>5</formula>
    </cfRule>
    <cfRule type="cellIs" dxfId="13336" priority="207" operator="equal">
      <formula>4</formula>
    </cfRule>
    <cfRule type="cellIs" dxfId="13335" priority="208" operator="equal">
      <formula>3</formula>
    </cfRule>
  </conditionalFormatting>
  <conditionalFormatting sqref="I4">
    <cfRule type="expression" dxfId="13334" priority="209">
      <formula>$D$1&lt;I4</formula>
    </cfRule>
    <cfRule type="expression" dxfId="13333" priority="210">
      <formula>$D$1&gt;I4</formula>
    </cfRule>
  </conditionalFormatting>
  <conditionalFormatting sqref="I5">
    <cfRule type="cellIs" dxfId="13332" priority="211" operator="equal">
      <formula>5</formula>
    </cfRule>
    <cfRule type="cellIs" priority="212" operator="equal">
      <formula>4</formula>
    </cfRule>
    <cfRule type="cellIs" priority="213" operator="equal">
      <formula>3</formula>
    </cfRule>
  </conditionalFormatting>
  <conditionalFormatting sqref="I4">
    <cfRule type="expression" priority="214">
      <formula>$D$1&lt;I4</formula>
    </cfRule>
    <cfRule type="expression" dxfId="13331" priority="215">
      <formula>$D$1&gt;I4</formula>
    </cfRule>
  </conditionalFormatting>
  <conditionalFormatting sqref="I5">
    <cfRule type="cellIs" dxfId="13330" priority="216" operator="equal">
      <formula>5</formula>
    </cfRule>
    <cfRule type="cellIs" dxfId="13329" priority="217" operator="equal">
      <formula>4</formula>
    </cfRule>
    <cfRule type="cellIs" dxfId="13328" priority="218" operator="equal">
      <formula>3</formula>
    </cfRule>
  </conditionalFormatting>
  <conditionalFormatting sqref="I4">
    <cfRule type="expression" priority="219">
      <formula>$D$1&lt;I4</formula>
    </cfRule>
    <cfRule type="expression" priority="220">
      <formula>$D$1&gt;I4</formula>
    </cfRule>
  </conditionalFormatting>
  <conditionalFormatting sqref="I5">
    <cfRule type="cellIs" priority="221" operator="equal">
      <formula>5</formula>
    </cfRule>
    <cfRule type="cellIs" dxfId="13327" priority="222" operator="equal">
      <formula>4</formula>
    </cfRule>
    <cfRule type="cellIs" dxfId="13326" priority="223" operator="equal">
      <formula>3</formula>
    </cfRule>
  </conditionalFormatting>
  <conditionalFormatting sqref="I4">
    <cfRule type="expression" dxfId="13325" priority="224">
      <formula>$D$1&lt;I4</formula>
    </cfRule>
    <cfRule type="expression" dxfId="13324" priority="225">
      <formula>$D$1&gt;I4</formula>
    </cfRule>
  </conditionalFormatting>
  <conditionalFormatting sqref="I5">
    <cfRule type="cellIs" dxfId="13323" priority="226" operator="equal">
      <formula>5</formula>
    </cfRule>
    <cfRule type="cellIs" dxfId="13322" priority="227" operator="equal">
      <formula>4</formula>
    </cfRule>
    <cfRule type="cellIs" dxfId="13321" priority="228" operator="equal">
      <formula>3</formula>
    </cfRule>
  </conditionalFormatting>
  <conditionalFormatting sqref="I4">
    <cfRule type="expression" dxfId="13320" priority="229">
      <formula>$D$1&lt;I4</formula>
    </cfRule>
    <cfRule type="expression" dxfId="13319" priority="230">
      <formula>$D$1&gt;I4</formula>
    </cfRule>
  </conditionalFormatting>
  <conditionalFormatting sqref="J3">
    <cfRule type="expression" priority="231">
      <formula>$D$1&lt;J3</formula>
    </cfRule>
    <cfRule type="expression" priority="232">
      <formula>$D$1&gt;J3</formula>
    </cfRule>
  </conditionalFormatting>
  <conditionalFormatting sqref="N5">
    <cfRule type="cellIs" priority="233" operator="equal">
      <formula>5</formula>
    </cfRule>
    <cfRule type="cellIs" priority="234" operator="equal">
      <formula>4</formula>
    </cfRule>
    <cfRule type="cellIs" dxfId="13318" priority="235" operator="equal">
      <formula>3</formula>
    </cfRule>
  </conditionalFormatting>
  <conditionalFormatting sqref="N4">
    <cfRule type="expression" dxfId="13317" priority="236">
      <formula>$D$1&lt;N4</formula>
    </cfRule>
    <cfRule type="expression" dxfId="13316" priority="237">
      <formula>$D$1&gt;N4</formula>
    </cfRule>
  </conditionalFormatting>
  <conditionalFormatting sqref="O5">
    <cfRule type="cellIs" dxfId="13315" priority="238" operator="equal">
      <formula>5</formula>
    </cfRule>
    <cfRule type="cellIs" dxfId="13314" priority="239" operator="equal">
      <formula>4</formula>
    </cfRule>
    <cfRule type="cellIs" dxfId="13313" priority="240" operator="equal">
      <formula>3</formula>
    </cfRule>
  </conditionalFormatting>
  <conditionalFormatting sqref="O4">
    <cfRule type="expression" dxfId="13312" priority="241">
      <formula>$D$1&lt;O4</formula>
    </cfRule>
    <cfRule type="expression" dxfId="13311" priority="242">
      <formula>$D$1&gt;O4</formula>
    </cfRule>
  </conditionalFormatting>
  <conditionalFormatting sqref="O5">
    <cfRule type="cellIs" dxfId="13310" priority="243" operator="equal">
      <formula>5</formula>
    </cfRule>
    <cfRule type="cellIs" priority="244" operator="equal">
      <formula>4</formula>
    </cfRule>
    <cfRule type="cellIs" priority="245" operator="equal">
      <formula>3</formula>
    </cfRule>
  </conditionalFormatting>
  <conditionalFormatting sqref="O4">
    <cfRule type="expression" priority="246">
      <formula>$D$1&lt;O4</formula>
    </cfRule>
    <cfRule type="expression" dxfId="13309" priority="247">
      <formula>$D$1&gt;O4</formula>
    </cfRule>
  </conditionalFormatting>
  <conditionalFormatting sqref="O4">
    <cfRule type="expression" dxfId="13308" priority="248">
      <formula>$D$1&lt;O4</formula>
    </cfRule>
    <cfRule type="expression" dxfId="13307" priority="249">
      <formula>$D$1&gt;O4</formula>
    </cfRule>
  </conditionalFormatting>
  <conditionalFormatting sqref="O4">
    <cfRule type="expression" dxfId="13306" priority="250">
      <formula>$D$1&lt;O4</formula>
    </cfRule>
    <cfRule type="expression" dxfId="13305" priority="251">
      <formula>$D$1&gt;O4</formula>
    </cfRule>
  </conditionalFormatting>
  <conditionalFormatting sqref="F5">
    <cfRule type="cellIs" dxfId="13304" priority="252" operator="equal">
      <formula>5</formula>
    </cfRule>
    <cfRule type="cellIs" dxfId="13303" priority="253" operator="equal">
      <formula>4</formula>
    </cfRule>
    <cfRule type="cellIs" dxfId="13302" priority="254" operator="equal">
      <formula>3</formula>
    </cfRule>
  </conditionalFormatting>
  <conditionalFormatting sqref="F3">
    <cfRule type="expression" dxfId="13301" priority="255">
      <formula>$D$1&lt;F3</formula>
    </cfRule>
    <cfRule type="expression" priority="256">
      <formula>$D$1&gt;F3</formula>
    </cfRule>
  </conditionalFormatting>
  <conditionalFormatting sqref="F5">
    <cfRule type="cellIs" priority="257" operator="equal">
      <formula>5</formula>
    </cfRule>
    <cfRule type="cellIs" priority="258" operator="equal">
      <formula>4</formula>
    </cfRule>
    <cfRule type="cellIs" dxfId="13300" priority="259" operator="equal">
      <formula>3</formula>
    </cfRule>
  </conditionalFormatting>
  <conditionalFormatting sqref="F5">
    <cfRule type="cellIs" dxfId="13299" priority="260" operator="equal">
      <formula>5</formula>
    </cfRule>
    <cfRule type="cellIs" priority="261" operator="equal">
      <formula>4</formula>
    </cfRule>
    <cfRule type="cellIs" priority="262" operator="equal">
      <formula>3</formula>
    </cfRule>
  </conditionalFormatting>
  <conditionalFormatting sqref="F5">
    <cfRule type="cellIs" priority="263" operator="equal">
      <formula>5</formula>
    </cfRule>
    <cfRule type="cellIs" priority="264" operator="equal">
      <formula>4</formula>
    </cfRule>
    <cfRule type="cellIs" priority="265" operator="equal">
      <formula>3</formula>
    </cfRule>
  </conditionalFormatting>
  <conditionalFormatting sqref="L5">
    <cfRule type="cellIs" priority="266" operator="equal">
      <formula>5</formula>
    </cfRule>
    <cfRule type="cellIs" dxfId="13298" priority="267" operator="equal">
      <formula>4</formula>
    </cfRule>
    <cfRule type="cellIs" dxfId="13297" priority="268" operator="equal">
      <formula>3</formula>
    </cfRule>
  </conditionalFormatting>
  <conditionalFormatting sqref="L4">
    <cfRule type="expression" dxfId="13296" priority="269">
      <formula>$D$1&lt;L4</formula>
    </cfRule>
    <cfRule type="expression" dxfId="13295" priority="270">
      <formula>$D$1&gt;L4</formula>
    </cfRule>
  </conditionalFormatting>
  <conditionalFormatting sqref="L5">
    <cfRule type="cellIs" dxfId="13294" priority="271" operator="equal">
      <formula>5</formula>
    </cfRule>
    <cfRule type="cellIs" dxfId="13293" priority="272" operator="equal">
      <formula>4</formula>
    </cfRule>
    <cfRule type="cellIs" priority="273" operator="equal">
      <formula>3</formula>
    </cfRule>
  </conditionalFormatting>
  <conditionalFormatting sqref="L4">
    <cfRule type="expression" priority="274">
      <formula>$D$1&lt;L4</formula>
    </cfRule>
    <cfRule type="expression" priority="275">
      <formula>$D$1&gt;L4</formula>
    </cfRule>
  </conditionalFormatting>
  <conditionalFormatting sqref="L5">
    <cfRule type="cellIs" dxfId="13292" priority="276" operator="equal">
      <formula>5</formula>
    </cfRule>
    <cfRule type="cellIs" dxfId="13291" priority="277" operator="equal">
      <formula>4</formula>
    </cfRule>
    <cfRule type="cellIs" priority="278" operator="equal">
      <formula>3</formula>
    </cfRule>
  </conditionalFormatting>
  <conditionalFormatting sqref="L4">
    <cfRule type="expression" priority="279">
      <formula>$D$1&lt;L4</formula>
    </cfRule>
    <cfRule type="expression" priority="280">
      <formula>$D$1&gt;L4</formula>
    </cfRule>
  </conditionalFormatting>
  <conditionalFormatting sqref="L4">
    <cfRule type="expression" dxfId="13290" priority="281">
      <formula>$D$1&lt;L4</formula>
    </cfRule>
    <cfRule type="expression" dxfId="13289" priority="282">
      <formula>$D$1&gt;L4</formula>
    </cfRule>
  </conditionalFormatting>
  <conditionalFormatting sqref="L4">
    <cfRule type="expression" priority="283">
      <formula>$D$1&lt;L4</formula>
    </cfRule>
    <cfRule type="expression" priority="284">
      <formula>$D$1&gt;L4</formula>
    </cfRule>
  </conditionalFormatting>
  <conditionalFormatting sqref="L4">
    <cfRule type="expression" priority="285">
      <formula>$D$1&lt;L4</formula>
    </cfRule>
    <cfRule type="expression" dxfId="13288" priority="286">
      <formula>$D$1&gt;L4</formula>
    </cfRule>
  </conditionalFormatting>
  <conditionalFormatting sqref="L4">
    <cfRule type="expression" dxfId="13287" priority="287">
      <formula>$D$1&lt;L4</formula>
    </cfRule>
    <cfRule type="expression" dxfId="13286" priority="288">
      <formula>$D$1&gt;L4</formula>
    </cfRule>
  </conditionalFormatting>
  <conditionalFormatting sqref="L4">
    <cfRule type="expression" dxfId="13285" priority="289">
      <formula>$D$1&lt;L4</formula>
    </cfRule>
    <cfRule type="expression" dxfId="13284" priority="290">
      <formula>$D$1&gt;L4</formula>
    </cfRule>
  </conditionalFormatting>
  <conditionalFormatting sqref="L4">
    <cfRule type="expression" dxfId="13283" priority="291">
      <formula>$D$1&lt;L4</formula>
    </cfRule>
    <cfRule type="expression" priority="292">
      <formula>$D$1&gt;L4</formula>
    </cfRule>
  </conditionalFormatting>
  <conditionalFormatting sqref="L4">
    <cfRule type="expression" priority="293">
      <formula>$D$1&lt;L4</formula>
    </cfRule>
    <cfRule type="expression" priority="294">
      <formula>$D$1&gt;L4</formula>
    </cfRule>
  </conditionalFormatting>
  <conditionalFormatting sqref="L4">
    <cfRule type="expression" dxfId="13282" priority="295">
      <formula>$D$1&lt;L4</formula>
    </cfRule>
    <cfRule type="expression" dxfId="13281" priority="296">
      <formula>$D$1&gt;L4</formula>
    </cfRule>
  </conditionalFormatting>
  <conditionalFormatting sqref="L4">
    <cfRule type="expression" dxfId="13280" priority="297">
      <formula>$D$1&lt;L4</formula>
    </cfRule>
    <cfRule type="expression" dxfId="13279" priority="298">
      <formula>$D$1&gt;L4</formula>
    </cfRule>
  </conditionalFormatting>
  <conditionalFormatting sqref="L4">
    <cfRule type="expression" dxfId="13278" priority="299">
      <formula>$D$1&lt;L4</formula>
    </cfRule>
    <cfRule type="expression" dxfId="13277" priority="300">
      <formula>$D$1&gt;L4</formula>
    </cfRule>
  </conditionalFormatting>
  <conditionalFormatting sqref="L4">
    <cfRule type="expression" dxfId="13276" priority="301">
      <formula>$D$1&lt;L4</formula>
    </cfRule>
    <cfRule type="expression" dxfId="13275" priority="302">
      <formula>$D$1&gt;L4</formula>
    </cfRule>
  </conditionalFormatting>
  <conditionalFormatting sqref="L4">
    <cfRule type="expression" dxfId="13274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13273" priority="307">
      <formula>$D$1&lt;L4</formula>
    </cfRule>
    <cfRule type="expression" dxfId="13272" priority="308">
      <formula>$D$1&gt;L4</formula>
    </cfRule>
  </conditionalFormatting>
  <conditionalFormatting sqref="L4">
    <cfRule type="expression" priority="309">
      <formula>$D$1&lt;L4</formula>
    </cfRule>
    <cfRule type="expression" priority="310">
      <formula>$D$1&gt;L4</formula>
    </cfRule>
  </conditionalFormatting>
  <conditionalFormatting sqref="L4">
    <cfRule type="expression" priority="311">
      <formula>$D$1&lt;L4</formula>
    </cfRule>
    <cfRule type="expression" priority="312">
      <formula>$D$1&gt;L4</formula>
    </cfRule>
  </conditionalFormatting>
  <conditionalFormatting sqref="L4">
    <cfRule type="expression" priority="313">
      <formula>$D$1&lt;L4</formula>
    </cfRule>
    <cfRule type="expression" priority="314">
      <formula>$D$1&gt;L4</formula>
    </cfRule>
  </conditionalFormatting>
  <conditionalFormatting sqref="G3">
    <cfRule type="expression" dxfId="13271" priority="315">
      <formula>$D$1&lt;G3</formula>
    </cfRule>
    <cfRule type="expression" dxfId="13270" priority="316">
      <formula>$D$1&gt;G3</formula>
    </cfRule>
  </conditionalFormatting>
  <conditionalFormatting sqref="G3">
    <cfRule type="expression" dxfId="13269" priority="317">
      <formula>$D$1&lt;G3</formula>
    </cfRule>
    <cfRule type="expression" dxfId="13268" priority="318">
      <formula>$D$1&gt;G3</formula>
    </cfRule>
  </conditionalFormatting>
  <conditionalFormatting sqref="G3">
    <cfRule type="expression" dxfId="13267" priority="319">
      <formula>$D$1&lt;G3</formula>
    </cfRule>
    <cfRule type="expression" dxfId="13266" priority="320">
      <formula>$D$1&gt;G3</formula>
    </cfRule>
  </conditionalFormatting>
  <conditionalFormatting sqref="F4">
    <cfRule type="expression" priority="321">
      <formula>$D$1&lt;F4</formula>
    </cfRule>
    <cfRule type="expression" priority="322">
      <formula>$D$1&gt;F4</formula>
    </cfRule>
  </conditionalFormatting>
  <conditionalFormatting sqref="F4">
    <cfRule type="expression" priority="323">
      <formula>$D$1&lt;F4</formula>
    </cfRule>
    <cfRule type="expression" dxfId="13265" priority="324">
      <formula>$D$1&gt;F4</formula>
    </cfRule>
  </conditionalFormatting>
  <conditionalFormatting sqref="F4">
    <cfRule type="expression" dxfId="13264" priority="325">
      <formula>$D$1&lt;F4</formula>
    </cfRule>
    <cfRule type="expression" priority="326">
      <formula>$D$1&gt;F4</formula>
    </cfRule>
  </conditionalFormatting>
  <conditionalFormatting sqref="F4">
    <cfRule type="expression" priority="327">
      <formula>$D$1&lt;F4</formula>
    </cfRule>
    <cfRule type="expression" priority="328">
      <formula>$D$1&gt;F4</formula>
    </cfRule>
  </conditionalFormatting>
  <conditionalFormatting sqref="F4">
    <cfRule type="expression" dxfId="13263" priority="329">
      <formula>$D$1&lt;F4</formula>
    </cfRule>
    <cfRule type="expression" dxfId="13262" priority="330">
      <formula>$D$1&gt;F4</formula>
    </cfRule>
  </conditionalFormatting>
  <conditionalFormatting sqref="F4">
    <cfRule type="expression" priority="331">
      <formula>$D$1&lt;F4</formula>
    </cfRule>
    <cfRule type="expression" priority="332">
      <formula>$D$1&gt;F4</formula>
    </cfRule>
  </conditionalFormatting>
  <conditionalFormatting sqref="F4">
    <cfRule type="expression" priority="333">
      <formula>$D$1&lt;F4</formula>
    </cfRule>
    <cfRule type="expression" dxfId="13261" priority="334">
      <formula>$D$1&gt;F4</formula>
    </cfRule>
  </conditionalFormatting>
  <conditionalFormatting sqref="F4">
    <cfRule type="expression" dxfId="13260" priority="335">
      <formula>$D$1&lt;F4</formula>
    </cfRule>
    <cfRule type="expression" dxfId="13259" priority="336">
      <formula>$D$1&gt;F4</formula>
    </cfRule>
  </conditionalFormatting>
  <conditionalFormatting sqref="F4">
    <cfRule type="expression" dxfId="13258" priority="337">
      <formula>$D$1&lt;F4</formula>
    </cfRule>
    <cfRule type="expression" dxfId="13257" priority="338">
      <formula>$D$1&gt;F4</formula>
    </cfRule>
  </conditionalFormatting>
  <conditionalFormatting sqref="F4">
    <cfRule type="expression" dxfId="13256" priority="339">
      <formula>$D$1&lt;F4</formula>
    </cfRule>
    <cfRule type="expression" priority="340">
      <formula>$D$1&gt;F4</formula>
    </cfRule>
  </conditionalFormatting>
  <conditionalFormatting sqref="F4">
    <cfRule type="expression" priority="341">
      <formula>$D$1&lt;F4</formula>
    </cfRule>
    <cfRule type="expression" priority="342">
      <formula>$D$1&gt;F4</formula>
    </cfRule>
  </conditionalFormatting>
  <conditionalFormatting sqref="F4">
    <cfRule type="expression" dxfId="13255" priority="343">
      <formula>$D$1&lt;F4</formula>
    </cfRule>
    <cfRule type="expression" dxfId="13254" priority="344">
      <formula>$D$1&gt;F4</formula>
    </cfRule>
  </conditionalFormatting>
  <conditionalFormatting sqref="F4">
    <cfRule type="expression" dxfId="13253" priority="345">
      <formula>$D$1&lt;F4</formula>
    </cfRule>
    <cfRule type="expression" dxfId="13252" priority="346">
      <formula>$D$1&gt;F4</formula>
    </cfRule>
  </conditionalFormatting>
  <conditionalFormatting sqref="F4">
    <cfRule type="expression" priority="347">
      <formula>$D$1&lt;F4</formula>
    </cfRule>
    <cfRule type="expression" priority="348">
      <formula>$D$1&gt;F4</formula>
    </cfRule>
  </conditionalFormatting>
  <conditionalFormatting sqref="F4">
    <cfRule type="expression" priority="349">
      <formula>$D$1&lt;F4</formula>
    </cfRule>
    <cfRule type="expression" dxfId="13251" priority="350">
      <formula>$D$1&gt;F4</formula>
    </cfRule>
  </conditionalFormatting>
  <conditionalFormatting sqref="F4">
    <cfRule type="expression" dxfId="13250" priority="351">
      <formula>$D$1&lt;F4</formula>
    </cfRule>
    <cfRule type="expression" priority="352">
      <formula>$D$1&gt;F4</formula>
    </cfRule>
  </conditionalFormatting>
  <conditionalFormatting sqref="F4">
    <cfRule type="expression" priority="353">
      <formula>$D$1&lt;F4</formula>
    </cfRule>
    <cfRule type="expression" priority="354">
      <formula>$D$1&gt;F4</formula>
    </cfRule>
  </conditionalFormatting>
  <conditionalFormatting sqref="F4">
    <cfRule type="expression" priority="355">
      <formula>$D$1&lt;F4</formula>
    </cfRule>
    <cfRule type="expression" priority="356">
      <formula>$D$1&gt;F4</formula>
    </cfRule>
  </conditionalFormatting>
  <conditionalFormatting sqref="F4">
    <cfRule type="expression" priority="357">
      <formula>$D$1&lt;F4</formula>
    </cfRule>
    <cfRule type="expression" dxfId="13249" priority="358">
      <formula>$D$1&gt;F4</formula>
    </cfRule>
  </conditionalFormatting>
  <conditionalFormatting sqref="F4">
    <cfRule type="expression" dxfId="13248" priority="359">
      <formula>$D$1&lt;F4</formula>
    </cfRule>
    <cfRule type="expression" dxfId="13247" priority="360">
      <formula>$D$1&gt;F4</formula>
    </cfRule>
  </conditionalFormatting>
  <conditionalFormatting sqref="K3">
    <cfRule type="expression" dxfId="13246" priority="361">
      <formula>$D$1&lt;K3</formula>
    </cfRule>
    <cfRule type="expression" dxfId="13245" priority="362">
      <formula>$D$1&gt;K3</formula>
    </cfRule>
  </conditionalFormatting>
  <conditionalFormatting sqref="N5">
    <cfRule type="cellIs" dxfId="13244" priority="363" operator="equal">
      <formula>5</formula>
    </cfRule>
    <cfRule type="cellIs" dxfId="13243" priority="364" operator="equal">
      <formula>4</formula>
    </cfRule>
    <cfRule type="cellIs" dxfId="13242" priority="365" operator="equal">
      <formula>3</formula>
    </cfRule>
  </conditionalFormatting>
  <conditionalFormatting sqref="K4">
    <cfRule type="expression" dxfId="13241" priority="366">
      <formula>$D$1&lt;K4</formula>
    </cfRule>
    <cfRule type="expression" dxfId="13240" priority="367">
      <formula>$D$1&gt;K4</formula>
    </cfRule>
  </conditionalFormatting>
  <conditionalFormatting sqref="K4">
    <cfRule type="expression" dxfId="13239" priority="368">
      <formula>$D$1&lt;K4</formula>
    </cfRule>
    <cfRule type="expression" dxfId="13238" priority="369">
      <formula>$D$1&gt;K4</formula>
    </cfRule>
  </conditionalFormatting>
  <conditionalFormatting sqref="K4">
    <cfRule type="expression" dxfId="13237" priority="370">
      <formula>$D$1&lt;K4</formula>
    </cfRule>
    <cfRule type="expression" dxfId="13236" priority="371">
      <formula>$D$1&gt;K4</formula>
    </cfRule>
  </conditionalFormatting>
  <conditionalFormatting sqref="N4">
    <cfRule type="expression" priority="372">
      <formula>$D$1&lt;N4</formula>
    </cfRule>
    <cfRule type="expression" priority="373">
      <formula>$D$1&gt;N4</formula>
    </cfRule>
  </conditionalFormatting>
  <conditionalFormatting sqref="I5">
    <cfRule type="cellIs" priority="374" operator="equal">
      <formula>5</formula>
    </cfRule>
    <cfRule type="cellIs" dxfId="13235" priority="375" operator="equal">
      <formula>4</formula>
    </cfRule>
    <cfRule type="cellIs" dxfId="13234" priority="376" operator="equal">
      <formula>3</formula>
    </cfRule>
  </conditionalFormatting>
  <conditionalFormatting sqref="N5">
    <cfRule type="cellIs" dxfId="13233" priority="377" operator="equal">
      <formula>5</formula>
    </cfRule>
    <cfRule type="cellIs" dxfId="13232" priority="378" operator="equal">
      <formula>4</formula>
    </cfRule>
    <cfRule type="cellIs" dxfId="13231" priority="379" operator="equal">
      <formula>3</formula>
    </cfRule>
  </conditionalFormatting>
  <conditionalFormatting sqref="N4">
    <cfRule type="expression" dxfId="13230" priority="380">
      <formula>$D$1&lt;N4</formula>
    </cfRule>
    <cfRule type="expression" dxfId="13229" priority="381">
      <formula>$D$1&gt;N4</formula>
    </cfRule>
  </conditionalFormatting>
  <conditionalFormatting sqref="N5">
    <cfRule type="cellIs" dxfId="13228" priority="382" operator="equal">
      <formula>5</formula>
    </cfRule>
    <cfRule type="cellIs" dxfId="13227" priority="383" operator="equal">
      <formula>4</formula>
    </cfRule>
    <cfRule type="cellIs" dxfId="13226" priority="384" operator="equal">
      <formula>3</formula>
    </cfRule>
  </conditionalFormatting>
  <conditionalFormatting sqref="N4">
    <cfRule type="expression" dxfId="13225" priority="385">
      <formula>$D$1&lt;N4</formula>
    </cfRule>
    <cfRule type="expression" dxfId="13224" priority="386">
      <formula>$D$1&gt;N4</formula>
    </cfRule>
  </conditionalFormatting>
  <conditionalFormatting sqref="N5">
    <cfRule type="cellIs" priority="387" operator="equal">
      <formula>5</formula>
    </cfRule>
    <cfRule type="cellIs" priority="388" operator="equal">
      <formula>4</formula>
    </cfRule>
    <cfRule type="cellIs" priority="389" operator="equal">
      <formula>3</formula>
    </cfRule>
  </conditionalFormatting>
  <conditionalFormatting sqref="N4">
    <cfRule type="expression" priority="390">
      <formula>$D$1&lt;N4</formula>
    </cfRule>
    <cfRule type="expression" priority="391">
      <formula>$D$1&gt;N4</formula>
    </cfRule>
  </conditionalFormatting>
  <conditionalFormatting sqref="N4">
    <cfRule type="expression" dxfId="13223" priority="392">
      <formula>$D$1&lt;N4</formula>
    </cfRule>
    <cfRule type="expression" dxfId="13222" priority="393">
      <formula>$D$1&gt;N4</formula>
    </cfRule>
  </conditionalFormatting>
  <conditionalFormatting sqref="N4">
    <cfRule type="expression" dxfId="13221" priority="394">
      <formula>$D$1&lt;N4</formula>
    </cfRule>
    <cfRule type="expression" dxfId="13220" priority="395">
      <formula>$D$1&gt;N4</formula>
    </cfRule>
  </conditionalFormatting>
  <conditionalFormatting sqref="N4">
    <cfRule type="expression" dxfId="13219" priority="396">
      <formula>$D$1&lt;N4</formula>
    </cfRule>
    <cfRule type="expression" dxfId="13218" priority="397">
      <formula>$D$1&gt;N4</formula>
    </cfRule>
  </conditionalFormatting>
  <conditionalFormatting sqref="N4">
    <cfRule type="expression" dxfId="13217" priority="398">
      <formula>$D$1&lt;N4</formula>
    </cfRule>
    <cfRule type="expression" dxfId="13216" priority="399">
      <formula>$D$1&gt;N4</formula>
    </cfRule>
  </conditionalFormatting>
  <conditionalFormatting sqref="N4">
    <cfRule type="expression" dxfId="13215" priority="400">
      <formula>$D$1&lt;N4</formula>
    </cfRule>
    <cfRule type="expression" priority="401">
      <formula>$D$1&gt;N4</formula>
    </cfRule>
  </conditionalFormatting>
  <conditionalFormatting sqref="N4">
    <cfRule type="expression" priority="402">
      <formula>$D$1&lt;N4</formula>
    </cfRule>
    <cfRule type="expression" priority="403">
      <formula>$D$1&gt;N4</formula>
    </cfRule>
  </conditionalFormatting>
  <conditionalFormatting sqref="N4">
    <cfRule type="expression" dxfId="13214" priority="404">
      <formula>$D$1&lt;N4</formula>
    </cfRule>
    <cfRule type="expression" dxfId="13213" priority="405">
      <formula>$D$1&gt;N4</formula>
    </cfRule>
  </conditionalFormatting>
  <conditionalFormatting sqref="K4">
    <cfRule type="expression" priority="406">
      <formula>$D$1&lt;K4</formula>
    </cfRule>
    <cfRule type="expression" priority="407">
      <formula>$D$1&gt;K4</formula>
    </cfRule>
  </conditionalFormatting>
  <conditionalFormatting sqref="K3">
    <cfRule type="expression" priority="408">
      <formula>$D$1&lt;K3</formula>
    </cfRule>
    <cfRule type="expression" priority="409">
      <formula>$D$1&gt;K3</formula>
    </cfRule>
  </conditionalFormatting>
  <conditionalFormatting sqref="K4">
    <cfRule type="expression" priority="410">
      <formula>$D$1&lt;K4</formula>
    </cfRule>
    <cfRule type="expression" priority="411">
      <formula>$D$1&gt;K4</formula>
    </cfRule>
  </conditionalFormatting>
  <conditionalFormatting sqref="K4">
    <cfRule type="expression" dxfId="13212" priority="412">
      <formula>$D$1&lt;K4</formula>
    </cfRule>
    <cfRule type="expression" dxfId="13211" priority="413">
      <formula>$D$1&gt;K4</formula>
    </cfRule>
  </conditionalFormatting>
  <conditionalFormatting sqref="K4">
    <cfRule type="expression" dxfId="13210" priority="414">
      <formula>$D$1&lt;K4</formula>
    </cfRule>
    <cfRule type="expression" dxfId="13209" priority="415">
      <formula>$D$1&gt;K4</formula>
    </cfRule>
  </conditionalFormatting>
  <conditionalFormatting sqref="K5">
    <cfRule type="cellIs" dxfId="13208" priority="416" operator="equal">
      <formula>5</formula>
    </cfRule>
    <cfRule type="cellIs" dxfId="13207" priority="417" operator="equal">
      <formula>4</formula>
    </cfRule>
    <cfRule type="cellIs" priority="418" operator="equal">
      <formula>3</formula>
    </cfRule>
  </conditionalFormatting>
  <conditionalFormatting sqref="K4">
    <cfRule type="expression" priority="419">
      <formula>$D$1&lt;K4</formula>
    </cfRule>
    <cfRule type="expression" priority="420">
      <formula>$D$1&gt;K4</formula>
    </cfRule>
  </conditionalFormatting>
  <conditionalFormatting sqref="K4">
    <cfRule type="expression" dxfId="13206" priority="421">
      <formula>$D$1&lt;K4</formula>
    </cfRule>
    <cfRule type="expression" dxfId="13205" priority="422">
      <formula>$D$1&gt;K4</formula>
    </cfRule>
  </conditionalFormatting>
  <conditionalFormatting sqref="K4">
    <cfRule type="expression" priority="423">
      <formula>$D$1&lt;K4</formula>
    </cfRule>
    <cfRule type="expression" priority="424">
      <formula>$D$1&gt;K4</formula>
    </cfRule>
  </conditionalFormatting>
  <conditionalFormatting sqref="K4">
    <cfRule type="expression" priority="425">
      <formula>$D$1&lt;K4</formula>
    </cfRule>
    <cfRule type="expression" dxfId="13204" priority="426">
      <formula>$D$1&gt;K4</formula>
    </cfRule>
  </conditionalFormatting>
  <conditionalFormatting sqref="K4">
    <cfRule type="expression" dxfId="13203" priority="427">
      <formula>$D$1&lt;K4</formula>
    </cfRule>
    <cfRule type="expression" priority="428">
      <formula>$D$1&gt;K4</formula>
    </cfRule>
  </conditionalFormatting>
  <conditionalFormatting sqref="K4">
    <cfRule type="expression" priority="429">
      <formula>$D$1&lt;K4</formula>
    </cfRule>
    <cfRule type="expression" priority="430">
      <formula>$D$1&gt;K4</formula>
    </cfRule>
  </conditionalFormatting>
  <conditionalFormatting sqref="N4">
    <cfRule type="expression" dxfId="13202" priority="431">
      <formula>$D$1&lt;N4</formula>
    </cfRule>
    <cfRule type="expression" dxfId="13201" priority="432">
      <formula>$D$1&gt;N4</formula>
    </cfRule>
  </conditionalFormatting>
  <conditionalFormatting sqref="O5">
    <cfRule type="cellIs" dxfId="13200" priority="433" operator="equal">
      <formula>5</formula>
    </cfRule>
    <cfRule type="cellIs" dxfId="13199" priority="434" operator="equal">
      <formula>4</formula>
    </cfRule>
    <cfRule type="cellIs" dxfId="13198" priority="435" operator="equal">
      <formula>3</formula>
    </cfRule>
  </conditionalFormatting>
  <conditionalFormatting sqref="O4">
    <cfRule type="expression" dxfId="13197" priority="436">
      <formula>$D$1&lt;O4</formula>
    </cfRule>
    <cfRule type="expression" priority="437">
      <formula>$D$1&gt;O4</formula>
    </cfRule>
  </conditionalFormatting>
  <conditionalFormatting sqref="P5">
    <cfRule type="cellIs" priority="438" operator="equal">
      <formula>5</formula>
    </cfRule>
    <cfRule type="cellIs" priority="439" operator="equal">
      <formula>4</formula>
    </cfRule>
    <cfRule type="cellIs" dxfId="13196" priority="440" operator="equal">
      <formula>3</formula>
    </cfRule>
  </conditionalFormatting>
  <conditionalFormatting sqref="P4">
    <cfRule type="expression" dxfId="13195" priority="441">
      <formula>$D$1&lt;P4</formula>
    </cfRule>
    <cfRule type="expression" dxfId="13194" priority="442">
      <formula>$D$1&gt;P4</formula>
    </cfRule>
  </conditionalFormatting>
  <conditionalFormatting sqref="P5">
    <cfRule type="cellIs" dxfId="13193" priority="443" operator="equal">
      <formula>5</formula>
    </cfRule>
    <cfRule type="cellIs" priority="444" operator="equal">
      <formula>4</formula>
    </cfRule>
    <cfRule type="cellIs" priority="445" operator="equal">
      <formula>3</formula>
    </cfRule>
  </conditionalFormatting>
  <conditionalFormatting sqref="P4">
    <cfRule type="expression" priority="446">
      <formula>$D$1&lt;P4</formula>
    </cfRule>
    <cfRule type="expression" dxfId="13192" priority="447">
      <formula>$D$1&gt;P4</formula>
    </cfRule>
  </conditionalFormatting>
  <conditionalFormatting sqref="P4">
    <cfRule type="expression" dxfId="13191" priority="448">
      <formula>$D$1&lt;P4</formula>
    </cfRule>
    <cfRule type="expression" priority="449">
      <formula>$D$1&gt;P4</formula>
    </cfRule>
  </conditionalFormatting>
  <conditionalFormatting sqref="P4">
    <cfRule type="expression" priority="450">
      <formula>$D$1&lt;P4</formula>
    </cfRule>
    <cfRule type="expression" priority="451">
      <formula>$D$1&gt;P4</formula>
    </cfRule>
  </conditionalFormatting>
  <conditionalFormatting sqref="H3">
    <cfRule type="expression" priority="452">
      <formula>$D$1&lt;H3</formula>
    </cfRule>
    <cfRule type="expression" priority="453">
      <formula>$D$1&gt;H3</formula>
    </cfRule>
  </conditionalFormatting>
  <conditionalFormatting sqref="H3">
    <cfRule type="expression" priority="454">
      <formula>$D$1&lt;H3</formula>
    </cfRule>
    <cfRule type="expression" dxfId="13190" priority="455">
      <formula>$D$1&gt;H3</formula>
    </cfRule>
  </conditionalFormatting>
  <conditionalFormatting sqref="H3">
    <cfRule type="expression" dxfId="13189" priority="456">
      <formula>$D$1&lt;H3</formula>
    </cfRule>
    <cfRule type="expression" dxfId="13188" priority="457">
      <formula>$D$1&gt;H3</formula>
    </cfRule>
  </conditionalFormatting>
  <conditionalFormatting sqref="G5">
    <cfRule type="cellIs" dxfId="13187" priority="458" operator="equal">
      <formula>5</formula>
    </cfRule>
    <cfRule type="cellIs" dxfId="13186" priority="459" operator="equal">
      <formula>4</formula>
    </cfRule>
    <cfRule type="cellIs" dxfId="13185" priority="460" operator="equal">
      <formula>3</formula>
    </cfRule>
  </conditionalFormatting>
  <conditionalFormatting sqref="G5">
    <cfRule type="cellIs" dxfId="13184" priority="461" operator="equal">
      <formula>5</formula>
    </cfRule>
    <cfRule type="cellIs" dxfId="13183" priority="462" operator="equal">
      <formula>4</formula>
    </cfRule>
    <cfRule type="cellIs" dxfId="13182" priority="463" operator="equal">
      <formula>3</formula>
    </cfRule>
  </conditionalFormatting>
  <conditionalFormatting sqref="G4">
    <cfRule type="expression" dxfId="13181" priority="464">
      <formula>$D$1&lt;G4</formula>
    </cfRule>
    <cfRule type="expression" dxfId="13180" priority="465">
      <formula>$D$1&gt;G4</formula>
    </cfRule>
  </conditionalFormatting>
  <conditionalFormatting sqref="G4">
    <cfRule type="expression" dxfId="13179" priority="466">
      <formula>$D$1&lt;G4</formula>
    </cfRule>
    <cfRule type="expression" dxfId="13178" priority="467">
      <formula>$D$1&gt;G4</formula>
    </cfRule>
  </conditionalFormatting>
  <conditionalFormatting sqref="G5">
    <cfRule type="cellIs" dxfId="13177" priority="468" operator="equal">
      <formula>5</formula>
    </cfRule>
    <cfRule type="cellIs" priority="469" operator="equal">
      <formula>4</formula>
    </cfRule>
    <cfRule type="cellIs" priority="470" operator="equal">
      <formula>3</formula>
    </cfRule>
  </conditionalFormatting>
  <conditionalFormatting sqref="G4">
    <cfRule type="expression" priority="471">
      <formula>$D$1&lt;G4</formula>
    </cfRule>
    <cfRule type="expression" dxfId="13176" priority="472">
      <formula>$D$1&gt;G4</formula>
    </cfRule>
  </conditionalFormatting>
  <conditionalFormatting sqref="G5">
    <cfRule type="cellIs" dxfId="13175" priority="473" operator="equal">
      <formula>5</formula>
    </cfRule>
    <cfRule type="cellIs" dxfId="13174" priority="474" operator="equal">
      <formula>4</formula>
    </cfRule>
    <cfRule type="cellIs" dxfId="13173" priority="475" operator="equal">
      <formula>3</formula>
    </cfRule>
  </conditionalFormatting>
  <conditionalFormatting sqref="G4">
    <cfRule type="expression" priority="476">
      <formula>$D$1&lt;G4</formula>
    </cfRule>
    <cfRule type="expression" priority="477">
      <formula>$D$1&gt;G4</formula>
    </cfRule>
  </conditionalFormatting>
  <conditionalFormatting sqref="G4">
    <cfRule type="expression" priority="478">
      <formula>$D$1&lt;G4</formula>
    </cfRule>
    <cfRule type="expression" dxfId="13172" priority="479">
      <formula>$D$1&gt;G4</formula>
    </cfRule>
  </conditionalFormatting>
  <conditionalFormatting sqref="G4">
    <cfRule type="expression" dxfId="13171" priority="480">
      <formula>$D$1&lt;G4</formula>
    </cfRule>
    <cfRule type="expression" dxfId="13170" priority="481">
      <formula>$D$1&gt;G4</formula>
    </cfRule>
  </conditionalFormatting>
  <conditionalFormatting sqref="G4">
    <cfRule type="expression" dxfId="13169" priority="482">
      <formula>$D$1&lt;G4</formula>
    </cfRule>
    <cfRule type="expression" dxfId="13168" priority="483">
      <formula>$D$1&gt;G4</formula>
    </cfRule>
  </conditionalFormatting>
  <conditionalFormatting sqref="G4">
    <cfRule type="expression" dxfId="13167" priority="484">
      <formula>$D$1&lt;G4</formula>
    </cfRule>
    <cfRule type="expression" dxfId="13166" priority="485">
      <formula>$D$1&gt;G4</formula>
    </cfRule>
  </conditionalFormatting>
  <conditionalFormatting sqref="G4">
    <cfRule type="expression" dxfId="13165" priority="486">
      <formula>$D$1&lt;G4</formula>
    </cfRule>
    <cfRule type="expression" dxfId="13164" priority="487">
      <formula>$D$1&gt;G4</formula>
    </cfRule>
  </conditionalFormatting>
  <conditionalFormatting sqref="G4">
    <cfRule type="expression" priority="488">
      <formula>$D$1&lt;G4</formula>
    </cfRule>
    <cfRule type="expression" priority="489">
      <formula>$D$1&gt;G4</formula>
    </cfRule>
  </conditionalFormatting>
  <conditionalFormatting sqref="G4">
    <cfRule type="expression" priority="490">
      <formula>$D$1&lt;G4</formula>
    </cfRule>
    <cfRule type="expression" dxfId="13163" priority="491">
      <formula>$D$1&gt;G4</formula>
    </cfRule>
  </conditionalFormatting>
  <conditionalFormatting sqref="G4">
    <cfRule type="expression" dxfId="13162" priority="492">
      <formula>$D$1&lt;G4</formula>
    </cfRule>
    <cfRule type="expression" priority="493">
      <formula>$D$1&gt;G4</formula>
    </cfRule>
  </conditionalFormatting>
  <conditionalFormatting sqref="G4">
    <cfRule type="expression" priority="494">
      <formula>$D$1&lt;G4</formula>
    </cfRule>
    <cfRule type="expression" priority="495">
      <formula>$D$1&gt;G4</formula>
    </cfRule>
  </conditionalFormatting>
  <conditionalFormatting sqref="G4">
    <cfRule type="expression" priority="496">
      <formula>$D$1&lt;G4</formula>
    </cfRule>
    <cfRule type="expression" priority="497">
      <formula>$D$1&gt;G4</formula>
    </cfRule>
  </conditionalFormatting>
  <conditionalFormatting sqref="I3">
    <cfRule type="expression" priority="498">
      <formula>$D$1&lt;I3</formula>
    </cfRule>
    <cfRule type="expression" dxfId="13161" priority="499">
      <formula>$D$1&gt;I3</formula>
    </cfRule>
  </conditionalFormatting>
  <conditionalFormatting sqref="K5">
    <cfRule type="cellIs" dxfId="13160" priority="500" operator="equal">
      <formula>5</formula>
    </cfRule>
    <cfRule type="cellIs" dxfId="13159" priority="501" operator="equal">
      <formula>4</formula>
    </cfRule>
    <cfRule type="cellIs" dxfId="13158" priority="502" operator="equal">
      <formula>3</formula>
    </cfRule>
  </conditionalFormatting>
  <conditionalFormatting sqref="K3:K4">
    <cfRule type="expression" dxfId="13157" priority="503">
      <formula>$D$1&lt;K3</formula>
    </cfRule>
    <cfRule type="expression" dxfId="13156" priority="504">
      <formula>$D$1&gt;K3</formula>
    </cfRule>
  </conditionalFormatting>
  <conditionalFormatting sqref="K4">
    <cfRule type="expression" priority="505">
      <formula>$D$1&lt;K4</formula>
    </cfRule>
    <cfRule type="expression" priority="506">
      <formula>$D$1&gt;K4</formula>
    </cfRule>
  </conditionalFormatting>
  <conditionalFormatting sqref="I4">
    <cfRule type="expression" priority="507">
      <formula>$D$1&lt;I4</formula>
    </cfRule>
    <cfRule type="expression" dxfId="13155" priority="508">
      <formula>$D$1&gt;I4</formula>
    </cfRule>
  </conditionalFormatting>
  <conditionalFormatting sqref="I4">
    <cfRule type="expression" dxfId="13154" priority="509">
      <formula>$D$1&lt;I4</formula>
    </cfRule>
    <cfRule type="expression" priority="510">
      <formula>$D$1&gt;I4</formula>
    </cfRule>
  </conditionalFormatting>
  <conditionalFormatting sqref="I4">
    <cfRule type="expression" priority="511">
      <formula>$D$1&lt;I4</formula>
    </cfRule>
    <cfRule type="expression" priority="512">
      <formula>$D$1&gt;I4</formula>
    </cfRule>
  </conditionalFormatting>
  <conditionalFormatting sqref="K4">
    <cfRule type="expression" dxfId="13153" priority="513">
      <formula>$D$1&lt;K4</formula>
    </cfRule>
    <cfRule type="expression" dxfId="13152" priority="514">
      <formula>$D$1&gt;K4</formula>
    </cfRule>
  </conditionalFormatting>
  <conditionalFormatting sqref="K5">
    <cfRule type="cellIs" priority="515" operator="equal">
      <formula>5</formula>
    </cfRule>
    <cfRule type="cellIs" priority="516" operator="equal">
      <formula>4</formula>
    </cfRule>
    <cfRule type="cellIs" priority="517" operator="equal">
      <formula>3</formula>
    </cfRule>
  </conditionalFormatting>
  <conditionalFormatting sqref="K4">
    <cfRule type="expression" dxfId="13151" priority="518">
      <formula>$D$1&lt;K4</formula>
    </cfRule>
    <cfRule type="expression" dxfId="13150" priority="519">
      <formula>$D$1&gt;K4</formula>
    </cfRule>
  </conditionalFormatting>
  <conditionalFormatting sqref="K5">
    <cfRule type="cellIs" dxfId="13149" priority="520" operator="equal">
      <formula>5</formula>
    </cfRule>
    <cfRule type="cellIs" dxfId="13148" priority="521" operator="equal">
      <formula>4</formula>
    </cfRule>
    <cfRule type="cellIs" dxfId="13147" priority="522" operator="equal">
      <formula>3</formula>
    </cfRule>
  </conditionalFormatting>
  <conditionalFormatting sqref="K4">
    <cfRule type="expression" dxfId="13146" priority="523">
      <formula>$D$1&lt;K4</formula>
    </cfRule>
    <cfRule type="expression" priority="524">
      <formula>$D$1&gt;K4</formula>
    </cfRule>
  </conditionalFormatting>
  <conditionalFormatting sqref="K5">
    <cfRule type="cellIs" priority="525" operator="equal">
      <formula>5</formula>
    </cfRule>
    <cfRule type="cellIs" priority="526" operator="equal">
      <formula>4</formula>
    </cfRule>
    <cfRule type="cellIs" dxfId="13145" priority="527" operator="equal">
      <formula>3</formula>
    </cfRule>
  </conditionalFormatting>
  <conditionalFormatting sqref="K4">
    <cfRule type="expression" dxfId="13144" priority="528">
      <formula>$D$1&lt;K4</formula>
    </cfRule>
    <cfRule type="expression" dxfId="13143" priority="529">
      <formula>$D$1&gt;K4</formula>
    </cfRule>
  </conditionalFormatting>
  <conditionalFormatting sqref="K4">
    <cfRule type="expression" dxfId="13142" priority="530">
      <formula>$D$1&lt;K4</formula>
    </cfRule>
    <cfRule type="expression" priority="531">
      <formula>$D$1&gt;K4</formula>
    </cfRule>
  </conditionalFormatting>
  <conditionalFormatting sqref="K4">
    <cfRule type="expression" priority="532">
      <formula>$D$1&lt;K4</formula>
    </cfRule>
    <cfRule type="expression" priority="533">
      <formula>$D$1&gt;K4</formula>
    </cfRule>
  </conditionalFormatting>
  <conditionalFormatting sqref="K4">
    <cfRule type="expression" dxfId="13141" priority="534">
      <formula>$D$1&lt;K4</formula>
    </cfRule>
    <cfRule type="expression" dxfId="13140" priority="535">
      <formula>$D$1&gt;K4</formula>
    </cfRule>
  </conditionalFormatting>
  <conditionalFormatting sqref="K4">
    <cfRule type="expression" priority="536">
      <formula>$D$1&lt;K4</formula>
    </cfRule>
    <cfRule type="expression" priority="537">
      <formula>$D$1&gt;K4</formula>
    </cfRule>
  </conditionalFormatting>
  <conditionalFormatting sqref="K4">
    <cfRule type="expression" priority="538">
      <formula>$D$1&lt;K4</formula>
    </cfRule>
    <cfRule type="expression" priority="539">
      <formula>$D$1&gt;K4</formula>
    </cfRule>
  </conditionalFormatting>
  <conditionalFormatting sqref="K4">
    <cfRule type="expression" priority="540">
      <formula>$D$1&lt;K4</formula>
    </cfRule>
    <cfRule type="expression" priority="541">
      <formula>$D$1&gt;K4</formula>
    </cfRule>
  </conditionalFormatting>
  <conditionalFormatting sqref="K4">
    <cfRule type="expression" dxfId="13139" priority="542">
      <formula>$D$1&lt;K4</formula>
    </cfRule>
    <cfRule type="expression" dxfId="13138" priority="543">
      <formula>$D$1&gt;K4</formula>
    </cfRule>
  </conditionalFormatting>
  <conditionalFormatting sqref="I4">
    <cfRule type="expression" dxfId="13137" priority="544">
      <formula>$D$1&lt;I4</formula>
    </cfRule>
    <cfRule type="expression" dxfId="13136" priority="545">
      <formula>$D$1&gt;I4</formula>
    </cfRule>
  </conditionalFormatting>
  <conditionalFormatting sqref="I3">
    <cfRule type="expression" dxfId="13135" priority="546">
      <formula>$D$1&lt;I3</formula>
    </cfRule>
    <cfRule type="expression" dxfId="13134" priority="547">
      <formula>$D$1&gt;I3</formula>
    </cfRule>
  </conditionalFormatting>
  <conditionalFormatting sqref="I4">
    <cfRule type="expression" dxfId="13133" priority="548">
      <formula>$D$1&lt;I4</formula>
    </cfRule>
    <cfRule type="expression" dxfId="13132" priority="549">
      <formula>$D$1&gt;I4</formula>
    </cfRule>
  </conditionalFormatting>
  <conditionalFormatting sqref="I4">
    <cfRule type="expression" dxfId="13131" priority="550">
      <formula>$D$1&lt;I4</formula>
    </cfRule>
    <cfRule type="expression" dxfId="13130" priority="551">
      <formula>$D$1&gt;I4</formula>
    </cfRule>
  </conditionalFormatting>
  <conditionalFormatting sqref="I4">
    <cfRule type="expression" dxfId="13129" priority="552">
      <formula>$D$1&lt;I4</formula>
    </cfRule>
    <cfRule type="expression" dxfId="13128" priority="553">
      <formula>$D$1&gt;I4</formula>
    </cfRule>
  </conditionalFormatting>
  <conditionalFormatting sqref="I5">
    <cfRule type="cellIs" dxfId="13127" priority="554" operator="equal">
      <formula>5</formula>
    </cfRule>
    <cfRule type="cellIs" dxfId="13126" priority="555" operator="equal">
      <formula>4</formula>
    </cfRule>
    <cfRule type="cellIs" priority="556" operator="equal">
      <formula>3</formula>
    </cfRule>
  </conditionalFormatting>
  <conditionalFormatting sqref="I4">
    <cfRule type="expression" priority="557">
      <formula>$D$1&lt;I4</formula>
    </cfRule>
    <cfRule type="expression" priority="558">
      <formula>$D$1&gt;I4</formula>
    </cfRule>
  </conditionalFormatting>
  <conditionalFormatting sqref="I4">
    <cfRule type="expression" dxfId="13125" priority="559">
      <formula>$D$1&lt;I4</formula>
    </cfRule>
    <cfRule type="expression" dxfId="13124" priority="560">
      <formula>$D$1&gt;I4</formula>
    </cfRule>
  </conditionalFormatting>
  <conditionalFormatting sqref="I4">
    <cfRule type="expression" dxfId="13123" priority="561">
      <formula>$D$1&lt;I4</formula>
    </cfRule>
    <cfRule type="expression" dxfId="13122" priority="562">
      <formula>$D$1&gt;I4</formula>
    </cfRule>
  </conditionalFormatting>
  <conditionalFormatting sqref="I4">
    <cfRule type="expression" dxfId="13121" priority="563">
      <formula>$D$1&lt;I4</formula>
    </cfRule>
    <cfRule type="expression" dxfId="13120" priority="564">
      <formula>$D$1&gt;I4</formula>
    </cfRule>
  </conditionalFormatting>
  <conditionalFormatting sqref="I4">
    <cfRule type="expression" dxfId="13119" priority="565">
      <formula>$D$1&lt;I4</formula>
    </cfRule>
    <cfRule type="expression" dxfId="13118" priority="566">
      <formula>$D$1&gt;I4</formula>
    </cfRule>
  </conditionalFormatting>
  <conditionalFormatting sqref="I4">
    <cfRule type="expression" dxfId="13117" priority="567">
      <formula>$D$1&lt;I4</formula>
    </cfRule>
    <cfRule type="expression" dxfId="13116" priority="568">
      <formula>$D$1&gt;I4</formula>
    </cfRule>
  </conditionalFormatting>
  <conditionalFormatting sqref="K4">
    <cfRule type="expression" dxfId="13115" priority="569">
      <formula>$D$1&lt;K4</formula>
    </cfRule>
    <cfRule type="expression" dxfId="13114" priority="570">
      <formula>$D$1&gt;K4</formula>
    </cfRule>
  </conditionalFormatting>
  <conditionalFormatting sqref="J3">
    <cfRule type="expression" priority="571">
      <formula>$D$1&lt;J3</formula>
    </cfRule>
    <cfRule type="expression" priority="572">
      <formula>$D$1&gt;J3</formula>
    </cfRule>
  </conditionalFormatting>
  <conditionalFormatting sqref="I5">
    <cfRule type="cellIs" priority="573" operator="equal">
      <formula>5</formula>
    </cfRule>
    <cfRule type="cellIs" dxfId="13113" priority="574" operator="equal">
      <formula>4</formula>
    </cfRule>
    <cfRule type="cellIs" dxfId="13112" priority="575" operator="equal">
      <formula>3</formula>
    </cfRule>
  </conditionalFormatting>
  <conditionalFormatting sqref="I4">
    <cfRule type="expression" dxfId="13111" priority="576">
      <formula>$D$1&lt;I4</formula>
    </cfRule>
    <cfRule type="expression" dxfId="13110" priority="577">
      <formula>$D$1&gt;I4</formula>
    </cfRule>
  </conditionalFormatting>
  <conditionalFormatting sqref="I5">
    <cfRule type="cellIs" priority="578" operator="equal">
      <formula>5</formula>
    </cfRule>
    <cfRule type="cellIs" priority="579" operator="equal">
      <formula>4</formula>
    </cfRule>
    <cfRule type="cellIs" priority="580" operator="equal">
      <formula>3</formula>
    </cfRule>
  </conditionalFormatting>
  <conditionalFormatting sqref="I4">
    <cfRule type="expression" dxfId="13109" priority="581">
      <formula>$D$1&lt;I4</formula>
    </cfRule>
    <cfRule type="expression" dxfId="13108" priority="582">
      <formula>$D$1&gt;I4</formula>
    </cfRule>
  </conditionalFormatting>
  <conditionalFormatting sqref="I5">
    <cfRule type="cellIs" dxfId="13107" priority="583" operator="equal">
      <formula>5</formula>
    </cfRule>
    <cfRule type="cellIs" dxfId="13106" priority="584" operator="equal">
      <formula>4</formula>
    </cfRule>
    <cfRule type="cellIs" dxfId="13105" priority="585" operator="equal">
      <formula>3</formula>
    </cfRule>
  </conditionalFormatting>
  <conditionalFormatting sqref="I4">
    <cfRule type="expression" dxfId="13104" priority="586">
      <formula>$D$1&lt;I4</formula>
    </cfRule>
    <cfRule type="expression" dxfId="13103" priority="587">
      <formula>$D$1&gt;I4</formula>
    </cfRule>
  </conditionalFormatting>
  <conditionalFormatting sqref="I5">
    <cfRule type="cellIs" dxfId="13102" priority="588" operator="equal">
      <formula>5</formula>
    </cfRule>
    <cfRule type="cellIs" dxfId="13101" priority="589" operator="equal">
      <formula>4</formula>
    </cfRule>
    <cfRule type="cellIs" dxfId="13100" priority="590" operator="equal">
      <formula>3</formula>
    </cfRule>
  </conditionalFormatting>
  <conditionalFormatting sqref="I4">
    <cfRule type="expression" dxfId="13099" priority="591">
      <formula>$D$1&lt;I4</formula>
    </cfRule>
    <cfRule type="expression" dxfId="13098" priority="592">
      <formula>$D$1&gt;I4</formula>
    </cfRule>
  </conditionalFormatting>
  <conditionalFormatting sqref="I5">
    <cfRule type="cellIs" dxfId="13097" priority="593" operator="equal">
      <formula>5</formula>
    </cfRule>
    <cfRule type="cellIs" dxfId="13096" priority="594" operator="equal">
      <formula>4</formula>
    </cfRule>
    <cfRule type="cellIs" dxfId="13095" priority="595" operator="equal">
      <formula>3</formula>
    </cfRule>
  </conditionalFormatting>
  <conditionalFormatting sqref="I4">
    <cfRule type="expression" dxfId="13094" priority="596">
      <formula>$D$1&lt;I4</formula>
    </cfRule>
    <cfRule type="expression" dxfId="13093" priority="597">
      <formula>$D$1&gt;I4</formula>
    </cfRule>
  </conditionalFormatting>
  <conditionalFormatting sqref="J3">
    <cfRule type="expression" dxfId="13092" priority="598">
      <formula>$D$1&lt;J3</formula>
    </cfRule>
    <cfRule type="expression" dxfId="13091" priority="599">
      <formula>$D$1&gt;J3</formula>
    </cfRule>
  </conditionalFormatting>
  <conditionalFormatting sqref="N5">
    <cfRule type="cellIs" dxfId="13090" priority="600" operator="equal">
      <formula>5</formula>
    </cfRule>
    <cfRule type="cellIs" dxfId="13089" priority="601" operator="equal">
      <formula>4</formula>
    </cfRule>
    <cfRule type="cellIs" dxfId="13088" priority="602" operator="equal">
      <formula>3</formula>
    </cfRule>
  </conditionalFormatting>
  <conditionalFormatting sqref="N4">
    <cfRule type="expression" dxfId="13087" priority="603">
      <formula>$D$1&lt;N4</formula>
    </cfRule>
    <cfRule type="expression" priority="604">
      <formula>$D$1&gt;N4</formula>
    </cfRule>
  </conditionalFormatting>
  <conditionalFormatting sqref="N5">
    <cfRule type="cellIs" priority="605" operator="equal">
      <formula>5</formula>
    </cfRule>
    <cfRule type="cellIs" priority="606" operator="equal">
      <formula>4</formula>
    </cfRule>
    <cfRule type="cellIs" priority="607" operator="equal">
      <formula>3</formula>
    </cfRule>
  </conditionalFormatting>
  <conditionalFormatting sqref="N4">
    <cfRule type="expression" priority="608">
      <formula>$D$1&lt;N4</formula>
    </cfRule>
    <cfRule type="expression" priority="609">
      <formula>$D$1&gt;N4</formula>
    </cfRule>
  </conditionalFormatting>
  <conditionalFormatting sqref="N4">
    <cfRule type="expression" dxfId="13086" priority="610">
      <formula>$D$1&lt;N4</formula>
    </cfRule>
    <cfRule type="expression" dxfId="13085" priority="611">
      <formula>$D$1&gt;N4</formula>
    </cfRule>
  </conditionalFormatting>
  <conditionalFormatting sqref="N4">
    <cfRule type="expression" priority="612">
      <formula>$D$1&lt;N4</formula>
    </cfRule>
    <cfRule type="expression" priority="613">
      <formula>$D$1&gt;N4</formula>
    </cfRule>
  </conditionalFormatting>
  <conditionalFormatting sqref="P4">
    <cfRule type="expression" priority="614">
      <formula>$D$1&lt;P4</formula>
    </cfRule>
    <cfRule type="expression" dxfId="13084" priority="615">
      <formula>$D$1&gt;P4</formula>
    </cfRule>
  </conditionalFormatting>
  <conditionalFormatting sqref="P3:P4">
    <cfRule type="expression" dxfId="13083" priority="616">
      <formula>$D$1&lt;P3</formula>
    </cfRule>
    <cfRule type="expression" dxfId="13082" priority="617">
      <formula>$D$1&gt;P3</formula>
    </cfRule>
  </conditionalFormatting>
  <conditionalFormatting sqref="P4">
    <cfRule type="expression" dxfId="13081" priority="618">
      <formula>$D$1&lt;P4</formula>
    </cfRule>
    <cfRule type="expression" priority="619">
      <formula>$D$1&gt;P4</formula>
    </cfRule>
  </conditionalFormatting>
  <conditionalFormatting sqref="N5">
    <cfRule type="cellIs" priority="620" operator="equal">
      <formula>5</formula>
    </cfRule>
    <cfRule type="cellIs" priority="621" operator="equal">
      <formula>4</formula>
    </cfRule>
    <cfRule type="cellIs" dxfId="13080" priority="622" operator="equal">
      <formula>3</formula>
    </cfRule>
  </conditionalFormatting>
  <conditionalFormatting sqref="N4">
    <cfRule type="expression" dxfId="13079" priority="623">
      <formula>$D$1&lt;N4</formula>
    </cfRule>
    <cfRule type="expression" priority="624">
      <formula>$D$1&gt;N4</formula>
    </cfRule>
  </conditionalFormatting>
  <conditionalFormatting sqref="O5">
    <cfRule type="cellIs" priority="625" operator="equal">
      <formula>5</formula>
    </cfRule>
    <cfRule type="cellIs" priority="626" operator="equal">
      <formula>4</formula>
    </cfRule>
    <cfRule type="cellIs" dxfId="13078" priority="627" operator="equal">
      <formula>3</formula>
    </cfRule>
  </conditionalFormatting>
  <conditionalFormatting sqref="O4">
    <cfRule type="expression" dxfId="13077" priority="628">
      <formula>$D$1&lt;O4</formula>
    </cfRule>
    <cfRule type="expression" dxfId="13076" priority="629">
      <formula>$D$1&gt;O4</formula>
    </cfRule>
  </conditionalFormatting>
  <conditionalFormatting sqref="O5">
    <cfRule type="cellIs" dxfId="13075" priority="630" operator="equal">
      <formula>5</formula>
    </cfRule>
    <cfRule type="cellIs" dxfId="13074" priority="631" operator="equal">
      <formula>4</formula>
    </cfRule>
    <cfRule type="cellIs" dxfId="13073" priority="632" operator="equal">
      <formula>3</formula>
    </cfRule>
  </conditionalFormatting>
  <conditionalFormatting sqref="O4">
    <cfRule type="expression" priority="633">
      <formula>$D$1&lt;O4</formula>
    </cfRule>
    <cfRule type="expression" priority="634">
      <formula>$D$1&gt;O4</formula>
    </cfRule>
  </conditionalFormatting>
  <conditionalFormatting sqref="O4">
    <cfRule type="expression" priority="635">
      <formula>$D$1&lt;O4</formula>
    </cfRule>
    <cfRule type="expression" dxfId="13072" priority="636">
      <formula>$D$1&gt;O4</formula>
    </cfRule>
  </conditionalFormatting>
  <conditionalFormatting sqref="O4">
    <cfRule type="expression" dxfId="13071" priority="637">
      <formula>$D$1&lt;O4</formula>
    </cfRule>
    <cfRule type="expression" dxfId="13070" priority="638">
      <formula>$D$1&gt;O4</formula>
    </cfRule>
  </conditionalFormatting>
  <conditionalFormatting sqref="P5">
    <cfRule type="cellIs" dxfId="13069" priority="639" operator="equal">
      <formula>5</formula>
    </cfRule>
    <cfRule type="cellIs" dxfId="13068" priority="640" operator="equal">
      <formula>4</formula>
    </cfRule>
    <cfRule type="cellIs" dxfId="13067" priority="641" operator="equal">
      <formula>3</formula>
    </cfRule>
  </conditionalFormatting>
  <conditionalFormatting sqref="P5">
    <cfRule type="cellIs" dxfId="13066" priority="642" operator="equal">
      <formula>5</formula>
    </cfRule>
    <cfRule type="cellIs" dxfId="13065" priority="643" operator="equal">
      <formula>4</formula>
    </cfRule>
    <cfRule type="cellIs" priority="644" operator="equal">
      <formula>3</formula>
    </cfRule>
  </conditionalFormatting>
  <conditionalFormatting sqref="P3:P4">
    <cfRule type="expression" priority="645">
      <formula>$D$1&lt;P3</formula>
    </cfRule>
    <cfRule type="expression" priority="646">
      <formula>$D$1&gt;P3</formula>
    </cfRule>
  </conditionalFormatting>
  <conditionalFormatting sqref="P5">
    <cfRule type="cellIs" dxfId="13064" priority="647" operator="equal">
      <formula>5</formula>
    </cfRule>
    <cfRule type="cellIs" dxfId="13063" priority="648" operator="equal">
      <formula>4</formula>
    </cfRule>
    <cfRule type="cellIs" dxfId="13062" priority="649" operator="equal">
      <formula>3</formula>
    </cfRule>
  </conditionalFormatting>
  <conditionalFormatting sqref="P3:P4">
    <cfRule type="expression" dxfId="13061" priority="650">
      <formula>$D$1&lt;P3</formula>
    </cfRule>
    <cfRule type="expression" priority="651">
      <formula>$D$1&gt;P3</formula>
    </cfRule>
  </conditionalFormatting>
  <conditionalFormatting sqref="P4">
    <cfRule type="expression" priority="652">
      <formula>$D$1&lt;P4</formula>
    </cfRule>
    <cfRule type="expression" priority="653">
      <formula>$D$1&gt;P4</formula>
    </cfRule>
  </conditionalFormatting>
  <conditionalFormatting sqref="P4">
    <cfRule type="expression" dxfId="13060" priority="654">
      <formula>$D$1&lt;P4</formula>
    </cfRule>
    <cfRule type="expression" dxfId="13059" priority="655">
      <formula>$D$1&gt;P4</formula>
    </cfRule>
  </conditionalFormatting>
  <conditionalFormatting sqref="P5">
    <cfRule type="cellIs" dxfId="13058" priority="656" operator="equal">
      <formula>5</formula>
    </cfRule>
    <cfRule type="cellIs" dxfId="13057" priority="657" operator="equal">
      <formula>4</formula>
    </cfRule>
    <cfRule type="cellIs" priority="658" operator="equal">
      <formula>3</formula>
    </cfRule>
  </conditionalFormatting>
  <conditionalFormatting sqref="P4">
    <cfRule type="expression" priority="659">
      <formula>$D$1&lt;P4</formula>
    </cfRule>
    <cfRule type="expression" priority="660">
      <formula>$D$1&gt;P4</formula>
    </cfRule>
  </conditionalFormatting>
  <conditionalFormatting sqref="P5">
    <cfRule type="cellIs" dxfId="13056" priority="661" operator="equal">
      <formula>5</formula>
    </cfRule>
    <cfRule type="cellIs" dxfId="13055" priority="662" operator="equal">
      <formula>4</formula>
    </cfRule>
    <cfRule type="cellIs" dxfId="13054" priority="663" operator="equal">
      <formula>3</formula>
    </cfRule>
  </conditionalFormatting>
  <conditionalFormatting sqref="P3:P4">
    <cfRule type="expression" dxfId="13053" priority="664">
      <formula>$D$1&lt;P3</formula>
    </cfRule>
    <cfRule type="expression" priority="665">
      <formula>$D$1&gt;P3</formula>
    </cfRule>
  </conditionalFormatting>
  <conditionalFormatting sqref="P5">
    <cfRule type="cellIs" priority="666" operator="equal">
      <formula>5</formula>
    </cfRule>
    <cfRule type="cellIs" priority="667" operator="equal">
      <formula>4</formula>
    </cfRule>
    <cfRule type="cellIs" priority="668" operator="equal">
      <formula>3</formula>
    </cfRule>
  </conditionalFormatting>
  <conditionalFormatting sqref="P3:P4">
    <cfRule type="expression" priority="669">
      <formula>$D$1&lt;P3</formula>
    </cfRule>
    <cfRule type="expression" priority="670">
      <formula>$D$1&gt;P3</formula>
    </cfRule>
  </conditionalFormatting>
  <conditionalFormatting sqref="P5">
    <cfRule type="cellIs" dxfId="13052" priority="671" operator="equal">
      <formula>5</formula>
    </cfRule>
    <cfRule type="cellIs" dxfId="13051" priority="672" operator="equal">
      <formula>4</formula>
    </cfRule>
    <cfRule type="cellIs" dxfId="13050" priority="673" operator="equal">
      <formula>3</formula>
    </cfRule>
  </conditionalFormatting>
  <conditionalFormatting sqref="P4">
    <cfRule type="expression" dxfId="13049" priority="674">
      <formula>$D$1&lt;P4</formula>
    </cfRule>
    <cfRule type="expression" priority="675">
      <formula>$D$1&gt;P4</formula>
    </cfRule>
  </conditionalFormatting>
  <conditionalFormatting sqref="P4">
    <cfRule type="expression" priority="676">
      <formula>$D$1&lt;P4</formula>
    </cfRule>
    <cfRule type="expression" priority="677">
      <formula>$D$1&gt;P4</formula>
    </cfRule>
  </conditionalFormatting>
  <conditionalFormatting sqref="P4">
    <cfRule type="expression" dxfId="13048" priority="678">
      <formula>$D$1&lt;P4</formula>
    </cfRule>
    <cfRule type="expression" dxfId="13047" priority="679">
      <formula>$D$1&gt;P4</formula>
    </cfRule>
  </conditionalFormatting>
  <conditionalFormatting sqref="P4">
    <cfRule type="expression" dxfId="13046" priority="680">
      <formula>$D$1&lt;P4</formula>
    </cfRule>
    <cfRule type="expression" dxfId="13045" priority="681">
      <formula>$D$1&gt;P4</formula>
    </cfRule>
  </conditionalFormatting>
  <conditionalFormatting sqref="P4">
    <cfRule type="expression" dxfId="13044" priority="682">
      <formula>$D$1&lt;P4</formula>
    </cfRule>
    <cfRule type="expression" dxfId="13043" priority="683">
      <formula>$D$1&gt;P4</formula>
    </cfRule>
  </conditionalFormatting>
  <conditionalFormatting sqref="P4">
    <cfRule type="expression" dxfId="13042" priority="684">
      <formula>$D$1&lt;P4</formula>
    </cfRule>
    <cfRule type="expression" dxfId="13041" priority="685">
      <formula>$D$1&gt;P4</formula>
    </cfRule>
  </conditionalFormatting>
  <conditionalFormatting sqref="P4">
    <cfRule type="expression" priority="686">
      <formula>$D$1&lt;P4</formula>
    </cfRule>
    <cfRule type="expression" priority="687">
      <formula>$D$1&gt;P4</formula>
    </cfRule>
  </conditionalFormatting>
  <conditionalFormatting sqref="P5">
    <cfRule type="cellIs" priority="688" operator="equal">
      <formula>5</formula>
    </cfRule>
    <cfRule type="cellIs" dxfId="13040" priority="689" operator="equal">
      <formula>4</formula>
    </cfRule>
    <cfRule type="cellIs" dxfId="13039" priority="690" operator="equal">
      <formula>3</formula>
    </cfRule>
  </conditionalFormatting>
  <conditionalFormatting sqref="P5">
    <cfRule type="cellIs" dxfId="13038" priority="691" operator="equal">
      <formula>5</formula>
    </cfRule>
    <cfRule type="cellIs" dxfId="13037" priority="692" operator="equal">
      <formula>4</formula>
    </cfRule>
    <cfRule type="cellIs" priority="693" operator="equal">
      <formula>3</formula>
    </cfRule>
  </conditionalFormatting>
  <conditionalFormatting sqref="P4">
    <cfRule type="expression" priority="694">
      <formula>$D$1&lt;P4</formula>
    </cfRule>
    <cfRule type="expression" priority="695">
      <formula>$D$1&gt;P4</formula>
    </cfRule>
  </conditionalFormatting>
  <conditionalFormatting sqref="P5">
    <cfRule type="cellIs" dxfId="13036" priority="696" operator="equal">
      <formula>5</formula>
    </cfRule>
    <cfRule type="cellIs" dxfId="13035" priority="697" operator="equal">
      <formula>4</formula>
    </cfRule>
    <cfRule type="cellIs" dxfId="13034" priority="698" operator="equal">
      <formula>3</formula>
    </cfRule>
  </conditionalFormatting>
  <conditionalFormatting sqref="P4">
    <cfRule type="expression" dxfId="13033" priority="699">
      <formula>$D$1&lt;P4</formula>
    </cfRule>
    <cfRule type="expression" dxfId="13032" priority="700">
      <formula>$D$1&gt;P4</formula>
    </cfRule>
  </conditionalFormatting>
  <conditionalFormatting sqref="P4">
    <cfRule type="expression" dxfId="13031" priority="701">
      <formula>$D$1&lt;P4</formula>
    </cfRule>
    <cfRule type="expression" dxfId="13030" priority="702">
      <formula>$D$1&gt;P4</formula>
    </cfRule>
  </conditionalFormatting>
  <conditionalFormatting sqref="P4">
    <cfRule type="expression" dxfId="13029" priority="703">
      <formula>$D$1&lt;P4</formula>
    </cfRule>
    <cfRule type="expression" dxfId="13028" priority="704">
      <formula>$D$1&gt;P4</formula>
    </cfRule>
  </conditionalFormatting>
  <conditionalFormatting sqref="P4">
    <cfRule type="expression" priority="705">
      <formula>$D$1&lt;P4</formula>
    </cfRule>
    <cfRule type="expression" priority="706">
      <formula>$D$1&gt;P4</formula>
    </cfRule>
  </conditionalFormatting>
  <conditionalFormatting sqref="P4">
    <cfRule type="expression" priority="707">
      <formula>$D$1&lt;P4</formula>
    </cfRule>
    <cfRule type="expression" dxfId="13027" priority="708">
      <formula>$D$1&gt;P4</formula>
    </cfRule>
  </conditionalFormatting>
  <conditionalFormatting sqref="P4">
    <cfRule type="expression" dxfId="13026" priority="709">
      <formula>$D$1&lt;P4</formula>
    </cfRule>
    <cfRule type="expression" priority="710">
      <formula>$D$1&gt;P4</formula>
    </cfRule>
  </conditionalFormatting>
  <conditionalFormatting sqref="P4">
    <cfRule type="expression" priority="711">
      <formula>$D$1&lt;P4</formula>
    </cfRule>
    <cfRule type="expression" priority="712">
      <formula>$D$1&gt;P4</formula>
    </cfRule>
  </conditionalFormatting>
  <conditionalFormatting sqref="P4">
    <cfRule type="expression" dxfId="13025" priority="713">
      <formula>$D$1&lt;P4</formula>
    </cfRule>
    <cfRule type="expression" dxfId="13024" priority="714">
      <formula>$D$1&gt;P4</formula>
    </cfRule>
  </conditionalFormatting>
  <conditionalFormatting sqref="P4">
    <cfRule type="expression" priority="715">
      <formula>$D$1&lt;P4</formula>
    </cfRule>
    <cfRule type="expression" priority="716">
      <formula>$D$1&gt;P4</formula>
    </cfRule>
  </conditionalFormatting>
  <conditionalFormatting sqref="P4">
    <cfRule type="expression" priority="717">
      <formula>$D$1&lt;P4</formula>
    </cfRule>
    <cfRule type="expression" dxfId="13023" priority="718">
      <formula>$D$1&gt;P4</formula>
    </cfRule>
  </conditionalFormatting>
  <conditionalFormatting sqref="H5">
    <cfRule type="cellIs" dxfId="13022" priority="719" operator="equal">
      <formula>5</formula>
    </cfRule>
    <cfRule type="cellIs" dxfId="13021" priority="720" operator="equal">
      <formula>4</formula>
    </cfRule>
    <cfRule type="cellIs" dxfId="13020" priority="721" operator="equal">
      <formula>3</formula>
    </cfRule>
  </conditionalFormatting>
  <conditionalFormatting sqref="J4">
    <cfRule type="expression" dxfId="13019" priority="722">
      <formula>$D$1&lt;J4</formula>
    </cfRule>
    <cfRule type="expression" dxfId="13018" priority="723">
      <formula>$D$1&gt;J4</formula>
    </cfRule>
  </conditionalFormatting>
  <conditionalFormatting sqref="J4">
    <cfRule type="expression" dxfId="13017" priority="724">
      <formula>$D$1&lt;J4</formula>
    </cfRule>
    <cfRule type="expression" dxfId="13016" priority="725">
      <formula>$D$1&gt;J4</formula>
    </cfRule>
  </conditionalFormatting>
  <conditionalFormatting sqref="H4">
    <cfRule type="expression" priority="726">
      <formula>$D$1&lt;H4</formula>
    </cfRule>
    <cfRule type="expression" priority="727">
      <formula>$D$1&gt;H4</formula>
    </cfRule>
  </conditionalFormatting>
  <conditionalFormatting sqref="J4">
    <cfRule type="expression" priority="728">
      <formula>$D$1&lt;J4</formula>
    </cfRule>
    <cfRule type="expression" dxfId="13015" priority="729">
      <formula>$D$1&gt;J4</formula>
    </cfRule>
  </conditionalFormatting>
  <conditionalFormatting sqref="J4">
    <cfRule type="expression" dxfId="13014" priority="730">
      <formula>$D$1&lt;J4</formula>
    </cfRule>
    <cfRule type="expression" dxfId="13013" priority="731">
      <formula>$D$1&gt;J4</formula>
    </cfRule>
  </conditionalFormatting>
  <conditionalFormatting sqref="J4">
    <cfRule type="expression" dxfId="13012" priority="732">
      <formula>$D$1&lt;J4</formula>
    </cfRule>
    <cfRule type="expression" dxfId="13011" priority="733">
      <formula>$D$1&gt;J4</formula>
    </cfRule>
  </conditionalFormatting>
  <conditionalFormatting sqref="E12">
    <cfRule type="cellIs" dxfId="13010" priority="734" operator="equal">
      <formula>4</formula>
    </cfRule>
    <cfRule type="cellIs" priority="735" operator="equal">
      <formula>3</formula>
    </cfRule>
  </conditionalFormatting>
  <conditionalFormatting sqref="J12">
    <cfRule type="cellIs" priority="736" operator="equal">
      <formula>5</formula>
    </cfRule>
    <cfRule type="cellIs" priority="737" operator="equal">
      <formula>4</formula>
    </cfRule>
    <cfRule type="cellIs" dxfId="13009" priority="738" operator="equal">
      <formula>3</formula>
    </cfRule>
  </conditionalFormatting>
  <conditionalFormatting sqref="H31:H33">
    <cfRule type="cellIs" dxfId="13008" priority="739" operator="equal">
      <formula>5</formula>
    </cfRule>
    <cfRule type="cellIs" priority="740" operator="equal">
      <formula>4</formula>
    </cfRule>
    <cfRule type="cellIs" priority="741" operator="equal">
      <formula>3</formula>
    </cfRule>
  </conditionalFormatting>
  <conditionalFormatting sqref="K32:K33">
    <cfRule type="cellIs" priority="742" operator="equal">
      <formula>5</formula>
    </cfRule>
    <cfRule type="cellIs" priority="743" operator="equal">
      <formula>4</formula>
    </cfRule>
    <cfRule type="cellIs" priority="744" operator="equal">
      <formula>3</formula>
    </cfRule>
  </conditionalFormatting>
  <conditionalFormatting sqref="L32:L33">
    <cfRule type="cellIs" priority="745" operator="equal">
      <formula>5</formula>
    </cfRule>
    <cfRule type="cellIs" dxfId="13007" priority="746" operator="equal">
      <formula>4</formula>
    </cfRule>
    <cfRule type="cellIs" dxfId="13006" priority="747" operator="equal">
      <formula>3</formula>
    </cfRule>
  </conditionalFormatting>
  <conditionalFormatting sqref="N32:N33">
    <cfRule type="cellIs" dxfId="13005" priority="748" operator="equal">
      <formula>5</formula>
    </cfRule>
    <cfRule type="cellIs" dxfId="13004" priority="749" operator="equal">
      <formula>4</formula>
    </cfRule>
    <cfRule type="cellIs" dxfId="13003" priority="750" operator="equal">
      <formula>3</formula>
    </cfRule>
  </conditionalFormatting>
  <conditionalFormatting sqref="P32:P33">
    <cfRule type="cellIs" dxfId="13002" priority="751" operator="equal">
      <formula>5</formula>
    </cfRule>
    <cfRule type="cellIs" dxfId="13001" priority="752" operator="equal">
      <formula>4</formula>
    </cfRule>
    <cfRule type="cellIs" dxfId="13000" priority="753" operator="equal">
      <formula>3</formula>
    </cfRule>
  </conditionalFormatting>
  <conditionalFormatting sqref="M32:M33">
    <cfRule type="cellIs" dxfId="12999" priority="754" operator="equal">
      <formula>5</formula>
    </cfRule>
    <cfRule type="cellIs" dxfId="12998" priority="755" operator="equal">
      <formula>4</formula>
    </cfRule>
    <cfRule type="cellIs" dxfId="12997" priority="756" operator="equal">
      <formula>3</formula>
    </cfRule>
  </conditionalFormatting>
  <conditionalFormatting sqref="L3">
    <cfRule type="expression" dxfId="12996" priority="757">
      <formula>$D$1&lt;L3</formula>
    </cfRule>
    <cfRule type="expression" dxfId="12995" priority="758">
      <formula>$D$1&gt;L3</formula>
    </cfRule>
  </conditionalFormatting>
  <conditionalFormatting sqref="L3">
    <cfRule type="expression" dxfId="12994" priority="759">
      <formula>$D$1&lt;L3</formula>
    </cfRule>
    <cfRule type="expression" dxfId="12993" priority="760">
      <formula>$D$1&gt;L3</formula>
    </cfRule>
  </conditionalFormatting>
  <conditionalFormatting sqref="H5">
    <cfRule type="cellIs" dxfId="12992" priority="761" operator="equal">
      <formula>5</formula>
    </cfRule>
    <cfRule type="cellIs" dxfId="12991" priority="762" operator="equal">
      <formula>4</formula>
    </cfRule>
    <cfRule type="cellIs" dxfId="12990" priority="763" operator="equal">
      <formula>3</formula>
    </cfRule>
  </conditionalFormatting>
  <conditionalFormatting sqref="H5">
    <cfRule type="cellIs" dxfId="12989" priority="764" operator="equal">
      <formula>5</formula>
    </cfRule>
    <cfRule type="cellIs" dxfId="12988" priority="765" operator="equal">
      <formula>4</formula>
    </cfRule>
    <cfRule type="cellIs" dxfId="12987" priority="766" operator="equal">
      <formula>3</formula>
    </cfRule>
  </conditionalFormatting>
  <conditionalFormatting sqref="H5">
    <cfRule type="cellIs" dxfId="12986" priority="767" operator="equal">
      <formula>5</formula>
    </cfRule>
    <cfRule type="cellIs" dxfId="12985" priority="768" operator="equal">
      <formula>4</formula>
    </cfRule>
    <cfRule type="cellIs" dxfId="12984" priority="769" operator="equal">
      <formula>3</formula>
    </cfRule>
  </conditionalFormatting>
  <conditionalFormatting sqref="J5">
    <cfRule type="cellIs" dxfId="12983" priority="770" operator="equal">
      <formula>5</formula>
    </cfRule>
    <cfRule type="cellIs" dxfId="12982" priority="771" operator="equal">
      <formula>4</formula>
    </cfRule>
    <cfRule type="cellIs" dxfId="12981" priority="772" operator="equal">
      <formula>3</formula>
    </cfRule>
  </conditionalFormatting>
  <conditionalFormatting sqref="J4">
    <cfRule type="expression" dxfId="12980" priority="773">
      <formula>$D$1&lt;J4</formula>
    </cfRule>
    <cfRule type="expression" dxfId="12979" priority="774">
      <formula>$D$1&gt;J4</formula>
    </cfRule>
  </conditionalFormatting>
  <conditionalFormatting sqref="J5">
    <cfRule type="cellIs" dxfId="12978" priority="775" operator="equal">
      <formula>5</formula>
    </cfRule>
    <cfRule type="cellIs" dxfId="12977" priority="776" operator="equal">
      <formula>4</formula>
    </cfRule>
    <cfRule type="cellIs" dxfId="12976" priority="777" operator="equal">
      <formula>3</formula>
    </cfRule>
  </conditionalFormatting>
  <conditionalFormatting sqref="J4">
    <cfRule type="expression" dxfId="12975" priority="778">
      <formula>$D$1&lt;J4</formula>
    </cfRule>
    <cfRule type="expression" priority="779">
      <formula>$D$1&gt;J4</formula>
    </cfRule>
  </conditionalFormatting>
  <conditionalFormatting sqref="J5">
    <cfRule type="cellIs" priority="780" operator="equal">
      <formula>5</formula>
    </cfRule>
    <cfRule type="cellIs" priority="781" operator="equal">
      <formula>4</formula>
    </cfRule>
    <cfRule type="cellIs" dxfId="12974" priority="782" operator="equal">
      <formula>3</formula>
    </cfRule>
  </conditionalFormatting>
  <conditionalFormatting sqref="J4">
    <cfRule type="expression" dxfId="12973" priority="783">
      <formula>$D$1&lt;J4</formula>
    </cfRule>
    <cfRule type="expression" dxfId="12972" priority="784">
      <formula>$D$1&gt;J4</formula>
    </cfRule>
  </conditionalFormatting>
  <conditionalFormatting sqref="J5">
    <cfRule type="cellIs" dxfId="12971" priority="785" operator="equal">
      <formula>5</formula>
    </cfRule>
    <cfRule type="cellIs" dxfId="12970" priority="786" operator="equal">
      <formula>4</formula>
    </cfRule>
    <cfRule type="cellIs" dxfId="12969" priority="787" operator="equal">
      <formula>3</formula>
    </cfRule>
  </conditionalFormatting>
  <conditionalFormatting sqref="J4">
    <cfRule type="expression" dxfId="12968" priority="788">
      <formula>$D$1&lt;J4</formula>
    </cfRule>
    <cfRule type="expression" dxfId="12967" priority="789">
      <formula>$D$1&gt;J4</formula>
    </cfRule>
  </conditionalFormatting>
  <conditionalFormatting sqref="J5">
    <cfRule type="cellIs" dxfId="12966" priority="790" operator="equal">
      <formula>5</formula>
    </cfRule>
    <cfRule type="cellIs" dxfId="12965" priority="791" operator="equal">
      <formula>4</formula>
    </cfRule>
    <cfRule type="cellIs" dxfId="12964" priority="792" operator="equal">
      <formula>3</formula>
    </cfRule>
  </conditionalFormatting>
  <conditionalFormatting sqref="J4">
    <cfRule type="expression" dxfId="12963" priority="793">
      <formula>$D$1&lt;J4</formula>
    </cfRule>
    <cfRule type="expression" dxfId="12962" priority="794">
      <formula>$D$1&gt;J4</formula>
    </cfRule>
  </conditionalFormatting>
  <conditionalFormatting sqref="J5">
    <cfRule type="cellIs" dxfId="12961" priority="795" operator="equal">
      <formula>5</formula>
    </cfRule>
    <cfRule type="cellIs" dxfId="12960" priority="796" operator="equal">
      <formula>4</formula>
    </cfRule>
    <cfRule type="cellIs" dxfId="12959" priority="797" operator="equal">
      <formula>3</formula>
    </cfRule>
  </conditionalFormatting>
  <conditionalFormatting sqref="J4">
    <cfRule type="expression" dxfId="12958" priority="798">
      <formula>$D$1&lt;J4</formula>
    </cfRule>
    <cfRule type="expression" dxfId="12957" priority="799">
      <formula>$D$1&gt;J4</formula>
    </cfRule>
  </conditionalFormatting>
  <conditionalFormatting sqref="J4">
    <cfRule type="expression" dxfId="12956" priority="800">
      <formula>$D$1&lt;J4</formula>
    </cfRule>
    <cfRule type="expression" dxfId="12955" priority="801">
      <formula>$D$1&gt;J4</formula>
    </cfRule>
  </conditionalFormatting>
  <conditionalFormatting sqref="J4">
    <cfRule type="expression" priority="802">
      <formula>$D$1&lt;J4</formula>
    </cfRule>
    <cfRule type="expression" priority="803">
      <formula>$D$1&gt;J4</formula>
    </cfRule>
  </conditionalFormatting>
  <conditionalFormatting sqref="J4">
    <cfRule type="expression" priority="804">
      <formula>$D$1&lt;J4</formula>
    </cfRule>
    <cfRule type="expression" dxfId="12954" priority="805">
      <formula>$D$1&gt;J4</formula>
    </cfRule>
  </conditionalFormatting>
  <conditionalFormatting sqref="J4">
    <cfRule type="expression" dxfId="12953" priority="806">
      <formula>$D$1&lt;J4</formula>
    </cfRule>
    <cfRule type="expression" dxfId="12952" priority="807">
      <formula>$D$1&gt;J4</formula>
    </cfRule>
  </conditionalFormatting>
  <conditionalFormatting sqref="J4">
    <cfRule type="expression" dxfId="12951" priority="808">
      <formula>$D$1&lt;J4</formula>
    </cfRule>
    <cfRule type="expression" dxfId="12950" priority="809">
      <formula>$D$1&gt;J4</formula>
    </cfRule>
  </conditionalFormatting>
  <conditionalFormatting sqref="J4">
    <cfRule type="expression" dxfId="12949" priority="810">
      <formula>$D$1&lt;J4</formula>
    </cfRule>
    <cfRule type="expression" dxfId="12948" priority="811">
      <formula>$D$1&gt;J4</formula>
    </cfRule>
  </conditionalFormatting>
  <conditionalFormatting sqref="J5">
    <cfRule type="cellIs" dxfId="12947" priority="812" operator="equal">
      <formula>5</formula>
    </cfRule>
    <cfRule type="cellIs" dxfId="12946" priority="813" operator="equal">
      <formula>4</formula>
    </cfRule>
    <cfRule type="cellIs" dxfId="12945" priority="814" operator="equal">
      <formula>3</formula>
    </cfRule>
  </conditionalFormatting>
  <conditionalFormatting sqref="J4">
    <cfRule type="expression" dxfId="12944" priority="815">
      <formula>$D$1&lt;J4</formula>
    </cfRule>
    <cfRule type="expression" dxfId="12943" priority="816">
      <formula>$D$1&gt;J4</formula>
    </cfRule>
  </conditionalFormatting>
  <conditionalFormatting sqref="J5">
    <cfRule type="cellIs" priority="817" operator="equal">
      <formula>5</formula>
    </cfRule>
    <cfRule type="cellIs" priority="818" operator="equal">
      <formula>4</formula>
    </cfRule>
    <cfRule type="cellIs" priority="819" operator="equal">
      <formula>3</formula>
    </cfRule>
  </conditionalFormatting>
  <conditionalFormatting sqref="J4">
    <cfRule type="expression" dxfId="12942" priority="820">
      <formula>$D$1&lt;J4</formula>
    </cfRule>
    <cfRule type="expression" dxfId="12941" priority="821">
      <formula>$D$1&gt;J4</formula>
    </cfRule>
  </conditionalFormatting>
  <conditionalFormatting sqref="J5">
    <cfRule type="cellIs" dxfId="12940" priority="822" operator="equal">
      <formula>5</formula>
    </cfRule>
    <cfRule type="cellIs" dxfId="12939" priority="823" operator="equal">
      <formula>4</formula>
    </cfRule>
    <cfRule type="cellIs" priority="824" operator="equal">
      <formula>3</formula>
    </cfRule>
  </conditionalFormatting>
  <conditionalFormatting sqref="J4">
    <cfRule type="expression" priority="825">
      <formula>$D$1&lt;J4</formula>
    </cfRule>
    <cfRule type="expression" priority="826">
      <formula>$D$1&gt;J4</formula>
    </cfRule>
  </conditionalFormatting>
  <conditionalFormatting sqref="J4">
    <cfRule type="expression" dxfId="12938" priority="827">
      <formula>$D$1&lt;J4</formula>
    </cfRule>
    <cfRule type="expression" dxfId="12937" priority="828">
      <formula>$D$1&gt;J4</formula>
    </cfRule>
  </conditionalFormatting>
  <conditionalFormatting sqref="J4">
    <cfRule type="expression" dxfId="12936" priority="829">
      <formula>$D$1&lt;J4</formula>
    </cfRule>
    <cfRule type="expression" dxfId="12935" priority="830">
      <formula>$D$1&gt;J4</formula>
    </cfRule>
  </conditionalFormatting>
  <conditionalFormatting sqref="J4">
    <cfRule type="expression" dxfId="12934" priority="831">
      <formula>$D$1&lt;J4</formula>
    </cfRule>
    <cfRule type="expression" dxfId="12933" priority="832">
      <formula>$D$1&gt;J4</formula>
    </cfRule>
  </conditionalFormatting>
  <conditionalFormatting sqref="J4">
    <cfRule type="expression" dxfId="12932" priority="833">
      <formula>$D$1&lt;J4</formula>
    </cfRule>
    <cfRule type="expression" dxfId="12931" priority="834">
      <formula>$D$1&gt;J4</formula>
    </cfRule>
  </conditionalFormatting>
  <conditionalFormatting sqref="J4">
    <cfRule type="expression" dxfId="12930" priority="835">
      <formula>$D$1&lt;J4</formula>
    </cfRule>
    <cfRule type="expression" priority="836">
      <formula>$D$1&gt;J4</formula>
    </cfRule>
  </conditionalFormatting>
  <conditionalFormatting sqref="J4">
    <cfRule type="expression" priority="837">
      <formula>$D$1&lt;J4</formula>
    </cfRule>
    <cfRule type="expression" priority="838">
      <formula>$D$1&gt;J4</formula>
    </cfRule>
  </conditionalFormatting>
  <conditionalFormatting sqref="J4">
    <cfRule type="expression" dxfId="12929" priority="839">
      <formula>$D$1&lt;J4</formula>
    </cfRule>
    <cfRule type="expression" dxfId="12928" priority="840">
      <formula>$D$1&gt;J4</formula>
    </cfRule>
  </conditionalFormatting>
  <conditionalFormatting sqref="J4">
    <cfRule type="expression" dxfId="12927" priority="841">
      <formula>$D$1&lt;J4</formula>
    </cfRule>
    <cfRule type="expression" dxfId="12926" priority="842">
      <formula>$D$1&gt;J4</formula>
    </cfRule>
  </conditionalFormatting>
  <conditionalFormatting sqref="J4">
    <cfRule type="expression" dxfId="12925" priority="843">
      <formula>$D$1&lt;J4</formula>
    </cfRule>
    <cfRule type="expression" dxfId="12924" priority="844">
      <formula>$D$1&gt;J4</formula>
    </cfRule>
  </conditionalFormatting>
  <conditionalFormatting sqref="J5">
    <cfRule type="cellIs" dxfId="12923" priority="845" operator="equal">
      <formula>5</formula>
    </cfRule>
    <cfRule type="cellIs" dxfId="12922" priority="846" operator="equal">
      <formula>4</formula>
    </cfRule>
    <cfRule type="cellIs" priority="847" operator="equal">
      <formula>3</formula>
    </cfRule>
  </conditionalFormatting>
  <conditionalFormatting sqref="J4">
    <cfRule type="expression" priority="848">
      <formula>$D$1&lt;J4</formula>
    </cfRule>
    <cfRule type="expression" priority="849">
      <formula>$D$1&gt;J4</formula>
    </cfRule>
  </conditionalFormatting>
  <conditionalFormatting sqref="J5">
    <cfRule type="cellIs" dxfId="12921" priority="850" operator="equal">
      <formula>5</formula>
    </cfRule>
    <cfRule type="cellIs" dxfId="12920" priority="851" operator="equal">
      <formula>4</formula>
    </cfRule>
    <cfRule type="cellIs" dxfId="12919" priority="852" operator="equal">
      <formula>3</formula>
    </cfRule>
  </conditionalFormatting>
  <conditionalFormatting sqref="J4">
    <cfRule type="expression" dxfId="12918" priority="853">
      <formula>$D$1&lt;J4</formula>
    </cfRule>
    <cfRule type="expression" priority="854">
      <formula>$D$1&gt;J4</formula>
    </cfRule>
  </conditionalFormatting>
  <conditionalFormatting sqref="J5">
    <cfRule type="cellIs" priority="855" operator="equal">
      <formula>5</formula>
    </cfRule>
    <cfRule type="cellIs" priority="856" operator="equal">
      <formula>4</formula>
    </cfRule>
    <cfRule type="cellIs" priority="857" operator="equal">
      <formula>3</formula>
    </cfRule>
  </conditionalFormatting>
  <conditionalFormatting sqref="J4">
    <cfRule type="expression" priority="858">
      <formula>$D$1&lt;J4</formula>
    </cfRule>
    <cfRule type="expression" priority="859">
      <formula>$D$1&gt;J4</formula>
    </cfRule>
  </conditionalFormatting>
  <conditionalFormatting sqref="J5">
    <cfRule type="cellIs" priority="860" operator="equal">
      <formula>5</formula>
    </cfRule>
    <cfRule type="cellIs" priority="861" operator="equal">
      <formula>4</formula>
    </cfRule>
    <cfRule type="cellIs" priority="862" operator="equal">
      <formula>3</formula>
    </cfRule>
  </conditionalFormatting>
  <conditionalFormatting sqref="J4">
    <cfRule type="expression" priority="863">
      <formula>$D$1&lt;J4</formula>
    </cfRule>
    <cfRule type="expression" priority="864">
      <formula>$D$1&gt;J4</formula>
    </cfRule>
  </conditionalFormatting>
  <conditionalFormatting sqref="J5">
    <cfRule type="cellIs" priority="865" operator="equal">
      <formula>5</formula>
    </cfRule>
    <cfRule type="cellIs" priority="866" operator="equal">
      <formula>4</formula>
    </cfRule>
    <cfRule type="cellIs" priority="867" operator="equal">
      <formula>3</formula>
    </cfRule>
  </conditionalFormatting>
  <conditionalFormatting sqref="J4">
    <cfRule type="expression" priority="868">
      <formula>$D$1&lt;J4</formula>
    </cfRule>
    <cfRule type="expression" priority="869">
      <formula>$D$1&gt;J4</formula>
    </cfRule>
  </conditionalFormatting>
  <conditionalFormatting sqref="J5">
    <cfRule type="cellIs" priority="870" operator="equal">
      <formula>5</formula>
    </cfRule>
    <cfRule type="cellIs" priority="871" operator="equal">
      <formula>4</formula>
    </cfRule>
    <cfRule type="cellIs" priority="872" operator="equal">
      <formula>3</formula>
    </cfRule>
  </conditionalFormatting>
  <conditionalFormatting sqref="M5">
    <cfRule type="cellIs" priority="873" operator="equal">
      <formula>5</formula>
    </cfRule>
    <cfRule type="cellIs" priority="874" operator="equal">
      <formula>4</formula>
    </cfRule>
    <cfRule type="cellIs" dxfId="12917" priority="875" operator="equal">
      <formula>3</formula>
    </cfRule>
  </conditionalFormatting>
  <conditionalFormatting sqref="M4">
    <cfRule type="expression" dxfId="12916" priority="876">
      <formula>$D$1&lt;M4</formula>
    </cfRule>
    <cfRule type="expression" dxfId="12915" priority="877">
      <formula>$D$1&gt;M4</formula>
    </cfRule>
  </conditionalFormatting>
  <conditionalFormatting sqref="M5">
    <cfRule type="cellIs" dxfId="12914" priority="878" operator="equal">
      <formula>5</formula>
    </cfRule>
    <cfRule type="cellIs" dxfId="12913" priority="879" operator="equal">
      <formula>4</formula>
    </cfRule>
    <cfRule type="cellIs" dxfId="12912" priority="880" operator="equal">
      <formula>3</formula>
    </cfRule>
  </conditionalFormatting>
  <conditionalFormatting sqref="M4">
    <cfRule type="expression" priority="881">
      <formula>$D$1&lt;M4</formula>
    </cfRule>
    <cfRule type="expression" priority="882">
      <formula>$D$1&gt;M4</formula>
    </cfRule>
  </conditionalFormatting>
  <conditionalFormatting sqref="M4">
    <cfRule type="expression" priority="883">
      <formula>$D$1&lt;M4</formula>
    </cfRule>
    <cfRule type="expression" dxfId="12911" priority="884">
      <formula>$D$1&gt;M4</formula>
    </cfRule>
  </conditionalFormatting>
  <conditionalFormatting sqref="M4">
    <cfRule type="expression" dxfId="12910" priority="885">
      <formula>$D$1&lt;M4</formula>
    </cfRule>
    <cfRule type="expression" dxfId="12909" priority="886">
      <formula>$D$1&gt;M4</formula>
    </cfRule>
  </conditionalFormatting>
  <conditionalFormatting sqref="M5">
    <cfRule type="cellIs" dxfId="12908" priority="887" operator="equal">
      <formula>5</formula>
    </cfRule>
    <cfRule type="cellIs" dxfId="12907" priority="888" operator="equal">
      <formula>4</formula>
    </cfRule>
    <cfRule type="cellIs" dxfId="12906" priority="889" operator="equal">
      <formula>3</formula>
    </cfRule>
  </conditionalFormatting>
  <conditionalFormatting sqref="M4">
    <cfRule type="expression" dxfId="12905" priority="890">
      <formula>$D$1&lt;M4</formula>
    </cfRule>
    <cfRule type="expression" dxfId="12904" priority="891">
      <formula>$D$1&gt;M4</formula>
    </cfRule>
  </conditionalFormatting>
  <conditionalFormatting sqref="M5">
    <cfRule type="cellIs" priority="892" operator="equal">
      <formula>5</formula>
    </cfRule>
    <cfRule type="cellIs" priority="893" operator="equal">
      <formula>4</formula>
    </cfRule>
    <cfRule type="cellIs" priority="894" operator="equal">
      <formula>3</formula>
    </cfRule>
  </conditionalFormatting>
  <conditionalFormatting sqref="M4">
    <cfRule type="expression" dxfId="12903" priority="895">
      <formula>$D$1&lt;M4</formula>
    </cfRule>
    <cfRule type="expression" dxfId="12902" priority="896">
      <formula>$D$1&gt;M4</formula>
    </cfRule>
  </conditionalFormatting>
  <conditionalFormatting sqref="M5">
    <cfRule type="cellIs" dxfId="12901" priority="897" operator="equal">
      <formula>5</formula>
    </cfRule>
    <cfRule type="cellIs" dxfId="12900" priority="898" operator="equal">
      <formula>4</formula>
    </cfRule>
    <cfRule type="cellIs" dxfId="12899" priority="899" operator="equal">
      <formula>3</formula>
    </cfRule>
  </conditionalFormatting>
  <conditionalFormatting sqref="M4">
    <cfRule type="expression" dxfId="12898" priority="900">
      <formula>$D$1&lt;M4</formula>
    </cfRule>
    <cfRule type="expression" dxfId="12897" priority="901">
      <formula>$D$1&gt;M4</formula>
    </cfRule>
  </conditionalFormatting>
  <conditionalFormatting sqref="M4">
    <cfRule type="expression" dxfId="12896" priority="902">
      <formula>$D$1&lt;M4</formula>
    </cfRule>
    <cfRule type="expression" dxfId="12895" priority="903">
      <formula>$D$1&gt;M4</formula>
    </cfRule>
  </conditionalFormatting>
  <conditionalFormatting sqref="M4">
    <cfRule type="expression" dxfId="12894" priority="904">
      <formula>$D$1&lt;M4</formula>
    </cfRule>
    <cfRule type="expression" priority="905">
      <formula>$D$1&gt;M4</formula>
    </cfRule>
  </conditionalFormatting>
  <conditionalFormatting sqref="M4">
    <cfRule type="expression" priority="906">
      <formula>$D$1&lt;M4</formula>
    </cfRule>
    <cfRule type="expression" priority="907">
      <formula>$D$1&gt;M4</formula>
    </cfRule>
  </conditionalFormatting>
  <conditionalFormatting sqref="M4">
    <cfRule type="expression" dxfId="12893" priority="908">
      <formula>$D$1&lt;M4</formula>
    </cfRule>
    <cfRule type="expression" dxfId="12892" priority="909">
      <formula>$D$1&gt;M4</formula>
    </cfRule>
  </conditionalFormatting>
  <conditionalFormatting sqref="M4">
    <cfRule type="expression" dxfId="12891" priority="910">
      <formula>$D$1&lt;M4</formula>
    </cfRule>
    <cfRule type="expression" dxfId="12890" priority="911">
      <formula>$D$1&gt;M4</formula>
    </cfRule>
  </conditionalFormatting>
  <conditionalFormatting sqref="M4">
    <cfRule type="expression" dxfId="12889" priority="912">
      <formula>$D$1&lt;M4</formula>
    </cfRule>
    <cfRule type="expression" dxfId="12888" priority="913">
      <formula>$D$1&gt;M4</formula>
    </cfRule>
  </conditionalFormatting>
  <conditionalFormatting sqref="M4">
    <cfRule type="expression" dxfId="12887" priority="914">
      <formula>$D$1&lt;M4</formula>
    </cfRule>
    <cfRule type="expression" dxfId="12886" priority="915">
      <formula>$D$1&gt;M4</formula>
    </cfRule>
  </conditionalFormatting>
  <conditionalFormatting sqref="M4">
    <cfRule type="expression" priority="916">
      <formula>$D$1&lt;M4</formula>
    </cfRule>
    <cfRule type="expression" priority="917">
      <formula>$D$1&gt;M4</formula>
    </cfRule>
  </conditionalFormatting>
  <conditionalFormatting sqref="M5">
    <cfRule type="cellIs" priority="918" operator="equal">
      <formula>5</formula>
    </cfRule>
    <cfRule type="cellIs" dxfId="12885" priority="919" operator="equal">
      <formula>4</formula>
    </cfRule>
    <cfRule type="cellIs" dxfId="12884" priority="920" operator="equal">
      <formula>3</formula>
    </cfRule>
  </conditionalFormatting>
  <conditionalFormatting sqref="M4">
    <cfRule type="expression" dxfId="12883" priority="921">
      <formula>$D$1&lt;M4</formula>
    </cfRule>
    <cfRule type="expression" dxfId="12882" priority="922">
      <formula>$D$1&gt;M4</formula>
    </cfRule>
  </conditionalFormatting>
  <conditionalFormatting sqref="M5">
    <cfRule type="cellIs" priority="923" operator="equal">
      <formula>5</formula>
    </cfRule>
    <cfRule type="cellIs" priority="924" operator="equal">
      <formula>4</formula>
    </cfRule>
    <cfRule type="cellIs" priority="925" operator="equal">
      <formula>3</formula>
    </cfRule>
  </conditionalFormatting>
  <conditionalFormatting sqref="M4">
    <cfRule type="expression" dxfId="12881" priority="926">
      <formula>$D$1&lt;M4</formula>
    </cfRule>
    <cfRule type="expression" dxfId="12880" priority="927">
      <formula>$D$1&gt;M4</formula>
    </cfRule>
  </conditionalFormatting>
  <conditionalFormatting sqref="M5">
    <cfRule type="cellIs" dxfId="12879" priority="928" operator="equal">
      <formula>5</formula>
    </cfRule>
    <cfRule type="cellIs" dxfId="12878" priority="929" operator="equal">
      <formula>4</formula>
    </cfRule>
    <cfRule type="cellIs" dxfId="12877" priority="930" operator="equal">
      <formula>3</formula>
    </cfRule>
  </conditionalFormatting>
  <conditionalFormatting sqref="M4">
    <cfRule type="expression" dxfId="12876" priority="931">
      <formula>$D$1&lt;M4</formula>
    </cfRule>
    <cfRule type="expression" dxfId="12875" priority="932">
      <formula>$D$1&gt;M4</formula>
    </cfRule>
  </conditionalFormatting>
  <conditionalFormatting sqref="M5">
    <cfRule type="cellIs" dxfId="12874" priority="933" operator="equal">
      <formula>5</formula>
    </cfRule>
    <cfRule type="cellIs" dxfId="12873" priority="934" operator="equal">
      <formula>4</formula>
    </cfRule>
    <cfRule type="cellIs" priority="935" operator="equal">
      <formula>3</formula>
    </cfRule>
  </conditionalFormatting>
  <conditionalFormatting sqref="M4">
    <cfRule type="expression" priority="936">
      <formula>$D$1&lt;M4</formula>
    </cfRule>
    <cfRule type="expression" priority="937">
      <formula>$D$1&gt;M4</formula>
    </cfRule>
  </conditionalFormatting>
  <conditionalFormatting sqref="M5">
    <cfRule type="cellIs" priority="938" operator="equal">
      <formula>5</formula>
    </cfRule>
    <cfRule type="cellIs" priority="939" operator="equal">
      <formula>4</formula>
    </cfRule>
    <cfRule type="cellIs" priority="940" operator="equal">
      <formula>3</formula>
    </cfRule>
  </conditionalFormatting>
  <conditionalFormatting sqref="M4">
    <cfRule type="expression" dxfId="12872" priority="941">
      <formula>$D$1&lt;M4</formula>
    </cfRule>
    <cfRule type="expression" dxfId="12871" priority="942">
      <formula>$D$1&gt;M4</formula>
    </cfRule>
  </conditionalFormatting>
  <conditionalFormatting sqref="M4">
    <cfRule type="expression" dxfId="12870" priority="943">
      <formula>$D$1&lt;M4</formula>
    </cfRule>
    <cfRule type="expression" dxfId="12869" priority="944">
      <formula>$D$1&gt;M4</formula>
    </cfRule>
  </conditionalFormatting>
  <conditionalFormatting sqref="M4">
    <cfRule type="expression" dxfId="12868" priority="945">
      <formula>$D$1&lt;M4</formula>
    </cfRule>
    <cfRule type="expression" dxfId="12867" priority="946">
      <formula>$D$1&gt;M4</formula>
    </cfRule>
  </conditionalFormatting>
  <conditionalFormatting sqref="M4">
    <cfRule type="expression" priority="947">
      <formula>$D$1&lt;M4</formula>
    </cfRule>
    <cfRule type="expression" priority="948">
      <formula>$D$1&gt;M4</formula>
    </cfRule>
  </conditionalFormatting>
  <conditionalFormatting sqref="M4">
    <cfRule type="expression" priority="949">
      <formula>$D$1&lt;M4</formula>
    </cfRule>
    <cfRule type="expression" dxfId="12866" priority="950">
      <formula>$D$1&gt;M4</formula>
    </cfRule>
  </conditionalFormatting>
  <conditionalFormatting sqref="M4">
    <cfRule type="expression" dxfId="12865" priority="951">
      <formula>$D$1&lt;M4</formula>
    </cfRule>
    <cfRule type="expression" priority="952">
      <formula>$D$1&gt;M4</formula>
    </cfRule>
  </conditionalFormatting>
  <conditionalFormatting sqref="M4">
    <cfRule type="expression" priority="953">
      <formula>$D$1&lt;M4</formula>
    </cfRule>
    <cfRule type="expression" priority="954">
      <formula>$D$1&gt;M4</formula>
    </cfRule>
  </conditionalFormatting>
  <conditionalFormatting sqref="M4">
    <cfRule type="expression" dxfId="12864" priority="955">
      <formula>$D$1&lt;M4</formula>
    </cfRule>
    <cfRule type="expression" dxfId="12863" priority="956">
      <formula>$D$1&gt;M4</formula>
    </cfRule>
  </conditionalFormatting>
  <conditionalFormatting sqref="M4">
    <cfRule type="expression" dxfId="12862" priority="957">
      <formula>$D$1&lt;M4</formula>
    </cfRule>
    <cfRule type="expression" dxfId="12861" priority="958">
      <formula>$D$1&gt;M4</formula>
    </cfRule>
  </conditionalFormatting>
  <conditionalFormatting sqref="T34:T36 T6:T31">
    <cfRule type="cellIs" priority="959" operator="equal">
      <formula>5</formula>
    </cfRule>
    <cfRule type="cellIs" priority="960" operator="equal">
      <formula>4</formula>
    </cfRule>
    <cfRule type="cellIs" priority="961" operator="equal">
      <formula>3</formula>
    </cfRule>
  </conditionalFormatting>
  <conditionalFormatting sqref="T4">
    <cfRule type="expression" dxfId="12860" priority="962">
      <formula>$D$1&lt;T4</formula>
    </cfRule>
    <cfRule type="expression" dxfId="12859" priority="963">
      <formula>$D$1&gt;T4</formula>
    </cfRule>
  </conditionalFormatting>
  <conditionalFormatting sqref="T5">
    <cfRule type="cellIs" dxfId="12858" priority="964" operator="equal">
      <formula>5</formula>
    </cfRule>
    <cfRule type="cellIs" dxfId="12857" priority="965" operator="equal">
      <formula>4</formula>
    </cfRule>
    <cfRule type="cellIs" priority="966" operator="equal">
      <formula>3</formula>
    </cfRule>
  </conditionalFormatting>
  <conditionalFormatting sqref="T4">
    <cfRule type="expression" priority="967">
      <formula>$D$1&lt;T4</formula>
    </cfRule>
    <cfRule type="expression" priority="968">
      <formula>$D$1&gt;T4</formula>
    </cfRule>
  </conditionalFormatting>
  <conditionalFormatting sqref="T4">
    <cfRule type="expression" dxfId="12856" priority="969">
      <formula>$D$1&lt;T4</formula>
    </cfRule>
    <cfRule type="expression" dxfId="12855" priority="970">
      <formula>$D$1&gt;T4</formula>
    </cfRule>
  </conditionalFormatting>
  <conditionalFormatting sqref="T4">
    <cfRule type="expression" priority="971">
      <formula>$D$1&lt;T4</formula>
    </cfRule>
    <cfRule type="expression" priority="972">
      <formula>$D$1&gt;T4</formula>
    </cfRule>
  </conditionalFormatting>
  <conditionalFormatting sqref="T4">
    <cfRule type="expression" priority="973">
      <formula>$D$1&lt;T4</formula>
    </cfRule>
    <cfRule type="expression" dxfId="12854" priority="974">
      <formula>$D$1&gt;T4</formula>
    </cfRule>
  </conditionalFormatting>
  <conditionalFormatting sqref="T4">
    <cfRule type="expression" dxfId="12853" priority="975">
      <formula>$D$1&lt;T4</formula>
    </cfRule>
    <cfRule type="expression" dxfId="12852" priority="976">
      <formula>$D$1&gt;T4</formula>
    </cfRule>
  </conditionalFormatting>
  <conditionalFormatting sqref="T5">
    <cfRule type="cellIs" dxfId="12851" priority="977" operator="equal">
      <formula>5</formula>
    </cfRule>
    <cfRule type="cellIs" dxfId="12850" priority="978" operator="equal">
      <formula>4</formula>
    </cfRule>
    <cfRule type="cellIs" dxfId="12849" priority="979" operator="equal">
      <formula>3</formula>
    </cfRule>
  </conditionalFormatting>
  <conditionalFormatting sqref="T4">
    <cfRule type="expression" priority="980">
      <formula>$D$1&lt;T4</formula>
    </cfRule>
    <cfRule type="expression" priority="981">
      <formula>$D$1&gt;T4</formula>
    </cfRule>
  </conditionalFormatting>
  <conditionalFormatting sqref="T5">
    <cfRule type="cellIs" priority="982" operator="equal">
      <formula>5</formula>
    </cfRule>
    <cfRule type="cellIs" dxfId="12848" priority="983" operator="equal">
      <formula>4</formula>
    </cfRule>
    <cfRule type="cellIs" dxfId="12847" priority="984" operator="equal">
      <formula>3</formula>
    </cfRule>
  </conditionalFormatting>
  <conditionalFormatting sqref="T4">
    <cfRule type="expression" dxfId="12846" priority="985">
      <formula>$D$1&lt;T4</formula>
    </cfRule>
    <cfRule type="expression" dxfId="12845" priority="986">
      <formula>$D$1&gt;T4</formula>
    </cfRule>
  </conditionalFormatting>
  <conditionalFormatting sqref="T5">
    <cfRule type="cellIs" dxfId="12844" priority="987" operator="equal">
      <formula>5</formula>
    </cfRule>
    <cfRule type="cellIs" dxfId="12843" priority="988" operator="equal">
      <formula>4</formula>
    </cfRule>
    <cfRule type="cellIs" dxfId="12842" priority="989" operator="equal">
      <formula>3</formula>
    </cfRule>
  </conditionalFormatting>
  <conditionalFormatting sqref="T4">
    <cfRule type="expression" dxfId="12841" priority="990">
      <formula>$D$1&lt;T4</formula>
    </cfRule>
    <cfRule type="expression" dxfId="12840" priority="991">
      <formula>$D$1&gt;T4</formula>
    </cfRule>
  </conditionalFormatting>
  <conditionalFormatting sqref="T4">
    <cfRule type="expression" dxfId="12839" priority="992">
      <formula>$D$1&lt;T4</formula>
    </cfRule>
    <cfRule type="expression" dxfId="12838" priority="993">
      <formula>$D$1&gt;T4</formula>
    </cfRule>
  </conditionalFormatting>
  <conditionalFormatting sqref="T4">
    <cfRule type="expression" dxfId="12837" priority="994">
      <formula>$D$1&lt;T4</formula>
    </cfRule>
    <cfRule type="expression" dxfId="12836" priority="995">
      <formula>$D$1&gt;T4</formula>
    </cfRule>
  </conditionalFormatting>
  <conditionalFormatting sqref="T4">
    <cfRule type="expression" dxfId="12835" priority="996">
      <formula>$D$1&lt;T4</formula>
    </cfRule>
    <cfRule type="expression" dxfId="12834" priority="997">
      <formula>$D$1&gt;T4</formula>
    </cfRule>
  </conditionalFormatting>
  <conditionalFormatting sqref="T4">
    <cfRule type="expression" dxfId="12833" priority="998">
      <formula>$D$1&lt;T4</formula>
    </cfRule>
    <cfRule type="expression" dxfId="12832" priority="999">
      <formula>$D$1&gt;T4</formula>
    </cfRule>
  </conditionalFormatting>
  <conditionalFormatting sqref="T4">
    <cfRule type="expression" dxfId="12831" priority="1000">
      <formula>$D$1&lt;T4</formula>
    </cfRule>
    <cfRule type="expression" dxfId="12830" priority="1001">
      <formula>$D$1&gt;T4</formula>
    </cfRule>
  </conditionalFormatting>
  <conditionalFormatting sqref="T4">
    <cfRule type="expression" dxfId="12829" priority="1002">
      <formula>$D$1&lt;T4</formula>
    </cfRule>
    <cfRule type="expression" dxfId="12828" priority="1003">
      <formula>$D$1&gt;T4</formula>
    </cfRule>
  </conditionalFormatting>
  <conditionalFormatting sqref="T4">
    <cfRule type="expression" dxfId="12827" priority="1004">
      <formula>$D$1&lt;T4</formula>
    </cfRule>
    <cfRule type="expression" dxfId="12826" priority="1005">
      <formula>$D$1&gt;T4</formula>
    </cfRule>
  </conditionalFormatting>
  <conditionalFormatting sqref="T4">
    <cfRule type="expression" dxfId="12825" priority="1006">
      <formula>$D$1&lt;T4</formula>
    </cfRule>
    <cfRule type="expression" dxfId="12824" priority="1007">
      <formula>$D$1&gt;T4</formula>
    </cfRule>
  </conditionalFormatting>
  <conditionalFormatting sqref="T4">
    <cfRule type="expression" dxfId="12823" priority="1008">
      <formula>$D$1&lt;T4</formula>
    </cfRule>
    <cfRule type="expression" dxfId="12822" priority="1009">
      <formula>$D$1&gt;T4</formula>
    </cfRule>
  </conditionalFormatting>
  <conditionalFormatting sqref="T4">
    <cfRule type="expression" dxfId="12821" priority="1010">
      <formula>$D$1&lt;T4</formula>
    </cfRule>
    <cfRule type="expression" dxfId="12820" priority="1011">
      <formula>$D$1&gt;T4</formula>
    </cfRule>
  </conditionalFormatting>
  <conditionalFormatting sqref="T4">
    <cfRule type="expression" dxfId="12819" priority="1012">
      <formula>$D$1&lt;T4</formula>
    </cfRule>
    <cfRule type="expression" dxfId="12818" priority="1013">
      <formula>$D$1&gt;T4</formula>
    </cfRule>
  </conditionalFormatting>
  <conditionalFormatting sqref="T4">
    <cfRule type="expression" dxfId="12817" priority="1014">
      <formula>$D$1&lt;T4</formula>
    </cfRule>
    <cfRule type="expression" dxfId="12816" priority="1015">
      <formula>$D$1&gt;T4</formula>
    </cfRule>
  </conditionalFormatting>
  <conditionalFormatting sqref="T4">
    <cfRule type="expression" dxfId="12815" priority="1016">
      <formula>$D$1&lt;T4</formula>
    </cfRule>
    <cfRule type="expression" dxfId="12814" priority="1017">
      <formula>$D$1&gt;T4</formula>
    </cfRule>
  </conditionalFormatting>
  <conditionalFormatting sqref="T4">
    <cfRule type="expression" priority="1018">
      <formula>$D$1&lt;T4</formula>
    </cfRule>
    <cfRule type="expression" priority="1019">
      <formula>$D$1&gt;T4</formula>
    </cfRule>
  </conditionalFormatting>
  <conditionalFormatting sqref="T4">
    <cfRule type="expression" priority="1020">
      <formula>$D$1&lt;T4</formula>
    </cfRule>
    <cfRule type="expression" priority="1021">
      <formula>$D$1&gt;T4</formula>
    </cfRule>
  </conditionalFormatting>
  <conditionalFormatting sqref="T4">
    <cfRule type="expression" priority="1022">
      <formula>$D$1&lt;T4</formula>
    </cfRule>
    <cfRule type="expression" priority="1023">
      <formula>$D$1&gt;T4</formula>
    </cfRule>
  </conditionalFormatting>
  <conditionalFormatting sqref="T4">
    <cfRule type="expression" dxfId="12813" priority="1024">
      <formula>$D$1&lt;T4</formula>
    </cfRule>
    <cfRule type="expression" dxfId="12812" priority="1025">
      <formula>$D$1&gt;T4</formula>
    </cfRule>
  </conditionalFormatting>
  <conditionalFormatting sqref="T32:T33">
    <cfRule type="cellIs" priority="1026" operator="equal">
      <formula>5</formula>
    </cfRule>
    <cfRule type="cellIs" priority="1027" operator="equal">
      <formula>4</formula>
    </cfRule>
    <cfRule type="cellIs" priority="1028" operator="equal">
      <formula>3</formula>
    </cfRule>
  </conditionalFormatting>
  <conditionalFormatting sqref="I32:I33">
    <cfRule type="cellIs" dxfId="12811" priority="1029" operator="equal">
      <formula>5</formula>
    </cfRule>
    <cfRule type="cellIs" dxfId="12810" priority="1030" operator="equal">
      <formula>4</formula>
    </cfRule>
    <cfRule type="cellIs" dxfId="12809" priority="1031" operator="equal">
      <formula>3</formula>
    </cfRule>
  </conditionalFormatting>
  <conditionalFormatting sqref="Q32:Q33">
    <cfRule type="cellIs" dxfId="12808" priority="1032" operator="equal">
      <formula>5</formula>
    </cfRule>
    <cfRule type="cellIs" priority="1033" operator="equal">
      <formula>4</formula>
    </cfRule>
    <cfRule type="cellIs" priority="1034" operator="equal">
      <formula>3</formula>
    </cfRule>
  </conditionalFormatting>
  <conditionalFormatting sqref="O32">
    <cfRule type="cellIs" priority="1035" operator="equal">
      <formula>5</formula>
    </cfRule>
    <cfRule type="cellIs" dxfId="12807" priority="1036" operator="equal">
      <formula>4</formula>
    </cfRule>
    <cfRule type="cellIs" dxfId="12806" priority="1037" operator="equal">
      <formula>3</formula>
    </cfRule>
  </conditionalFormatting>
  <conditionalFormatting sqref="O33">
    <cfRule type="cellIs" priority="1038" operator="equal">
      <formula>5</formula>
    </cfRule>
    <cfRule type="cellIs" priority="1039" operator="equal">
      <formula>4</formula>
    </cfRule>
    <cfRule type="cellIs" priority="1040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MK48"/>
  <sheetViews>
    <sheetView view="pageBreakPreview" zoomScale="65" zoomScaleNormal="70" zoomScalePageLayoutView="65" workbookViewId="0">
      <selection activeCell="T30" sqref="T30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5546875" style="15" customWidth="1"/>
    <col min="5" max="5" width="5.88671875" style="15" customWidth="1"/>
    <col min="6" max="6" width="7.88671875" hidden="1" customWidth="1"/>
    <col min="7" max="10" width="7" customWidth="1"/>
    <col min="11" max="11" width="7.109375" customWidth="1"/>
    <col min="12" max="12" width="7.109375" hidden="1" customWidth="1"/>
    <col min="13" max="15" width="7.109375" customWidth="1"/>
    <col min="16" max="16" width="8.6640625" customWidth="1"/>
    <col min="17" max="17" width="7.109375" customWidth="1"/>
    <col min="18" max="18" width="6.44140625" customWidth="1"/>
    <col min="19" max="19" width="6.44140625" hidden="1" customWidth="1"/>
    <col min="20" max="20" width="5.88671875" customWidth="1"/>
    <col min="21" max="21" width="5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3" width="3.44140625" style="16" hidden="1" customWidth="1"/>
    <col min="84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39" t="s">
        <v>268</v>
      </c>
      <c r="U2" s="340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2532</v>
      </c>
      <c r="B3" s="13"/>
      <c r="C3" s="13"/>
      <c r="D3" s="39" t="s">
        <v>3</v>
      </c>
      <c r="E3" s="40"/>
      <c r="F3" s="204"/>
      <c r="G3" s="204">
        <v>43290</v>
      </c>
      <c r="H3" s="306">
        <v>43204</v>
      </c>
      <c r="I3" s="306">
        <v>43279</v>
      </c>
      <c r="J3" s="306">
        <v>43239</v>
      </c>
      <c r="K3" s="306">
        <v>43288</v>
      </c>
      <c r="L3" s="204"/>
      <c r="M3" s="204">
        <v>43259</v>
      </c>
      <c r="N3" s="204">
        <v>43309</v>
      </c>
      <c r="O3" s="204"/>
      <c r="P3" s="204">
        <v>43305</v>
      </c>
      <c r="Q3" s="204">
        <v>43311</v>
      </c>
      <c r="R3" s="331">
        <v>43295</v>
      </c>
      <c r="S3" s="299"/>
      <c r="T3" s="204"/>
      <c r="U3" s="204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3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25">
      <c r="A6" s="80">
        <v>1</v>
      </c>
      <c r="B6" s="81" t="s">
        <v>36</v>
      </c>
      <c r="C6" s="252" t="s">
        <v>37</v>
      </c>
      <c r="D6" s="295" t="s">
        <v>562</v>
      </c>
      <c r="E6" s="84">
        <v>2532</v>
      </c>
      <c r="F6" s="85"/>
      <c r="G6" s="85" t="s">
        <v>531</v>
      </c>
      <c r="H6" s="85">
        <v>4</v>
      </c>
      <c r="I6" s="85">
        <v>5</v>
      </c>
      <c r="J6" s="85">
        <v>4</v>
      </c>
      <c r="K6" s="85">
        <v>4</v>
      </c>
      <c r="L6" s="85"/>
      <c r="M6" s="85">
        <v>5</v>
      </c>
      <c r="N6" s="85">
        <v>5</v>
      </c>
      <c r="O6" s="85">
        <v>5</v>
      </c>
      <c r="P6" s="85">
        <v>4</v>
      </c>
      <c r="Q6" s="85">
        <v>5</v>
      </c>
      <c r="R6" s="85">
        <v>5</v>
      </c>
      <c r="S6" s="85"/>
      <c r="T6" s="85">
        <v>5</v>
      </c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4</v>
      </c>
      <c r="AB6" s="98">
        <f t="shared" ref="AB6:AB37" si="6">COUNTIF(AG6:AV6,AB$5)</f>
        <v>7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4.6363636363636367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4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4</v>
      </c>
      <c r="AL6" s="247">
        <f t="shared" ref="AL6:AL37" si="15">IF(ISERROR(VALUE(LEFT(K6))),LEFT(K6),VALUE(LEFT(K6)))</f>
        <v>4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5</v>
      </c>
      <c r="AO6" s="247">
        <f t="shared" ref="AO6:AO37" si="18">IF(ISERROR(VALUE(LEFT(N6))),LEFT(N6),VALUE(LEFT(N6)))</f>
        <v>5</v>
      </c>
      <c r="AP6" s="247">
        <f t="shared" ref="AP6:AP37" si="19">IF(ISERROR(VALUE(LEFT(O6))),LEFT(O6),VALUE(LEFT(O6)))</f>
        <v>5</v>
      </c>
      <c r="AQ6" s="247">
        <f t="shared" ref="AQ6:AQ37" si="20">IF(ISERROR(VALUE(LEFT(P6))),LEFT(P6),VALUE(LEFT(P6)))</f>
        <v>4</v>
      </c>
      <c r="AR6" s="247">
        <f t="shared" ref="AR6:AR37" si="21">IF(ISERROR(VALUE(LEFT(Q6))),LEFT(Q6),VALUE(LEFT(Q6)))</f>
        <v>5</v>
      </c>
      <c r="AS6" s="247">
        <f t="shared" ref="AS6:AS37" si="22">IF(ISERROR(VALUE(LEFT(R6))),LEFT(R6),VALUE(LEFT(R6)))</f>
        <v>5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5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25">
      <c r="A7" s="80">
        <v>2</v>
      </c>
      <c r="B7" s="81" t="s">
        <v>36</v>
      </c>
      <c r="C7" s="252" t="s">
        <v>37</v>
      </c>
      <c r="D7" s="295" t="s">
        <v>563</v>
      </c>
      <c r="E7" s="84">
        <v>2532</v>
      </c>
      <c r="F7" s="85"/>
      <c r="G7" s="85" t="s">
        <v>531</v>
      </c>
      <c r="H7" s="85">
        <v>5</v>
      </c>
      <c r="I7" s="85">
        <v>4</v>
      </c>
      <c r="J7" s="85">
        <v>4</v>
      </c>
      <c r="K7" s="85">
        <v>5</v>
      </c>
      <c r="L7" s="85"/>
      <c r="M7" s="85">
        <v>4</v>
      </c>
      <c r="N7" s="85">
        <v>4</v>
      </c>
      <c r="O7" s="85">
        <v>5</v>
      </c>
      <c r="P7" s="85">
        <v>4</v>
      </c>
      <c r="Q7" s="85">
        <v>5</v>
      </c>
      <c r="R7" s="85">
        <v>5</v>
      </c>
      <c r="S7" s="85"/>
      <c r="T7" s="85">
        <v>5</v>
      </c>
      <c r="U7" s="85"/>
      <c r="V7" s="245">
        <f t="shared" si="0"/>
        <v>4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5</v>
      </c>
      <c r="AB7" s="98">
        <f t="shared" si="6"/>
        <v>6</v>
      </c>
      <c r="AC7" s="98">
        <f t="shared" si="7"/>
        <v>11</v>
      </c>
      <c r="AD7" s="246">
        <f t="shared" si="8"/>
        <v>4.5454545454545459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5</v>
      </c>
      <c r="AJ7" s="247">
        <f t="shared" si="13"/>
        <v>4</v>
      </c>
      <c r="AK7" s="247">
        <f t="shared" si="14"/>
        <v>4</v>
      </c>
      <c r="AL7" s="247">
        <f t="shared" si="15"/>
        <v>5</v>
      </c>
      <c r="AM7" s="247" t="str">
        <f t="shared" si="16"/>
        <v/>
      </c>
      <c r="AN7" s="247">
        <f t="shared" si="17"/>
        <v>4</v>
      </c>
      <c r="AO7" s="247">
        <f t="shared" si="18"/>
        <v>4</v>
      </c>
      <c r="AP7" s="247">
        <f t="shared" si="19"/>
        <v>5</v>
      </c>
      <c r="AQ7" s="247">
        <f t="shared" si="20"/>
        <v>4</v>
      </c>
      <c r="AR7" s="247">
        <f t="shared" si="21"/>
        <v>5</v>
      </c>
      <c r="AS7" s="247">
        <f t="shared" si="22"/>
        <v>5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25">
      <c r="A8" s="80">
        <v>3</v>
      </c>
      <c r="B8" s="81" t="s">
        <v>36</v>
      </c>
      <c r="C8" s="252" t="s">
        <v>37</v>
      </c>
      <c r="D8" s="295" t="s">
        <v>564</v>
      </c>
      <c r="E8" s="84">
        <v>2532</v>
      </c>
      <c r="F8" s="85"/>
      <c r="G8" s="85" t="s">
        <v>531</v>
      </c>
      <c r="H8" s="85">
        <v>5</v>
      </c>
      <c r="I8" s="85">
        <v>5</v>
      </c>
      <c r="J8" s="85">
        <v>5</v>
      </c>
      <c r="K8" s="85">
        <v>5</v>
      </c>
      <c r="L8" s="85"/>
      <c r="M8" s="85">
        <v>3</v>
      </c>
      <c r="N8" s="85">
        <v>4</v>
      </c>
      <c r="O8" s="85">
        <v>5</v>
      </c>
      <c r="P8" s="85">
        <v>5</v>
      </c>
      <c r="Q8" s="85">
        <v>5</v>
      </c>
      <c r="R8" s="85">
        <v>5</v>
      </c>
      <c r="S8" s="85"/>
      <c r="T8" s="85">
        <v>5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1</v>
      </c>
      <c r="AA8" s="98">
        <f t="shared" si="5"/>
        <v>1</v>
      </c>
      <c r="AB8" s="98">
        <f t="shared" si="6"/>
        <v>9</v>
      </c>
      <c r="AC8" s="98">
        <f t="shared" si="7"/>
        <v>11</v>
      </c>
      <c r="AD8" s="246">
        <f t="shared" si="8"/>
        <v>4.7272727272727275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5</v>
      </c>
      <c r="AK8" s="247">
        <f t="shared" si="14"/>
        <v>5</v>
      </c>
      <c r="AL8" s="247">
        <f t="shared" si="15"/>
        <v>5</v>
      </c>
      <c r="AM8" s="247" t="str">
        <f t="shared" si="16"/>
        <v/>
      </c>
      <c r="AN8" s="247">
        <f t="shared" si="17"/>
        <v>3</v>
      </c>
      <c r="AO8" s="247">
        <f t="shared" si="18"/>
        <v>4</v>
      </c>
      <c r="AP8" s="247">
        <f t="shared" si="19"/>
        <v>5</v>
      </c>
      <c r="AQ8" s="247">
        <f t="shared" si="20"/>
        <v>5</v>
      </c>
      <c r="AR8" s="247">
        <f t="shared" si="21"/>
        <v>5</v>
      </c>
      <c r="AS8" s="247">
        <f t="shared" si="22"/>
        <v>5</v>
      </c>
      <c r="AT8" s="247" t="str">
        <f t="shared" si="23"/>
        <v/>
      </c>
      <c r="AU8" s="247">
        <f t="shared" si="24"/>
        <v>5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25">
      <c r="A9" s="80">
        <v>4</v>
      </c>
      <c r="B9" s="81" t="s">
        <v>36</v>
      </c>
      <c r="C9" s="252" t="s">
        <v>37</v>
      </c>
      <c r="D9" s="295" t="s">
        <v>565</v>
      </c>
      <c r="E9" s="84">
        <v>2532</v>
      </c>
      <c r="F9" s="85"/>
      <c r="G9" s="85" t="s">
        <v>531</v>
      </c>
      <c r="H9" s="85">
        <v>5</v>
      </c>
      <c r="I9" s="85">
        <v>4</v>
      </c>
      <c r="J9" s="85">
        <v>4</v>
      </c>
      <c r="K9" s="85">
        <v>4</v>
      </c>
      <c r="L9" s="85"/>
      <c r="M9" s="85">
        <v>4</v>
      </c>
      <c r="N9" s="85">
        <v>4</v>
      </c>
      <c r="O9" s="85">
        <v>4</v>
      </c>
      <c r="P9" s="85">
        <v>4</v>
      </c>
      <c r="Q9" s="85">
        <v>5</v>
      </c>
      <c r="R9" s="85">
        <v>4</v>
      </c>
      <c r="S9" s="85"/>
      <c r="T9" s="85">
        <v>5</v>
      </c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8</v>
      </c>
      <c r="AB9" s="98">
        <f t="shared" si="6"/>
        <v>3</v>
      </c>
      <c r="AC9" s="98">
        <f t="shared" si="7"/>
        <v>11</v>
      </c>
      <c r="AD9" s="246">
        <f t="shared" si="8"/>
        <v>4.2727272727272725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4</v>
      </c>
      <c r="AK9" s="247">
        <f t="shared" si="14"/>
        <v>4</v>
      </c>
      <c r="AL9" s="247">
        <f t="shared" si="15"/>
        <v>4</v>
      </c>
      <c r="AM9" s="247" t="str">
        <f t="shared" si="16"/>
        <v/>
      </c>
      <c r="AN9" s="247">
        <f t="shared" si="17"/>
        <v>4</v>
      </c>
      <c r="AO9" s="247">
        <f t="shared" si="18"/>
        <v>4</v>
      </c>
      <c r="AP9" s="247">
        <f t="shared" si="19"/>
        <v>4</v>
      </c>
      <c r="AQ9" s="247">
        <f t="shared" si="20"/>
        <v>4</v>
      </c>
      <c r="AR9" s="247">
        <f t="shared" si="21"/>
        <v>5</v>
      </c>
      <c r="AS9" s="247">
        <f t="shared" si="22"/>
        <v>4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25">
      <c r="A10" s="80">
        <v>5</v>
      </c>
      <c r="B10" s="81" t="s">
        <v>36</v>
      </c>
      <c r="C10" s="252" t="s">
        <v>37</v>
      </c>
      <c r="D10" s="295" t="s">
        <v>566</v>
      </c>
      <c r="E10" s="84">
        <v>2532</v>
      </c>
      <c r="F10" s="85"/>
      <c r="G10" s="85" t="s">
        <v>531</v>
      </c>
      <c r="H10" s="85">
        <v>3</v>
      </c>
      <c r="I10" s="85">
        <v>4</v>
      </c>
      <c r="J10" s="85">
        <v>5</v>
      </c>
      <c r="K10" s="85">
        <v>3</v>
      </c>
      <c r="L10" s="85"/>
      <c r="M10" s="85">
        <v>3</v>
      </c>
      <c r="N10" s="85">
        <v>4</v>
      </c>
      <c r="O10" s="85">
        <v>4</v>
      </c>
      <c r="P10" s="85">
        <v>5</v>
      </c>
      <c r="Q10" s="85">
        <v>5</v>
      </c>
      <c r="R10" s="85">
        <v>4</v>
      </c>
      <c r="S10" s="85"/>
      <c r="T10" s="85">
        <v>3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4</v>
      </c>
      <c r="AA10" s="98">
        <f t="shared" si="5"/>
        <v>4</v>
      </c>
      <c r="AB10" s="98">
        <f t="shared" si="6"/>
        <v>3</v>
      </c>
      <c r="AC10" s="98">
        <f t="shared" si="7"/>
        <v>11</v>
      </c>
      <c r="AD10" s="246">
        <f t="shared" si="8"/>
        <v>3.9090909090909092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3</v>
      </c>
      <c r="AJ10" s="247">
        <f t="shared" si="13"/>
        <v>4</v>
      </c>
      <c r="AK10" s="247">
        <f t="shared" si="14"/>
        <v>5</v>
      </c>
      <c r="AL10" s="247">
        <f t="shared" si="15"/>
        <v>3</v>
      </c>
      <c r="AM10" s="247" t="str">
        <f t="shared" si="16"/>
        <v/>
      </c>
      <c r="AN10" s="247">
        <f t="shared" si="17"/>
        <v>3</v>
      </c>
      <c r="AO10" s="247">
        <f t="shared" si="18"/>
        <v>4</v>
      </c>
      <c r="AP10" s="247">
        <f t="shared" si="19"/>
        <v>4</v>
      </c>
      <c r="AQ10" s="247">
        <f t="shared" si="20"/>
        <v>5</v>
      </c>
      <c r="AR10" s="247">
        <f t="shared" si="21"/>
        <v>5</v>
      </c>
      <c r="AS10" s="247">
        <f t="shared" si="22"/>
        <v>4</v>
      </c>
      <c r="AT10" s="247" t="str">
        <f t="shared" si="23"/>
        <v/>
      </c>
      <c r="AU10" s="247">
        <f t="shared" si="24"/>
        <v>3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25">
      <c r="A11" s="80">
        <v>6</v>
      </c>
      <c r="B11" s="81" t="s">
        <v>36</v>
      </c>
      <c r="C11" s="252" t="s">
        <v>37</v>
      </c>
      <c r="D11" s="295" t="s">
        <v>567</v>
      </c>
      <c r="E11" s="84">
        <v>2532</v>
      </c>
      <c r="F11" s="85"/>
      <c r="G11" s="85" t="s">
        <v>531</v>
      </c>
      <c r="H11" s="85">
        <v>4</v>
      </c>
      <c r="I11" s="85">
        <v>4</v>
      </c>
      <c r="J11" s="85">
        <v>5</v>
      </c>
      <c r="K11" s="85">
        <v>4</v>
      </c>
      <c r="L11" s="85"/>
      <c r="M11" s="85">
        <v>5</v>
      </c>
      <c r="N11" s="85">
        <v>5</v>
      </c>
      <c r="O11" s="85">
        <v>3</v>
      </c>
      <c r="P11" s="341" t="s">
        <v>92</v>
      </c>
      <c r="Q11" s="85">
        <v>5</v>
      </c>
      <c r="R11" s="85">
        <v>5</v>
      </c>
      <c r="S11" s="85"/>
      <c r="T11" s="85">
        <v>5</v>
      </c>
      <c r="U11" s="85"/>
      <c r="V11" s="245">
        <f t="shared" si="0"/>
        <v>2</v>
      </c>
      <c r="W11" s="98">
        <f t="shared" si="1"/>
        <v>0</v>
      </c>
      <c r="X11" s="98">
        <f t="shared" si="2"/>
        <v>0</v>
      </c>
      <c r="Y11" s="98">
        <f t="shared" si="3"/>
        <v>1</v>
      </c>
      <c r="Z11" s="98">
        <f t="shared" si="4"/>
        <v>1</v>
      </c>
      <c r="AA11" s="98">
        <f t="shared" si="5"/>
        <v>3</v>
      </c>
      <c r="AB11" s="98">
        <f t="shared" si="6"/>
        <v>6</v>
      </c>
      <c r="AC11" s="98">
        <f t="shared" si="7"/>
        <v>11</v>
      </c>
      <c r="AD11" s="246">
        <f t="shared" si="8"/>
        <v>4.2727272727272725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4</v>
      </c>
      <c r="AJ11" s="247">
        <f t="shared" si="13"/>
        <v>4</v>
      </c>
      <c r="AK11" s="247">
        <f t="shared" si="14"/>
        <v>5</v>
      </c>
      <c r="AL11" s="247">
        <f t="shared" si="15"/>
        <v>4</v>
      </c>
      <c r="AM11" s="247" t="str">
        <f t="shared" si="16"/>
        <v/>
      </c>
      <c r="AN11" s="247">
        <f t="shared" si="17"/>
        <v>5</v>
      </c>
      <c r="AO11" s="247">
        <f t="shared" si="18"/>
        <v>5</v>
      </c>
      <c r="AP11" s="247">
        <f t="shared" si="19"/>
        <v>3</v>
      </c>
      <c r="AQ11" s="247">
        <f t="shared" si="20"/>
        <v>2</v>
      </c>
      <c r="AR11" s="247">
        <f t="shared" si="21"/>
        <v>5</v>
      </c>
      <c r="AS11" s="247">
        <f t="shared" si="22"/>
        <v>5</v>
      </c>
      <c r="AT11" s="247" t="str">
        <f t="shared" si="23"/>
        <v/>
      </c>
      <c r="AU11" s="247">
        <f t="shared" si="24"/>
        <v>5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25">
      <c r="A12" s="80">
        <v>7</v>
      </c>
      <c r="B12" s="81" t="s">
        <v>36</v>
      </c>
      <c r="C12" s="252" t="s">
        <v>37</v>
      </c>
      <c r="D12" s="295" t="s">
        <v>568</v>
      </c>
      <c r="E12" s="84">
        <v>2532</v>
      </c>
      <c r="F12" s="85"/>
      <c r="G12" s="85" t="s">
        <v>531</v>
      </c>
      <c r="H12" s="85">
        <v>5</v>
      </c>
      <c r="I12" s="85">
        <v>4</v>
      </c>
      <c r="J12" s="85">
        <v>4</v>
      </c>
      <c r="K12" s="85">
        <v>4</v>
      </c>
      <c r="L12" s="85"/>
      <c r="M12" s="85">
        <v>3</v>
      </c>
      <c r="N12" s="85">
        <v>3</v>
      </c>
      <c r="O12" s="85">
        <v>4</v>
      </c>
      <c r="P12" s="85">
        <v>5</v>
      </c>
      <c r="Q12" s="85">
        <v>4</v>
      </c>
      <c r="R12" s="85">
        <v>5</v>
      </c>
      <c r="S12" s="85"/>
      <c r="T12" s="85">
        <v>3</v>
      </c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3</v>
      </c>
      <c r="AA12" s="98">
        <f t="shared" si="5"/>
        <v>5</v>
      </c>
      <c r="AB12" s="98">
        <f t="shared" si="6"/>
        <v>3</v>
      </c>
      <c r="AC12" s="98">
        <f t="shared" si="7"/>
        <v>11</v>
      </c>
      <c r="AD12" s="246">
        <f t="shared" si="8"/>
        <v>4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5</v>
      </c>
      <c r="AJ12" s="247">
        <f t="shared" si="13"/>
        <v>4</v>
      </c>
      <c r="AK12" s="247">
        <f t="shared" si="14"/>
        <v>4</v>
      </c>
      <c r="AL12" s="247">
        <f t="shared" si="15"/>
        <v>4</v>
      </c>
      <c r="AM12" s="247" t="str">
        <f t="shared" si="16"/>
        <v/>
      </c>
      <c r="AN12" s="247">
        <f t="shared" si="17"/>
        <v>3</v>
      </c>
      <c r="AO12" s="247">
        <f t="shared" si="18"/>
        <v>3</v>
      </c>
      <c r="AP12" s="247">
        <f t="shared" si="19"/>
        <v>4</v>
      </c>
      <c r="AQ12" s="247">
        <f t="shared" si="20"/>
        <v>5</v>
      </c>
      <c r="AR12" s="247">
        <f t="shared" si="21"/>
        <v>4</v>
      </c>
      <c r="AS12" s="247">
        <f t="shared" si="22"/>
        <v>5</v>
      </c>
      <c r="AT12" s="247" t="str">
        <f t="shared" si="23"/>
        <v/>
      </c>
      <c r="AU12" s="247">
        <f t="shared" si="24"/>
        <v>3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25">
      <c r="A13" s="80">
        <v>8</v>
      </c>
      <c r="B13" s="81" t="s">
        <v>36</v>
      </c>
      <c r="C13" s="252" t="s">
        <v>37</v>
      </c>
      <c r="D13" s="295" t="s">
        <v>569</v>
      </c>
      <c r="E13" s="84">
        <v>2532</v>
      </c>
      <c r="F13" s="85"/>
      <c r="G13" s="85" t="s">
        <v>531</v>
      </c>
      <c r="H13" s="85">
        <v>4</v>
      </c>
      <c r="I13" s="85">
        <v>4</v>
      </c>
      <c r="J13" s="85">
        <v>5</v>
      </c>
      <c r="K13" s="85">
        <v>4</v>
      </c>
      <c r="L13" s="85"/>
      <c r="M13" s="85">
        <v>4</v>
      </c>
      <c r="N13" s="85">
        <v>5</v>
      </c>
      <c r="O13" s="85">
        <v>4</v>
      </c>
      <c r="P13" s="85">
        <v>5</v>
      </c>
      <c r="Q13" s="85">
        <v>5</v>
      </c>
      <c r="R13" s="85">
        <v>4</v>
      </c>
      <c r="S13" s="85"/>
      <c r="T13" s="85">
        <v>4</v>
      </c>
      <c r="U13" s="85"/>
      <c r="V13" s="245">
        <f t="shared" si="0"/>
        <v>4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7</v>
      </c>
      <c r="AB13" s="98">
        <f t="shared" si="6"/>
        <v>4</v>
      </c>
      <c r="AC13" s="98">
        <f t="shared" si="7"/>
        <v>11</v>
      </c>
      <c r="AD13" s="246">
        <f t="shared" si="8"/>
        <v>4.3636363636363633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4</v>
      </c>
      <c r="AJ13" s="247">
        <f t="shared" si="13"/>
        <v>4</v>
      </c>
      <c r="AK13" s="247">
        <f t="shared" si="14"/>
        <v>5</v>
      </c>
      <c r="AL13" s="247">
        <f t="shared" si="15"/>
        <v>4</v>
      </c>
      <c r="AM13" s="247" t="str">
        <f t="shared" si="16"/>
        <v/>
      </c>
      <c r="AN13" s="247">
        <f t="shared" si="17"/>
        <v>4</v>
      </c>
      <c r="AO13" s="247">
        <f t="shared" si="18"/>
        <v>5</v>
      </c>
      <c r="AP13" s="247">
        <f t="shared" si="19"/>
        <v>4</v>
      </c>
      <c r="AQ13" s="247">
        <f t="shared" si="20"/>
        <v>5</v>
      </c>
      <c r="AR13" s="247">
        <f t="shared" si="21"/>
        <v>5</v>
      </c>
      <c r="AS13" s="247">
        <f t="shared" si="22"/>
        <v>4</v>
      </c>
      <c r="AT13" s="247" t="str">
        <f t="shared" si="23"/>
        <v/>
      </c>
      <c r="AU13" s="247">
        <f t="shared" si="24"/>
        <v>4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25">
      <c r="A14" s="80">
        <v>9</v>
      </c>
      <c r="B14" s="248"/>
      <c r="C14" s="252" t="s">
        <v>52</v>
      </c>
      <c r="D14" s="342" t="s">
        <v>570</v>
      </c>
      <c r="E14" s="84">
        <v>2532</v>
      </c>
      <c r="F14" s="85"/>
      <c r="G14" s="85" t="s">
        <v>531</v>
      </c>
      <c r="H14" s="85">
        <v>4</v>
      </c>
      <c r="I14" s="85">
        <v>5</v>
      </c>
      <c r="J14" s="85">
        <v>5</v>
      </c>
      <c r="K14" s="85">
        <v>5</v>
      </c>
      <c r="L14" s="85"/>
      <c r="M14" s="85">
        <v>5</v>
      </c>
      <c r="N14" s="85">
        <v>5</v>
      </c>
      <c r="O14" s="85">
        <v>5</v>
      </c>
      <c r="P14" s="85">
        <v>5</v>
      </c>
      <c r="Q14" s="85">
        <v>5</v>
      </c>
      <c r="R14" s="102">
        <v>5</v>
      </c>
      <c r="S14" s="85"/>
      <c r="T14" s="85">
        <v>5</v>
      </c>
      <c r="U14" s="85"/>
      <c r="V14" s="245">
        <f t="shared" si="0"/>
        <v>4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0</v>
      </c>
      <c r="AA14" s="254">
        <f t="shared" si="5"/>
        <v>1</v>
      </c>
      <c r="AB14" s="254">
        <f t="shared" si="6"/>
        <v>10</v>
      </c>
      <c r="AC14" s="254">
        <f t="shared" si="7"/>
        <v>11</v>
      </c>
      <c r="AD14" s="255">
        <f t="shared" si="8"/>
        <v>4.9090909090909092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4</v>
      </c>
      <c r="AJ14" s="247">
        <f t="shared" si="13"/>
        <v>5</v>
      </c>
      <c r="AK14" s="247">
        <f t="shared" si="14"/>
        <v>5</v>
      </c>
      <c r="AL14" s="247">
        <f t="shared" si="15"/>
        <v>5</v>
      </c>
      <c r="AM14" s="247" t="str">
        <f t="shared" si="16"/>
        <v/>
      </c>
      <c r="AN14" s="247">
        <f t="shared" si="17"/>
        <v>5</v>
      </c>
      <c r="AO14" s="247">
        <f t="shared" si="18"/>
        <v>5</v>
      </c>
      <c r="AP14" s="247">
        <f t="shared" si="19"/>
        <v>5</v>
      </c>
      <c r="AQ14" s="247">
        <f t="shared" si="20"/>
        <v>5</v>
      </c>
      <c r="AR14" s="247">
        <f t="shared" si="21"/>
        <v>5</v>
      </c>
      <c r="AS14" s="247">
        <f t="shared" si="22"/>
        <v>5</v>
      </c>
      <c r="AT14" s="247" t="str">
        <f t="shared" si="23"/>
        <v/>
      </c>
      <c r="AU14" s="247">
        <f t="shared" si="24"/>
        <v>5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0">
        <v>10</v>
      </c>
      <c r="B15" s="248"/>
      <c r="C15" s="252" t="s">
        <v>37</v>
      </c>
      <c r="D15" s="295" t="s">
        <v>571</v>
      </c>
      <c r="E15" s="84">
        <v>2532</v>
      </c>
      <c r="F15" s="85"/>
      <c r="G15" s="85" t="s">
        <v>531</v>
      </c>
      <c r="H15" s="85">
        <v>4</v>
      </c>
      <c r="I15" s="85">
        <v>4</v>
      </c>
      <c r="J15" s="85">
        <v>5</v>
      </c>
      <c r="K15" s="85">
        <v>3</v>
      </c>
      <c r="L15" s="85"/>
      <c r="M15" s="85">
        <v>3</v>
      </c>
      <c r="N15" s="85">
        <v>3</v>
      </c>
      <c r="O15" s="85">
        <v>4</v>
      </c>
      <c r="P15" s="85">
        <v>4</v>
      </c>
      <c r="Q15" s="85">
        <v>5</v>
      </c>
      <c r="R15" s="102">
        <v>4</v>
      </c>
      <c r="S15" s="85"/>
      <c r="T15" s="85">
        <v>3</v>
      </c>
      <c r="U15" s="85"/>
      <c r="V15" s="245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4</v>
      </c>
      <c r="AA15" s="254">
        <f t="shared" si="5"/>
        <v>5</v>
      </c>
      <c r="AB15" s="254">
        <f t="shared" si="6"/>
        <v>2</v>
      </c>
      <c r="AC15" s="254">
        <f t="shared" si="7"/>
        <v>11</v>
      </c>
      <c r="AD15" s="255">
        <f t="shared" si="8"/>
        <v>3.8181818181818183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>
        <f t="shared" si="13"/>
        <v>4</v>
      </c>
      <c r="AK15" s="247">
        <f t="shared" si="14"/>
        <v>5</v>
      </c>
      <c r="AL15" s="247">
        <f t="shared" si="15"/>
        <v>3</v>
      </c>
      <c r="AM15" s="247" t="str">
        <f t="shared" si="16"/>
        <v/>
      </c>
      <c r="AN15" s="247">
        <f t="shared" si="17"/>
        <v>3</v>
      </c>
      <c r="AO15" s="247">
        <f t="shared" si="18"/>
        <v>3</v>
      </c>
      <c r="AP15" s="247">
        <f t="shared" si="19"/>
        <v>4</v>
      </c>
      <c r="AQ15" s="247">
        <f t="shared" si="20"/>
        <v>4</v>
      </c>
      <c r="AR15" s="247">
        <f t="shared" si="21"/>
        <v>5</v>
      </c>
      <c r="AS15" s="247">
        <f t="shared" si="22"/>
        <v>4</v>
      </c>
      <c r="AT15" s="247" t="str">
        <f t="shared" si="23"/>
        <v/>
      </c>
      <c r="AU15" s="247">
        <f t="shared" si="24"/>
        <v>3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0">
        <v>11</v>
      </c>
      <c r="B16" s="248"/>
      <c r="C16" s="252" t="s">
        <v>37</v>
      </c>
      <c r="D16" s="295" t="s">
        <v>572</v>
      </c>
      <c r="E16" s="84">
        <v>2532</v>
      </c>
      <c r="F16" s="85"/>
      <c r="G16" s="85" t="s">
        <v>531</v>
      </c>
      <c r="H16" s="85">
        <v>4</v>
      </c>
      <c r="I16" s="85">
        <v>4</v>
      </c>
      <c r="J16" s="85">
        <v>5</v>
      </c>
      <c r="K16" s="85">
        <v>4</v>
      </c>
      <c r="L16" s="85"/>
      <c r="M16" s="85">
        <v>3</v>
      </c>
      <c r="N16" s="85">
        <v>4</v>
      </c>
      <c r="O16" s="85">
        <v>4</v>
      </c>
      <c r="P16" s="85">
        <v>4</v>
      </c>
      <c r="Q16" s="85">
        <v>5</v>
      </c>
      <c r="R16" s="102">
        <v>5</v>
      </c>
      <c r="S16" s="85"/>
      <c r="T16" s="85">
        <v>5</v>
      </c>
      <c r="U16" s="85"/>
      <c r="V16" s="245">
        <f t="shared" si="0"/>
        <v>3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1</v>
      </c>
      <c r="AA16" s="254">
        <f t="shared" si="5"/>
        <v>6</v>
      </c>
      <c r="AB16" s="254">
        <f t="shared" si="6"/>
        <v>4</v>
      </c>
      <c r="AC16" s="254">
        <f t="shared" si="7"/>
        <v>11</v>
      </c>
      <c r="AD16" s="255">
        <f t="shared" si="8"/>
        <v>4.2727272727272725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4</v>
      </c>
      <c r="AJ16" s="247">
        <f t="shared" si="13"/>
        <v>4</v>
      </c>
      <c r="AK16" s="247">
        <f t="shared" si="14"/>
        <v>5</v>
      </c>
      <c r="AL16" s="247">
        <f t="shared" si="15"/>
        <v>4</v>
      </c>
      <c r="AM16" s="247" t="str">
        <f t="shared" si="16"/>
        <v/>
      </c>
      <c r="AN16" s="247">
        <f t="shared" si="17"/>
        <v>3</v>
      </c>
      <c r="AO16" s="247">
        <f t="shared" si="18"/>
        <v>4</v>
      </c>
      <c r="AP16" s="247">
        <f t="shared" si="19"/>
        <v>4</v>
      </c>
      <c r="AQ16" s="247">
        <f t="shared" si="20"/>
        <v>4</v>
      </c>
      <c r="AR16" s="247">
        <f t="shared" si="21"/>
        <v>5</v>
      </c>
      <c r="AS16" s="247">
        <f t="shared" si="22"/>
        <v>5</v>
      </c>
      <c r="AT16" s="247" t="str">
        <f t="shared" si="23"/>
        <v/>
      </c>
      <c r="AU16" s="247">
        <f t="shared" si="24"/>
        <v>5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25">
      <c r="A17" s="80">
        <v>12</v>
      </c>
      <c r="B17" s="251"/>
      <c r="C17" s="252" t="s">
        <v>37</v>
      </c>
      <c r="D17" s="295" t="s">
        <v>573</v>
      </c>
      <c r="E17" s="84">
        <v>2532</v>
      </c>
      <c r="F17" s="85"/>
      <c r="G17" s="85" t="s">
        <v>531</v>
      </c>
      <c r="H17" s="85">
        <v>5</v>
      </c>
      <c r="I17" s="85">
        <v>4</v>
      </c>
      <c r="J17" s="85">
        <v>4</v>
      </c>
      <c r="K17" s="85">
        <v>3</v>
      </c>
      <c r="L17" s="85"/>
      <c r="M17" s="85">
        <v>4</v>
      </c>
      <c r="N17" s="85">
        <v>4</v>
      </c>
      <c r="O17" s="85">
        <v>4</v>
      </c>
      <c r="P17" s="85">
        <v>5</v>
      </c>
      <c r="Q17" s="85">
        <v>3</v>
      </c>
      <c r="R17" s="102">
        <v>4</v>
      </c>
      <c r="S17" s="85"/>
      <c r="T17" s="85">
        <v>3</v>
      </c>
      <c r="U17" s="85"/>
      <c r="V17" s="245">
        <f t="shared" si="0"/>
        <v>3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3</v>
      </c>
      <c r="AA17" s="254">
        <f t="shared" si="5"/>
        <v>6</v>
      </c>
      <c r="AB17" s="254">
        <f t="shared" si="6"/>
        <v>2</v>
      </c>
      <c r="AC17" s="254">
        <f t="shared" si="7"/>
        <v>11</v>
      </c>
      <c r="AD17" s="255">
        <f t="shared" si="8"/>
        <v>3.9090909090909092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4</v>
      </c>
      <c r="AK17" s="247">
        <f t="shared" si="14"/>
        <v>4</v>
      </c>
      <c r="AL17" s="247">
        <f t="shared" si="15"/>
        <v>3</v>
      </c>
      <c r="AM17" s="247" t="str">
        <f t="shared" si="16"/>
        <v/>
      </c>
      <c r="AN17" s="247">
        <f t="shared" si="17"/>
        <v>4</v>
      </c>
      <c r="AO17" s="247">
        <f t="shared" si="18"/>
        <v>4</v>
      </c>
      <c r="AP17" s="247">
        <f t="shared" si="19"/>
        <v>4</v>
      </c>
      <c r="AQ17" s="247">
        <f t="shared" si="20"/>
        <v>5</v>
      </c>
      <c r="AR17" s="247">
        <f t="shared" si="21"/>
        <v>3</v>
      </c>
      <c r="AS17" s="247">
        <f t="shared" si="22"/>
        <v>4</v>
      </c>
      <c r="AT17" s="247" t="str">
        <f t="shared" si="23"/>
        <v/>
      </c>
      <c r="AU17" s="247">
        <f t="shared" si="24"/>
        <v>3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0">
        <v>13</v>
      </c>
      <c r="B18" s="199"/>
      <c r="C18" s="252" t="s">
        <v>37</v>
      </c>
      <c r="D18" s="295" t="s">
        <v>574</v>
      </c>
      <c r="E18" s="84">
        <v>2532</v>
      </c>
      <c r="F18" s="85"/>
      <c r="G18" s="85" t="s">
        <v>531</v>
      </c>
      <c r="H18" s="85">
        <v>5</v>
      </c>
      <c r="I18" s="85">
        <v>4</v>
      </c>
      <c r="J18" s="85">
        <v>5</v>
      </c>
      <c r="K18" s="85">
        <v>5</v>
      </c>
      <c r="L18" s="85"/>
      <c r="M18" s="85">
        <v>5</v>
      </c>
      <c r="N18" s="85">
        <v>5</v>
      </c>
      <c r="O18" s="85">
        <v>4</v>
      </c>
      <c r="P18" s="85">
        <v>4</v>
      </c>
      <c r="Q18" s="85" t="s">
        <v>41</v>
      </c>
      <c r="R18" s="102">
        <v>5</v>
      </c>
      <c r="S18" s="85"/>
      <c r="T18" s="85">
        <v>5</v>
      </c>
      <c r="U18" s="85"/>
      <c r="V18" s="245">
        <f t="shared" si="0"/>
        <v>4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0</v>
      </c>
      <c r="AA18" s="254">
        <f t="shared" si="5"/>
        <v>3</v>
      </c>
      <c r="AB18" s="254">
        <f t="shared" si="6"/>
        <v>7</v>
      </c>
      <c r="AC18" s="254">
        <f t="shared" si="7"/>
        <v>10</v>
      </c>
      <c r="AD18" s="255">
        <f t="shared" si="8"/>
        <v>4.7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4</v>
      </c>
      <c r="AK18" s="247">
        <f t="shared" si="14"/>
        <v>5</v>
      </c>
      <c r="AL18" s="247">
        <f t="shared" si="15"/>
        <v>5</v>
      </c>
      <c r="AM18" s="247" t="str">
        <f t="shared" si="16"/>
        <v/>
      </c>
      <c r="AN18" s="247">
        <f t="shared" si="17"/>
        <v>5</v>
      </c>
      <c r="AO18" s="247">
        <f t="shared" si="18"/>
        <v>5</v>
      </c>
      <c r="AP18" s="247">
        <f t="shared" si="19"/>
        <v>4</v>
      </c>
      <c r="AQ18" s="247">
        <f t="shared" si="20"/>
        <v>4</v>
      </c>
      <c r="AR18" s="247" t="str">
        <f t="shared" si="21"/>
        <v>а</v>
      </c>
      <c r="AS18" s="247">
        <f t="shared" si="22"/>
        <v>5</v>
      </c>
      <c r="AT18" s="247" t="str">
        <f t="shared" si="23"/>
        <v/>
      </c>
      <c r="AU18" s="247">
        <f t="shared" si="24"/>
        <v>5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0">
        <v>14</v>
      </c>
      <c r="B19" s="199"/>
      <c r="C19" s="252" t="s">
        <v>37</v>
      </c>
      <c r="D19" s="295" t="s">
        <v>575</v>
      </c>
      <c r="E19" s="84">
        <v>2532</v>
      </c>
      <c r="F19" s="85"/>
      <c r="G19" s="85" t="s">
        <v>531</v>
      </c>
      <c r="H19" s="85">
        <v>3</v>
      </c>
      <c r="I19" s="85">
        <v>4</v>
      </c>
      <c r="J19" s="85">
        <v>5</v>
      </c>
      <c r="K19" s="85">
        <v>3</v>
      </c>
      <c r="L19" s="85"/>
      <c r="M19" s="85">
        <v>4</v>
      </c>
      <c r="N19" s="85">
        <v>5</v>
      </c>
      <c r="O19" s="85">
        <v>5</v>
      </c>
      <c r="P19" s="85">
        <v>3</v>
      </c>
      <c r="Q19" s="85">
        <v>5</v>
      </c>
      <c r="R19" s="85">
        <v>4</v>
      </c>
      <c r="S19" s="85"/>
      <c r="T19" s="85">
        <v>4</v>
      </c>
      <c r="U19" s="85"/>
      <c r="V19" s="245">
        <f t="shared" si="0"/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3</v>
      </c>
      <c r="AA19" s="254">
        <f t="shared" si="5"/>
        <v>4</v>
      </c>
      <c r="AB19" s="254">
        <f t="shared" si="6"/>
        <v>4</v>
      </c>
      <c r="AC19" s="254">
        <f t="shared" si="7"/>
        <v>11</v>
      </c>
      <c r="AD19" s="255">
        <f t="shared" si="8"/>
        <v>4.0909090909090908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3</v>
      </c>
      <c r="AJ19" s="247">
        <f t="shared" si="13"/>
        <v>4</v>
      </c>
      <c r="AK19" s="247">
        <f t="shared" si="14"/>
        <v>5</v>
      </c>
      <c r="AL19" s="247">
        <f t="shared" si="15"/>
        <v>3</v>
      </c>
      <c r="AM19" s="247" t="str">
        <f t="shared" si="16"/>
        <v/>
      </c>
      <c r="AN19" s="247">
        <f t="shared" si="17"/>
        <v>4</v>
      </c>
      <c r="AO19" s="247">
        <f t="shared" si="18"/>
        <v>5</v>
      </c>
      <c r="AP19" s="247">
        <f t="shared" si="19"/>
        <v>5</v>
      </c>
      <c r="AQ19" s="247">
        <f t="shared" si="20"/>
        <v>3</v>
      </c>
      <c r="AR19" s="247">
        <f t="shared" si="21"/>
        <v>5</v>
      </c>
      <c r="AS19" s="247">
        <f t="shared" si="22"/>
        <v>4</v>
      </c>
      <c r="AT19" s="247" t="str">
        <f t="shared" si="23"/>
        <v/>
      </c>
      <c r="AU19" s="247">
        <f t="shared" si="24"/>
        <v>4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0">
        <v>15</v>
      </c>
      <c r="B20" s="199"/>
      <c r="C20" s="252" t="s">
        <v>37</v>
      </c>
      <c r="D20" s="295" t="s">
        <v>576</v>
      </c>
      <c r="E20" s="84">
        <v>2532</v>
      </c>
      <c r="F20" s="85"/>
      <c r="G20" s="85" t="s">
        <v>531</v>
      </c>
      <c r="H20" s="85">
        <v>4</v>
      </c>
      <c r="I20" s="85">
        <v>4</v>
      </c>
      <c r="J20" s="85">
        <v>5</v>
      </c>
      <c r="K20" s="85">
        <v>4</v>
      </c>
      <c r="L20" s="85"/>
      <c r="M20" s="85">
        <v>4</v>
      </c>
      <c r="N20" s="85">
        <v>5</v>
      </c>
      <c r="O20" s="85">
        <v>4</v>
      </c>
      <c r="P20" s="85">
        <v>4</v>
      </c>
      <c r="Q20" s="85">
        <v>5</v>
      </c>
      <c r="R20" s="102">
        <v>5</v>
      </c>
      <c r="S20" s="85"/>
      <c r="T20" s="85">
        <v>4</v>
      </c>
      <c r="U20" s="85"/>
      <c r="V20" s="245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7</v>
      </c>
      <c r="AB20" s="254">
        <f t="shared" si="6"/>
        <v>4</v>
      </c>
      <c r="AC20" s="254">
        <f t="shared" si="7"/>
        <v>11</v>
      </c>
      <c r="AD20" s="255">
        <f t="shared" si="8"/>
        <v>4.3636363636363633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4</v>
      </c>
      <c r="AJ20" s="247">
        <f t="shared" si="13"/>
        <v>4</v>
      </c>
      <c r="AK20" s="247">
        <f t="shared" si="14"/>
        <v>5</v>
      </c>
      <c r="AL20" s="247">
        <f t="shared" si="15"/>
        <v>4</v>
      </c>
      <c r="AM20" s="247" t="str">
        <f t="shared" si="16"/>
        <v/>
      </c>
      <c r="AN20" s="247">
        <f t="shared" si="17"/>
        <v>4</v>
      </c>
      <c r="AO20" s="247">
        <f t="shared" si="18"/>
        <v>5</v>
      </c>
      <c r="AP20" s="247">
        <f t="shared" si="19"/>
        <v>4</v>
      </c>
      <c r="AQ20" s="247">
        <f t="shared" si="20"/>
        <v>4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4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0">
        <v>16</v>
      </c>
      <c r="B21" s="199"/>
      <c r="C21" s="252" t="s">
        <v>37</v>
      </c>
      <c r="D21" s="295" t="s">
        <v>577</v>
      </c>
      <c r="E21" s="84">
        <v>2532</v>
      </c>
      <c r="F21" s="85"/>
      <c r="G21" s="85" t="s">
        <v>531</v>
      </c>
      <c r="H21" s="85">
        <v>3</v>
      </c>
      <c r="I21" s="85">
        <v>5</v>
      </c>
      <c r="J21" s="85">
        <v>4</v>
      </c>
      <c r="K21" s="85">
        <v>3</v>
      </c>
      <c r="L21" s="85"/>
      <c r="M21" s="85">
        <v>3</v>
      </c>
      <c r="N21" s="85">
        <v>4</v>
      </c>
      <c r="O21" s="85">
        <v>4</v>
      </c>
      <c r="P21" s="85">
        <v>4</v>
      </c>
      <c r="Q21" s="85">
        <v>5</v>
      </c>
      <c r="R21" s="102">
        <v>4</v>
      </c>
      <c r="S21" s="85"/>
      <c r="T21" s="85">
        <v>5</v>
      </c>
      <c r="U21" s="85"/>
      <c r="V21" s="245">
        <f t="shared" si="0"/>
        <v>3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3</v>
      </c>
      <c r="AA21" s="254">
        <f t="shared" si="5"/>
        <v>5</v>
      </c>
      <c r="AB21" s="254">
        <f t="shared" si="6"/>
        <v>3</v>
      </c>
      <c r="AC21" s="254">
        <f t="shared" si="7"/>
        <v>11</v>
      </c>
      <c r="AD21" s="255">
        <f t="shared" si="8"/>
        <v>4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3</v>
      </c>
      <c r="AJ21" s="247">
        <f t="shared" si="13"/>
        <v>5</v>
      </c>
      <c r="AK21" s="247">
        <f t="shared" si="14"/>
        <v>4</v>
      </c>
      <c r="AL21" s="247">
        <f t="shared" si="15"/>
        <v>3</v>
      </c>
      <c r="AM21" s="247" t="str">
        <f t="shared" si="16"/>
        <v/>
      </c>
      <c r="AN21" s="247">
        <f t="shared" si="17"/>
        <v>3</v>
      </c>
      <c r="AO21" s="247">
        <f t="shared" si="18"/>
        <v>4</v>
      </c>
      <c r="AP21" s="247">
        <f t="shared" si="19"/>
        <v>4</v>
      </c>
      <c r="AQ21" s="247">
        <f t="shared" si="20"/>
        <v>4</v>
      </c>
      <c r="AR21" s="247">
        <f t="shared" si="21"/>
        <v>5</v>
      </c>
      <c r="AS21" s="247">
        <f t="shared" si="22"/>
        <v>4</v>
      </c>
      <c r="AT21" s="247" t="str">
        <f t="shared" si="23"/>
        <v/>
      </c>
      <c r="AU21" s="247">
        <f t="shared" si="24"/>
        <v>5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0">
        <v>17</v>
      </c>
      <c r="B22" s="199"/>
      <c r="C22" s="252" t="s">
        <v>37</v>
      </c>
      <c r="D22" s="295" t="s">
        <v>578</v>
      </c>
      <c r="E22" s="84">
        <v>2532</v>
      </c>
      <c r="F22" s="85"/>
      <c r="G22" s="85" t="s">
        <v>531</v>
      </c>
      <c r="H22" s="85">
        <v>5</v>
      </c>
      <c r="I22" s="85">
        <v>5</v>
      </c>
      <c r="J22" s="85">
        <v>5</v>
      </c>
      <c r="K22" s="85">
        <v>5</v>
      </c>
      <c r="L22" s="85"/>
      <c r="M22" s="85">
        <v>5</v>
      </c>
      <c r="N22" s="85">
        <v>5</v>
      </c>
      <c r="O22" s="85">
        <v>4</v>
      </c>
      <c r="P22" s="85">
        <v>4</v>
      </c>
      <c r="Q22" s="85">
        <v>5</v>
      </c>
      <c r="R22" s="102">
        <v>5</v>
      </c>
      <c r="S22" s="85"/>
      <c r="T22" s="85">
        <v>5</v>
      </c>
      <c r="U22" s="85"/>
      <c r="V22" s="245">
        <f t="shared" si="0"/>
        <v>4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0</v>
      </c>
      <c r="AA22" s="254">
        <f t="shared" si="5"/>
        <v>2</v>
      </c>
      <c r="AB22" s="254">
        <f t="shared" si="6"/>
        <v>9</v>
      </c>
      <c r="AC22" s="254">
        <f t="shared" si="7"/>
        <v>11</v>
      </c>
      <c r="AD22" s="255">
        <f t="shared" si="8"/>
        <v>4.8181818181818183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5</v>
      </c>
      <c r="AJ22" s="247">
        <f t="shared" si="13"/>
        <v>5</v>
      </c>
      <c r="AK22" s="247">
        <f t="shared" si="14"/>
        <v>5</v>
      </c>
      <c r="AL22" s="247">
        <f t="shared" si="15"/>
        <v>5</v>
      </c>
      <c r="AM22" s="247" t="str">
        <f t="shared" si="16"/>
        <v/>
      </c>
      <c r="AN22" s="247">
        <f t="shared" si="17"/>
        <v>5</v>
      </c>
      <c r="AO22" s="247">
        <f t="shared" si="18"/>
        <v>5</v>
      </c>
      <c r="AP22" s="247">
        <f t="shared" si="19"/>
        <v>4</v>
      </c>
      <c r="AQ22" s="247">
        <f t="shared" si="20"/>
        <v>4</v>
      </c>
      <c r="AR22" s="247">
        <f t="shared" si="21"/>
        <v>5</v>
      </c>
      <c r="AS22" s="247">
        <f t="shared" si="22"/>
        <v>5</v>
      </c>
      <c r="AT22" s="247" t="str">
        <f t="shared" si="23"/>
        <v/>
      </c>
      <c r="AU22" s="247">
        <f t="shared" si="24"/>
        <v>5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0">
        <v>18</v>
      </c>
      <c r="B23" s="199"/>
      <c r="C23" s="252" t="s">
        <v>37</v>
      </c>
      <c r="D23" s="295" t="s">
        <v>579</v>
      </c>
      <c r="E23" s="84">
        <v>2532</v>
      </c>
      <c r="F23" s="85"/>
      <c r="G23" s="85" t="s">
        <v>531</v>
      </c>
      <c r="H23" s="85">
        <v>4</v>
      </c>
      <c r="I23" s="85">
        <v>5</v>
      </c>
      <c r="J23" s="85">
        <v>5</v>
      </c>
      <c r="K23" s="85">
        <v>5</v>
      </c>
      <c r="L23" s="85"/>
      <c r="M23" s="85">
        <v>4</v>
      </c>
      <c r="N23" s="85">
        <v>4</v>
      </c>
      <c r="O23" s="85">
        <v>4</v>
      </c>
      <c r="P23" s="85">
        <v>5</v>
      </c>
      <c r="Q23" s="85">
        <v>5</v>
      </c>
      <c r="R23" s="102">
        <v>5</v>
      </c>
      <c r="S23" s="85"/>
      <c r="T23" s="85">
        <v>5</v>
      </c>
      <c r="U23" s="85"/>
      <c r="V23" s="245">
        <f t="shared" si="0"/>
        <v>4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0</v>
      </c>
      <c r="AA23" s="254">
        <f t="shared" si="5"/>
        <v>4</v>
      </c>
      <c r="AB23" s="254">
        <f t="shared" si="6"/>
        <v>7</v>
      </c>
      <c r="AC23" s="254">
        <f t="shared" si="7"/>
        <v>11</v>
      </c>
      <c r="AD23" s="255">
        <f t="shared" si="8"/>
        <v>4.6363636363636367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4</v>
      </c>
      <c r="AJ23" s="247">
        <f t="shared" si="13"/>
        <v>5</v>
      </c>
      <c r="AK23" s="247">
        <f t="shared" si="14"/>
        <v>5</v>
      </c>
      <c r="AL23" s="247">
        <f t="shared" si="15"/>
        <v>5</v>
      </c>
      <c r="AM23" s="247" t="str">
        <f t="shared" si="16"/>
        <v/>
      </c>
      <c r="AN23" s="247">
        <f t="shared" si="17"/>
        <v>4</v>
      </c>
      <c r="AO23" s="247">
        <f t="shared" si="18"/>
        <v>4</v>
      </c>
      <c r="AP23" s="247">
        <f t="shared" si="19"/>
        <v>4</v>
      </c>
      <c r="AQ23" s="247">
        <f t="shared" si="20"/>
        <v>5</v>
      </c>
      <c r="AR23" s="247">
        <f t="shared" si="21"/>
        <v>5</v>
      </c>
      <c r="AS23" s="247">
        <f t="shared" si="22"/>
        <v>5</v>
      </c>
      <c r="AT23" s="247" t="str">
        <f t="shared" si="23"/>
        <v/>
      </c>
      <c r="AU23" s="247">
        <f t="shared" si="24"/>
        <v>5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0">
        <v>19</v>
      </c>
      <c r="B24" s="199"/>
      <c r="C24" s="252" t="s">
        <v>37</v>
      </c>
      <c r="D24" s="295" t="s">
        <v>580</v>
      </c>
      <c r="E24" s="84">
        <v>2532</v>
      </c>
      <c r="F24" s="85"/>
      <c r="G24" s="85" t="s">
        <v>531</v>
      </c>
      <c r="H24" s="85">
        <v>3</v>
      </c>
      <c r="I24" s="85">
        <v>4</v>
      </c>
      <c r="J24" s="85">
        <v>4</v>
      </c>
      <c r="K24" s="85">
        <v>4</v>
      </c>
      <c r="L24" s="85"/>
      <c r="M24" s="85">
        <v>4</v>
      </c>
      <c r="N24" s="85">
        <v>4</v>
      </c>
      <c r="O24" s="85">
        <v>3</v>
      </c>
      <c r="P24" s="85">
        <v>4</v>
      </c>
      <c r="Q24" s="85">
        <v>5</v>
      </c>
      <c r="R24" s="102">
        <v>4</v>
      </c>
      <c r="S24" s="85"/>
      <c r="T24" s="85">
        <v>3</v>
      </c>
      <c r="U24" s="85"/>
      <c r="V24" s="245">
        <f t="shared" si="0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3</v>
      </c>
      <c r="AA24" s="254">
        <f t="shared" si="5"/>
        <v>7</v>
      </c>
      <c r="AB24" s="254">
        <f t="shared" si="6"/>
        <v>1</v>
      </c>
      <c r="AC24" s="254">
        <f t="shared" si="7"/>
        <v>11</v>
      </c>
      <c r="AD24" s="255">
        <f t="shared" si="8"/>
        <v>3.8181818181818183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3</v>
      </c>
      <c r="AJ24" s="247">
        <f t="shared" si="13"/>
        <v>4</v>
      </c>
      <c r="AK24" s="247">
        <f t="shared" si="14"/>
        <v>4</v>
      </c>
      <c r="AL24" s="247">
        <f t="shared" si="15"/>
        <v>4</v>
      </c>
      <c r="AM24" s="247" t="str">
        <f t="shared" si="16"/>
        <v/>
      </c>
      <c r="AN24" s="247">
        <f t="shared" si="17"/>
        <v>4</v>
      </c>
      <c r="AO24" s="247">
        <f t="shared" si="18"/>
        <v>4</v>
      </c>
      <c r="AP24" s="247">
        <f t="shared" si="19"/>
        <v>3</v>
      </c>
      <c r="AQ24" s="247">
        <f t="shared" si="20"/>
        <v>4</v>
      </c>
      <c r="AR24" s="247">
        <f t="shared" si="21"/>
        <v>5</v>
      </c>
      <c r="AS24" s="247">
        <f t="shared" si="22"/>
        <v>4</v>
      </c>
      <c r="AT24" s="247" t="str">
        <f t="shared" si="23"/>
        <v/>
      </c>
      <c r="AU24" s="247">
        <f t="shared" si="24"/>
        <v>3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0">
        <v>20</v>
      </c>
      <c r="B25" s="199"/>
      <c r="C25" s="252" t="s">
        <v>37</v>
      </c>
      <c r="D25" s="295" t="s">
        <v>581</v>
      </c>
      <c r="E25" s="84">
        <v>2532</v>
      </c>
      <c r="F25" s="85"/>
      <c r="G25" s="85" t="s">
        <v>531</v>
      </c>
      <c r="H25" s="85">
        <v>4</v>
      </c>
      <c r="I25" s="85">
        <v>4</v>
      </c>
      <c r="J25" s="85">
        <v>5</v>
      </c>
      <c r="K25" s="85">
        <v>3</v>
      </c>
      <c r="L25" s="85"/>
      <c r="M25" s="85">
        <v>4</v>
      </c>
      <c r="N25" s="85">
        <v>4</v>
      </c>
      <c r="O25" s="85">
        <v>4</v>
      </c>
      <c r="P25" s="85">
        <v>4</v>
      </c>
      <c r="Q25" s="85">
        <v>5</v>
      </c>
      <c r="R25" s="102">
        <v>5</v>
      </c>
      <c r="S25" s="85"/>
      <c r="T25" s="85">
        <v>5</v>
      </c>
      <c r="U25" s="85"/>
      <c r="V25" s="245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1</v>
      </c>
      <c r="AA25" s="254">
        <f t="shared" si="5"/>
        <v>6</v>
      </c>
      <c r="AB25" s="254">
        <f t="shared" si="6"/>
        <v>4</v>
      </c>
      <c r="AC25" s="254">
        <f t="shared" si="7"/>
        <v>11</v>
      </c>
      <c r="AD25" s="255">
        <f t="shared" si="8"/>
        <v>4.2727272727272725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4</v>
      </c>
      <c r="AJ25" s="247">
        <f t="shared" si="13"/>
        <v>4</v>
      </c>
      <c r="AK25" s="247">
        <f t="shared" si="14"/>
        <v>5</v>
      </c>
      <c r="AL25" s="247">
        <f t="shared" si="15"/>
        <v>3</v>
      </c>
      <c r="AM25" s="247" t="str">
        <f t="shared" si="16"/>
        <v/>
      </c>
      <c r="AN25" s="247">
        <f t="shared" si="17"/>
        <v>4</v>
      </c>
      <c r="AO25" s="247">
        <f t="shared" si="18"/>
        <v>4</v>
      </c>
      <c r="AP25" s="247">
        <f t="shared" si="19"/>
        <v>4</v>
      </c>
      <c r="AQ25" s="247">
        <f t="shared" si="20"/>
        <v>4</v>
      </c>
      <c r="AR25" s="247">
        <f t="shared" si="21"/>
        <v>5</v>
      </c>
      <c r="AS25" s="247">
        <f t="shared" si="22"/>
        <v>5</v>
      </c>
      <c r="AT25" s="247" t="str">
        <f t="shared" si="23"/>
        <v/>
      </c>
      <c r="AU25" s="247">
        <f t="shared" si="24"/>
        <v>5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0">
        <v>21</v>
      </c>
      <c r="B26" s="199"/>
      <c r="C26" s="252" t="s">
        <v>52</v>
      </c>
      <c r="D26" s="295" t="s">
        <v>582</v>
      </c>
      <c r="E26" s="84">
        <v>2532</v>
      </c>
      <c r="F26" s="85"/>
      <c r="G26" s="85" t="s">
        <v>531</v>
      </c>
      <c r="H26" s="85">
        <v>4</v>
      </c>
      <c r="I26" s="85">
        <v>5</v>
      </c>
      <c r="J26" s="85">
        <v>5</v>
      </c>
      <c r="K26" s="85">
        <v>4</v>
      </c>
      <c r="L26" s="85"/>
      <c r="M26" s="85">
        <v>4</v>
      </c>
      <c r="N26" s="85">
        <v>5</v>
      </c>
      <c r="O26" s="85">
        <v>4</v>
      </c>
      <c r="P26" s="85">
        <v>4</v>
      </c>
      <c r="Q26" s="85">
        <v>5</v>
      </c>
      <c r="R26" s="102">
        <v>5</v>
      </c>
      <c r="S26" s="85"/>
      <c r="T26" s="85">
        <v>3</v>
      </c>
      <c r="U26" s="85"/>
      <c r="V26" s="245">
        <f t="shared" si="0"/>
        <v>3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1</v>
      </c>
      <c r="AA26" s="254">
        <f t="shared" si="5"/>
        <v>5</v>
      </c>
      <c r="AB26" s="254">
        <f t="shared" si="6"/>
        <v>5</v>
      </c>
      <c r="AC26" s="254">
        <f t="shared" si="7"/>
        <v>11</v>
      </c>
      <c r="AD26" s="255">
        <f t="shared" si="8"/>
        <v>4.3636363636363633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4</v>
      </c>
      <c r="AJ26" s="247">
        <f t="shared" si="13"/>
        <v>5</v>
      </c>
      <c r="AK26" s="247">
        <f t="shared" si="14"/>
        <v>5</v>
      </c>
      <c r="AL26" s="247">
        <f t="shared" si="15"/>
        <v>4</v>
      </c>
      <c r="AM26" s="247" t="str">
        <f t="shared" si="16"/>
        <v/>
      </c>
      <c r="AN26" s="247">
        <f t="shared" si="17"/>
        <v>4</v>
      </c>
      <c r="AO26" s="247">
        <f t="shared" si="18"/>
        <v>5</v>
      </c>
      <c r="AP26" s="247">
        <f t="shared" si="19"/>
        <v>4</v>
      </c>
      <c r="AQ26" s="247">
        <f t="shared" si="20"/>
        <v>4</v>
      </c>
      <c r="AR26" s="247">
        <f t="shared" si="21"/>
        <v>5</v>
      </c>
      <c r="AS26" s="247">
        <f t="shared" si="22"/>
        <v>5</v>
      </c>
      <c r="AT26" s="247" t="str">
        <f t="shared" si="23"/>
        <v/>
      </c>
      <c r="AU26" s="247">
        <f t="shared" si="24"/>
        <v>3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0">
        <v>22</v>
      </c>
      <c r="B27" s="199"/>
      <c r="C27" s="252" t="s">
        <v>37</v>
      </c>
      <c r="D27" s="295" t="s">
        <v>583</v>
      </c>
      <c r="E27" s="84">
        <v>2532</v>
      </c>
      <c r="F27" s="85"/>
      <c r="G27" s="85" t="s">
        <v>531</v>
      </c>
      <c r="H27" s="85">
        <v>3</v>
      </c>
      <c r="I27" s="85">
        <v>4</v>
      </c>
      <c r="J27" s="85">
        <v>5</v>
      </c>
      <c r="K27" s="85">
        <v>3</v>
      </c>
      <c r="L27" s="85"/>
      <c r="M27" s="85">
        <v>3</v>
      </c>
      <c r="N27" s="85">
        <v>3</v>
      </c>
      <c r="O27" s="85">
        <v>3</v>
      </c>
      <c r="P27" s="85">
        <v>4</v>
      </c>
      <c r="Q27" s="85">
        <v>5</v>
      </c>
      <c r="R27" s="102">
        <v>4</v>
      </c>
      <c r="S27" s="85"/>
      <c r="T27" s="85">
        <v>3</v>
      </c>
      <c r="U27" s="85"/>
      <c r="V27" s="245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6</v>
      </c>
      <c r="AA27" s="254">
        <f t="shared" si="5"/>
        <v>3</v>
      </c>
      <c r="AB27" s="254">
        <f t="shared" si="6"/>
        <v>2</v>
      </c>
      <c r="AC27" s="254">
        <f t="shared" si="7"/>
        <v>11</v>
      </c>
      <c r="AD27" s="255">
        <f t="shared" si="8"/>
        <v>3.6363636363636362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3</v>
      </c>
      <c r="AJ27" s="247">
        <f t="shared" si="13"/>
        <v>4</v>
      </c>
      <c r="AK27" s="247">
        <f t="shared" si="14"/>
        <v>5</v>
      </c>
      <c r="AL27" s="247">
        <f t="shared" si="15"/>
        <v>3</v>
      </c>
      <c r="AM27" s="247" t="str">
        <f t="shared" si="16"/>
        <v/>
      </c>
      <c r="AN27" s="247">
        <f t="shared" si="17"/>
        <v>3</v>
      </c>
      <c r="AO27" s="247">
        <f t="shared" si="18"/>
        <v>3</v>
      </c>
      <c r="AP27" s="247">
        <f t="shared" si="19"/>
        <v>3</v>
      </c>
      <c r="AQ27" s="247">
        <f t="shared" si="20"/>
        <v>4</v>
      </c>
      <c r="AR27" s="247">
        <f t="shared" si="21"/>
        <v>5</v>
      </c>
      <c r="AS27" s="247">
        <f t="shared" si="22"/>
        <v>4</v>
      </c>
      <c r="AT27" s="247" t="str">
        <f t="shared" si="23"/>
        <v/>
      </c>
      <c r="AU27" s="247">
        <f t="shared" si="24"/>
        <v>3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0">
        <v>23</v>
      </c>
      <c r="B28" s="199"/>
      <c r="C28" s="252" t="s">
        <v>37</v>
      </c>
      <c r="D28" s="295" t="s">
        <v>584</v>
      </c>
      <c r="E28" s="84">
        <v>2532</v>
      </c>
      <c r="F28" s="85"/>
      <c r="G28" s="85" t="s">
        <v>531</v>
      </c>
      <c r="H28" s="85">
        <v>4</v>
      </c>
      <c r="I28" s="85">
        <v>4</v>
      </c>
      <c r="J28" s="85">
        <v>5</v>
      </c>
      <c r="K28" s="85">
        <v>3</v>
      </c>
      <c r="L28" s="85"/>
      <c r="M28" s="85">
        <v>3</v>
      </c>
      <c r="N28" s="85">
        <v>4</v>
      </c>
      <c r="O28" s="85">
        <v>4</v>
      </c>
      <c r="P28" s="85">
        <v>4</v>
      </c>
      <c r="Q28" s="85">
        <v>5</v>
      </c>
      <c r="R28" s="102">
        <v>4</v>
      </c>
      <c r="S28" s="85"/>
      <c r="T28" s="85">
        <v>3</v>
      </c>
      <c r="U28" s="85"/>
      <c r="V28" s="245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3</v>
      </c>
      <c r="AA28" s="254">
        <f t="shared" si="5"/>
        <v>6</v>
      </c>
      <c r="AB28" s="254">
        <f t="shared" si="6"/>
        <v>2</v>
      </c>
      <c r="AC28" s="254">
        <f t="shared" si="7"/>
        <v>11</v>
      </c>
      <c r="AD28" s="255">
        <f t="shared" si="8"/>
        <v>3.9090909090909092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4</v>
      </c>
      <c r="AJ28" s="247">
        <f t="shared" si="13"/>
        <v>4</v>
      </c>
      <c r="AK28" s="247">
        <f t="shared" si="14"/>
        <v>5</v>
      </c>
      <c r="AL28" s="247">
        <f t="shared" si="15"/>
        <v>3</v>
      </c>
      <c r="AM28" s="247" t="str">
        <f t="shared" si="16"/>
        <v/>
      </c>
      <c r="AN28" s="247">
        <f t="shared" si="17"/>
        <v>3</v>
      </c>
      <c r="AO28" s="247">
        <f t="shared" si="18"/>
        <v>4</v>
      </c>
      <c r="AP28" s="247">
        <f t="shared" si="19"/>
        <v>4</v>
      </c>
      <c r="AQ28" s="247">
        <f t="shared" si="20"/>
        <v>4</v>
      </c>
      <c r="AR28" s="247">
        <f t="shared" si="21"/>
        <v>5</v>
      </c>
      <c r="AS28" s="247">
        <f t="shared" si="22"/>
        <v>4</v>
      </c>
      <c r="AT28" s="247" t="str">
        <f t="shared" si="23"/>
        <v/>
      </c>
      <c r="AU28" s="247">
        <f t="shared" si="24"/>
        <v>3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0">
        <v>24</v>
      </c>
      <c r="B29" s="199"/>
      <c r="C29" s="252" t="s">
        <v>37</v>
      </c>
      <c r="D29" s="295" t="s">
        <v>585</v>
      </c>
      <c r="E29" s="84">
        <v>2532</v>
      </c>
      <c r="F29" s="85"/>
      <c r="G29" s="85" t="s">
        <v>531</v>
      </c>
      <c r="H29" s="85">
        <v>3</v>
      </c>
      <c r="I29" s="85">
        <v>4</v>
      </c>
      <c r="J29" s="85">
        <v>4</v>
      </c>
      <c r="K29" s="85">
        <v>3</v>
      </c>
      <c r="L29" s="85"/>
      <c r="M29" s="85">
        <v>4</v>
      </c>
      <c r="N29" s="85">
        <v>4</v>
      </c>
      <c r="O29" s="85">
        <v>5</v>
      </c>
      <c r="P29" s="85">
        <v>4</v>
      </c>
      <c r="Q29" s="85">
        <v>5</v>
      </c>
      <c r="R29" s="102">
        <v>4</v>
      </c>
      <c r="S29" s="85"/>
      <c r="T29" s="85">
        <v>4</v>
      </c>
      <c r="U29" s="85"/>
      <c r="V29" s="245">
        <f t="shared" si="0"/>
        <v>3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2</v>
      </c>
      <c r="AA29" s="254">
        <f t="shared" si="5"/>
        <v>7</v>
      </c>
      <c r="AB29" s="254">
        <f t="shared" si="6"/>
        <v>2</v>
      </c>
      <c r="AC29" s="254">
        <f t="shared" si="7"/>
        <v>11</v>
      </c>
      <c r="AD29" s="255">
        <f t="shared" si="8"/>
        <v>4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3</v>
      </c>
      <c r="AJ29" s="247">
        <f t="shared" si="13"/>
        <v>4</v>
      </c>
      <c r="AK29" s="247">
        <f t="shared" si="14"/>
        <v>4</v>
      </c>
      <c r="AL29" s="247">
        <f t="shared" si="15"/>
        <v>3</v>
      </c>
      <c r="AM29" s="247" t="str">
        <f t="shared" si="16"/>
        <v/>
      </c>
      <c r="AN29" s="247">
        <f t="shared" si="17"/>
        <v>4</v>
      </c>
      <c r="AO29" s="247">
        <f t="shared" si="18"/>
        <v>4</v>
      </c>
      <c r="AP29" s="247">
        <f t="shared" si="19"/>
        <v>5</v>
      </c>
      <c r="AQ29" s="247">
        <f t="shared" si="20"/>
        <v>4</v>
      </c>
      <c r="AR29" s="247">
        <f t="shared" si="21"/>
        <v>5</v>
      </c>
      <c r="AS29" s="247">
        <f t="shared" si="22"/>
        <v>4</v>
      </c>
      <c r="AT29" s="247" t="str">
        <f t="shared" si="23"/>
        <v/>
      </c>
      <c r="AU29" s="247">
        <f t="shared" si="24"/>
        <v>4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25">
      <c r="A30" s="80">
        <v>25</v>
      </c>
      <c r="B30" s="199"/>
      <c r="C30" s="252" t="s">
        <v>353</v>
      </c>
      <c r="D30" s="295" t="s">
        <v>586</v>
      </c>
      <c r="E30" s="84">
        <v>2532</v>
      </c>
      <c r="F30" s="85"/>
      <c r="G30" s="85" t="s">
        <v>531</v>
      </c>
      <c r="H30" s="85">
        <v>4</v>
      </c>
      <c r="I30" s="85">
        <v>5</v>
      </c>
      <c r="J30" s="85">
        <v>5</v>
      </c>
      <c r="K30" s="85">
        <v>5</v>
      </c>
      <c r="L30" s="85"/>
      <c r="M30" s="85">
        <v>5</v>
      </c>
      <c r="N30" s="85">
        <v>5</v>
      </c>
      <c r="O30" s="85">
        <v>5</v>
      </c>
      <c r="P30" s="85">
        <v>5</v>
      </c>
      <c r="Q30" s="85">
        <v>5</v>
      </c>
      <c r="R30" s="102">
        <v>5</v>
      </c>
      <c r="S30" s="85"/>
      <c r="T30" s="85">
        <v>5</v>
      </c>
      <c r="U30" s="85"/>
      <c r="V30" s="245">
        <f t="shared" si="0"/>
        <v>4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1</v>
      </c>
      <c r="AB30" s="254">
        <f t="shared" si="6"/>
        <v>10</v>
      </c>
      <c r="AC30" s="254">
        <f t="shared" si="7"/>
        <v>11</v>
      </c>
      <c r="AD30" s="255">
        <f t="shared" si="8"/>
        <v>4.9090909090909092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4</v>
      </c>
      <c r="AJ30" s="247">
        <f t="shared" si="13"/>
        <v>5</v>
      </c>
      <c r="AK30" s="247">
        <f t="shared" si="14"/>
        <v>5</v>
      </c>
      <c r="AL30" s="247">
        <f t="shared" si="15"/>
        <v>5</v>
      </c>
      <c r="AM30" s="247" t="str">
        <f t="shared" si="16"/>
        <v/>
      </c>
      <c r="AN30" s="247">
        <f t="shared" si="17"/>
        <v>5</v>
      </c>
      <c r="AO30" s="247">
        <f t="shared" si="18"/>
        <v>5</v>
      </c>
      <c r="AP30" s="247">
        <f t="shared" si="19"/>
        <v>5</v>
      </c>
      <c r="AQ30" s="247">
        <f t="shared" si="20"/>
        <v>5</v>
      </c>
      <c r="AR30" s="247">
        <f t="shared" si="21"/>
        <v>5</v>
      </c>
      <c r="AS30" s="247">
        <f t="shared" si="22"/>
        <v>5</v>
      </c>
      <c r="AT30" s="247" t="str">
        <f t="shared" si="23"/>
        <v/>
      </c>
      <c r="AU30" s="247">
        <f t="shared" si="24"/>
        <v>5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25">
      <c r="A31" s="80">
        <v>26</v>
      </c>
      <c r="B31" s="199"/>
      <c r="C31" s="252" t="s">
        <v>37</v>
      </c>
      <c r="D31" s="295" t="s">
        <v>587</v>
      </c>
      <c r="E31" s="84">
        <v>2532</v>
      </c>
      <c r="F31" s="85"/>
      <c r="G31" s="85" t="s">
        <v>531</v>
      </c>
      <c r="H31" s="85">
        <v>4</v>
      </c>
      <c r="I31" s="85">
        <v>4</v>
      </c>
      <c r="J31" s="85">
        <v>5</v>
      </c>
      <c r="K31" s="85">
        <v>5</v>
      </c>
      <c r="L31" s="85"/>
      <c r="M31" s="85">
        <v>5</v>
      </c>
      <c r="N31" s="85">
        <v>4</v>
      </c>
      <c r="O31" s="85">
        <v>5</v>
      </c>
      <c r="P31" s="85">
        <v>4</v>
      </c>
      <c r="Q31" s="85">
        <v>5</v>
      </c>
      <c r="R31" s="102">
        <v>5</v>
      </c>
      <c r="S31" s="85"/>
      <c r="T31" s="85">
        <v>3</v>
      </c>
      <c r="U31" s="85"/>
      <c r="V31" s="245">
        <f t="shared" si="0"/>
        <v>3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1</v>
      </c>
      <c r="AA31" s="254">
        <f t="shared" si="5"/>
        <v>4</v>
      </c>
      <c r="AB31" s="254">
        <f t="shared" si="6"/>
        <v>6</v>
      </c>
      <c r="AC31" s="254">
        <f t="shared" si="7"/>
        <v>11</v>
      </c>
      <c r="AD31" s="255">
        <f t="shared" si="8"/>
        <v>4.4545454545454541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4</v>
      </c>
      <c r="AJ31" s="247">
        <f t="shared" si="13"/>
        <v>4</v>
      </c>
      <c r="AK31" s="247">
        <f t="shared" si="14"/>
        <v>5</v>
      </c>
      <c r="AL31" s="247">
        <f t="shared" si="15"/>
        <v>5</v>
      </c>
      <c r="AM31" s="247" t="str">
        <f t="shared" si="16"/>
        <v/>
      </c>
      <c r="AN31" s="247">
        <f t="shared" si="17"/>
        <v>5</v>
      </c>
      <c r="AO31" s="247">
        <f t="shared" si="18"/>
        <v>4</v>
      </c>
      <c r="AP31" s="247">
        <f t="shared" si="19"/>
        <v>5</v>
      </c>
      <c r="AQ31" s="247">
        <f t="shared" si="20"/>
        <v>4</v>
      </c>
      <c r="AR31" s="247">
        <f t="shared" si="21"/>
        <v>5</v>
      </c>
      <c r="AS31" s="247">
        <f t="shared" si="22"/>
        <v>5</v>
      </c>
      <c r="AT31" s="247" t="str">
        <f t="shared" si="23"/>
        <v/>
      </c>
      <c r="AU31" s="247">
        <f t="shared" si="24"/>
        <v>3</v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25">
      <c r="A32" s="80">
        <v>27</v>
      </c>
      <c r="B32" s="36"/>
      <c r="C32" s="252" t="s">
        <v>52</v>
      </c>
      <c r="D32" s="295" t="s">
        <v>588</v>
      </c>
      <c r="E32" s="84">
        <v>2532</v>
      </c>
      <c r="F32" s="114"/>
      <c r="G32" s="85" t="s">
        <v>531</v>
      </c>
      <c r="H32" s="85">
        <v>4</v>
      </c>
      <c r="I32" s="85">
        <v>5</v>
      </c>
      <c r="J32" s="85">
        <v>5</v>
      </c>
      <c r="K32" s="85">
        <v>5</v>
      </c>
      <c r="L32" s="85"/>
      <c r="M32" s="85">
        <v>5</v>
      </c>
      <c r="N32" s="85">
        <v>5</v>
      </c>
      <c r="O32" s="85">
        <v>5</v>
      </c>
      <c r="P32" s="85">
        <v>5</v>
      </c>
      <c r="Q32" s="85">
        <v>5</v>
      </c>
      <c r="R32" s="102">
        <v>5</v>
      </c>
      <c r="S32" s="85"/>
      <c r="T32" s="85">
        <v>5</v>
      </c>
      <c r="U32" s="85"/>
      <c r="V32" s="245">
        <f t="shared" si="0"/>
        <v>4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1</v>
      </c>
      <c r="AB32" s="254">
        <f t="shared" si="6"/>
        <v>10</v>
      </c>
      <c r="AC32" s="254">
        <f t="shared" si="7"/>
        <v>11</v>
      </c>
      <c r="AD32" s="255">
        <f t="shared" si="8"/>
        <v>4.9090909090909092</v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>з</v>
      </c>
      <c r="AI32" s="294">
        <f t="shared" si="12"/>
        <v>4</v>
      </c>
      <c r="AJ32" s="294">
        <f t="shared" si="13"/>
        <v>5</v>
      </c>
      <c r="AK32" s="294">
        <f t="shared" si="14"/>
        <v>5</v>
      </c>
      <c r="AL32" s="294">
        <f t="shared" si="15"/>
        <v>5</v>
      </c>
      <c r="AM32" s="294" t="str">
        <f t="shared" si="16"/>
        <v/>
      </c>
      <c r="AN32" s="294">
        <f t="shared" si="17"/>
        <v>5</v>
      </c>
      <c r="AO32" s="294">
        <f t="shared" si="18"/>
        <v>5</v>
      </c>
      <c r="AP32" s="294">
        <f t="shared" si="19"/>
        <v>5</v>
      </c>
      <c r="AQ32" s="294">
        <f t="shared" si="20"/>
        <v>5</v>
      </c>
      <c r="AR32" s="294">
        <f t="shared" si="21"/>
        <v>5</v>
      </c>
      <c r="AS32" s="294">
        <f t="shared" si="22"/>
        <v>5</v>
      </c>
      <c r="AT32" s="294" t="str">
        <f t="shared" si="23"/>
        <v/>
      </c>
      <c r="AU32" s="294">
        <f t="shared" si="24"/>
        <v>5</v>
      </c>
      <c r="AV32" s="294" t="str">
        <f t="shared" si="25"/>
        <v/>
      </c>
      <c r="AW32" s="124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customHeight="1" x14ac:dyDescent="0.25">
      <c r="A33" s="80">
        <v>28</v>
      </c>
      <c r="B33" s="36"/>
      <c r="C33" s="252" t="s">
        <v>37</v>
      </c>
      <c r="D33" s="295" t="s">
        <v>589</v>
      </c>
      <c r="E33" s="84">
        <v>2532</v>
      </c>
      <c r="F33" s="114"/>
      <c r="G33" s="85" t="s">
        <v>531</v>
      </c>
      <c r="H33" s="85">
        <v>5</v>
      </c>
      <c r="I33" s="85">
        <v>5</v>
      </c>
      <c r="J33" s="85">
        <v>5</v>
      </c>
      <c r="K33" s="85">
        <v>5</v>
      </c>
      <c r="L33" s="85"/>
      <c r="M33" s="85">
        <v>5</v>
      </c>
      <c r="N33" s="85">
        <v>5</v>
      </c>
      <c r="O33" s="85">
        <v>5</v>
      </c>
      <c r="P33" s="85">
        <v>5</v>
      </c>
      <c r="Q33" s="85">
        <v>5</v>
      </c>
      <c r="R33" s="102">
        <v>5</v>
      </c>
      <c r="S33" s="85"/>
      <c r="T33" s="85">
        <v>5</v>
      </c>
      <c r="U33" s="85"/>
      <c r="V33" s="245">
        <f t="shared" si="0"/>
        <v>5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11</v>
      </c>
      <c r="AC33" s="254">
        <f t="shared" si="7"/>
        <v>11</v>
      </c>
      <c r="AD33" s="255">
        <f t="shared" si="8"/>
        <v>5</v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>з</v>
      </c>
      <c r="AI33" s="294">
        <f t="shared" si="12"/>
        <v>5</v>
      </c>
      <c r="AJ33" s="294">
        <f t="shared" si="13"/>
        <v>5</v>
      </c>
      <c r="AK33" s="294">
        <f t="shared" si="14"/>
        <v>5</v>
      </c>
      <c r="AL33" s="294">
        <f t="shared" si="15"/>
        <v>5</v>
      </c>
      <c r="AM33" s="294" t="str">
        <f t="shared" si="16"/>
        <v/>
      </c>
      <c r="AN33" s="294">
        <f t="shared" si="17"/>
        <v>5</v>
      </c>
      <c r="AO33" s="294">
        <f t="shared" si="18"/>
        <v>5</v>
      </c>
      <c r="AP33" s="294">
        <f t="shared" si="19"/>
        <v>5</v>
      </c>
      <c r="AQ33" s="294">
        <f t="shared" si="20"/>
        <v>5</v>
      </c>
      <c r="AR33" s="294">
        <f t="shared" si="21"/>
        <v>5</v>
      </c>
      <c r="AS33" s="294">
        <f t="shared" si="22"/>
        <v>5</v>
      </c>
      <c r="AT33" s="294" t="str">
        <f t="shared" si="23"/>
        <v/>
      </c>
      <c r="AU33" s="294">
        <f t="shared" si="24"/>
        <v>5</v>
      </c>
      <c r="AV33" s="294" t="str">
        <f t="shared" si="25"/>
        <v/>
      </c>
      <c r="AW33" s="124">
        <f t="shared" si="26"/>
        <v>1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25">
      <c r="A34" s="80">
        <v>29</v>
      </c>
      <c r="B34" s="117"/>
      <c r="C34" s="252" t="s">
        <v>37</v>
      </c>
      <c r="D34" s="295" t="s">
        <v>590</v>
      </c>
      <c r="E34" s="84">
        <v>2532</v>
      </c>
      <c r="F34" s="85"/>
      <c r="G34" s="85" t="s">
        <v>531</v>
      </c>
      <c r="H34" s="85">
        <v>3</v>
      </c>
      <c r="I34" s="85">
        <v>4</v>
      </c>
      <c r="J34" s="85">
        <v>5</v>
      </c>
      <c r="K34" s="85">
        <v>3</v>
      </c>
      <c r="L34" s="85"/>
      <c r="M34" s="85">
        <v>3</v>
      </c>
      <c r="N34" s="85">
        <v>4</v>
      </c>
      <c r="O34" s="102">
        <v>4</v>
      </c>
      <c r="P34" s="85">
        <v>3</v>
      </c>
      <c r="Q34" s="102">
        <v>5</v>
      </c>
      <c r="R34" s="102">
        <v>4</v>
      </c>
      <c r="S34" s="85"/>
      <c r="T34" s="85">
        <v>3</v>
      </c>
      <c r="U34" s="85"/>
      <c r="V34" s="245">
        <f t="shared" si="0"/>
        <v>3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5</v>
      </c>
      <c r="AA34" s="254">
        <f t="shared" si="5"/>
        <v>4</v>
      </c>
      <c r="AB34" s="254">
        <f t="shared" si="6"/>
        <v>2</v>
      </c>
      <c r="AC34" s="254">
        <f t="shared" si="7"/>
        <v>11</v>
      </c>
      <c r="AD34" s="255">
        <f t="shared" si="8"/>
        <v>3.7272727272727271</v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>з</v>
      </c>
      <c r="AI34" s="294">
        <f t="shared" si="12"/>
        <v>3</v>
      </c>
      <c r="AJ34" s="294">
        <f t="shared" si="13"/>
        <v>4</v>
      </c>
      <c r="AK34" s="294">
        <f t="shared" si="14"/>
        <v>5</v>
      </c>
      <c r="AL34" s="294">
        <f t="shared" si="15"/>
        <v>3</v>
      </c>
      <c r="AM34" s="294" t="str">
        <f t="shared" si="16"/>
        <v/>
      </c>
      <c r="AN34" s="294">
        <f t="shared" si="17"/>
        <v>3</v>
      </c>
      <c r="AO34" s="294">
        <f t="shared" si="18"/>
        <v>4</v>
      </c>
      <c r="AP34" s="294">
        <f t="shared" si="19"/>
        <v>4</v>
      </c>
      <c r="AQ34" s="294">
        <f t="shared" si="20"/>
        <v>3</v>
      </c>
      <c r="AR34" s="294">
        <f t="shared" si="21"/>
        <v>5</v>
      </c>
      <c r="AS34" s="294">
        <f t="shared" si="22"/>
        <v>4</v>
      </c>
      <c r="AT34" s="294" t="str">
        <f t="shared" si="23"/>
        <v/>
      </c>
      <c r="AU34" s="294">
        <f t="shared" si="24"/>
        <v>3</v>
      </c>
      <c r="AV34" s="294" t="str">
        <f t="shared" si="25"/>
        <v/>
      </c>
      <c r="AW34" s="124">
        <f t="shared" si="26"/>
        <v>1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25">
      <c r="A35" s="80">
        <v>30</v>
      </c>
      <c r="B35" s="117"/>
      <c r="C35" s="252" t="s">
        <v>37</v>
      </c>
      <c r="D35" s="295" t="s">
        <v>591</v>
      </c>
      <c r="E35" s="84">
        <v>2532</v>
      </c>
      <c r="F35" s="85"/>
      <c r="G35" s="85" t="s">
        <v>531</v>
      </c>
      <c r="H35" s="85">
        <v>3</v>
      </c>
      <c r="I35" s="85">
        <v>4</v>
      </c>
      <c r="J35" s="85">
        <v>4</v>
      </c>
      <c r="K35" s="85">
        <v>3</v>
      </c>
      <c r="L35" s="102"/>
      <c r="M35" s="85">
        <v>5</v>
      </c>
      <c r="N35" s="85">
        <v>4</v>
      </c>
      <c r="O35" s="102">
        <v>4</v>
      </c>
      <c r="P35" s="85">
        <v>3</v>
      </c>
      <c r="Q35" s="102">
        <v>3</v>
      </c>
      <c r="R35" s="102">
        <v>4</v>
      </c>
      <c r="S35" s="85"/>
      <c r="T35" s="102">
        <v>3</v>
      </c>
      <c r="U35" s="85"/>
      <c r="V35" s="245">
        <f t="shared" si="0"/>
        <v>3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5</v>
      </c>
      <c r="AA35" s="254">
        <f t="shared" si="5"/>
        <v>5</v>
      </c>
      <c r="AB35" s="254">
        <f t="shared" si="6"/>
        <v>1</v>
      </c>
      <c r="AC35" s="254">
        <f t="shared" si="7"/>
        <v>11</v>
      </c>
      <c r="AD35" s="255">
        <f t="shared" si="8"/>
        <v>3.6363636363636362</v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>з</v>
      </c>
      <c r="AI35" s="294">
        <f t="shared" si="12"/>
        <v>3</v>
      </c>
      <c r="AJ35" s="294">
        <f t="shared" si="13"/>
        <v>4</v>
      </c>
      <c r="AK35" s="294">
        <f t="shared" si="14"/>
        <v>4</v>
      </c>
      <c r="AL35" s="294">
        <f t="shared" si="15"/>
        <v>3</v>
      </c>
      <c r="AM35" s="294" t="str">
        <f t="shared" si="16"/>
        <v/>
      </c>
      <c r="AN35" s="294">
        <f t="shared" si="17"/>
        <v>5</v>
      </c>
      <c r="AO35" s="294">
        <f t="shared" si="18"/>
        <v>4</v>
      </c>
      <c r="AP35" s="294">
        <f t="shared" si="19"/>
        <v>4</v>
      </c>
      <c r="AQ35" s="294">
        <f t="shared" si="20"/>
        <v>3</v>
      </c>
      <c r="AR35" s="294">
        <f t="shared" si="21"/>
        <v>3</v>
      </c>
      <c r="AS35" s="294">
        <f t="shared" si="22"/>
        <v>4</v>
      </c>
      <c r="AT35" s="294" t="str">
        <f t="shared" si="23"/>
        <v/>
      </c>
      <c r="AU35" s="294">
        <f t="shared" si="24"/>
        <v>3</v>
      </c>
      <c r="AV35" s="294" t="str">
        <f t="shared" si="25"/>
        <v/>
      </c>
      <c r="AW35" s="124">
        <f t="shared" si="26"/>
        <v>1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25">
      <c r="A36" s="80">
        <v>31</v>
      </c>
      <c r="B36" s="117"/>
      <c r="C36" s="252" t="s">
        <v>37</v>
      </c>
      <c r="D36" s="295" t="s">
        <v>592</v>
      </c>
      <c r="E36" s="84">
        <v>2532</v>
      </c>
      <c r="F36" s="85"/>
      <c r="G36" s="85" t="s">
        <v>531</v>
      </c>
      <c r="H36" s="85">
        <v>5</v>
      </c>
      <c r="I36" s="85">
        <v>4</v>
      </c>
      <c r="J36" s="85">
        <v>5</v>
      </c>
      <c r="K36" s="85">
        <v>4</v>
      </c>
      <c r="L36" s="102"/>
      <c r="M36" s="85">
        <v>4</v>
      </c>
      <c r="N36" s="85">
        <v>4</v>
      </c>
      <c r="O36" s="102">
        <v>5</v>
      </c>
      <c r="P36" s="85">
        <v>3</v>
      </c>
      <c r="Q36" s="102">
        <v>3</v>
      </c>
      <c r="R36" s="102">
        <v>4</v>
      </c>
      <c r="S36" s="85"/>
      <c r="T36" s="102">
        <v>3</v>
      </c>
      <c r="U36" s="85"/>
      <c r="V36" s="245">
        <f t="shared" si="0"/>
        <v>3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3</v>
      </c>
      <c r="AA36" s="254">
        <f t="shared" si="5"/>
        <v>5</v>
      </c>
      <c r="AB36" s="254">
        <f t="shared" si="6"/>
        <v>3</v>
      </c>
      <c r="AC36" s="254">
        <f t="shared" si="7"/>
        <v>11</v>
      </c>
      <c r="AD36" s="255">
        <f t="shared" si="8"/>
        <v>4</v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>з</v>
      </c>
      <c r="AI36" s="294">
        <f t="shared" si="12"/>
        <v>5</v>
      </c>
      <c r="AJ36" s="294">
        <f t="shared" si="13"/>
        <v>4</v>
      </c>
      <c r="AK36" s="294">
        <f t="shared" si="14"/>
        <v>5</v>
      </c>
      <c r="AL36" s="294">
        <f t="shared" si="15"/>
        <v>4</v>
      </c>
      <c r="AM36" s="294" t="str">
        <f t="shared" si="16"/>
        <v/>
      </c>
      <c r="AN36" s="294">
        <f t="shared" si="17"/>
        <v>4</v>
      </c>
      <c r="AO36" s="294">
        <f t="shared" si="18"/>
        <v>4</v>
      </c>
      <c r="AP36" s="294">
        <f t="shared" si="19"/>
        <v>5</v>
      </c>
      <c r="AQ36" s="294">
        <f t="shared" si="20"/>
        <v>3</v>
      </c>
      <c r="AR36" s="294">
        <f t="shared" si="21"/>
        <v>3</v>
      </c>
      <c r="AS36" s="294">
        <f t="shared" si="22"/>
        <v>4</v>
      </c>
      <c r="AT36" s="294" t="str">
        <f t="shared" si="23"/>
        <v/>
      </c>
      <c r="AU36" s="294">
        <f t="shared" si="24"/>
        <v>3</v>
      </c>
      <c r="AV36" s="294" t="str">
        <f t="shared" si="25"/>
        <v/>
      </c>
      <c r="AW36" s="124">
        <f t="shared" si="26"/>
        <v>1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343" t="s">
        <v>37</v>
      </c>
      <c r="D37" s="123"/>
      <c r="E37" s="124">
        <f>COUNTIF(E6:E36,"2532")</f>
        <v>31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102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4.032258064516129</v>
      </c>
      <c r="I38" s="257">
        <v>4.32258064516129</v>
      </c>
      <c r="J38" s="257">
        <v>4.709677419354839</v>
      </c>
      <c r="K38" s="257">
        <v>3.967741935483871</v>
      </c>
      <c r="L38" s="257" t="str">
        <v xml:space="preserve"> </v>
      </c>
      <c r="M38" s="257">
        <v>4.032258064516129</v>
      </c>
      <c r="N38" s="257">
        <v>4.290322580645161</v>
      </c>
      <c r="O38" s="129">
        <v>4.258064516129032</v>
      </c>
      <c r="P38" s="129">
        <v>4.129032258064516</v>
      </c>
      <c r="Q38" s="129">
        <v>4.7666666666666666</v>
      </c>
      <c r="R38" s="129">
        <v>4.5483870967741939</v>
      </c>
      <c r="S38" s="257" t="str">
        <v xml:space="preserve"> </v>
      </c>
      <c r="T38" s="257">
        <v>4.096774193548387</v>
      </c>
      <c r="U38" s="257" t="str">
        <v xml:space="preserve"> </v>
      </c>
      <c r="V38" s="124">
        <f>сводн.!T34</f>
        <v>4</v>
      </c>
      <c r="W38" s="254">
        <f>SUM(W6:W37)</f>
        <v>0</v>
      </c>
      <c r="X38" s="254">
        <f>SUM(X6:X37)</f>
        <v>0</v>
      </c>
      <c r="Y38" s="254">
        <f>SUM(Y6:Y37)-X38</f>
        <v>1</v>
      </c>
      <c r="Z38" s="254">
        <f>SUM(Z6:Z37)</f>
        <v>53</v>
      </c>
      <c r="AA38" s="254">
        <f>SUM(AA6:AA37)</f>
        <v>134</v>
      </c>
      <c r="AB38" s="254">
        <f>SUM(AB6:AB37)</f>
        <v>152</v>
      </c>
      <c r="AC38" s="254">
        <f t="shared" si="7"/>
        <v>340</v>
      </c>
      <c r="AD38" s="255">
        <f t="shared" si="8"/>
        <v>4.2852941176470587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4.032258064516129</v>
      </c>
      <c r="AJ38" s="260">
        <f t="shared" si="28"/>
        <v>4.32258064516129</v>
      </c>
      <c r="AK38" s="260">
        <f t="shared" si="28"/>
        <v>4.709677419354839</v>
      </c>
      <c r="AL38" s="260">
        <f t="shared" si="28"/>
        <v>3.967741935483871</v>
      </c>
      <c r="AM38" s="260" t="str">
        <f t="shared" si="28"/>
        <v xml:space="preserve"> </v>
      </c>
      <c r="AN38" s="260">
        <f t="shared" si="28"/>
        <v>4.032258064516129</v>
      </c>
      <c r="AO38" s="260">
        <f t="shared" si="28"/>
        <v>4.290322580645161</v>
      </c>
      <c r="AP38" s="260">
        <f t="shared" si="28"/>
        <v>4.258064516129032</v>
      </c>
      <c r="AQ38" s="260">
        <f t="shared" si="28"/>
        <v>4.129032258064516</v>
      </c>
      <c r="AR38" s="260">
        <f t="shared" si="28"/>
        <v>4.7666666666666666</v>
      </c>
      <c r="AS38" s="260">
        <f t="shared" si="28"/>
        <v>4.5483870967741939</v>
      </c>
      <c r="AT38" s="260" t="str">
        <f t="shared" si="28"/>
        <v xml:space="preserve"> </v>
      </c>
      <c r="AU38" s="260">
        <f t="shared" si="28"/>
        <v>4.096774193548387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9</v>
      </c>
      <c r="I39" s="262">
        <v>10</v>
      </c>
      <c r="J39" s="262">
        <v>22</v>
      </c>
      <c r="K39" s="262">
        <v>10</v>
      </c>
      <c r="L39" s="262" t="str">
        <v>0</v>
      </c>
      <c r="M39" s="262">
        <v>10</v>
      </c>
      <c r="N39" s="262">
        <v>12</v>
      </c>
      <c r="O39" s="263">
        <v>11</v>
      </c>
      <c r="P39" s="263">
        <v>10</v>
      </c>
      <c r="Q39" s="263">
        <v>26</v>
      </c>
      <c r="R39" s="263">
        <v>17</v>
      </c>
      <c r="S39" s="262" t="str">
        <v>0</v>
      </c>
      <c r="T39" s="262">
        <v>15</v>
      </c>
      <c r="U39" s="262" t="str">
        <v xml:space="preserve"> </v>
      </c>
      <c r="V39" s="264">
        <f>IF(COUNTIF(V6:V37,5)=0,"0",COUNTIF(V6:V37,5))</f>
        <v>1</v>
      </c>
      <c r="W39" s="136"/>
      <c r="X39" s="3">
        <f>SUM(X38:AB38)</f>
        <v>340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9</v>
      </c>
      <c r="AJ39" s="267">
        <f t="shared" si="29"/>
        <v>10</v>
      </c>
      <c r="AK39" s="267">
        <f t="shared" si="29"/>
        <v>22</v>
      </c>
      <c r="AL39" s="267">
        <f t="shared" si="29"/>
        <v>10</v>
      </c>
      <c r="AM39" s="267" t="str">
        <f t="shared" si="29"/>
        <v>0</v>
      </c>
      <c r="AN39" s="267">
        <f t="shared" si="29"/>
        <v>10</v>
      </c>
      <c r="AO39" s="267">
        <f t="shared" si="29"/>
        <v>12</v>
      </c>
      <c r="AP39" s="267">
        <f t="shared" si="29"/>
        <v>11</v>
      </c>
      <c r="AQ39" s="267">
        <f t="shared" si="29"/>
        <v>10</v>
      </c>
      <c r="AR39" s="267">
        <f t="shared" si="29"/>
        <v>26</v>
      </c>
      <c r="AS39" s="267">
        <f t="shared" si="29"/>
        <v>17</v>
      </c>
      <c r="AT39" s="267" t="str">
        <f t="shared" si="29"/>
        <v>0</v>
      </c>
      <c r="AU39" s="267">
        <f t="shared" si="29"/>
        <v>15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14</v>
      </c>
      <c r="I40" s="272">
        <v>21</v>
      </c>
      <c r="J40" s="272">
        <v>9</v>
      </c>
      <c r="K40" s="272">
        <v>10</v>
      </c>
      <c r="L40" s="272" t="str">
        <v>0</v>
      </c>
      <c r="M40" s="272">
        <v>12</v>
      </c>
      <c r="N40" s="272">
        <v>16</v>
      </c>
      <c r="O40" s="273">
        <v>17</v>
      </c>
      <c r="P40" s="273">
        <v>16</v>
      </c>
      <c r="Q40" s="273">
        <v>1</v>
      </c>
      <c r="R40" s="273">
        <v>14</v>
      </c>
      <c r="S40" s="272" t="str">
        <v>0</v>
      </c>
      <c r="T40" s="272">
        <v>4</v>
      </c>
      <c r="U40" s="272" t="str">
        <v xml:space="preserve"> </v>
      </c>
      <c r="V40" s="274">
        <f>IF(COUNTIF(V6:V37,4)=0,"0",COUNTIF(V6:V37,4))</f>
        <v>11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2</v>
      </c>
      <c r="AA40" s="275">
        <f>IF(COUNTIF(AA6:AA37,4)=0," ",COUNTIF(AA6:AA37,4))</f>
        <v>6</v>
      </c>
      <c r="AB40" s="275">
        <f>IF(COUNTIF(AB6:AB37,4)=0," ",COUNTIF(AB6:AB37,4))</f>
        <v>5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14</v>
      </c>
      <c r="AJ40" s="275">
        <f t="shared" si="30"/>
        <v>21</v>
      </c>
      <c r="AK40" s="275">
        <f t="shared" si="30"/>
        <v>9</v>
      </c>
      <c r="AL40" s="275">
        <f t="shared" si="30"/>
        <v>10</v>
      </c>
      <c r="AM40" s="275" t="str">
        <f t="shared" si="30"/>
        <v>0</v>
      </c>
      <c r="AN40" s="275">
        <f t="shared" si="30"/>
        <v>12</v>
      </c>
      <c r="AO40" s="275">
        <f t="shared" si="30"/>
        <v>16</v>
      </c>
      <c r="AP40" s="275">
        <f t="shared" si="30"/>
        <v>17</v>
      </c>
      <c r="AQ40" s="275">
        <f t="shared" si="30"/>
        <v>16</v>
      </c>
      <c r="AR40" s="275">
        <f t="shared" si="30"/>
        <v>1</v>
      </c>
      <c r="AS40" s="275">
        <f t="shared" si="30"/>
        <v>14</v>
      </c>
      <c r="AT40" s="275" t="str">
        <f t="shared" si="30"/>
        <v>0</v>
      </c>
      <c r="AU40" s="275">
        <f t="shared" si="30"/>
        <v>4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8</v>
      </c>
      <c r="I41" s="281" t="str">
        <v>0</v>
      </c>
      <c r="J41" s="281" t="str">
        <v>0</v>
      </c>
      <c r="K41" s="281">
        <v>11</v>
      </c>
      <c r="L41" s="281" t="str">
        <v>0</v>
      </c>
      <c r="M41" s="281">
        <v>9</v>
      </c>
      <c r="N41" s="281">
        <v>3</v>
      </c>
      <c r="O41" s="282">
        <v>3</v>
      </c>
      <c r="P41" s="282">
        <v>4</v>
      </c>
      <c r="Q41" s="282">
        <v>3</v>
      </c>
      <c r="R41" s="282" t="str">
        <v>0</v>
      </c>
      <c r="S41" s="281" t="str">
        <v>0</v>
      </c>
      <c r="T41" s="281">
        <v>12</v>
      </c>
      <c r="U41" s="281" t="str">
        <v xml:space="preserve"> </v>
      </c>
      <c r="V41" s="283">
        <f>IF(COUNTIF(V6:V37,3)=0,"0",COUNTIF(V6:V37,3))</f>
        <v>18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7</v>
      </c>
      <c r="AA41" s="284">
        <f>IF(COUNTIF(AA6:AA37,3)=0," ",COUNTIF(AA6:AA37,3))</f>
        <v>3</v>
      </c>
      <c r="AB41" s="284">
        <f>IF(COUNTIF(AB6:AB37,3)=0," ",COUNTIF(AB6:AB37,3))</f>
        <v>5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>
        <f t="shared" si="31"/>
        <v>8</v>
      </c>
      <c r="AJ41" s="284" t="str">
        <f t="shared" si="31"/>
        <v>0</v>
      </c>
      <c r="AK41" s="284" t="str">
        <f t="shared" si="31"/>
        <v>0</v>
      </c>
      <c r="AL41" s="284">
        <f t="shared" si="31"/>
        <v>11</v>
      </c>
      <c r="AM41" s="284" t="str">
        <f t="shared" si="31"/>
        <v>0</v>
      </c>
      <c r="AN41" s="284">
        <f t="shared" si="31"/>
        <v>9</v>
      </c>
      <c r="AO41" s="284">
        <f t="shared" si="31"/>
        <v>3</v>
      </c>
      <c r="AP41" s="284">
        <f t="shared" si="31"/>
        <v>3</v>
      </c>
      <c r="AQ41" s="284">
        <f t="shared" si="31"/>
        <v>4</v>
      </c>
      <c r="AR41" s="284">
        <f t="shared" si="31"/>
        <v>3</v>
      </c>
      <c r="AS41" s="284" t="str">
        <f t="shared" si="31"/>
        <v>0</v>
      </c>
      <c r="AT41" s="284" t="str">
        <f t="shared" si="31"/>
        <v>0</v>
      </c>
      <c r="AU41" s="284">
        <f t="shared" si="31"/>
        <v>12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0</v>
      </c>
      <c r="P42" s="102">
        <v>1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>
        <f>IF(COUNTIF(V6:V37,2)=0,"0",COUNTIF(V6:V37,2))</f>
        <v>1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1</v>
      </c>
      <c r="AA42" s="245">
        <f>IF(COUNTIF(AA6:AA37,2)=0," ",COUNTIF(AA6:AA37,2))</f>
        <v>1</v>
      </c>
      <c r="AB42" s="245">
        <f>IF(COUNTIF(AB6:AB37,2)=0," ",COUNTIF(AB6:AB37,2))</f>
        <v>6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0</v>
      </c>
      <c r="AQ42" s="245">
        <f t="shared" si="32"/>
        <v>1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1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COUNTBLANK(AD6:AD36)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1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31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>
        <f t="shared" si="36"/>
        <v>31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2805" priority="5" operator="equal">
      <formula>4</formula>
    </cfRule>
    <cfRule type="cellIs" dxfId="12804" priority="6" operator="equal">
      <formula>3</formula>
    </cfRule>
  </conditionalFormatting>
  <conditionalFormatting sqref="Z5:AC5 W40:AF43 AE6:AE39 W39 R38:V45 AG43:CB43 W44:AW45 AG6:AW42 J32:J33 F37:Q45 M34 M31:Q31 O34:Q34 R31:S37 U37:V37 U31:U36 F6:S21 F22:F31 H22:S30 H31:K31 H34:K34 F34:F36 H35:Q36">
    <cfRule type="cellIs" dxfId="12803" priority="7" operator="equal">
      <formula>5</formula>
    </cfRule>
    <cfRule type="cellIs" dxfId="12802" priority="8" operator="equal">
      <formula>4</formula>
    </cfRule>
    <cfRule type="cellIs" dxfId="12801" priority="9" operator="equal">
      <formula>3</formula>
    </cfRule>
  </conditionalFormatting>
  <conditionalFormatting sqref="AF6:AF37">
    <cfRule type="expression" dxfId="12800" priority="10">
      <formula>VALUE(RIGHT(AF6))&gt;AE6</formula>
    </cfRule>
    <cfRule type="expression" dxfId="12799" priority="11">
      <formula>EXACT(RIGHT(AF6,3),"зач")</formula>
    </cfRule>
  </conditionalFormatting>
  <conditionalFormatting sqref="AE3:AJ4 V3:AC4">
    <cfRule type="expression" dxfId="12798" priority="12">
      <formula>$D$1&lt;V3</formula>
    </cfRule>
    <cfRule type="expression" dxfId="12797" priority="13">
      <formula>$D$1&gt;V3</formula>
    </cfRule>
  </conditionalFormatting>
  <conditionalFormatting sqref="U4">
    <cfRule type="expression" priority="14">
      <formula>$D$1&lt;U4</formula>
    </cfRule>
    <cfRule type="expression" priority="15">
      <formula>$D$1&gt;U4</formula>
    </cfRule>
  </conditionalFormatting>
  <conditionalFormatting sqref="U6:U30">
    <cfRule type="cellIs" priority="16" operator="equal">
      <formula>5</formula>
    </cfRule>
    <cfRule type="cellIs" dxfId="12796" priority="17" operator="equal">
      <formula>4</formula>
    </cfRule>
    <cfRule type="cellIs" dxfId="12795" priority="18" operator="equal">
      <formula>3</formula>
    </cfRule>
  </conditionalFormatting>
  <conditionalFormatting sqref="T3">
    <cfRule type="expression" priority="19">
      <formula>$D$1&lt;T3</formula>
    </cfRule>
    <cfRule type="expression" priority="20">
      <formula>$D$1&gt;T3</formula>
    </cfRule>
  </conditionalFormatting>
  <conditionalFormatting sqref="T3">
    <cfRule type="expression" priority="21">
      <formula>$D$4&lt;T3</formula>
    </cfRule>
    <cfRule type="expression" priority="22">
      <formula>$D$4&gt;T3</formula>
    </cfRule>
  </conditionalFormatting>
  <conditionalFormatting sqref="U3">
    <cfRule type="expression" priority="23">
      <formula>$D$4&lt;U3</formula>
    </cfRule>
    <cfRule type="expression" priority="24">
      <formula>$D$4&gt;U3</formula>
    </cfRule>
  </conditionalFormatting>
  <conditionalFormatting sqref="U3">
    <cfRule type="expression" dxfId="12794" priority="25">
      <formula>$D$1&lt;U3</formula>
    </cfRule>
    <cfRule type="expression" dxfId="12793" priority="26">
      <formula>$D$1&gt;U3</formula>
    </cfRule>
  </conditionalFormatting>
  <conditionalFormatting sqref="U4">
    <cfRule type="expression" dxfId="12792" priority="27">
      <formula>$D$4&lt;U4</formula>
    </cfRule>
    <cfRule type="expression" dxfId="12791" priority="28">
      <formula>$D$4&gt;U4</formula>
    </cfRule>
  </conditionalFormatting>
  <conditionalFormatting sqref="U4">
    <cfRule type="expression" dxfId="12790" priority="29">
      <formula>$D$4&lt;U4</formula>
    </cfRule>
    <cfRule type="expression" dxfId="12789" priority="30">
      <formula>$D$4&gt;U4</formula>
    </cfRule>
  </conditionalFormatting>
  <conditionalFormatting sqref="U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H32:H33">
    <cfRule type="cellIs" dxfId="12788" priority="34" operator="equal">
      <formula>5</formula>
    </cfRule>
    <cfRule type="cellIs" dxfId="12787" priority="35" operator="equal">
      <formula>4</formula>
    </cfRule>
    <cfRule type="cellIs" priority="36" operator="equal">
      <formula>3</formula>
    </cfRule>
  </conditionalFormatting>
  <conditionalFormatting sqref="G32">
    <cfRule type="cellIs" priority="37" operator="equal">
      <formula>5</formula>
    </cfRule>
    <cfRule type="cellIs" priority="38" operator="equal">
      <formula>4</formula>
    </cfRule>
    <cfRule type="cellIs" dxfId="12786" priority="39" operator="equal">
      <formula>3</formula>
    </cfRule>
  </conditionalFormatting>
  <conditionalFormatting sqref="L31:L34">
    <cfRule type="cellIs" dxfId="12785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K32:K33">
    <cfRule type="cellIs" priority="43" operator="equal">
      <formula>5</formula>
    </cfRule>
    <cfRule type="cellIs" dxfId="12784" priority="44" operator="equal">
      <formula>4</formula>
    </cfRule>
    <cfRule type="cellIs" dxfId="12783" priority="45" operator="equal">
      <formula>3</formula>
    </cfRule>
  </conditionalFormatting>
  <conditionalFormatting sqref="M32:M33">
    <cfRule type="cellIs" dxfId="12782" priority="46" operator="equal">
      <formula>5</formula>
    </cfRule>
    <cfRule type="cellIs" dxfId="12781" priority="47" operator="equal">
      <formula>4</formula>
    </cfRule>
    <cfRule type="cellIs" dxfId="12780" priority="48" operator="equal">
      <formula>3</formula>
    </cfRule>
  </conditionalFormatting>
  <conditionalFormatting sqref="N32:N34">
    <cfRule type="cellIs" dxfId="12779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P32:P33">
    <cfRule type="cellIs" priority="52" operator="equal">
      <formula>5</formula>
    </cfRule>
    <cfRule type="cellIs" dxfId="12778" priority="53" operator="equal">
      <formula>4</formula>
    </cfRule>
    <cfRule type="cellIs" dxfId="12777" priority="54" operator="equal">
      <formula>3</formula>
    </cfRule>
  </conditionalFormatting>
  <conditionalFormatting sqref="R3:S3">
    <cfRule type="expression" dxfId="12776" priority="55">
      <formula>$D$1&lt;R3</formula>
    </cfRule>
    <cfRule type="expression" dxfId="12775" priority="56">
      <formula>$D$1&gt;R3</formula>
    </cfRule>
  </conditionalFormatting>
  <conditionalFormatting sqref="R4">
    <cfRule type="expression" priority="57">
      <formula>$D$1&lt;R4</formula>
    </cfRule>
    <cfRule type="expression" priority="58">
      <formula>$D$1&gt;R4</formula>
    </cfRule>
  </conditionalFormatting>
  <conditionalFormatting sqref="S5">
    <cfRule type="cellIs" priority="59" operator="equal">
      <formula>5</formula>
    </cfRule>
    <cfRule type="cellIs" dxfId="12774" priority="60" operator="equal">
      <formula>4</formula>
    </cfRule>
    <cfRule type="cellIs" dxfId="12773" priority="61" operator="equal">
      <formula>3</formula>
    </cfRule>
  </conditionalFormatting>
  <conditionalFormatting sqref="S4">
    <cfRule type="expression" priority="62">
      <formula>$D$1&lt;S4</formula>
    </cfRule>
    <cfRule type="expression" priority="63">
      <formula>$D$1&gt;S4</formula>
    </cfRule>
  </conditionalFormatting>
  <conditionalFormatting sqref="R5">
    <cfRule type="cellIs" priority="64" operator="equal">
      <formula>5</formula>
    </cfRule>
    <cfRule type="cellIs" priority="65" operator="equal">
      <formula>4</formula>
    </cfRule>
    <cfRule type="cellIs" priority="66" operator="equal">
      <formula>3</formula>
    </cfRule>
  </conditionalFormatting>
  <conditionalFormatting sqref="S4">
    <cfRule type="expression" priority="67">
      <formula>$D$1&lt;S4</formula>
    </cfRule>
    <cfRule type="expression" dxfId="12772" priority="68">
      <formula>$D$1&gt;S4</formula>
    </cfRule>
  </conditionalFormatting>
  <conditionalFormatting sqref="R4">
    <cfRule type="expression" dxfId="12771" priority="69">
      <formula>$D$1&lt;R4</formula>
    </cfRule>
    <cfRule type="expression" dxfId="12770" priority="70">
      <formula>$D$1&gt;R4</formula>
    </cfRule>
  </conditionalFormatting>
  <conditionalFormatting sqref="R4">
    <cfRule type="expression" dxfId="12769" priority="71">
      <formula>$D$1&lt;R4</formula>
    </cfRule>
    <cfRule type="expression" dxfId="12768" priority="72">
      <formula>$D$1&gt;R4</formula>
    </cfRule>
  </conditionalFormatting>
  <conditionalFormatting sqref="S4">
    <cfRule type="expression" dxfId="12767" priority="73">
      <formula>$D$1&lt;S4</formula>
    </cfRule>
    <cfRule type="expression" dxfId="12766" priority="74">
      <formula>$D$1&gt;S4</formula>
    </cfRule>
  </conditionalFormatting>
  <conditionalFormatting sqref="S4">
    <cfRule type="expression" dxfId="12765" priority="75">
      <formula>$D$1&lt;S4</formula>
    </cfRule>
    <cfRule type="expression" dxfId="12764" priority="76">
      <formula>$D$1&gt;S4</formula>
    </cfRule>
  </conditionalFormatting>
  <conditionalFormatting sqref="S4">
    <cfRule type="expression" dxfId="12763" priority="77">
      <formula>$D$1&lt;S4</formula>
    </cfRule>
    <cfRule type="expression" dxfId="12762" priority="78">
      <formula>$D$1&gt;S4</formula>
    </cfRule>
  </conditionalFormatting>
  <conditionalFormatting sqref="S4">
    <cfRule type="expression" dxfId="12761" priority="79">
      <formula>$D$1&lt;S4</formula>
    </cfRule>
    <cfRule type="expression" dxfId="12760" priority="80">
      <formula>$D$1&gt;S4</formula>
    </cfRule>
  </conditionalFormatting>
  <conditionalFormatting sqref="Q5">
    <cfRule type="cellIs" dxfId="12759" priority="81" operator="equal">
      <formula>5</formula>
    </cfRule>
    <cfRule type="cellIs" priority="82" operator="equal">
      <formula>4</formula>
    </cfRule>
    <cfRule type="cellIs" priority="83" operator="equal">
      <formula>3</formula>
    </cfRule>
  </conditionalFormatting>
  <conditionalFormatting sqref="Q3:Q4">
    <cfRule type="expression" priority="84">
      <formula>$D$1&lt;Q3</formula>
    </cfRule>
    <cfRule type="expression" dxfId="12758" priority="85">
      <formula>$D$1&gt;Q3</formula>
    </cfRule>
  </conditionalFormatting>
  <conditionalFormatting sqref="Q5">
    <cfRule type="cellIs" dxfId="12757" priority="86" operator="equal">
      <formula>5</formula>
    </cfRule>
    <cfRule type="cellIs" dxfId="12756" priority="87" operator="equal">
      <formula>4</formula>
    </cfRule>
    <cfRule type="cellIs" dxfId="12755" priority="88" operator="equal">
      <formula>3</formula>
    </cfRule>
  </conditionalFormatting>
  <conditionalFormatting sqref="Q3:Q4">
    <cfRule type="expression" dxfId="12754" priority="89">
      <formula>$D$1&lt;Q3</formula>
    </cfRule>
    <cfRule type="expression" dxfId="12753" priority="90">
      <formula>$D$1&gt;Q3</formula>
    </cfRule>
  </conditionalFormatting>
  <conditionalFormatting sqref="Q5">
    <cfRule type="cellIs" dxfId="12752" priority="91" operator="equal">
      <formula>5</formula>
    </cfRule>
    <cfRule type="cellIs" dxfId="12751" priority="92" operator="equal">
      <formula>4</formula>
    </cfRule>
    <cfRule type="cellIs" dxfId="12750" priority="93" operator="equal">
      <formula>3</formula>
    </cfRule>
  </conditionalFormatting>
  <conditionalFormatting sqref="Q3:Q4">
    <cfRule type="expression" dxfId="12749" priority="94">
      <formula>$D$1&lt;Q3</formula>
    </cfRule>
    <cfRule type="expression" dxfId="12748" priority="95">
      <formula>$D$1&gt;Q3</formula>
    </cfRule>
  </conditionalFormatting>
  <conditionalFormatting sqref="Q4">
    <cfRule type="expression" dxfId="12747" priority="96">
      <formula>$D$1&lt;Q4</formula>
    </cfRule>
    <cfRule type="expression" priority="97">
      <formula>$D$1&gt;Q4</formula>
    </cfRule>
  </conditionalFormatting>
  <conditionalFormatting sqref="Q4">
    <cfRule type="expression" priority="98">
      <formula>$D$1&lt;Q4</formula>
    </cfRule>
    <cfRule type="expression" priority="99">
      <formula>$D$1&gt;Q4</formula>
    </cfRule>
  </conditionalFormatting>
  <conditionalFormatting sqref="Q4">
    <cfRule type="expression" dxfId="12746" priority="100">
      <formula>$D$1&lt;Q4</formula>
    </cfRule>
    <cfRule type="expression" dxfId="12745" priority="101">
      <formula>$D$1&gt;Q4</formula>
    </cfRule>
  </conditionalFormatting>
  <conditionalFormatting sqref="Q5">
    <cfRule type="cellIs" dxfId="12744" priority="102" operator="equal">
      <formula>5</formula>
    </cfRule>
    <cfRule type="cellIs" dxfId="12743" priority="103" operator="equal">
      <formula>4</formula>
    </cfRule>
    <cfRule type="cellIs" priority="104" operator="equal">
      <formula>3</formula>
    </cfRule>
  </conditionalFormatting>
  <conditionalFormatting sqref="Q4">
    <cfRule type="expression" priority="105">
      <formula>$D$1&lt;Q4</formula>
    </cfRule>
    <cfRule type="expression" priority="106">
      <formula>$D$1&gt;Q4</formula>
    </cfRule>
  </conditionalFormatting>
  <conditionalFormatting sqref="Q5">
    <cfRule type="cellIs" dxfId="12742" priority="107" operator="equal">
      <formula>5</formula>
    </cfRule>
    <cfRule type="cellIs" dxfId="12741" priority="108" operator="equal">
      <formula>4</formula>
    </cfRule>
    <cfRule type="cellIs" dxfId="12740" priority="109" operator="equal">
      <formula>3</formula>
    </cfRule>
  </conditionalFormatting>
  <conditionalFormatting sqref="Q3:Q4">
    <cfRule type="expression" dxfId="12739" priority="110">
      <formula>$D$1&lt;Q3</formula>
    </cfRule>
    <cfRule type="expression" dxfId="12738" priority="111">
      <formula>$D$1&gt;Q3</formula>
    </cfRule>
  </conditionalFormatting>
  <conditionalFormatting sqref="Q5">
    <cfRule type="cellIs" dxfId="12737" priority="112" operator="equal">
      <formula>5</formula>
    </cfRule>
    <cfRule type="cellIs" dxfId="12736" priority="113" operator="equal">
      <formula>4</formula>
    </cfRule>
    <cfRule type="cellIs" dxfId="12735" priority="114" operator="equal">
      <formula>3</formula>
    </cfRule>
  </conditionalFormatting>
  <conditionalFormatting sqref="Q3:Q4">
    <cfRule type="expression" dxfId="12734" priority="115">
      <formula>$D$1&lt;Q3</formula>
    </cfRule>
    <cfRule type="expression" dxfId="12733" priority="116">
      <formula>$D$1&gt;Q3</formula>
    </cfRule>
  </conditionalFormatting>
  <conditionalFormatting sqref="Q5">
    <cfRule type="cellIs" dxfId="12732" priority="117" operator="equal">
      <formula>5</formula>
    </cfRule>
    <cfRule type="cellIs" dxfId="12731" priority="118" operator="equal">
      <formula>4</formula>
    </cfRule>
    <cfRule type="cellIs" dxfId="12730" priority="119" operator="equal">
      <formula>3</formula>
    </cfRule>
  </conditionalFormatting>
  <conditionalFormatting sqref="Q4">
    <cfRule type="expression" dxfId="12729" priority="120">
      <formula>$D$1&lt;Q4</formula>
    </cfRule>
    <cfRule type="expression" dxfId="12728" priority="121">
      <formula>$D$1&gt;Q4</formula>
    </cfRule>
  </conditionalFormatting>
  <conditionalFormatting sqref="Q4">
    <cfRule type="expression" dxfId="12727" priority="122">
      <formula>$D$1&lt;Q4</formula>
    </cfRule>
    <cfRule type="expression" dxfId="12726" priority="123">
      <formula>$D$1&gt;Q4</formula>
    </cfRule>
  </conditionalFormatting>
  <conditionalFormatting sqref="Q4">
    <cfRule type="expression" dxfId="12725" priority="124">
      <formula>$D$1&lt;Q4</formula>
    </cfRule>
    <cfRule type="expression" dxfId="12724" priority="125">
      <formula>$D$1&gt;Q4</formula>
    </cfRule>
  </conditionalFormatting>
  <conditionalFormatting sqref="Q4">
    <cfRule type="expression" dxfId="12723" priority="126">
      <formula>$D$1&lt;Q4</formula>
    </cfRule>
    <cfRule type="expression" dxfId="12722" priority="127">
      <formula>$D$1&gt;Q4</formula>
    </cfRule>
  </conditionalFormatting>
  <conditionalFormatting sqref="Q4">
    <cfRule type="expression" dxfId="12721" priority="128">
      <formula>$D$1&lt;Q4</formula>
    </cfRule>
    <cfRule type="expression" dxfId="12720" priority="129">
      <formula>$D$1&gt;Q4</formula>
    </cfRule>
  </conditionalFormatting>
  <conditionalFormatting sqref="Q4">
    <cfRule type="expression" priority="130">
      <formula>$D$1&lt;Q4</formula>
    </cfRule>
    <cfRule type="expression" priority="131">
      <formula>$D$1&gt;Q4</formula>
    </cfRule>
  </conditionalFormatting>
  <conditionalFormatting sqref="Q4">
    <cfRule type="expression" priority="132">
      <formula>$D$1&lt;Q4</formula>
    </cfRule>
    <cfRule type="expression" priority="133">
      <formula>$D$1&gt;Q4</formula>
    </cfRule>
  </conditionalFormatting>
  <conditionalFormatting sqref="Q4">
    <cfRule type="expression" priority="134">
      <formula>$D$1&lt;Q4</formula>
    </cfRule>
    <cfRule type="expression" priority="135">
      <formula>$D$1&gt;Q4</formula>
    </cfRule>
  </conditionalFormatting>
  <conditionalFormatting sqref="Q4">
    <cfRule type="expression" dxfId="12719" priority="136">
      <formula>$D$1&lt;Q4</formula>
    </cfRule>
    <cfRule type="expression" dxfId="12718" priority="137">
      <formula>$D$1&gt;Q4</formula>
    </cfRule>
  </conditionalFormatting>
  <conditionalFormatting sqref="Q5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Q3:Q4">
    <cfRule type="expression" dxfId="12717" priority="141">
      <formula>$D$1&lt;Q3</formula>
    </cfRule>
    <cfRule type="expression" dxfId="12716" priority="142">
      <formula>$D$1&gt;Q3</formula>
    </cfRule>
  </conditionalFormatting>
  <conditionalFormatting sqref="Q5">
    <cfRule type="cellIs" dxfId="12715" priority="143" operator="equal">
      <formula>5</formula>
    </cfRule>
    <cfRule type="cellIs" dxfId="12714" priority="144" operator="equal">
      <formula>4</formula>
    </cfRule>
    <cfRule type="cellIs" priority="145" operator="equal">
      <formula>3</formula>
    </cfRule>
  </conditionalFormatting>
  <conditionalFormatting sqref="Q4">
    <cfRule type="expression" priority="146">
      <formula>$D$1&lt;Q4</formula>
    </cfRule>
    <cfRule type="expression" priority="147">
      <formula>$D$1&gt;Q4</formula>
    </cfRule>
  </conditionalFormatting>
  <conditionalFormatting sqref="Q5">
    <cfRule type="cellIs" dxfId="12713" priority="148" operator="equal">
      <formula>5</formula>
    </cfRule>
    <cfRule type="cellIs" dxfId="12712" priority="149" operator="equal">
      <formula>4</formula>
    </cfRule>
    <cfRule type="cellIs" priority="150" operator="equal">
      <formula>3</formula>
    </cfRule>
  </conditionalFormatting>
  <conditionalFormatting sqref="Q4">
    <cfRule type="expression" priority="151">
      <formula>$D$1&lt;Q4</formula>
    </cfRule>
    <cfRule type="expression" priority="152">
      <formula>$D$1&gt;Q4</formula>
    </cfRule>
  </conditionalFormatting>
  <conditionalFormatting sqref="Q4">
    <cfRule type="expression" dxfId="12711" priority="153">
      <formula>$D$1&lt;Q4</formula>
    </cfRule>
    <cfRule type="expression" dxfId="12710" priority="154">
      <formula>$D$1&gt;Q4</formula>
    </cfRule>
  </conditionalFormatting>
  <conditionalFormatting sqref="Q4">
    <cfRule type="expression" dxfId="12709" priority="155">
      <formula>$D$1&lt;Q4</formula>
    </cfRule>
    <cfRule type="expression" dxfId="12708" priority="156">
      <formula>$D$1&gt;Q4</formula>
    </cfRule>
  </conditionalFormatting>
  <conditionalFormatting sqref="Q4">
    <cfRule type="expression" dxfId="12707" priority="157">
      <formula>$D$1&lt;Q4</formula>
    </cfRule>
    <cfRule type="expression" dxfId="12706" priority="158">
      <formula>$D$1&gt;Q4</formula>
    </cfRule>
  </conditionalFormatting>
  <conditionalFormatting sqref="Q4">
    <cfRule type="expression" priority="159">
      <formula>$D$1&lt;Q4</formula>
    </cfRule>
    <cfRule type="expression" priority="160">
      <formula>$D$1&gt;Q4</formula>
    </cfRule>
  </conditionalFormatting>
  <conditionalFormatting sqref="Q4">
    <cfRule type="expression" priority="161">
      <formula>$D$1&lt;Q4</formula>
    </cfRule>
    <cfRule type="expression" dxfId="12705" priority="162">
      <formula>$D$1&gt;Q4</formula>
    </cfRule>
  </conditionalFormatting>
  <conditionalFormatting sqref="Q4">
    <cfRule type="expression" dxfId="12704" priority="163">
      <formula>$D$1&lt;Q4</formula>
    </cfRule>
    <cfRule type="expression" dxfId="12703" priority="164">
      <formula>$D$1&gt;Q4</formula>
    </cfRule>
  </conditionalFormatting>
  <conditionalFormatting sqref="Q4">
    <cfRule type="expression" dxfId="12702" priority="165">
      <formula>$D$1&lt;Q4</formula>
    </cfRule>
    <cfRule type="expression" dxfId="12701" priority="166">
      <formula>$D$1&gt;Q4</formula>
    </cfRule>
  </conditionalFormatting>
  <conditionalFormatting sqref="Q4">
    <cfRule type="expression" dxfId="12700" priority="167">
      <formula>$D$1&lt;Q4</formula>
    </cfRule>
    <cfRule type="expression" dxfId="12699" priority="168">
      <formula>$D$1&gt;Q4</formula>
    </cfRule>
  </conditionalFormatting>
  <conditionalFormatting sqref="Q4">
    <cfRule type="expression" dxfId="12698" priority="169">
      <formula>$D$1&lt;Q4</formula>
    </cfRule>
    <cfRule type="expression" priority="170">
      <formula>$D$1&gt;Q4</formula>
    </cfRule>
  </conditionalFormatting>
  <conditionalFormatting sqref="I5 N5:P5 K5">
    <cfRule type="cellIs" priority="171" operator="equal">
      <formula>5</formula>
    </cfRule>
    <cfRule type="cellIs" priority="172" operator="equal">
      <formula>4</formula>
    </cfRule>
    <cfRule type="cellIs" dxfId="12697" priority="173" operator="equal">
      <formula>3</formula>
    </cfRule>
  </conditionalFormatting>
  <conditionalFormatting sqref="H3:K3 M3:P3 I4 K4:L4 N4:P4">
    <cfRule type="expression" dxfId="12696" priority="174">
      <formula>$D$1&lt;H3</formula>
    </cfRule>
    <cfRule type="expression" dxfId="12695" priority="175">
      <formula>$D$1&gt;H3</formula>
    </cfRule>
  </conditionalFormatting>
  <conditionalFormatting sqref="P3:P4">
    <cfRule type="expression" dxfId="12694" priority="176">
      <formula>$D$1&lt;P3</formula>
    </cfRule>
    <cfRule type="expression" priority="177">
      <formula>$D$1&gt;P3</formula>
    </cfRule>
  </conditionalFormatting>
  <conditionalFormatting sqref="P4">
    <cfRule type="expression" priority="178">
      <formula>$D$1&lt;P4</formula>
    </cfRule>
    <cfRule type="expression" priority="179">
      <formula>$D$1&gt;P4</formula>
    </cfRule>
  </conditionalFormatting>
  <conditionalFormatting sqref="F4">
    <cfRule type="expression" dxfId="12693" priority="180">
      <formula>$D$1&lt;F4</formula>
    </cfRule>
    <cfRule type="expression" dxfId="12692" priority="181">
      <formula>$D$1&gt;F4</formula>
    </cfRule>
  </conditionalFormatting>
  <conditionalFormatting sqref="F4">
    <cfRule type="expression" dxfId="12691" priority="182">
      <formula>$D$1&lt;F4</formula>
    </cfRule>
    <cfRule type="expression" dxfId="12690" priority="183">
      <formula>$D$1&gt;F4</formula>
    </cfRule>
  </conditionalFormatting>
  <conditionalFormatting sqref="F4">
    <cfRule type="expression" priority="184">
      <formula>$D$1&lt;F4</formula>
    </cfRule>
    <cfRule type="expression" priority="185">
      <formula>$D$1&gt;F4</formula>
    </cfRule>
  </conditionalFormatting>
  <conditionalFormatting sqref="F4">
    <cfRule type="expression" priority="186">
      <formula>$D$1&lt;F4</formula>
    </cfRule>
    <cfRule type="expression" dxfId="12689" priority="187">
      <formula>$D$1&gt;F4</formula>
    </cfRule>
  </conditionalFormatting>
  <conditionalFormatting sqref="F4">
    <cfRule type="expression" dxfId="12688" priority="188">
      <formula>$D$1&lt;F4</formula>
    </cfRule>
    <cfRule type="expression" dxfId="12687" priority="189">
      <formula>$D$1&gt;F4</formula>
    </cfRule>
  </conditionalFormatting>
  <conditionalFormatting sqref="F4">
    <cfRule type="expression" dxfId="12686" priority="190">
      <formula>$D$1&lt;F4</formula>
    </cfRule>
    <cfRule type="expression" priority="191">
      <formula>$D$1&gt;F4</formula>
    </cfRule>
  </conditionalFormatting>
  <conditionalFormatting sqref="F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F3">
    <cfRule type="expression" priority="195">
      <formula>$D$1&lt;F3</formula>
    </cfRule>
    <cfRule type="expression" priority="196">
      <formula>$D$1&gt;F3</formula>
    </cfRule>
  </conditionalFormatting>
  <conditionalFormatting sqref="F5">
    <cfRule type="cellIs" dxfId="12685" priority="197" operator="equal">
      <formula>5</formula>
    </cfRule>
    <cfRule type="cellIs" dxfId="12684" priority="198" operator="equal">
      <formula>4</formula>
    </cfRule>
    <cfRule type="cellIs" dxfId="12683" priority="199" operator="equal">
      <formula>3</formula>
    </cfRule>
  </conditionalFormatting>
  <conditionalFormatting sqref="F3">
    <cfRule type="expression" dxfId="12682" priority="200">
      <formula>$D$1&lt;F3</formula>
    </cfRule>
    <cfRule type="expression" priority="201">
      <formula>$D$1&gt;F3</formula>
    </cfRule>
  </conditionalFormatting>
  <conditionalFormatting sqref="J3">
    <cfRule type="expression" priority="202">
      <formula>$D$1&lt;J3</formula>
    </cfRule>
    <cfRule type="expression" priority="203">
      <formula>$D$1&gt;J3</formula>
    </cfRule>
  </conditionalFormatting>
  <conditionalFormatting sqref="M3:N3 N4:P4">
    <cfRule type="expression" dxfId="12681" priority="204">
      <formula>$D$1&lt;M3</formula>
    </cfRule>
    <cfRule type="expression" dxfId="12680" priority="205">
      <formula>$D$1&gt;M3</formula>
    </cfRule>
  </conditionalFormatting>
  <conditionalFormatting sqref="N4:P4">
    <cfRule type="expression" dxfId="12679" priority="206">
      <formula>$D$1&lt;N4</formula>
    </cfRule>
    <cfRule type="expression" dxfId="12678" priority="207">
      <formula>$D$1&gt;N4</formula>
    </cfRule>
  </conditionalFormatting>
  <conditionalFormatting sqref="H3:I3 I4">
    <cfRule type="expression" dxfId="12677" priority="208">
      <formula>$D$1&lt;H3</formula>
    </cfRule>
    <cfRule type="expression" dxfId="12676" priority="209">
      <formula>$D$1&gt;H3</formula>
    </cfRule>
  </conditionalFormatting>
  <conditionalFormatting sqref="L5">
    <cfRule type="cellIs" dxfId="12675" priority="210" operator="equal">
      <formula>5</formula>
    </cfRule>
    <cfRule type="cellIs" dxfId="12674" priority="211" operator="equal">
      <formula>4</formula>
    </cfRule>
    <cfRule type="cellIs" priority="212" operator="equal">
      <formula>3</formula>
    </cfRule>
  </conditionalFormatting>
  <conditionalFormatting sqref="L4">
    <cfRule type="expression" priority="213">
      <formula>$D$1&lt;L4</formula>
    </cfRule>
    <cfRule type="expression" priority="214">
      <formula>$D$1&gt;L4</formula>
    </cfRule>
  </conditionalFormatting>
  <conditionalFormatting sqref="L4">
    <cfRule type="expression" dxfId="12673" priority="215">
      <formula>$D$1&lt;L4</formula>
    </cfRule>
    <cfRule type="expression" dxfId="12672" priority="216">
      <formula>$D$1&gt;L4</formula>
    </cfRule>
  </conditionalFormatting>
  <conditionalFormatting sqref="L4">
    <cfRule type="expression" dxfId="12671" priority="217">
      <formula>$D$1&lt;L4</formula>
    </cfRule>
    <cfRule type="expression" dxfId="12670" priority="218">
      <formula>$D$1&gt;L4</formula>
    </cfRule>
  </conditionalFormatting>
  <conditionalFormatting sqref="L4">
    <cfRule type="expression" priority="219">
      <formula>$D$1&lt;L4</formula>
    </cfRule>
    <cfRule type="expression" priority="220">
      <formula>$D$1&gt;L4</formula>
    </cfRule>
  </conditionalFormatting>
  <conditionalFormatting sqref="L4">
    <cfRule type="expression" priority="221">
      <formula>$D$1&lt;L4</formula>
    </cfRule>
    <cfRule type="expression" dxfId="12669" priority="222">
      <formula>$D$1&gt;L4</formula>
    </cfRule>
  </conditionalFormatting>
  <conditionalFormatting sqref="F5">
    <cfRule type="cellIs" dxfId="12668" priority="223" operator="equal">
      <formula>5</formula>
    </cfRule>
    <cfRule type="cellIs" dxfId="12667" priority="224" operator="equal">
      <formula>4</formula>
    </cfRule>
    <cfRule type="cellIs" dxfId="12666" priority="225" operator="equal">
      <formula>3</formula>
    </cfRule>
  </conditionalFormatting>
  <conditionalFormatting sqref="I5">
    <cfRule type="cellIs" dxfId="12665" priority="226" operator="equal">
      <formula>5</formula>
    </cfRule>
    <cfRule type="cellIs" dxfId="12664" priority="227" operator="equal">
      <formula>4</formula>
    </cfRule>
    <cfRule type="cellIs" dxfId="12663" priority="228" operator="equal">
      <formula>3</formula>
    </cfRule>
  </conditionalFormatting>
  <conditionalFormatting sqref="I4">
    <cfRule type="expression" dxfId="12662" priority="229">
      <formula>$D$1&lt;I4</formula>
    </cfRule>
    <cfRule type="expression" dxfId="12661" priority="230">
      <formula>$D$1&gt;I4</formula>
    </cfRule>
  </conditionalFormatting>
  <conditionalFormatting sqref="I5">
    <cfRule type="cellIs" priority="231" operator="equal">
      <formula>5</formula>
    </cfRule>
    <cfRule type="cellIs" priority="232" operator="equal">
      <formula>4</formula>
    </cfRule>
    <cfRule type="cellIs" priority="233" operator="equal">
      <formula>3</formula>
    </cfRule>
  </conditionalFormatting>
  <conditionalFormatting sqref="I4">
    <cfRule type="expression" priority="234">
      <formula>$D$1&lt;I4</formula>
    </cfRule>
    <cfRule type="expression" dxfId="12660" priority="235">
      <formula>$D$1&gt;I4</formula>
    </cfRule>
  </conditionalFormatting>
  <conditionalFormatting sqref="I5">
    <cfRule type="cellIs" dxfId="12659" priority="236" operator="equal">
      <formula>5</formula>
    </cfRule>
    <cfRule type="cellIs" dxfId="12658" priority="237" operator="equal">
      <formula>4</formula>
    </cfRule>
    <cfRule type="cellIs" dxfId="12657" priority="238" operator="equal">
      <formula>3</formula>
    </cfRule>
  </conditionalFormatting>
  <conditionalFormatting sqref="I4">
    <cfRule type="expression" dxfId="12656" priority="239">
      <formula>$D$1&lt;I4</formula>
    </cfRule>
    <cfRule type="expression" dxfId="12655" priority="240">
      <formula>$D$1&gt;I4</formula>
    </cfRule>
  </conditionalFormatting>
  <conditionalFormatting sqref="I5">
    <cfRule type="cellIs" dxfId="12654" priority="241" operator="equal">
      <formula>5</formula>
    </cfRule>
    <cfRule type="cellIs" dxfId="12653" priority="242" operator="equal">
      <formula>4</formula>
    </cfRule>
    <cfRule type="cellIs" dxfId="12652" priority="243" operator="equal">
      <formula>3</formula>
    </cfRule>
  </conditionalFormatting>
  <conditionalFormatting sqref="I4">
    <cfRule type="expression" priority="244">
      <formula>$D$1&lt;I4</formula>
    </cfRule>
    <cfRule type="expression" priority="245">
      <formula>$D$1&gt;I4</formula>
    </cfRule>
  </conditionalFormatting>
  <conditionalFormatting sqref="I5">
    <cfRule type="cellIs" priority="246" operator="equal">
      <formula>5</formula>
    </cfRule>
    <cfRule type="cellIs" dxfId="12651" priority="247" operator="equal">
      <formula>4</formula>
    </cfRule>
    <cfRule type="cellIs" dxfId="12650" priority="248" operator="equal">
      <formula>3</formula>
    </cfRule>
  </conditionalFormatting>
  <conditionalFormatting sqref="I4">
    <cfRule type="expression" dxfId="12649" priority="249">
      <formula>$D$1&lt;I4</formula>
    </cfRule>
    <cfRule type="expression" dxfId="12648" priority="250">
      <formula>$D$1&gt;I4</formula>
    </cfRule>
  </conditionalFormatting>
  <conditionalFormatting sqref="J3">
    <cfRule type="expression" dxfId="12647" priority="251">
      <formula>$D$1&lt;J3</formula>
    </cfRule>
    <cfRule type="expression" dxfId="12646" priority="252">
      <formula>$D$1&gt;J3</formula>
    </cfRule>
  </conditionalFormatting>
  <conditionalFormatting sqref="N5">
    <cfRule type="cellIs" dxfId="12645" priority="253" operator="equal">
      <formula>5</formula>
    </cfRule>
    <cfRule type="cellIs" dxfId="12644" priority="254" operator="equal">
      <formula>4</formula>
    </cfRule>
    <cfRule type="cellIs" dxfId="12643" priority="255" operator="equal">
      <formula>3</formula>
    </cfRule>
  </conditionalFormatting>
  <conditionalFormatting sqref="N4">
    <cfRule type="expression" priority="256">
      <formula>$D$1&lt;N4</formula>
    </cfRule>
    <cfRule type="expression" priority="257">
      <formula>$D$1&gt;N4</formula>
    </cfRule>
  </conditionalFormatting>
  <conditionalFormatting sqref="O5">
    <cfRule type="cellIs" priority="258" operator="equal">
      <formula>5</formula>
    </cfRule>
    <cfRule type="cellIs" dxfId="12642" priority="259" operator="equal">
      <formula>4</formula>
    </cfRule>
    <cfRule type="cellIs" dxfId="12641" priority="260" operator="equal">
      <formula>3</formula>
    </cfRule>
  </conditionalFormatting>
  <conditionalFormatting sqref="O4">
    <cfRule type="expression" priority="261">
      <formula>$D$1&lt;O4</formula>
    </cfRule>
    <cfRule type="expression" priority="262">
      <formula>$D$1&gt;O4</formula>
    </cfRule>
  </conditionalFormatting>
  <conditionalFormatting sqref="O5">
    <cfRule type="cellIs" priority="263" operator="equal">
      <formula>5</formula>
    </cfRule>
    <cfRule type="cellIs" priority="264" operator="equal">
      <formula>4</formula>
    </cfRule>
    <cfRule type="cellIs" priority="265" operator="equal">
      <formula>3</formula>
    </cfRule>
  </conditionalFormatting>
  <conditionalFormatting sqref="O4">
    <cfRule type="expression" priority="266">
      <formula>$D$1&lt;O4</formula>
    </cfRule>
    <cfRule type="expression" dxfId="12640" priority="267">
      <formula>$D$1&gt;O4</formula>
    </cfRule>
  </conditionalFormatting>
  <conditionalFormatting sqref="O4">
    <cfRule type="expression" dxfId="12639" priority="268">
      <formula>$D$1&lt;O4</formula>
    </cfRule>
    <cfRule type="expression" dxfId="12638" priority="269">
      <formula>$D$1&gt;O4</formula>
    </cfRule>
  </conditionalFormatting>
  <conditionalFormatting sqref="O4">
    <cfRule type="expression" dxfId="12637" priority="270">
      <formula>$D$1&lt;O4</formula>
    </cfRule>
    <cfRule type="expression" dxfId="12636" priority="271">
      <formula>$D$1&gt;O4</formula>
    </cfRule>
  </conditionalFormatting>
  <conditionalFormatting sqref="F5">
    <cfRule type="cellIs" dxfId="12635" priority="272" operator="equal">
      <formula>5</formula>
    </cfRule>
    <cfRule type="cellIs" priority="273" operator="equal">
      <formula>4</formula>
    </cfRule>
    <cfRule type="cellIs" priority="274" operator="equal">
      <formula>3</formula>
    </cfRule>
  </conditionalFormatting>
  <conditionalFormatting sqref="F3">
    <cfRule type="expression" priority="275">
      <formula>$D$1&lt;F3</formula>
    </cfRule>
    <cfRule type="expression" dxfId="12634" priority="276">
      <formula>$D$1&gt;F3</formula>
    </cfRule>
  </conditionalFormatting>
  <conditionalFormatting sqref="F5">
    <cfRule type="cellIs" dxfId="12633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F5">
    <cfRule type="cellIs" priority="280" operator="equal">
      <formula>5</formula>
    </cfRule>
    <cfRule type="cellIs" dxfId="12632" priority="281" operator="equal">
      <formula>4</formula>
    </cfRule>
    <cfRule type="cellIs" dxfId="12631" priority="282" operator="equal">
      <formula>3</formula>
    </cfRule>
  </conditionalFormatting>
  <conditionalFormatting sqref="F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L5">
    <cfRule type="cellIs" dxfId="12630" priority="286" operator="equal">
      <formula>5</formula>
    </cfRule>
    <cfRule type="cellIs" dxfId="12629" priority="287" operator="equal">
      <formula>4</formula>
    </cfRule>
    <cfRule type="cellIs" dxfId="12628" priority="288" operator="equal">
      <formula>3</formula>
    </cfRule>
  </conditionalFormatting>
  <conditionalFormatting sqref="L4">
    <cfRule type="expression" dxfId="12627" priority="289">
      <formula>$D$1&lt;L4</formula>
    </cfRule>
    <cfRule type="expression" dxfId="12626" priority="290">
      <formula>$D$1&gt;L4</formula>
    </cfRule>
  </conditionalFormatting>
  <conditionalFormatting sqref="L5">
    <cfRule type="cellIs" dxfId="12625" priority="291" operator="equal">
      <formula>5</formula>
    </cfRule>
    <cfRule type="cellIs" priority="292" operator="equal">
      <formula>4</formula>
    </cfRule>
    <cfRule type="cellIs" priority="293" operator="equal">
      <formula>3</formula>
    </cfRule>
  </conditionalFormatting>
  <conditionalFormatting sqref="L4">
    <cfRule type="expression" priority="294">
      <formula>$D$1&lt;L4</formula>
    </cfRule>
    <cfRule type="expression" dxfId="12624" priority="295">
      <formula>$D$1&gt;L4</formula>
    </cfRule>
  </conditionalFormatting>
  <conditionalFormatting sqref="L5">
    <cfRule type="cellIs" dxfId="12623" priority="296" operator="equal">
      <formula>5</formula>
    </cfRule>
    <cfRule type="cellIs" dxfId="12622" priority="297" operator="equal">
      <formula>4</formula>
    </cfRule>
    <cfRule type="cellIs" dxfId="12621" priority="298" operator="equal">
      <formula>3</formula>
    </cfRule>
  </conditionalFormatting>
  <conditionalFormatting sqref="L4">
    <cfRule type="expression" dxfId="12620" priority="299">
      <formula>$D$1&lt;L4</formula>
    </cfRule>
    <cfRule type="expression" dxfId="12619" priority="300">
      <formula>$D$1&gt;L4</formula>
    </cfRule>
  </conditionalFormatting>
  <conditionalFormatting sqref="L4">
    <cfRule type="expression" dxfId="12618" priority="301">
      <formula>$D$1&lt;L4</formula>
    </cfRule>
    <cfRule type="expression" dxfId="12617" priority="302">
      <formula>$D$1&gt;L4</formula>
    </cfRule>
  </conditionalFormatting>
  <conditionalFormatting sqref="L4">
    <cfRule type="expression" dxfId="12616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12615" priority="307">
      <formula>$D$1&lt;L4</formula>
    </cfRule>
    <cfRule type="expression" dxfId="12614" priority="308">
      <formula>$D$1&gt;L4</formula>
    </cfRule>
  </conditionalFormatting>
  <conditionalFormatting sqref="L4">
    <cfRule type="expression" priority="309">
      <formula>$D$1&lt;L4</formula>
    </cfRule>
    <cfRule type="expression" priority="310">
      <formula>$D$1&gt;L4</formula>
    </cfRule>
  </conditionalFormatting>
  <conditionalFormatting sqref="L4">
    <cfRule type="expression" priority="311">
      <formula>$D$1&lt;L4</formula>
    </cfRule>
    <cfRule type="expression" priority="312">
      <formula>$D$1&gt;L4</formula>
    </cfRule>
  </conditionalFormatting>
  <conditionalFormatting sqref="L4">
    <cfRule type="expression" priority="313">
      <formula>$D$1&lt;L4</formula>
    </cfRule>
    <cfRule type="expression" priority="314">
      <formula>$D$1&gt;L4</formula>
    </cfRule>
  </conditionalFormatting>
  <conditionalFormatting sqref="L4">
    <cfRule type="expression" dxfId="12613" priority="315">
      <formula>$D$1&lt;L4</formula>
    </cfRule>
    <cfRule type="expression" dxfId="12612" priority="316">
      <formula>$D$1&gt;L4</formula>
    </cfRule>
  </conditionalFormatting>
  <conditionalFormatting sqref="L4">
    <cfRule type="expression" dxfId="12611" priority="317">
      <formula>$D$1&lt;L4</formula>
    </cfRule>
    <cfRule type="expression" dxfId="12610" priority="318">
      <formula>$D$1&gt;L4</formula>
    </cfRule>
  </conditionalFormatting>
  <conditionalFormatting sqref="L4">
    <cfRule type="expression" dxfId="12609" priority="319">
      <formula>$D$1&lt;L4</formula>
    </cfRule>
    <cfRule type="expression" dxfId="12608" priority="320">
      <formula>$D$1&gt;L4</formula>
    </cfRule>
  </conditionalFormatting>
  <conditionalFormatting sqref="L4">
    <cfRule type="expression" priority="321">
      <formula>$D$1&lt;L4</formula>
    </cfRule>
    <cfRule type="expression" priority="322">
      <formula>$D$1&gt;L4</formula>
    </cfRule>
  </conditionalFormatting>
  <conditionalFormatting sqref="L4">
    <cfRule type="expression" priority="323">
      <formula>$D$1&lt;L4</formula>
    </cfRule>
    <cfRule type="expression" dxfId="12607" priority="324">
      <formula>$D$1&gt;L4</formula>
    </cfRule>
  </conditionalFormatting>
  <conditionalFormatting sqref="L4">
    <cfRule type="expression" dxfId="12606" priority="325">
      <formula>$D$1&lt;L4</formula>
    </cfRule>
    <cfRule type="expression" priority="326">
      <formula>$D$1&gt;L4</formula>
    </cfRule>
  </conditionalFormatting>
  <conditionalFormatting sqref="L4">
    <cfRule type="expression" priority="327">
      <formula>$D$1&lt;L4</formula>
    </cfRule>
    <cfRule type="expression" priority="328">
      <formula>$D$1&gt;L4</formula>
    </cfRule>
  </conditionalFormatting>
  <conditionalFormatting sqref="L4">
    <cfRule type="expression" dxfId="12605" priority="329">
      <formula>$D$1&lt;L4</formula>
    </cfRule>
    <cfRule type="expression" dxfId="12604" priority="330">
      <formula>$D$1&gt;L4</formula>
    </cfRule>
  </conditionalFormatting>
  <conditionalFormatting sqref="L4">
    <cfRule type="expression" priority="331">
      <formula>$D$1&lt;L4</formula>
    </cfRule>
    <cfRule type="expression" priority="332">
      <formula>$D$1&gt;L4</formula>
    </cfRule>
  </conditionalFormatting>
  <conditionalFormatting sqref="L4">
    <cfRule type="expression" priority="333">
      <formula>$D$1&lt;L4</formula>
    </cfRule>
    <cfRule type="expression" dxfId="12603" priority="334">
      <formula>$D$1&gt;L4</formula>
    </cfRule>
  </conditionalFormatting>
  <conditionalFormatting sqref="G3">
    <cfRule type="expression" dxfId="12602" priority="335">
      <formula>$D$1&lt;G3</formula>
    </cfRule>
    <cfRule type="expression" dxfId="12601" priority="336">
      <formula>$D$1&gt;G3</formula>
    </cfRule>
  </conditionalFormatting>
  <conditionalFormatting sqref="G3">
    <cfRule type="expression" dxfId="12600" priority="337">
      <formula>$D$1&lt;G3</formula>
    </cfRule>
    <cfRule type="expression" dxfId="12599" priority="338">
      <formula>$D$1&gt;G3</formula>
    </cfRule>
  </conditionalFormatting>
  <conditionalFormatting sqref="G3">
    <cfRule type="expression" dxfId="12598" priority="339">
      <formula>$D$1&lt;G3</formula>
    </cfRule>
    <cfRule type="expression" priority="340">
      <formula>$D$1&gt;G3</formula>
    </cfRule>
  </conditionalFormatting>
  <conditionalFormatting sqref="F4">
    <cfRule type="expression" priority="341">
      <formula>$D$1&lt;F4</formula>
    </cfRule>
    <cfRule type="expression" priority="342">
      <formula>$D$1&gt;F4</formula>
    </cfRule>
  </conditionalFormatting>
  <conditionalFormatting sqref="F4">
    <cfRule type="expression" dxfId="12597" priority="343">
      <formula>$D$1&lt;F4</formula>
    </cfRule>
    <cfRule type="expression" dxfId="12596" priority="344">
      <formula>$D$1&gt;F4</formula>
    </cfRule>
  </conditionalFormatting>
  <conditionalFormatting sqref="F4">
    <cfRule type="expression" dxfId="12595" priority="345">
      <formula>$D$1&lt;F4</formula>
    </cfRule>
    <cfRule type="expression" dxfId="12594" priority="346">
      <formula>$D$1&gt;F4</formula>
    </cfRule>
  </conditionalFormatting>
  <conditionalFormatting sqref="F4">
    <cfRule type="expression" priority="347">
      <formula>$D$1&lt;F4</formula>
    </cfRule>
    <cfRule type="expression" priority="348">
      <formula>$D$1&gt;F4</formula>
    </cfRule>
  </conditionalFormatting>
  <conditionalFormatting sqref="F4">
    <cfRule type="expression" priority="349">
      <formula>$D$1&lt;F4</formula>
    </cfRule>
    <cfRule type="expression" dxfId="12593" priority="350">
      <formula>$D$1&gt;F4</formula>
    </cfRule>
  </conditionalFormatting>
  <conditionalFormatting sqref="F4">
    <cfRule type="expression" dxfId="12592" priority="351">
      <formula>$D$1&lt;F4</formula>
    </cfRule>
    <cfRule type="expression" priority="352">
      <formula>$D$1&gt;F4</formula>
    </cfRule>
  </conditionalFormatting>
  <conditionalFormatting sqref="F4">
    <cfRule type="expression" priority="353">
      <formula>$D$1&lt;F4</formula>
    </cfRule>
    <cfRule type="expression" priority="354">
      <formula>$D$1&gt;F4</formula>
    </cfRule>
  </conditionalFormatting>
  <conditionalFormatting sqref="F4">
    <cfRule type="expression" priority="355">
      <formula>$D$1&lt;F4</formula>
    </cfRule>
    <cfRule type="expression" priority="356">
      <formula>$D$1&gt;F4</formula>
    </cfRule>
  </conditionalFormatting>
  <conditionalFormatting sqref="F4">
    <cfRule type="expression" priority="357">
      <formula>$D$1&lt;F4</formula>
    </cfRule>
    <cfRule type="expression" dxfId="12591" priority="358">
      <formula>$D$1&gt;F4</formula>
    </cfRule>
  </conditionalFormatting>
  <conditionalFormatting sqref="F4">
    <cfRule type="expression" dxfId="12590" priority="359">
      <formula>$D$1&lt;F4</formula>
    </cfRule>
    <cfRule type="expression" dxfId="12589" priority="360">
      <formula>$D$1&gt;F4</formula>
    </cfRule>
  </conditionalFormatting>
  <conditionalFormatting sqref="F4">
    <cfRule type="expression" dxfId="12588" priority="361">
      <formula>$D$1&lt;F4</formula>
    </cfRule>
    <cfRule type="expression" dxfId="12587" priority="362">
      <formula>$D$1&gt;F4</formula>
    </cfRule>
  </conditionalFormatting>
  <conditionalFormatting sqref="F4">
    <cfRule type="expression" dxfId="12586" priority="363">
      <formula>$D$1&lt;F4</formula>
    </cfRule>
    <cfRule type="expression" dxfId="12585" priority="364">
      <formula>$D$1&gt;F4</formula>
    </cfRule>
  </conditionalFormatting>
  <conditionalFormatting sqref="F4">
    <cfRule type="expression" dxfId="12584" priority="365">
      <formula>$D$1&lt;F4</formula>
    </cfRule>
    <cfRule type="expression" dxfId="12583" priority="366">
      <formula>$D$1&gt;F4</formula>
    </cfRule>
  </conditionalFormatting>
  <conditionalFormatting sqref="F4">
    <cfRule type="expression" dxfId="12582" priority="367">
      <formula>$D$1&lt;F4</formula>
    </cfRule>
    <cfRule type="expression" dxfId="12581" priority="368">
      <formula>$D$1&gt;F4</formula>
    </cfRule>
  </conditionalFormatting>
  <conditionalFormatting sqref="F4">
    <cfRule type="expression" dxfId="12580" priority="369">
      <formula>$D$1&lt;F4</formula>
    </cfRule>
    <cfRule type="expression" dxfId="12579" priority="370">
      <formula>$D$1&gt;F4</formula>
    </cfRule>
  </conditionalFormatting>
  <conditionalFormatting sqref="F4">
    <cfRule type="expression" dxfId="12578" priority="371">
      <formula>$D$1&lt;F4</formula>
    </cfRule>
    <cfRule type="expression" priority="372">
      <formula>$D$1&gt;F4</formula>
    </cfRule>
  </conditionalFormatting>
  <conditionalFormatting sqref="F4">
    <cfRule type="expression" priority="373">
      <formula>$D$1&lt;F4</formula>
    </cfRule>
    <cfRule type="expression" priority="374">
      <formula>$D$1&gt;F4</formula>
    </cfRule>
  </conditionalFormatting>
  <conditionalFormatting sqref="F4">
    <cfRule type="expression" dxfId="12577" priority="375">
      <formula>$D$1&lt;F4</formula>
    </cfRule>
    <cfRule type="expression" dxfId="12576" priority="376">
      <formula>$D$1&gt;F4</formula>
    </cfRule>
  </conditionalFormatting>
  <conditionalFormatting sqref="F4">
    <cfRule type="expression" dxfId="12575" priority="377">
      <formula>$D$1&lt;F4</formula>
    </cfRule>
    <cfRule type="expression" dxfId="12574" priority="378">
      <formula>$D$1&gt;F4</formula>
    </cfRule>
  </conditionalFormatting>
  <conditionalFormatting sqref="F4">
    <cfRule type="expression" dxfId="12573" priority="379">
      <formula>$D$1&lt;F4</formula>
    </cfRule>
    <cfRule type="expression" dxfId="12572" priority="380">
      <formula>$D$1&gt;F4</formula>
    </cfRule>
  </conditionalFormatting>
  <conditionalFormatting sqref="K3">
    <cfRule type="expression" dxfId="12571" priority="381">
      <formula>$D$1&lt;K3</formula>
    </cfRule>
    <cfRule type="expression" dxfId="12570" priority="382">
      <formula>$D$1&gt;K3</formula>
    </cfRule>
  </conditionalFormatting>
  <conditionalFormatting sqref="N5">
    <cfRule type="cellIs" dxfId="12569" priority="383" operator="equal">
      <formula>5</formula>
    </cfRule>
    <cfRule type="cellIs" dxfId="12568" priority="384" operator="equal">
      <formula>4</formula>
    </cfRule>
    <cfRule type="cellIs" dxfId="12567" priority="385" operator="equal">
      <formula>3</formula>
    </cfRule>
  </conditionalFormatting>
  <conditionalFormatting sqref="K4">
    <cfRule type="expression" dxfId="12566" priority="386">
      <formula>$D$1&lt;K4</formula>
    </cfRule>
    <cfRule type="expression" priority="387">
      <formula>$D$1&gt;K4</formula>
    </cfRule>
  </conditionalFormatting>
  <conditionalFormatting sqref="K4">
    <cfRule type="expression" priority="388">
      <formula>$D$1&lt;K4</formula>
    </cfRule>
    <cfRule type="expression" priority="389">
      <formula>$D$1&gt;K4</formula>
    </cfRule>
  </conditionalFormatting>
  <conditionalFormatting sqref="K4">
    <cfRule type="expression" priority="390">
      <formula>$D$1&lt;K4</formula>
    </cfRule>
    <cfRule type="expression" priority="391">
      <formula>$D$1&gt;K4</formula>
    </cfRule>
  </conditionalFormatting>
  <conditionalFormatting sqref="N4">
    <cfRule type="expression" dxfId="12565" priority="392">
      <formula>$D$1&lt;N4</formula>
    </cfRule>
    <cfRule type="expression" dxfId="12564" priority="393">
      <formula>$D$1&gt;N4</formula>
    </cfRule>
  </conditionalFormatting>
  <conditionalFormatting sqref="I5">
    <cfRule type="cellIs" dxfId="12563" priority="394" operator="equal">
      <formula>5</formula>
    </cfRule>
    <cfRule type="cellIs" dxfId="12562" priority="395" operator="equal">
      <formula>4</formula>
    </cfRule>
    <cfRule type="cellIs" dxfId="12561" priority="396" operator="equal">
      <formula>3</formula>
    </cfRule>
  </conditionalFormatting>
  <conditionalFormatting sqref="N5">
    <cfRule type="cellIs" dxfId="12560" priority="397" operator="equal">
      <formula>5</formula>
    </cfRule>
    <cfRule type="cellIs" dxfId="12559" priority="398" operator="equal">
      <formula>4</formula>
    </cfRule>
    <cfRule type="cellIs" dxfId="12558" priority="399" operator="equal">
      <formula>3</formula>
    </cfRule>
  </conditionalFormatting>
  <conditionalFormatting sqref="N4">
    <cfRule type="expression" dxfId="12557" priority="400">
      <formula>$D$1&lt;N4</formula>
    </cfRule>
    <cfRule type="expression" priority="401">
      <formula>$D$1&gt;N4</formula>
    </cfRule>
  </conditionalFormatting>
  <conditionalFormatting sqref="N5">
    <cfRule type="cellIs" priority="402" operator="equal">
      <formula>5</formula>
    </cfRule>
    <cfRule type="cellIs" priority="403" operator="equal">
      <formula>4</formula>
    </cfRule>
    <cfRule type="cellIs" dxfId="12556" priority="404" operator="equal">
      <formula>3</formula>
    </cfRule>
  </conditionalFormatting>
  <conditionalFormatting sqref="N4">
    <cfRule type="expression" dxfId="12555" priority="405">
      <formula>$D$1&lt;N4</formula>
    </cfRule>
    <cfRule type="expression" priority="406">
      <formula>$D$1&gt;N4</formula>
    </cfRule>
  </conditionalFormatting>
  <conditionalFormatting sqref="N5">
    <cfRule type="cellIs" priority="407" operator="equal">
      <formula>5</formula>
    </cfRule>
    <cfRule type="cellIs" priority="408" operator="equal">
      <formula>4</formula>
    </cfRule>
    <cfRule type="cellIs" priority="409" operator="equal">
      <formula>3</formula>
    </cfRule>
  </conditionalFormatting>
  <conditionalFormatting sqref="N4">
    <cfRule type="expression" priority="410">
      <formula>$D$1&lt;N4</formula>
    </cfRule>
    <cfRule type="expression" priority="411">
      <formula>$D$1&gt;N4</formula>
    </cfRule>
  </conditionalFormatting>
  <conditionalFormatting sqref="N4">
    <cfRule type="expression" dxfId="12554" priority="412">
      <formula>$D$1&lt;N4</formula>
    </cfRule>
    <cfRule type="expression" dxfId="12553" priority="413">
      <formula>$D$1&gt;N4</formula>
    </cfRule>
  </conditionalFormatting>
  <conditionalFormatting sqref="N4">
    <cfRule type="expression" dxfId="12552" priority="414">
      <formula>$D$1&lt;N4</formula>
    </cfRule>
    <cfRule type="expression" dxfId="12551" priority="415">
      <formula>$D$1&gt;N4</formula>
    </cfRule>
  </conditionalFormatting>
  <conditionalFormatting sqref="N4">
    <cfRule type="expression" dxfId="12550" priority="416">
      <formula>$D$1&lt;N4</formula>
    </cfRule>
    <cfRule type="expression" dxfId="12549" priority="417">
      <formula>$D$1&gt;N4</formula>
    </cfRule>
  </conditionalFormatting>
  <conditionalFormatting sqref="N4">
    <cfRule type="expression" priority="418">
      <formula>$D$1&lt;N4</formula>
    </cfRule>
    <cfRule type="expression" priority="419">
      <formula>$D$1&gt;N4</formula>
    </cfRule>
  </conditionalFormatting>
  <conditionalFormatting sqref="N4">
    <cfRule type="expression" priority="420">
      <formula>$D$1&lt;N4</formula>
    </cfRule>
    <cfRule type="expression" dxfId="12548" priority="421">
      <formula>$D$1&gt;N4</formula>
    </cfRule>
  </conditionalFormatting>
  <conditionalFormatting sqref="N4">
    <cfRule type="expression" dxfId="12547" priority="422">
      <formula>$D$1&lt;N4</formula>
    </cfRule>
    <cfRule type="expression" priority="423">
      <formula>$D$1&gt;N4</formula>
    </cfRule>
  </conditionalFormatting>
  <conditionalFormatting sqref="N4">
    <cfRule type="expression" priority="424">
      <formula>$D$1&lt;N4</formula>
    </cfRule>
    <cfRule type="expression" priority="425">
      <formula>$D$1&gt;N4</formula>
    </cfRule>
  </conditionalFormatting>
  <conditionalFormatting sqref="K4">
    <cfRule type="expression" dxfId="12546" priority="426">
      <formula>$D$1&lt;K4</formula>
    </cfRule>
    <cfRule type="expression" dxfId="12545" priority="427">
      <formula>$D$1&gt;K4</formula>
    </cfRule>
  </conditionalFormatting>
  <conditionalFormatting sqref="K3">
    <cfRule type="expression" priority="428">
      <formula>$D$1&lt;K3</formula>
    </cfRule>
    <cfRule type="expression" priority="429">
      <formula>$D$1&gt;K3</formula>
    </cfRule>
  </conditionalFormatting>
  <conditionalFormatting sqref="K4">
    <cfRule type="expression" priority="430">
      <formula>$D$1&lt;K4</formula>
    </cfRule>
    <cfRule type="expression" dxfId="12544" priority="431">
      <formula>$D$1&gt;K4</formula>
    </cfRule>
  </conditionalFormatting>
  <conditionalFormatting sqref="K4">
    <cfRule type="expression" dxfId="12543" priority="432">
      <formula>$D$1&lt;K4</formula>
    </cfRule>
    <cfRule type="expression" dxfId="12542" priority="433">
      <formula>$D$1&gt;K4</formula>
    </cfRule>
  </conditionalFormatting>
  <conditionalFormatting sqref="K4">
    <cfRule type="expression" dxfId="12541" priority="434">
      <formula>$D$1&lt;K4</formula>
    </cfRule>
    <cfRule type="expression" dxfId="12540" priority="435">
      <formula>$D$1&gt;K4</formula>
    </cfRule>
  </conditionalFormatting>
  <conditionalFormatting sqref="K5">
    <cfRule type="cellIs" dxfId="12539" priority="436" operator="equal">
      <formula>5</formula>
    </cfRule>
    <cfRule type="cellIs" priority="437" operator="equal">
      <formula>4</formula>
    </cfRule>
    <cfRule type="cellIs" priority="438" operator="equal">
      <formula>3</formula>
    </cfRule>
  </conditionalFormatting>
  <conditionalFormatting sqref="K4">
    <cfRule type="expression" priority="439">
      <formula>$D$1&lt;K4</formula>
    </cfRule>
    <cfRule type="expression" dxfId="12538" priority="440">
      <formula>$D$1&gt;K4</formula>
    </cfRule>
  </conditionalFormatting>
  <conditionalFormatting sqref="K4">
    <cfRule type="expression" dxfId="12537" priority="441">
      <formula>$D$1&lt;K4</formula>
    </cfRule>
    <cfRule type="expression" dxfId="12536" priority="442">
      <formula>$D$1&gt;K4</formula>
    </cfRule>
  </conditionalFormatting>
  <conditionalFormatting sqref="K4">
    <cfRule type="expression" dxfId="12535" priority="443">
      <formula>$D$1&lt;K4</formula>
    </cfRule>
    <cfRule type="expression" priority="444">
      <formula>$D$1&gt;K4</formula>
    </cfRule>
  </conditionalFormatting>
  <conditionalFormatting sqref="K4">
    <cfRule type="expression" priority="445">
      <formula>$D$1&lt;K4</formula>
    </cfRule>
    <cfRule type="expression" priority="446">
      <formula>$D$1&gt;K4</formula>
    </cfRule>
  </conditionalFormatting>
  <conditionalFormatting sqref="K4">
    <cfRule type="expression" dxfId="12534" priority="447">
      <formula>$D$1&lt;K4</formula>
    </cfRule>
    <cfRule type="expression" dxfId="12533" priority="448">
      <formula>$D$1&gt;K4</formula>
    </cfRule>
  </conditionalFormatting>
  <conditionalFormatting sqref="K4">
    <cfRule type="expression" priority="449">
      <formula>$D$1&lt;K4</formula>
    </cfRule>
    <cfRule type="expression" priority="450">
      <formula>$D$1&gt;K4</formula>
    </cfRule>
  </conditionalFormatting>
  <conditionalFormatting sqref="N4">
    <cfRule type="expression" priority="451">
      <formula>$D$1&lt;N4</formula>
    </cfRule>
    <cfRule type="expression" priority="452">
      <formula>$D$1&gt;N4</formula>
    </cfRule>
  </conditionalFormatting>
  <conditionalFormatting sqref="O5">
    <cfRule type="cellIs" priority="453" operator="equal">
      <formula>5</formula>
    </cfRule>
    <cfRule type="cellIs" priority="454" operator="equal">
      <formula>4</formula>
    </cfRule>
    <cfRule type="cellIs" dxfId="12532" priority="455" operator="equal">
      <formula>3</formula>
    </cfRule>
  </conditionalFormatting>
  <conditionalFormatting sqref="O4">
    <cfRule type="expression" dxfId="12531" priority="456">
      <formula>$D$1&lt;O4</formula>
    </cfRule>
    <cfRule type="expression" dxfId="12530" priority="457">
      <formula>$D$1&gt;O4</formula>
    </cfRule>
  </conditionalFormatting>
  <conditionalFormatting sqref="P5">
    <cfRule type="cellIs" dxfId="12529" priority="458" operator="equal">
      <formula>5</formula>
    </cfRule>
    <cfRule type="cellIs" dxfId="12528" priority="459" operator="equal">
      <formula>4</formula>
    </cfRule>
    <cfRule type="cellIs" dxfId="12527" priority="460" operator="equal">
      <formula>3</formula>
    </cfRule>
  </conditionalFormatting>
  <conditionalFormatting sqref="P4">
    <cfRule type="expression" dxfId="12526" priority="461">
      <formula>$D$1&lt;P4</formula>
    </cfRule>
    <cfRule type="expression" dxfId="12525" priority="462">
      <formula>$D$1&gt;P4</formula>
    </cfRule>
  </conditionalFormatting>
  <conditionalFormatting sqref="P5">
    <cfRule type="cellIs" dxfId="12524" priority="463" operator="equal">
      <formula>5</formula>
    </cfRule>
    <cfRule type="cellIs" dxfId="12523" priority="464" operator="equal">
      <formula>4</formula>
    </cfRule>
    <cfRule type="cellIs" dxfId="12522" priority="465" operator="equal">
      <formula>3</formula>
    </cfRule>
  </conditionalFormatting>
  <conditionalFormatting sqref="P4">
    <cfRule type="expression" dxfId="12521" priority="466">
      <formula>$D$1&lt;P4</formula>
    </cfRule>
    <cfRule type="expression" dxfId="12520" priority="467">
      <formula>$D$1&gt;P4</formula>
    </cfRule>
  </conditionalFormatting>
  <conditionalFormatting sqref="P4">
    <cfRule type="expression" dxfId="12519" priority="468">
      <formula>$D$1&lt;P4</formula>
    </cfRule>
    <cfRule type="expression" priority="469">
      <formula>$D$1&gt;P4</formula>
    </cfRule>
  </conditionalFormatting>
  <conditionalFormatting sqref="P4">
    <cfRule type="expression" priority="470">
      <formula>$D$1&lt;P4</formula>
    </cfRule>
    <cfRule type="expression" priority="471">
      <formula>$D$1&gt;P4</formula>
    </cfRule>
  </conditionalFormatting>
  <conditionalFormatting sqref="H3">
    <cfRule type="expression" dxfId="12518" priority="472">
      <formula>$D$1&lt;H3</formula>
    </cfRule>
    <cfRule type="expression" dxfId="12517" priority="473">
      <formula>$D$1&gt;H3</formula>
    </cfRule>
  </conditionalFormatting>
  <conditionalFormatting sqref="H3">
    <cfRule type="expression" dxfId="12516" priority="474">
      <formula>$D$1&lt;H3</formula>
    </cfRule>
    <cfRule type="expression" dxfId="12515" priority="475">
      <formula>$D$1&gt;H3</formula>
    </cfRule>
  </conditionalFormatting>
  <conditionalFormatting sqref="H3">
    <cfRule type="expression" priority="476">
      <formula>$D$1&lt;H3</formula>
    </cfRule>
    <cfRule type="expression" priority="477">
      <formula>$D$1&gt;H3</formula>
    </cfRule>
  </conditionalFormatting>
  <conditionalFormatting sqref="G5">
    <cfRule type="cellIs" priority="478" operator="equal">
      <formula>5</formula>
    </cfRule>
    <cfRule type="cellIs" dxfId="12514" priority="479" operator="equal">
      <formula>4</formula>
    </cfRule>
    <cfRule type="cellIs" dxfId="12513" priority="480" operator="equal">
      <formula>3</formula>
    </cfRule>
  </conditionalFormatting>
  <conditionalFormatting sqref="G5">
    <cfRule type="cellIs" dxfId="12512" priority="481" operator="equal">
      <formula>5</formula>
    </cfRule>
    <cfRule type="cellIs" dxfId="12511" priority="482" operator="equal">
      <formula>4</formula>
    </cfRule>
    <cfRule type="cellIs" dxfId="12510" priority="483" operator="equal">
      <formula>3</formula>
    </cfRule>
  </conditionalFormatting>
  <conditionalFormatting sqref="G4">
    <cfRule type="expression" dxfId="12509" priority="484">
      <formula>$D$1&lt;G4</formula>
    </cfRule>
    <cfRule type="expression" dxfId="12508" priority="485">
      <formula>$D$1&gt;G4</formula>
    </cfRule>
  </conditionalFormatting>
  <conditionalFormatting sqref="G4">
    <cfRule type="expression" dxfId="12507" priority="486">
      <formula>$D$1&lt;G4</formula>
    </cfRule>
    <cfRule type="expression" dxfId="12506" priority="487">
      <formula>$D$1&gt;G4</formula>
    </cfRule>
  </conditionalFormatting>
  <conditionalFormatting sqref="G5">
    <cfRule type="cellIs" priority="488" operator="equal">
      <formula>5</formula>
    </cfRule>
    <cfRule type="cellIs" priority="489" operator="equal">
      <formula>4</formula>
    </cfRule>
    <cfRule type="cellIs" priority="490" operator="equal">
      <formula>3</formula>
    </cfRule>
  </conditionalFormatting>
  <conditionalFormatting sqref="G4">
    <cfRule type="expression" dxfId="12505" priority="491">
      <formula>$D$1&lt;G4</formula>
    </cfRule>
    <cfRule type="expression" dxfId="12504" priority="492">
      <formula>$D$1&gt;G4</formula>
    </cfRule>
  </conditionalFormatting>
  <conditionalFormatting sqref="G5">
    <cfRule type="cellIs" priority="493" operator="equal">
      <formula>5</formula>
    </cfRule>
    <cfRule type="cellIs" priority="494" operator="equal">
      <formula>4</formula>
    </cfRule>
    <cfRule type="cellIs" priority="495" operator="equal">
      <formula>3</formula>
    </cfRule>
  </conditionalFormatting>
  <conditionalFormatting sqref="G4">
    <cfRule type="expression" priority="496">
      <formula>$D$1&lt;G4</formula>
    </cfRule>
    <cfRule type="expression" priority="497">
      <formula>$D$1&gt;G4</formula>
    </cfRule>
  </conditionalFormatting>
  <conditionalFormatting sqref="G4">
    <cfRule type="expression" priority="498">
      <formula>$D$1&lt;G4</formula>
    </cfRule>
    <cfRule type="expression" dxfId="12503" priority="499">
      <formula>$D$1&gt;G4</formula>
    </cfRule>
  </conditionalFormatting>
  <conditionalFormatting sqref="G4">
    <cfRule type="expression" dxfId="12502" priority="500">
      <formula>$D$1&lt;G4</formula>
    </cfRule>
    <cfRule type="expression" dxfId="12501" priority="501">
      <formula>$D$1&gt;G4</formula>
    </cfRule>
  </conditionalFormatting>
  <conditionalFormatting sqref="G4">
    <cfRule type="expression" dxfId="12500" priority="502">
      <formula>$D$1&lt;G4</formula>
    </cfRule>
    <cfRule type="expression" dxfId="12499" priority="503">
      <formula>$D$1&gt;G4</formula>
    </cfRule>
  </conditionalFormatting>
  <conditionalFormatting sqref="G4">
    <cfRule type="expression" dxfId="12498" priority="504">
      <formula>$D$1&lt;G4</formula>
    </cfRule>
    <cfRule type="expression" priority="505">
      <formula>$D$1&gt;G4</formula>
    </cfRule>
  </conditionalFormatting>
  <conditionalFormatting sqref="G4">
    <cfRule type="expression" priority="506">
      <formula>$D$1&lt;G4</formula>
    </cfRule>
    <cfRule type="expression" priority="507">
      <formula>$D$1&gt;G4</formula>
    </cfRule>
  </conditionalFormatting>
  <conditionalFormatting sqref="G4">
    <cfRule type="expression" dxfId="12497" priority="508">
      <formula>$D$1&lt;G4</formula>
    </cfRule>
    <cfRule type="expression" dxfId="12496" priority="509">
      <formula>$D$1&gt;G4</formula>
    </cfRule>
  </conditionalFormatting>
  <conditionalFormatting sqref="G4">
    <cfRule type="expression" priority="510">
      <formula>$D$1&lt;G4</formula>
    </cfRule>
    <cfRule type="expression" priority="511">
      <formula>$D$1&gt;G4</formula>
    </cfRule>
  </conditionalFormatting>
  <conditionalFormatting sqref="G4">
    <cfRule type="expression" priority="512">
      <formula>$D$1&lt;G4</formula>
    </cfRule>
    <cfRule type="expression" dxfId="12495" priority="513">
      <formula>$D$1&gt;G4</formula>
    </cfRule>
  </conditionalFormatting>
  <conditionalFormatting sqref="G4">
    <cfRule type="expression" dxfId="12494" priority="514">
      <formula>$D$1&lt;G4</formula>
    </cfRule>
    <cfRule type="expression" priority="515">
      <formula>$D$1&gt;G4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I3">
    <cfRule type="expression" dxfId="12493" priority="518">
      <formula>$D$1&lt;I3</formula>
    </cfRule>
    <cfRule type="expression" dxfId="12492" priority="519">
      <formula>$D$1&gt;I3</formula>
    </cfRule>
  </conditionalFormatting>
  <conditionalFormatting sqref="K5">
    <cfRule type="cellIs" dxfId="12491" priority="520" operator="equal">
      <formula>5</formula>
    </cfRule>
    <cfRule type="cellIs" dxfId="12490" priority="521" operator="equal">
      <formula>4</formula>
    </cfRule>
    <cfRule type="cellIs" dxfId="12489" priority="522" operator="equal">
      <formula>3</formula>
    </cfRule>
  </conditionalFormatting>
  <conditionalFormatting sqref="K3:K4">
    <cfRule type="expression" dxfId="12488" priority="523">
      <formula>$D$1&lt;K3</formula>
    </cfRule>
    <cfRule type="expression" priority="524">
      <formula>$D$1&gt;K3</formula>
    </cfRule>
  </conditionalFormatting>
  <conditionalFormatting sqref="K4">
    <cfRule type="expression" priority="525">
      <formula>$D$1&lt;K4</formula>
    </cfRule>
    <cfRule type="expression" priority="526">
      <formula>$D$1&gt;K4</formula>
    </cfRule>
  </conditionalFormatting>
  <conditionalFormatting sqref="I4">
    <cfRule type="expression" dxfId="12487" priority="527">
      <formula>$D$1&lt;I4</formula>
    </cfRule>
    <cfRule type="expression" dxfId="12486" priority="528">
      <formula>$D$1&gt;I4</formula>
    </cfRule>
  </conditionalFormatting>
  <conditionalFormatting sqref="I4">
    <cfRule type="expression" dxfId="12485" priority="529">
      <formula>$D$1&lt;I4</formula>
    </cfRule>
    <cfRule type="expression" dxfId="12484" priority="530">
      <formula>$D$1&gt;I4</formula>
    </cfRule>
  </conditionalFormatting>
  <conditionalFormatting sqref="I4">
    <cfRule type="expression" priority="531">
      <formula>$D$1&lt;I4</formula>
    </cfRule>
    <cfRule type="expression" priority="532">
      <formula>$D$1&gt;I4</formula>
    </cfRule>
  </conditionalFormatting>
  <conditionalFormatting sqref="K4">
    <cfRule type="expression" priority="533">
      <formula>$D$1&lt;K4</formula>
    </cfRule>
    <cfRule type="expression" dxfId="12483" priority="534">
      <formula>$D$1&gt;K4</formula>
    </cfRule>
  </conditionalFormatting>
  <conditionalFormatting sqref="K5">
    <cfRule type="cellIs" dxfId="12482" priority="535" operator="equal">
      <formula>5</formula>
    </cfRule>
    <cfRule type="cellIs" priority="536" operator="equal">
      <formula>4</formula>
    </cfRule>
    <cfRule type="cellIs" priority="537" operator="equal">
      <formula>3</formula>
    </cfRule>
  </conditionalFormatting>
  <conditionalFormatting sqref="K4">
    <cfRule type="expression" priority="538">
      <formula>$D$1&lt;K4</formula>
    </cfRule>
    <cfRule type="expression" priority="539">
      <formula>$D$1&gt;K4</formula>
    </cfRule>
  </conditionalFormatting>
  <conditionalFormatting sqref="K5">
    <cfRule type="cellIs" priority="540" operator="equal">
      <formula>5</formula>
    </cfRule>
    <cfRule type="cellIs" priority="541" operator="equal">
      <formula>4</formula>
    </cfRule>
    <cfRule type="cellIs" dxfId="12481" priority="542" operator="equal">
      <formula>3</formula>
    </cfRule>
  </conditionalFormatting>
  <conditionalFormatting sqref="K4">
    <cfRule type="expression" dxfId="12480" priority="543">
      <formula>$D$1&lt;K4</formula>
    </cfRule>
    <cfRule type="expression" dxfId="12479" priority="544">
      <formula>$D$1&gt;K4</formula>
    </cfRule>
  </conditionalFormatting>
  <conditionalFormatting sqref="K5">
    <cfRule type="cellIs" dxfId="12478" priority="545" operator="equal">
      <formula>5</formula>
    </cfRule>
    <cfRule type="cellIs" dxfId="12477" priority="546" operator="equal">
      <formula>4</formula>
    </cfRule>
    <cfRule type="cellIs" dxfId="12476" priority="547" operator="equal">
      <formula>3</formula>
    </cfRule>
  </conditionalFormatting>
  <conditionalFormatting sqref="K4">
    <cfRule type="expression" dxfId="12475" priority="548">
      <formula>$D$1&lt;K4</formula>
    </cfRule>
    <cfRule type="expression" dxfId="12474" priority="549">
      <formula>$D$1&gt;K4</formula>
    </cfRule>
  </conditionalFormatting>
  <conditionalFormatting sqref="K4">
    <cfRule type="expression" dxfId="12473" priority="550">
      <formula>$D$1&lt;K4</formula>
    </cfRule>
    <cfRule type="expression" dxfId="12472" priority="551">
      <formula>$D$1&gt;K4</formula>
    </cfRule>
  </conditionalFormatting>
  <conditionalFormatting sqref="K4">
    <cfRule type="expression" dxfId="12471" priority="552">
      <formula>$D$1&lt;K4</formula>
    </cfRule>
    <cfRule type="expression" dxfId="12470" priority="553">
      <formula>$D$1&gt;K4</formula>
    </cfRule>
  </conditionalFormatting>
  <conditionalFormatting sqref="K4">
    <cfRule type="expression" dxfId="12469" priority="554">
      <formula>$D$1&lt;K4</formula>
    </cfRule>
    <cfRule type="expression" dxfId="12468" priority="555">
      <formula>$D$1&gt;K4</formula>
    </cfRule>
  </conditionalFormatting>
  <conditionalFormatting sqref="K4">
    <cfRule type="expression" priority="556">
      <formula>$D$1&lt;K4</formula>
    </cfRule>
    <cfRule type="expression" priority="557">
      <formula>$D$1&gt;K4</formula>
    </cfRule>
  </conditionalFormatting>
  <conditionalFormatting sqref="K4">
    <cfRule type="expression" priority="558">
      <formula>$D$1&lt;K4</formula>
    </cfRule>
    <cfRule type="expression" dxfId="12467" priority="559">
      <formula>$D$1&gt;K4</formula>
    </cfRule>
  </conditionalFormatting>
  <conditionalFormatting sqref="K4">
    <cfRule type="expression" dxfId="12466" priority="560">
      <formula>$D$1&lt;K4</formula>
    </cfRule>
    <cfRule type="expression" dxfId="12465" priority="561">
      <formula>$D$1&gt;K4</formula>
    </cfRule>
  </conditionalFormatting>
  <conditionalFormatting sqref="K4">
    <cfRule type="expression" dxfId="12464" priority="562">
      <formula>$D$1&lt;K4</formula>
    </cfRule>
    <cfRule type="expression" dxfId="12463" priority="563">
      <formula>$D$1&gt;K4</formula>
    </cfRule>
  </conditionalFormatting>
  <conditionalFormatting sqref="I4">
    <cfRule type="expression" dxfId="12462" priority="564">
      <formula>$D$1&lt;I4</formula>
    </cfRule>
    <cfRule type="expression" dxfId="12461" priority="565">
      <formula>$D$1&gt;I4</formula>
    </cfRule>
  </conditionalFormatting>
  <conditionalFormatting sqref="I3">
    <cfRule type="expression" dxfId="12460" priority="566">
      <formula>$D$1&lt;I3</formula>
    </cfRule>
    <cfRule type="expression" dxfId="12459" priority="567">
      <formula>$D$1&gt;I3</formula>
    </cfRule>
  </conditionalFormatting>
  <conditionalFormatting sqref="I4">
    <cfRule type="expression" dxfId="12458" priority="568">
      <formula>$D$1&lt;I4</formula>
    </cfRule>
    <cfRule type="expression" dxfId="12457" priority="569">
      <formula>$D$1&gt;I4</formula>
    </cfRule>
  </conditionalFormatting>
  <conditionalFormatting sqref="I4">
    <cfRule type="expression" dxfId="12456" priority="570">
      <formula>$D$1&lt;I4</formula>
    </cfRule>
    <cfRule type="expression" priority="571">
      <formula>$D$1&gt;I4</formula>
    </cfRule>
  </conditionalFormatting>
  <conditionalFormatting sqref="I4">
    <cfRule type="expression" priority="572">
      <formula>$D$1&lt;I4</formula>
    </cfRule>
    <cfRule type="expression" priority="573">
      <formula>$D$1&gt;I4</formula>
    </cfRule>
  </conditionalFormatting>
  <conditionalFormatting sqref="I5">
    <cfRule type="cellIs" dxfId="12455" priority="574" operator="equal">
      <formula>5</formula>
    </cfRule>
    <cfRule type="cellIs" dxfId="12454" priority="575" operator="equal">
      <formula>4</formula>
    </cfRule>
    <cfRule type="cellIs" dxfId="12453" priority="576" operator="equal">
      <formula>3</formula>
    </cfRule>
  </conditionalFormatting>
  <conditionalFormatting sqref="I4">
    <cfRule type="expression" dxfId="12452" priority="577">
      <formula>$D$1&lt;I4</formula>
    </cfRule>
    <cfRule type="expression" priority="578">
      <formula>$D$1&gt;I4</formula>
    </cfRule>
  </conditionalFormatting>
  <conditionalFormatting sqref="I4">
    <cfRule type="expression" priority="579">
      <formula>$D$1&lt;I4</formula>
    </cfRule>
    <cfRule type="expression" priority="580">
      <formula>$D$1&gt;I4</formula>
    </cfRule>
  </conditionalFormatting>
  <conditionalFormatting sqref="I4">
    <cfRule type="expression" dxfId="12451" priority="581">
      <formula>$D$1&lt;I4</formula>
    </cfRule>
    <cfRule type="expression" dxfId="12450" priority="582">
      <formula>$D$1&gt;I4</formula>
    </cfRule>
  </conditionalFormatting>
  <conditionalFormatting sqref="I4">
    <cfRule type="expression" dxfId="12449" priority="583">
      <formula>$D$1&lt;I4</formula>
    </cfRule>
    <cfRule type="expression" dxfId="12448" priority="584">
      <formula>$D$1&gt;I4</formula>
    </cfRule>
  </conditionalFormatting>
  <conditionalFormatting sqref="I4">
    <cfRule type="expression" dxfId="12447" priority="585">
      <formula>$D$1&lt;I4</formula>
    </cfRule>
    <cfRule type="expression" dxfId="12446" priority="586">
      <formula>$D$1&gt;I4</formula>
    </cfRule>
  </conditionalFormatting>
  <conditionalFormatting sqref="I4">
    <cfRule type="expression" dxfId="12445" priority="587">
      <formula>$D$1&lt;I4</formula>
    </cfRule>
    <cfRule type="expression" dxfId="12444" priority="588">
      <formula>$D$1&gt;I4</formula>
    </cfRule>
  </conditionalFormatting>
  <conditionalFormatting sqref="K4">
    <cfRule type="expression" dxfId="12443" priority="589">
      <formula>$D$1&lt;K4</formula>
    </cfRule>
    <cfRule type="expression" dxfId="12442" priority="590">
      <formula>$D$1&gt;K4</formula>
    </cfRule>
  </conditionalFormatting>
  <conditionalFormatting sqref="J3">
    <cfRule type="expression" dxfId="12441" priority="591">
      <formula>$D$1&lt;J3</formula>
    </cfRule>
    <cfRule type="expression" dxfId="12440" priority="592">
      <formula>$D$1&gt;J3</formula>
    </cfRule>
  </conditionalFormatting>
  <conditionalFormatting sqref="I5">
    <cfRule type="cellIs" dxfId="12439" priority="593" operator="equal">
      <formula>5</formula>
    </cfRule>
    <cfRule type="cellIs" dxfId="12438" priority="594" operator="equal">
      <formula>4</formula>
    </cfRule>
    <cfRule type="cellIs" dxfId="12437" priority="595" operator="equal">
      <formula>3</formula>
    </cfRule>
  </conditionalFormatting>
  <conditionalFormatting sqref="I4">
    <cfRule type="expression" dxfId="12436" priority="596">
      <formula>$D$1&lt;I4</formula>
    </cfRule>
    <cfRule type="expression" dxfId="12435" priority="597">
      <formula>$D$1&gt;I4</formula>
    </cfRule>
  </conditionalFormatting>
  <conditionalFormatting sqref="I5">
    <cfRule type="cellIs" dxfId="12434" priority="598" operator="equal">
      <formula>5</formula>
    </cfRule>
    <cfRule type="cellIs" dxfId="12433" priority="599" operator="equal">
      <formula>4</formula>
    </cfRule>
    <cfRule type="cellIs" dxfId="12432" priority="600" operator="equal">
      <formula>3</formula>
    </cfRule>
  </conditionalFormatting>
  <conditionalFormatting sqref="I4">
    <cfRule type="expression" dxfId="12431" priority="601">
      <formula>$D$1&lt;I4</formula>
    </cfRule>
    <cfRule type="expression" dxfId="12430" priority="602">
      <formula>$D$1&gt;I4</formula>
    </cfRule>
  </conditionalFormatting>
  <conditionalFormatting sqref="I5">
    <cfRule type="cellIs" dxfId="12429" priority="603" operator="equal">
      <formula>5</formula>
    </cfRule>
    <cfRule type="cellIs" priority="604" operator="equal">
      <formula>4</formula>
    </cfRule>
    <cfRule type="cellIs" priority="605" operator="equal">
      <formula>3</formula>
    </cfRule>
  </conditionalFormatting>
  <conditionalFormatting sqref="I4">
    <cfRule type="expression" priority="606">
      <formula>$D$1&lt;I4</formula>
    </cfRule>
    <cfRule type="expression" priority="607">
      <formula>$D$1&gt;I4</formula>
    </cfRule>
  </conditionalFormatting>
  <conditionalFormatting sqref="I5">
    <cfRule type="cellIs" priority="608" operator="equal">
      <formula>5</formula>
    </cfRule>
    <cfRule type="cellIs" priority="609" operator="equal">
      <formula>4</formula>
    </cfRule>
    <cfRule type="cellIs" dxfId="12428" priority="610" operator="equal">
      <formula>3</formula>
    </cfRule>
  </conditionalFormatting>
  <conditionalFormatting sqref="I4">
    <cfRule type="expression" dxfId="12427" priority="611">
      <formula>$D$1&lt;I4</formula>
    </cfRule>
    <cfRule type="expression" priority="612">
      <formula>$D$1&gt;I4</formula>
    </cfRule>
  </conditionalFormatting>
  <conditionalFormatting sqref="I5">
    <cfRule type="cellIs" priority="613" operator="equal">
      <formula>5</formula>
    </cfRule>
    <cfRule type="cellIs" priority="614" operator="equal">
      <formula>4</formula>
    </cfRule>
    <cfRule type="cellIs" dxfId="12426" priority="615" operator="equal">
      <formula>3</formula>
    </cfRule>
  </conditionalFormatting>
  <conditionalFormatting sqref="I4">
    <cfRule type="expression" dxfId="12425" priority="616">
      <formula>$D$1&lt;I4</formula>
    </cfRule>
    <cfRule type="expression" dxfId="12424" priority="617">
      <formula>$D$1&gt;I4</formula>
    </cfRule>
  </conditionalFormatting>
  <conditionalFormatting sqref="J3">
    <cfRule type="expression" dxfId="12423" priority="618">
      <formula>$D$1&lt;J3</formula>
    </cfRule>
    <cfRule type="expression" priority="619">
      <formula>$D$1&gt;J3</formula>
    </cfRule>
  </conditionalFormatting>
  <conditionalFormatting sqref="N5">
    <cfRule type="cellIs" priority="620" operator="equal">
      <formula>5</formula>
    </cfRule>
    <cfRule type="cellIs" priority="621" operator="equal">
      <formula>4</formula>
    </cfRule>
    <cfRule type="cellIs" dxfId="12422" priority="622" operator="equal">
      <formula>3</formula>
    </cfRule>
  </conditionalFormatting>
  <conditionalFormatting sqref="N4">
    <cfRule type="expression" dxfId="12421" priority="623">
      <formula>$D$1&lt;N4</formula>
    </cfRule>
    <cfRule type="expression" priority="624">
      <formula>$D$1&gt;N4</formula>
    </cfRule>
  </conditionalFormatting>
  <conditionalFormatting sqref="N5">
    <cfRule type="cellIs" priority="625" operator="equal">
      <formula>5</formula>
    </cfRule>
    <cfRule type="cellIs" priority="626" operator="equal">
      <formula>4</formula>
    </cfRule>
    <cfRule type="cellIs" dxfId="12420" priority="627" operator="equal">
      <formula>3</formula>
    </cfRule>
  </conditionalFormatting>
  <conditionalFormatting sqref="N4">
    <cfRule type="expression" dxfId="12419" priority="628">
      <formula>$D$1&lt;N4</formula>
    </cfRule>
    <cfRule type="expression" dxfId="12418" priority="629">
      <formula>$D$1&gt;N4</formula>
    </cfRule>
  </conditionalFormatting>
  <conditionalFormatting sqref="N4">
    <cfRule type="expression" dxfId="12417" priority="630">
      <formula>$D$1&lt;N4</formula>
    </cfRule>
    <cfRule type="expression" dxfId="12416" priority="631">
      <formula>$D$1&gt;N4</formula>
    </cfRule>
  </conditionalFormatting>
  <conditionalFormatting sqref="N4">
    <cfRule type="expression" dxfId="12415" priority="632">
      <formula>$D$1&lt;N4</formula>
    </cfRule>
    <cfRule type="expression" priority="633">
      <formula>$D$1&gt;N4</formula>
    </cfRule>
  </conditionalFormatting>
  <conditionalFormatting sqref="P4">
    <cfRule type="expression" priority="634">
      <formula>$D$1&lt;P4</formula>
    </cfRule>
    <cfRule type="expression" priority="635">
      <formula>$D$1&gt;P4</formula>
    </cfRule>
  </conditionalFormatting>
  <conditionalFormatting sqref="P3:P4">
    <cfRule type="expression" dxfId="12414" priority="636">
      <formula>$D$1&lt;P3</formula>
    </cfRule>
    <cfRule type="expression" dxfId="12413" priority="637">
      <formula>$D$1&gt;P3</formula>
    </cfRule>
  </conditionalFormatting>
  <conditionalFormatting sqref="P4">
    <cfRule type="expression" dxfId="12412" priority="638">
      <formula>$D$1&lt;P4</formula>
    </cfRule>
    <cfRule type="expression" dxfId="12411" priority="639">
      <formula>$D$1&gt;P4</formula>
    </cfRule>
  </conditionalFormatting>
  <conditionalFormatting sqref="N5">
    <cfRule type="cellIs" dxfId="12410" priority="640" operator="equal">
      <formula>5</formula>
    </cfRule>
    <cfRule type="cellIs" dxfId="12409" priority="641" operator="equal">
      <formula>4</formula>
    </cfRule>
    <cfRule type="cellIs" dxfId="12408" priority="642" operator="equal">
      <formula>3</formula>
    </cfRule>
  </conditionalFormatting>
  <conditionalFormatting sqref="N4">
    <cfRule type="expression" dxfId="12407" priority="643">
      <formula>$D$1&lt;N4</formula>
    </cfRule>
    <cfRule type="expression" priority="644">
      <formula>$D$1&gt;N4</formula>
    </cfRule>
  </conditionalFormatting>
  <conditionalFormatting sqref="O5">
    <cfRule type="cellIs" priority="645" operator="equal">
      <formula>5</formula>
    </cfRule>
    <cfRule type="cellIs" priority="646" operator="equal">
      <formula>4</formula>
    </cfRule>
    <cfRule type="cellIs" dxfId="12406" priority="647" operator="equal">
      <formula>3</formula>
    </cfRule>
  </conditionalFormatting>
  <conditionalFormatting sqref="O4">
    <cfRule type="expression" dxfId="12405" priority="648">
      <formula>$D$1&lt;O4</formula>
    </cfRule>
    <cfRule type="expression" dxfId="12404" priority="649">
      <formula>$D$1&gt;O4</formula>
    </cfRule>
  </conditionalFormatting>
  <conditionalFormatting sqref="O5">
    <cfRule type="cellIs" dxfId="12403" priority="650" operator="equal">
      <formula>5</formula>
    </cfRule>
    <cfRule type="cellIs" priority="651" operator="equal">
      <formula>4</formula>
    </cfRule>
    <cfRule type="cellIs" priority="652" operator="equal">
      <formula>3</formula>
    </cfRule>
  </conditionalFormatting>
  <conditionalFormatting sqref="O4">
    <cfRule type="expression" priority="653">
      <formula>$D$1&lt;O4</formula>
    </cfRule>
    <cfRule type="expression" dxfId="12402" priority="654">
      <formula>$D$1&gt;O4</formula>
    </cfRule>
  </conditionalFormatting>
  <conditionalFormatting sqref="O4">
    <cfRule type="expression" dxfId="12401" priority="655">
      <formula>$D$1&lt;O4</formula>
    </cfRule>
    <cfRule type="expression" dxfId="12400" priority="656">
      <formula>$D$1&gt;O4</formula>
    </cfRule>
  </conditionalFormatting>
  <conditionalFormatting sqref="O4">
    <cfRule type="expression" dxfId="12399" priority="657">
      <formula>$D$1&lt;O4</formula>
    </cfRule>
    <cfRule type="expression" priority="658">
      <formula>$D$1&gt;O4</formula>
    </cfRule>
  </conditionalFormatting>
  <conditionalFormatting sqref="P5">
    <cfRule type="cellIs" priority="659" operator="equal">
      <formula>5</formula>
    </cfRule>
    <cfRule type="cellIs" priority="660" operator="equal">
      <formula>4</formula>
    </cfRule>
    <cfRule type="cellIs" dxfId="12398" priority="661" operator="equal">
      <formula>3</formula>
    </cfRule>
  </conditionalFormatting>
  <conditionalFormatting sqref="P5">
    <cfRule type="cellIs" dxfId="12397" priority="662" operator="equal">
      <formula>5</formula>
    </cfRule>
    <cfRule type="cellIs" dxfId="12396" priority="663" operator="equal">
      <formula>4</formula>
    </cfRule>
    <cfRule type="cellIs" dxfId="12395" priority="664" operator="equal">
      <formula>3</formula>
    </cfRule>
  </conditionalFormatting>
  <conditionalFormatting sqref="P3:P4">
    <cfRule type="expression" priority="665">
      <formula>$D$1&lt;P3</formula>
    </cfRule>
    <cfRule type="expression" priority="666">
      <formula>$D$1&gt;P3</formula>
    </cfRule>
  </conditionalFormatting>
  <conditionalFormatting sqref="P5">
    <cfRule type="cellIs" priority="667" operator="equal">
      <formula>5</formula>
    </cfRule>
    <cfRule type="cellIs" priority="668" operator="equal">
      <formula>4</formula>
    </cfRule>
    <cfRule type="cellIs" priority="669" operator="equal">
      <formula>3</formula>
    </cfRule>
  </conditionalFormatting>
  <conditionalFormatting sqref="P3:P4">
    <cfRule type="expression" priority="670">
      <formula>$D$1&lt;P3</formula>
    </cfRule>
    <cfRule type="expression" dxfId="12394" priority="671">
      <formula>$D$1&gt;P3</formula>
    </cfRule>
  </conditionalFormatting>
  <conditionalFormatting sqref="P4">
    <cfRule type="expression" dxfId="12393" priority="672">
      <formula>$D$1&lt;P4</formula>
    </cfRule>
    <cfRule type="expression" dxfId="12392" priority="673">
      <formula>$D$1&gt;P4</formula>
    </cfRule>
  </conditionalFormatting>
  <conditionalFormatting sqref="P4">
    <cfRule type="expression" dxfId="12391" priority="674">
      <formula>$D$1&lt;P4</formula>
    </cfRule>
    <cfRule type="expression" priority="675">
      <formula>$D$1&gt;P4</formula>
    </cfRule>
  </conditionalFormatting>
  <conditionalFormatting sqref="P5">
    <cfRule type="cellIs" priority="676" operator="equal">
      <formula>5</formula>
    </cfRule>
    <cfRule type="cellIs" priority="677" operator="equal">
      <formula>4</formula>
    </cfRule>
    <cfRule type="cellIs" dxfId="12390" priority="678" operator="equal">
      <formula>3</formula>
    </cfRule>
  </conditionalFormatting>
  <conditionalFormatting sqref="P4">
    <cfRule type="expression" dxfId="12389" priority="679">
      <formula>$D$1&lt;P4</formula>
    </cfRule>
    <cfRule type="expression" dxfId="12388" priority="680">
      <formula>$D$1&gt;P4</formula>
    </cfRule>
  </conditionalFormatting>
  <conditionalFormatting sqref="P5">
    <cfRule type="cellIs" dxfId="12387" priority="681" operator="equal">
      <formula>5</formula>
    </cfRule>
    <cfRule type="cellIs" dxfId="12386" priority="682" operator="equal">
      <formula>4</formula>
    </cfRule>
    <cfRule type="cellIs" dxfId="12385" priority="683" operator="equal">
      <formula>3</formula>
    </cfRule>
  </conditionalFormatting>
  <conditionalFormatting sqref="P3:P4">
    <cfRule type="expression" dxfId="12384" priority="684">
      <formula>$D$1&lt;P3</formula>
    </cfRule>
    <cfRule type="expression" dxfId="12383" priority="685">
      <formula>$D$1&gt;P3</formula>
    </cfRule>
  </conditionalFormatting>
  <conditionalFormatting sqref="P5">
    <cfRule type="cellIs" priority="686" operator="equal">
      <formula>5</formula>
    </cfRule>
    <cfRule type="cellIs" priority="687" operator="equal">
      <formula>4</formula>
    </cfRule>
    <cfRule type="cellIs" priority="688" operator="equal">
      <formula>3</formula>
    </cfRule>
  </conditionalFormatting>
  <conditionalFormatting sqref="P3:P4">
    <cfRule type="expression" dxfId="12382" priority="689">
      <formula>$D$1&lt;P3</formula>
    </cfRule>
    <cfRule type="expression" dxfId="12381" priority="690">
      <formula>$D$1&gt;P3</formula>
    </cfRule>
  </conditionalFormatting>
  <conditionalFormatting sqref="P5">
    <cfRule type="cellIs" dxfId="12380" priority="691" operator="equal">
      <formula>5</formula>
    </cfRule>
    <cfRule type="cellIs" dxfId="12379" priority="692" operator="equal">
      <formula>4</formula>
    </cfRule>
    <cfRule type="cellIs" priority="693" operator="equal">
      <formula>3</formula>
    </cfRule>
  </conditionalFormatting>
  <conditionalFormatting sqref="P4">
    <cfRule type="expression" priority="694">
      <formula>$D$1&lt;P4</formula>
    </cfRule>
    <cfRule type="expression" priority="695">
      <formula>$D$1&gt;P4</formula>
    </cfRule>
  </conditionalFormatting>
  <conditionalFormatting sqref="P4">
    <cfRule type="expression" dxfId="12378" priority="696">
      <formula>$D$1&lt;P4</formula>
    </cfRule>
    <cfRule type="expression" dxfId="12377" priority="697">
      <formula>$D$1&gt;P4</formula>
    </cfRule>
  </conditionalFormatting>
  <conditionalFormatting sqref="P4">
    <cfRule type="expression" dxfId="12376" priority="698">
      <formula>$D$1&lt;P4</formula>
    </cfRule>
    <cfRule type="expression" dxfId="12375" priority="699">
      <formula>$D$1&gt;P4</formula>
    </cfRule>
  </conditionalFormatting>
  <conditionalFormatting sqref="P4">
    <cfRule type="expression" dxfId="12374" priority="700">
      <formula>$D$1&lt;P4</formula>
    </cfRule>
    <cfRule type="expression" dxfId="12373" priority="701">
      <formula>$D$1&gt;P4</formula>
    </cfRule>
  </conditionalFormatting>
  <conditionalFormatting sqref="P4">
    <cfRule type="expression" dxfId="12372" priority="702">
      <formula>$D$1&lt;P4</formula>
    </cfRule>
    <cfRule type="expression" dxfId="12371" priority="703">
      <formula>$D$1&gt;P4</formula>
    </cfRule>
  </conditionalFormatting>
  <conditionalFormatting sqref="P4">
    <cfRule type="expression" dxfId="12370" priority="704">
      <formula>$D$1&lt;P4</formula>
    </cfRule>
    <cfRule type="expression" priority="705">
      <formula>$D$1&gt;P4</formula>
    </cfRule>
  </conditionalFormatting>
  <conditionalFormatting sqref="P4">
    <cfRule type="expression" priority="706">
      <formula>$D$1&lt;P4</formula>
    </cfRule>
    <cfRule type="expression" priority="707">
      <formula>$D$1&gt;P4</formula>
    </cfRule>
  </conditionalFormatting>
  <conditionalFormatting sqref="P5">
    <cfRule type="cellIs" dxfId="12369" priority="708" operator="equal">
      <formula>5</formula>
    </cfRule>
    <cfRule type="cellIs" dxfId="12368" priority="709" operator="equal">
      <formula>4</formula>
    </cfRule>
    <cfRule type="cellIs" priority="710" operator="equal">
      <formula>3</formula>
    </cfRule>
  </conditionalFormatting>
  <conditionalFormatting sqref="P5">
    <cfRule type="cellIs" priority="711" operator="equal">
      <formula>5</formula>
    </cfRule>
    <cfRule type="cellIs" priority="712" operator="equal">
      <formula>4</formula>
    </cfRule>
    <cfRule type="cellIs" dxfId="12367" priority="713" operator="equal">
      <formula>3</formula>
    </cfRule>
  </conditionalFormatting>
  <conditionalFormatting sqref="P4">
    <cfRule type="expression" dxfId="12366" priority="714">
      <formula>$D$1&lt;P4</formula>
    </cfRule>
    <cfRule type="expression" priority="715">
      <formula>$D$1&gt;P4</formula>
    </cfRule>
  </conditionalFormatting>
  <conditionalFormatting sqref="P5">
    <cfRule type="cellIs" priority="716" operator="equal">
      <formula>5</formula>
    </cfRule>
    <cfRule type="cellIs" priority="717" operator="equal">
      <formula>4</formula>
    </cfRule>
    <cfRule type="cellIs" dxfId="12365" priority="718" operator="equal">
      <formula>3</formula>
    </cfRule>
  </conditionalFormatting>
  <conditionalFormatting sqref="P4">
    <cfRule type="expression" dxfId="12364" priority="719">
      <formula>$D$1&lt;P4</formula>
    </cfRule>
    <cfRule type="expression" dxfId="12363" priority="720">
      <formula>$D$1&gt;P4</formula>
    </cfRule>
  </conditionalFormatting>
  <conditionalFormatting sqref="P4">
    <cfRule type="expression" dxfId="12362" priority="721">
      <formula>$D$1&lt;P4</formula>
    </cfRule>
    <cfRule type="expression" dxfId="12361" priority="722">
      <formula>$D$1&gt;P4</formula>
    </cfRule>
  </conditionalFormatting>
  <conditionalFormatting sqref="P4">
    <cfRule type="expression" dxfId="12360" priority="723">
      <formula>$D$1&lt;P4</formula>
    </cfRule>
    <cfRule type="expression" dxfId="12359" priority="724">
      <formula>$D$1&gt;P4</formula>
    </cfRule>
  </conditionalFormatting>
  <conditionalFormatting sqref="P4">
    <cfRule type="expression" dxfId="12358" priority="725">
      <formula>$D$1&lt;P4</formula>
    </cfRule>
    <cfRule type="expression" priority="726">
      <formula>$D$1&gt;P4</formula>
    </cfRule>
  </conditionalFormatting>
  <conditionalFormatting sqref="P4">
    <cfRule type="expression" priority="727">
      <formula>$D$1&lt;P4</formula>
    </cfRule>
    <cfRule type="expression" priority="728">
      <formula>$D$1&gt;P4</formula>
    </cfRule>
  </conditionalFormatting>
  <conditionalFormatting sqref="P4">
    <cfRule type="expression" dxfId="12357" priority="729">
      <formula>$D$1&lt;P4</formula>
    </cfRule>
    <cfRule type="expression" dxfId="12356" priority="730">
      <formula>$D$1&gt;P4</formula>
    </cfRule>
  </conditionalFormatting>
  <conditionalFormatting sqref="P4">
    <cfRule type="expression" dxfId="12355" priority="731">
      <formula>$D$1&lt;P4</formula>
    </cfRule>
    <cfRule type="expression" dxfId="12354" priority="732">
      <formula>$D$1&gt;P4</formula>
    </cfRule>
  </conditionalFormatting>
  <conditionalFormatting sqref="P4">
    <cfRule type="expression" dxfId="12353" priority="733">
      <formula>$D$1&lt;P4</formula>
    </cfRule>
    <cfRule type="expression" dxfId="12352" priority="734">
      <formula>$D$1&gt;P4</formula>
    </cfRule>
  </conditionalFormatting>
  <conditionalFormatting sqref="P4">
    <cfRule type="expression" priority="735">
      <formula>$D$1&lt;P4</formula>
    </cfRule>
    <cfRule type="expression" priority="736">
      <formula>$D$1&gt;P4</formula>
    </cfRule>
  </conditionalFormatting>
  <conditionalFormatting sqref="P4">
    <cfRule type="expression" priority="737">
      <formula>$D$1&lt;P4</formula>
    </cfRule>
    <cfRule type="expression" dxfId="12351" priority="738">
      <formula>$D$1&gt;P4</formula>
    </cfRule>
  </conditionalFormatting>
  <conditionalFormatting sqref="H5">
    <cfRule type="cellIs" dxfId="12350" priority="739" operator="equal">
      <formula>5</formula>
    </cfRule>
    <cfRule type="cellIs" priority="740" operator="equal">
      <formula>4</formula>
    </cfRule>
    <cfRule type="cellIs" priority="741" operator="equal">
      <formula>3</formula>
    </cfRule>
  </conditionalFormatting>
  <conditionalFormatting sqref="J4">
    <cfRule type="expression" priority="742">
      <formula>$D$1&lt;J4</formula>
    </cfRule>
    <cfRule type="expression" priority="743">
      <formula>$D$1&gt;J4</formula>
    </cfRule>
  </conditionalFormatting>
  <conditionalFormatting sqref="J4">
    <cfRule type="expression" priority="744">
      <formula>$D$1&lt;J4</formula>
    </cfRule>
    <cfRule type="expression" priority="745">
      <formula>$D$1&gt;J4</formula>
    </cfRule>
  </conditionalFormatting>
  <conditionalFormatting sqref="H4">
    <cfRule type="expression" dxfId="12349" priority="746">
      <formula>$D$1&lt;H4</formula>
    </cfRule>
    <cfRule type="expression" dxfId="12348" priority="747">
      <formula>$D$1&gt;H4</formula>
    </cfRule>
  </conditionalFormatting>
  <conditionalFormatting sqref="J4">
    <cfRule type="expression" dxfId="12347" priority="748">
      <formula>$D$1&lt;J4</formula>
    </cfRule>
    <cfRule type="expression" dxfId="12346" priority="749">
      <formula>$D$1&gt;J4</formula>
    </cfRule>
  </conditionalFormatting>
  <conditionalFormatting sqref="J4">
    <cfRule type="expression" dxfId="12345" priority="750">
      <formula>$D$1&lt;J4</formula>
    </cfRule>
    <cfRule type="expression" dxfId="12344" priority="751">
      <formula>$D$1&gt;J4</formula>
    </cfRule>
  </conditionalFormatting>
  <conditionalFormatting sqref="J4">
    <cfRule type="expression" dxfId="12343" priority="752">
      <formula>$D$1&lt;J4</formula>
    </cfRule>
    <cfRule type="expression" dxfId="12342" priority="753">
      <formula>$D$1&gt;J4</formula>
    </cfRule>
  </conditionalFormatting>
  <conditionalFormatting sqref="L3">
    <cfRule type="expression" dxfId="12341" priority="754">
      <formula>$D$1&lt;L3</formula>
    </cfRule>
    <cfRule type="expression" dxfId="12340" priority="755">
      <formula>$D$1&gt;L3</formula>
    </cfRule>
  </conditionalFormatting>
  <conditionalFormatting sqref="L3">
    <cfRule type="expression" dxfId="12339" priority="756">
      <formula>$D$1&lt;L3</formula>
    </cfRule>
    <cfRule type="expression" dxfId="12338" priority="757">
      <formula>$D$1&gt;L3</formula>
    </cfRule>
  </conditionalFormatting>
  <conditionalFormatting sqref="H5">
    <cfRule type="cellIs" dxfId="12337" priority="758" operator="equal">
      <formula>5</formula>
    </cfRule>
    <cfRule type="cellIs" dxfId="12336" priority="759" operator="equal">
      <formula>4</formula>
    </cfRule>
    <cfRule type="cellIs" dxfId="12335" priority="760" operator="equal">
      <formula>3</formula>
    </cfRule>
  </conditionalFormatting>
  <conditionalFormatting sqref="H5">
    <cfRule type="cellIs" dxfId="12334" priority="761" operator="equal">
      <formula>5</formula>
    </cfRule>
    <cfRule type="cellIs" dxfId="12333" priority="762" operator="equal">
      <formula>4</formula>
    </cfRule>
    <cfRule type="cellIs" dxfId="12332" priority="763" operator="equal">
      <formula>3</formula>
    </cfRule>
  </conditionalFormatting>
  <conditionalFormatting sqref="H5">
    <cfRule type="cellIs" dxfId="12331" priority="764" operator="equal">
      <formula>5</formula>
    </cfRule>
    <cfRule type="cellIs" dxfId="12330" priority="765" operator="equal">
      <formula>4</formula>
    </cfRule>
    <cfRule type="cellIs" dxfId="12329" priority="766" operator="equal">
      <formula>3</formula>
    </cfRule>
  </conditionalFormatting>
  <conditionalFormatting sqref="J5">
    <cfRule type="cellIs" dxfId="12328" priority="767" operator="equal">
      <formula>5</formula>
    </cfRule>
    <cfRule type="cellIs" dxfId="12327" priority="768" operator="equal">
      <formula>4</formula>
    </cfRule>
    <cfRule type="cellIs" dxfId="12326" priority="769" operator="equal">
      <formula>3</formula>
    </cfRule>
  </conditionalFormatting>
  <conditionalFormatting sqref="J4">
    <cfRule type="expression" dxfId="12325" priority="770">
      <formula>$D$1&lt;J4</formula>
    </cfRule>
    <cfRule type="expression" dxfId="12324" priority="771">
      <formula>$D$1&gt;J4</formula>
    </cfRule>
  </conditionalFormatting>
  <conditionalFormatting sqref="J5">
    <cfRule type="cellIs" dxfId="12323" priority="772" operator="equal">
      <formula>5</formula>
    </cfRule>
    <cfRule type="cellIs" dxfId="12322" priority="773" operator="equal">
      <formula>4</formula>
    </cfRule>
    <cfRule type="cellIs" dxfId="12321" priority="774" operator="equal">
      <formula>3</formula>
    </cfRule>
  </conditionalFormatting>
  <conditionalFormatting sqref="J4">
    <cfRule type="expression" dxfId="12320" priority="775">
      <formula>$D$1&lt;J4</formula>
    </cfRule>
    <cfRule type="expression" dxfId="12319" priority="776">
      <formula>$D$1&gt;J4</formula>
    </cfRule>
  </conditionalFormatting>
  <conditionalFormatting sqref="J5">
    <cfRule type="cellIs" dxfId="12318" priority="777" operator="equal">
      <formula>5</formula>
    </cfRule>
    <cfRule type="cellIs" dxfId="12317" priority="778" operator="equal">
      <formula>4</formula>
    </cfRule>
    <cfRule type="cellIs" priority="779" operator="equal">
      <formula>3</formula>
    </cfRule>
  </conditionalFormatting>
  <conditionalFormatting sqref="J4">
    <cfRule type="expression" priority="780">
      <formula>$D$1&lt;J4</formula>
    </cfRule>
    <cfRule type="expression" priority="781">
      <formula>$D$1&gt;J4</formula>
    </cfRule>
  </conditionalFormatting>
  <conditionalFormatting sqref="J5">
    <cfRule type="cellIs" dxfId="12316" priority="782" operator="equal">
      <formula>5</formula>
    </cfRule>
    <cfRule type="cellIs" dxfId="12315" priority="783" operator="equal">
      <formula>4</formula>
    </cfRule>
    <cfRule type="cellIs" dxfId="12314" priority="784" operator="equal">
      <formula>3</formula>
    </cfRule>
  </conditionalFormatting>
  <conditionalFormatting sqref="J4">
    <cfRule type="expression" dxfId="12313" priority="785">
      <formula>$D$1&lt;J4</formula>
    </cfRule>
    <cfRule type="expression" dxfId="12312" priority="786">
      <formula>$D$1&gt;J4</formula>
    </cfRule>
  </conditionalFormatting>
  <conditionalFormatting sqref="J5">
    <cfRule type="cellIs" dxfId="12311" priority="787" operator="equal">
      <formula>5</formula>
    </cfRule>
    <cfRule type="cellIs" dxfId="12310" priority="788" operator="equal">
      <formula>4</formula>
    </cfRule>
    <cfRule type="cellIs" dxfId="12309" priority="789" operator="equal">
      <formula>3</formula>
    </cfRule>
  </conditionalFormatting>
  <conditionalFormatting sqref="J4">
    <cfRule type="expression" dxfId="12308" priority="790">
      <formula>$D$1&lt;J4</formula>
    </cfRule>
    <cfRule type="expression" dxfId="12307" priority="791">
      <formula>$D$1&gt;J4</formula>
    </cfRule>
  </conditionalFormatting>
  <conditionalFormatting sqref="J5">
    <cfRule type="cellIs" dxfId="12306" priority="792" operator="equal">
      <formula>5</formula>
    </cfRule>
    <cfRule type="cellIs" dxfId="12305" priority="793" operator="equal">
      <formula>4</formula>
    </cfRule>
    <cfRule type="cellIs" dxfId="12304" priority="794" operator="equal">
      <formula>3</formula>
    </cfRule>
  </conditionalFormatting>
  <conditionalFormatting sqref="J4">
    <cfRule type="expression" dxfId="12303" priority="795">
      <formula>$D$1&lt;J4</formula>
    </cfRule>
    <cfRule type="expression" dxfId="12302" priority="796">
      <formula>$D$1&gt;J4</formula>
    </cfRule>
  </conditionalFormatting>
  <conditionalFormatting sqref="J4">
    <cfRule type="expression" dxfId="12301" priority="797">
      <formula>$D$1&lt;J4</formula>
    </cfRule>
    <cfRule type="expression" dxfId="12300" priority="798">
      <formula>$D$1&gt;J4</formula>
    </cfRule>
  </conditionalFormatting>
  <conditionalFormatting sqref="J4">
    <cfRule type="expression" dxfId="12299" priority="799">
      <formula>$D$1&lt;J4</formula>
    </cfRule>
    <cfRule type="expression" dxfId="12298" priority="800">
      <formula>$D$1&gt;J4</formula>
    </cfRule>
  </conditionalFormatting>
  <conditionalFormatting sqref="J4">
    <cfRule type="expression" dxfId="12297" priority="801">
      <formula>$D$1&lt;J4</formula>
    </cfRule>
    <cfRule type="expression" priority="802">
      <formula>$D$1&gt;J4</formula>
    </cfRule>
  </conditionalFormatting>
  <conditionalFormatting sqref="J4">
    <cfRule type="expression" priority="803">
      <formula>$D$1&lt;J4</formula>
    </cfRule>
    <cfRule type="expression" priority="804">
      <formula>$D$1&gt;J4</formula>
    </cfRule>
  </conditionalFormatting>
  <conditionalFormatting sqref="J4">
    <cfRule type="expression" dxfId="12296" priority="805">
      <formula>$D$1&lt;J4</formula>
    </cfRule>
    <cfRule type="expression" dxfId="12295" priority="806">
      <formula>$D$1&gt;J4</formula>
    </cfRule>
  </conditionalFormatting>
  <conditionalFormatting sqref="J4">
    <cfRule type="expression" dxfId="12294" priority="807">
      <formula>$D$1&lt;J4</formula>
    </cfRule>
    <cfRule type="expression" dxfId="12293" priority="808">
      <formula>$D$1&gt;J4</formula>
    </cfRule>
  </conditionalFormatting>
  <conditionalFormatting sqref="J5">
    <cfRule type="cellIs" dxfId="12292" priority="809" operator="equal">
      <formula>5</formula>
    </cfRule>
    <cfRule type="cellIs" dxfId="12291" priority="810" operator="equal">
      <formula>4</formula>
    </cfRule>
    <cfRule type="cellIs" dxfId="12290" priority="811" operator="equal">
      <formula>3</formula>
    </cfRule>
  </conditionalFormatting>
  <conditionalFormatting sqref="J4">
    <cfRule type="expression" dxfId="12289" priority="812">
      <formula>$D$1&lt;J4</formula>
    </cfRule>
    <cfRule type="expression" dxfId="12288" priority="813">
      <formula>$D$1&gt;J4</formula>
    </cfRule>
  </conditionalFormatting>
  <conditionalFormatting sqref="J5">
    <cfRule type="cellIs" dxfId="12287" priority="814" operator="equal">
      <formula>5</formula>
    </cfRule>
    <cfRule type="cellIs" dxfId="12286" priority="815" operator="equal">
      <formula>4</formula>
    </cfRule>
    <cfRule type="cellIs" dxfId="12285" priority="816" operator="equal">
      <formula>3</formula>
    </cfRule>
  </conditionalFormatting>
  <conditionalFormatting sqref="J4">
    <cfRule type="expression" priority="817">
      <formula>$D$1&lt;J4</formula>
    </cfRule>
    <cfRule type="expression" priority="818">
      <formula>$D$1&gt;J4</formula>
    </cfRule>
  </conditionalFormatting>
  <conditionalFormatting sqref="J5">
    <cfRule type="cellIs" priority="819" operator="equal">
      <formula>5</formula>
    </cfRule>
    <cfRule type="cellIs" dxfId="12284" priority="820" operator="equal">
      <formula>4</formula>
    </cfRule>
    <cfRule type="cellIs" dxfId="12283" priority="821" operator="equal">
      <formula>3</formula>
    </cfRule>
  </conditionalFormatting>
  <conditionalFormatting sqref="J4">
    <cfRule type="expression" dxfId="12282" priority="822">
      <formula>$D$1&lt;J4</formula>
    </cfRule>
    <cfRule type="expression" dxfId="12281" priority="823">
      <formula>$D$1&gt;J4</formula>
    </cfRule>
  </conditionalFormatting>
  <conditionalFormatting sqref="J4">
    <cfRule type="expression" priority="824">
      <formula>$D$1&lt;J4</formula>
    </cfRule>
    <cfRule type="expression" priority="825">
      <formula>$D$1&gt;J4</formula>
    </cfRule>
  </conditionalFormatting>
  <conditionalFormatting sqref="J4">
    <cfRule type="expression" priority="826">
      <formula>$D$1&lt;J4</formula>
    </cfRule>
    <cfRule type="expression" dxfId="12280" priority="827">
      <formula>$D$1&gt;J4</formula>
    </cfRule>
  </conditionalFormatting>
  <conditionalFormatting sqref="J4">
    <cfRule type="expression" dxfId="12279" priority="828">
      <formula>$D$1&lt;J4</formula>
    </cfRule>
    <cfRule type="expression" dxfId="12278" priority="829">
      <formula>$D$1&gt;J4</formula>
    </cfRule>
  </conditionalFormatting>
  <conditionalFormatting sqref="J4">
    <cfRule type="expression" dxfId="12277" priority="830">
      <formula>$D$1&lt;J4</formula>
    </cfRule>
    <cfRule type="expression" dxfId="12276" priority="831">
      <formula>$D$1&gt;J4</formula>
    </cfRule>
  </conditionalFormatting>
  <conditionalFormatting sqref="J4">
    <cfRule type="expression" dxfId="12275" priority="832">
      <formula>$D$1&lt;J4</formula>
    </cfRule>
    <cfRule type="expression" dxfId="12274" priority="833">
      <formula>$D$1&gt;J4</formula>
    </cfRule>
  </conditionalFormatting>
  <conditionalFormatting sqref="J4">
    <cfRule type="expression" dxfId="12273" priority="834">
      <formula>$D$1&lt;J4</formula>
    </cfRule>
    <cfRule type="expression" dxfId="12272" priority="835">
      <formula>$D$1&gt;J4</formula>
    </cfRule>
  </conditionalFormatting>
  <conditionalFormatting sqref="J4">
    <cfRule type="expression" priority="836">
      <formula>$D$1&lt;J4</formula>
    </cfRule>
    <cfRule type="expression" priority="837">
      <formula>$D$1&gt;J4</formula>
    </cfRule>
  </conditionalFormatting>
  <conditionalFormatting sqref="J4">
    <cfRule type="expression" priority="838">
      <formula>$D$1&lt;J4</formula>
    </cfRule>
    <cfRule type="expression" dxfId="12271" priority="839">
      <formula>$D$1&gt;J4</formula>
    </cfRule>
  </conditionalFormatting>
  <conditionalFormatting sqref="J4">
    <cfRule type="expression" dxfId="12270" priority="840">
      <formula>$D$1&lt;J4</formula>
    </cfRule>
    <cfRule type="expression" dxfId="12269" priority="841">
      <formula>$D$1&gt;J4</formula>
    </cfRule>
  </conditionalFormatting>
  <conditionalFormatting sqref="J5">
    <cfRule type="cellIs" dxfId="12268" priority="842" operator="equal">
      <formula>5</formula>
    </cfRule>
    <cfRule type="cellIs" dxfId="12267" priority="843" operator="equal">
      <formula>4</formula>
    </cfRule>
    <cfRule type="cellIs" dxfId="12266" priority="844" operator="equal">
      <formula>3</formula>
    </cfRule>
  </conditionalFormatting>
  <conditionalFormatting sqref="J4">
    <cfRule type="expression" dxfId="12265" priority="845">
      <formula>$D$1&lt;J4</formula>
    </cfRule>
    <cfRule type="expression" dxfId="12264" priority="846">
      <formula>$D$1&gt;J4</formula>
    </cfRule>
  </conditionalFormatting>
  <conditionalFormatting sqref="J5">
    <cfRule type="cellIs" priority="847" operator="equal">
      <formula>5</formula>
    </cfRule>
    <cfRule type="cellIs" priority="848" operator="equal">
      <formula>4</formula>
    </cfRule>
    <cfRule type="cellIs" priority="849" operator="equal">
      <formula>3</formula>
    </cfRule>
  </conditionalFormatting>
  <conditionalFormatting sqref="J4">
    <cfRule type="expression" dxfId="12263" priority="850">
      <formula>$D$1&lt;J4</formula>
    </cfRule>
    <cfRule type="expression" dxfId="12262" priority="851">
      <formula>$D$1&gt;J4</formula>
    </cfRule>
  </conditionalFormatting>
  <conditionalFormatting sqref="J5">
    <cfRule type="cellIs" dxfId="12261" priority="852" operator="equal">
      <formula>5</formula>
    </cfRule>
    <cfRule type="cellIs" dxfId="12260" priority="853" operator="equal">
      <formula>4</formula>
    </cfRule>
    <cfRule type="cellIs" priority="854" operator="equal">
      <formula>3</formula>
    </cfRule>
  </conditionalFormatting>
  <conditionalFormatting sqref="J4">
    <cfRule type="expression" priority="855">
      <formula>$D$1&lt;J4</formula>
    </cfRule>
    <cfRule type="expression" priority="856">
      <formula>$D$1&gt;J4</formula>
    </cfRule>
  </conditionalFormatting>
  <conditionalFormatting sqref="J5">
    <cfRule type="cellIs" priority="857" operator="equal">
      <formula>5</formula>
    </cfRule>
    <cfRule type="cellIs" priority="858" operator="equal">
      <formula>4</formula>
    </cfRule>
    <cfRule type="cellIs" priority="859" operator="equal">
      <formula>3</formula>
    </cfRule>
  </conditionalFormatting>
  <conditionalFormatting sqref="J4">
    <cfRule type="expression" priority="860">
      <formula>$D$1&lt;J4</formula>
    </cfRule>
    <cfRule type="expression" priority="861">
      <formula>$D$1&gt;J4</formula>
    </cfRule>
  </conditionalFormatting>
  <conditionalFormatting sqref="J5">
    <cfRule type="cellIs" priority="862" operator="equal">
      <formula>5</formula>
    </cfRule>
    <cfRule type="cellIs" priority="863" operator="equal">
      <formula>4</formula>
    </cfRule>
    <cfRule type="cellIs" priority="864" operator="equal">
      <formula>3</formula>
    </cfRule>
  </conditionalFormatting>
  <conditionalFormatting sqref="J4">
    <cfRule type="expression" priority="865">
      <formula>$D$1&lt;J4</formula>
    </cfRule>
    <cfRule type="expression" priority="866">
      <formula>$D$1&gt;J4</formula>
    </cfRule>
  </conditionalFormatting>
  <conditionalFormatting sqref="J5">
    <cfRule type="cellIs" priority="867" operator="equal">
      <formula>5</formula>
    </cfRule>
    <cfRule type="cellIs" priority="868" operator="equal">
      <formula>4</formula>
    </cfRule>
    <cfRule type="cellIs" priority="869" operator="equal">
      <formula>3</formula>
    </cfRule>
  </conditionalFormatting>
  <conditionalFormatting sqref="M5">
    <cfRule type="cellIs" priority="870" operator="equal">
      <formula>5</formula>
    </cfRule>
    <cfRule type="cellIs" priority="871" operator="equal">
      <formula>4</formula>
    </cfRule>
    <cfRule type="cellIs" priority="872" operator="equal">
      <formula>3</formula>
    </cfRule>
  </conditionalFormatting>
  <conditionalFormatting sqref="M4">
    <cfRule type="expression" priority="873">
      <formula>$D$1&lt;M4</formula>
    </cfRule>
    <cfRule type="expression" priority="874">
      <formula>$D$1&gt;M4</formula>
    </cfRule>
  </conditionalFormatting>
  <conditionalFormatting sqref="M5">
    <cfRule type="cellIs" dxfId="12259" priority="875" operator="equal">
      <formula>5</formula>
    </cfRule>
    <cfRule type="cellIs" dxfId="12258" priority="876" operator="equal">
      <formula>4</formula>
    </cfRule>
    <cfRule type="cellIs" dxfId="12257" priority="877" operator="equal">
      <formula>3</formula>
    </cfRule>
  </conditionalFormatting>
  <conditionalFormatting sqref="M4">
    <cfRule type="expression" dxfId="12256" priority="878">
      <formula>$D$1&lt;M4</formula>
    </cfRule>
    <cfRule type="expression" dxfId="12255" priority="879">
      <formula>$D$1&gt;M4</formula>
    </cfRule>
  </conditionalFormatting>
  <conditionalFormatting sqref="M4">
    <cfRule type="expression" dxfId="12254" priority="880">
      <formula>$D$1&lt;M4</formula>
    </cfRule>
    <cfRule type="expression" priority="881">
      <formula>$D$1&gt;M4</formula>
    </cfRule>
  </conditionalFormatting>
  <conditionalFormatting sqref="M4">
    <cfRule type="expression" priority="882">
      <formula>$D$1&lt;M4</formula>
    </cfRule>
    <cfRule type="expression" priority="883">
      <formula>$D$1&gt;M4</formula>
    </cfRule>
  </conditionalFormatting>
  <conditionalFormatting sqref="M5">
    <cfRule type="cellIs" dxfId="12253" priority="884" operator="equal">
      <formula>5</formula>
    </cfRule>
    <cfRule type="cellIs" dxfId="12252" priority="885" operator="equal">
      <formula>4</formula>
    </cfRule>
    <cfRule type="cellIs" dxfId="12251" priority="886" operator="equal">
      <formula>3</formula>
    </cfRule>
  </conditionalFormatting>
  <conditionalFormatting sqref="M4">
    <cfRule type="expression" dxfId="12250" priority="887">
      <formula>$D$1&lt;M4</formula>
    </cfRule>
    <cfRule type="expression" dxfId="12249" priority="888">
      <formula>$D$1&gt;M4</formula>
    </cfRule>
  </conditionalFormatting>
  <conditionalFormatting sqref="M5">
    <cfRule type="cellIs" dxfId="12248" priority="889" operator="equal">
      <formula>5</formula>
    </cfRule>
    <cfRule type="cellIs" dxfId="12247" priority="890" operator="equal">
      <formula>4</formula>
    </cfRule>
    <cfRule type="cellIs" dxfId="12246" priority="891" operator="equal">
      <formula>3</formula>
    </cfRule>
  </conditionalFormatting>
  <conditionalFormatting sqref="M4">
    <cfRule type="expression" priority="892">
      <formula>$D$1&lt;M4</formula>
    </cfRule>
    <cfRule type="expression" priority="893">
      <formula>$D$1&gt;M4</formula>
    </cfRule>
  </conditionalFormatting>
  <conditionalFormatting sqref="M5">
    <cfRule type="cellIs" priority="894" operator="equal">
      <formula>5</formula>
    </cfRule>
    <cfRule type="cellIs" dxfId="12245" priority="895" operator="equal">
      <formula>4</formula>
    </cfRule>
    <cfRule type="cellIs" dxfId="12244" priority="896" operator="equal">
      <formula>3</formula>
    </cfRule>
  </conditionalFormatting>
  <conditionalFormatting sqref="M4">
    <cfRule type="expression" dxfId="12243" priority="897">
      <formula>$D$1&lt;M4</formula>
    </cfRule>
    <cfRule type="expression" dxfId="12242" priority="898">
      <formula>$D$1&gt;M4</formula>
    </cfRule>
  </conditionalFormatting>
  <conditionalFormatting sqref="M4">
    <cfRule type="expression" dxfId="12241" priority="899">
      <formula>$D$1&lt;M4</formula>
    </cfRule>
    <cfRule type="expression" dxfId="12240" priority="900">
      <formula>$D$1&gt;M4</formula>
    </cfRule>
  </conditionalFormatting>
  <conditionalFormatting sqref="M4">
    <cfRule type="expression" dxfId="12239" priority="901">
      <formula>$D$1&lt;M4</formula>
    </cfRule>
    <cfRule type="expression" dxfId="12238" priority="902">
      <formula>$D$1&gt;M4</formula>
    </cfRule>
  </conditionalFormatting>
  <conditionalFormatting sqref="M4">
    <cfRule type="expression" dxfId="12237" priority="903">
      <formula>$D$1&lt;M4</formula>
    </cfRule>
    <cfRule type="expression" dxfId="12236" priority="904">
      <formula>$D$1&gt;M4</formula>
    </cfRule>
  </conditionalFormatting>
  <conditionalFormatting sqref="M4">
    <cfRule type="expression" priority="905">
      <formula>$D$1&lt;M4</formula>
    </cfRule>
    <cfRule type="expression" priority="906">
      <formula>$D$1&gt;M4</formula>
    </cfRule>
  </conditionalFormatting>
  <conditionalFormatting sqref="M4">
    <cfRule type="expression" priority="907">
      <formula>$D$1&lt;M4</formula>
    </cfRule>
    <cfRule type="expression" dxfId="12235" priority="908">
      <formula>$D$1&gt;M4</formula>
    </cfRule>
  </conditionalFormatting>
  <conditionalFormatting sqref="M4">
    <cfRule type="expression" dxfId="12234" priority="909">
      <formula>$D$1&lt;M4</formula>
    </cfRule>
    <cfRule type="expression" dxfId="12233" priority="910">
      <formula>$D$1&gt;M4</formula>
    </cfRule>
  </conditionalFormatting>
  <conditionalFormatting sqref="M4">
    <cfRule type="expression" dxfId="12232" priority="911">
      <formula>$D$1&lt;M4</formula>
    </cfRule>
    <cfRule type="expression" dxfId="12231" priority="912">
      <formula>$D$1&gt;M4</formula>
    </cfRule>
  </conditionalFormatting>
  <conditionalFormatting sqref="M4">
    <cfRule type="expression" dxfId="12230" priority="913">
      <formula>$D$1&lt;M4</formula>
    </cfRule>
    <cfRule type="expression" dxfId="12229" priority="914">
      <formula>$D$1&gt;M4</formula>
    </cfRule>
  </conditionalFormatting>
  <conditionalFormatting sqref="M5">
    <cfRule type="cellIs" dxfId="12228" priority="915" operator="equal">
      <formula>5</formula>
    </cfRule>
    <cfRule type="cellIs" priority="916" operator="equal">
      <formula>4</formula>
    </cfRule>
    <cfRule type="cellIs" priority="917" operator="equal">
      <formula>3</formula>
    </cfRule>
  </conditionalFormatting>
  <conditionalFormatting sqref="M4">
    <cfRule type="expression" priority="918">
      <formula>$D$1&lt;M4</formula>
    </cfRule>
    <cfRule type="expression" dxfId="12227" priority="919">
      <formula>$D$1&gt;M4</formula>
    </cfRule>
  </conditionalFormatting>
  <conditionalFormatting sqref="M5">
    <cfRule type="cellIs" dxfId="12226" priority="920" operator="equal">
      <formula>5</formula>
    </cfRule>
    <cfRule type="cellIs" dxfId="12225" priority="921" operator="equal">
      <formula>4</formula>
    </cfRule>
    <cfRule type="cellIs" dxfId="12224" priority="922" operator="equal">
      <formula>3</formula>
    </cfRule>
  </conditionalFormatting>
  <conditionalFormatting sqref="M4">
    <cfRule type="expression" priority="923">
      <formula>$D$1&lt;M4</formula>
    </cfRule>
    <cfRule type="expression" priority="924">
      <formula>$D$1&gt;M4</formula>
    </cfRule>
  </conditionalFormatting>
  <conditionalFormatting sqref="M5">
    <cfRule type="cellIs" priority="925" operator="equal">
      <formula>5</formula>
    </cfRule>
    <cfRule type="cellIs" dxfId="12223" priority="926" operator="equal">
      <formula>4</formula>
    </cfRule>
    <cfRule type="cellIs" dxfId="12222" priority="927" operator="equal">
      <formula>3</formula>
    </cfRule>
  </conditionalFormatting>
  <conditionalFormatting sqref="M4">
    <cfRule type="expression" dxfId="12221" priority="928">
      <formula>$D$1&lt;M4</formula>
    </cfRule>
    <cfRule type="expression" dxfId="12220" priority="929">
      <formula>$D$1&gt;M4</formula>
    </cfRule>
  </conditionalFormatting>
  <conditionalFormatting sqref="M5">
    <cfRule type="cellIs" dxfId="12219" priority="930" operator="equal">
      <formula>5</formula>
    </cfRule>
    <cfRule type="cellIs" dxfId="12218" priority="931" operator="equal">
      <formula>4</formula>
    </cfRule>
    <cfRule type="cellIs" dxfId="12217" priority="932" operator="equal">
      <formula>3</formula>
    </cfRule>
  </conditionalFormatting>
  <conditionalFormatting sqref="M4">
    <cfRule type="expression" dxfId="12216" priority="933">
      <formula>$D$1&lt;M4</formula>
    </cfRule>
    <cfRule type="expression" dxfId="12215" priority="934">
      <formula>$D$1&gt;M4</formula>
    </cfRule>
  </conditionalFormatting>
  <conditionalFormatting sqref="M5">
    <cfRule type="cellIs" priority="935" operator="equal">
      <formula>5</formula>
    </cfRule>
    <cfRule type="cellIs" priority="936" operator="equal">
      <formula>4</formula>
    </cfRule>
    <cfRule type="cellIs" priority="937" operator="equal">
      <formula>3</formula>
    </cfRule>
  </conditionalFormatting>
  <conditionalFormatting sqref="M4">
    <cfRule type="expression" priority="938">
      <formula>$D$1&lt;M4</formula>
    </cfRule>
    <cfRule type="expression" priority="939">
      <formula>$D$1&gt;M4</formula>
    </cfRule>
  </conditionalFormatting>
  <conditionalFormatting sqref="M4">
    <cfRule type="expression" priority="940">
      <formula>$D$1&lt;M4</formula>
    </cfRule>
    <cfRule type="expression" dxfId="12214" priority="941">
      <formula>$D$1&gt;M4</formula>
    </cfRule>
  </conditionalFormatting>
  <conditionalFormatting sqref="M4">
    <cfRule type="expression" dxfId="12213" priority="942">
      <formula>$D$1&lt;M4</formula>
    </cfRule>
    <cfRule type="expression" dxfId="12212" priority="943">
      <formula>$D$1&gt;M4</formula>
    </cfRule>
  </conditionalFormatting>
  <conditionalFormatting sqref="M4">
    <cfRule type="expression" dxfId="12211" priority="944">
      <formula>$D$1&lt;M4</formula>
    </cfRule>
    <cfRule type="expression" dxfId="12210" priority="945">
      <formula>$D$1&gt;M4</formula>
    </cfRule>
  </conditionalFormatting>
  <conditionalFormatting sqref="M4">
    <cfRule type="expression" dxfId="12209" priority="946">
      <formula>$D$1&lt;M4</formula>
    </cfRule>
    <cfRule type="expression" priority="947">
      <formula>$D$1&gt;M4</formula>
    </cfRule>
  </conditionalFormatting>
  <conditionalFormatting sqref="M4">
    <cfRule type="expression" priority="948">
      <formula>$D$1&lt;M4</formula>
    </cfRule>
    <cfRule type="expression" priority="949">
      <formula>$D$1&gt;M4</formula>
    </cfRule>
  </conditionalFormatting>
  <conditionalFormatting sqref="M4">
    <cfRule type="expression" dxfId="12208" priority="950">
      <formula>$D$1&lt;M4</formula>
    </cfRule>
    <cfRule type="expression" dxfId="12207" priority="951">
      <formula>$D$1&gt;M4</formula>
    </cfRule>
  </conditionalFormatting>
  <conditionalFormatting sqref="M4">
    <cfRule type="expression" priority="952">
      <formula>$D$1&lt;M4</formula>
    </cfRule>
    <cfRule type="expression" priority="953">
      <formula>$D$1&gt;M4</formula>
    </cfRule>
  </conditionalFormatting>
  <conditionalFormatting sqref="M4">
    <cfRule type="expression" priority="954">
      <formula>$D$1&lt;M4</formula>
    </cfRule>
    <cfRule type="expression" dxfId="12206" priority="955">
      <formula>$D$1&gt;M4</formula>
    </cfRule>
  </conditionalFormatting>
  <conditionalFormatting sqref="T6:T30 T35:T37">
    <cfRule type="cellIs" dxfId="12205" priority="956" operator="equal">
      <formula>5</formula>
    </cfRule>
    <cfRule type="cellIs" dxfId="12204" priority="957" operator="equal">
      <formula>4</formula>
    </cfRule>
    <cfRule type="cellIs" dxfId="12203" priority="958" operator="equal">
      <formula>3</formula>
    </cfRule>
  </conditionalFormatting>
  <conditionalFormatting sqref="T31:T34">
    <cfRule type="cellIs" priority="959" operator="equal">
      <formula>5</formula>
    </cfRule>
    <cfRule type="cellIs" priority="960" operator="equal">
      <formula>4</formula>
    </cfRule>
    <cfRule type="cellIs" priority="961" operator="equal">
      <formula>3</formula>
    </cfRule>
  </conditionalFormatting>
  <conditionalFormatting sqref="T4">
    <cfRule type="expression" dxfId="12202" priority="962">
      <formula>$D$1&lt;T4</formula>
    </cfRule>
    <cfRule type="expression" dxfId="12201" priority="963">
      <formula>$D$1&gt;T4</formula>
    </cfRule>
  </conditionalFormatting>
  <conditionalFormatting sqref="T5">
    <cfRule type="cellIs" dxfId="12200" priority="964" operator="equal">
      <formula>5</formula>
    </cfRule>
    <cfRule type="cellIs" dxfId="12199" priority="965" operator="equal">
      <formula>4</formula>
    </cfRule>
    <cfRule type="cellIs" priority="966" operator="equal">
      <formula>3</formula>
    </cfRule>
  </conditionalFormatting>
  <conditionalFormatting sqref="T4">
    <cfRule type="expression" priority="967">
      <formula>$D$1&lt;T4</formula>
    </cfRule>
    <cfRule type="expression" priority="968">
      <formula>$D$1&gt;T4</formula>
    </cfRule>
  </conditionalFormatting>
  <conditionalFormatting sqref="T4">
    <cfRule type="expression" dxfId="12198" priority="969">
      <formula>$D$1&lt;T4</formula>
    </cfRule>
    <cfRule type="expression" dxfId="12197" priority="970">
      <formula>$D$1&gt;T4</formula>
    </cfRule>
  </conditionalFormatting>
  <conditionalFormatting sqref="T4">
    <cfRule type="expression" priority="971">
      <formula>$D$1&lt;T4</formula>
    </cfRule>
    <cfRule type="expression" priority="972">
      <formula>$D$1&gt;T4</formula>
    </cfRule>
  </conditionalFormatting>
  <conditionalFormatting sqref="T4">
    <cfRule type="expression" priority="973">
      <formula>$D$1&lt;T4</formula>
    </cfRule>
    <cfRule type="expression" dxfId="12196" priority="974">
      <formula>$D$1&gt;T4</formula>
    </cfRule>
  </conditionalFormatting>
  <conditionalFormatting sqref="T4">
    <cfRule type="expression" dxfId="12195" priority="975">
      <formula>$D$1&lt;T4</formula>
    </cfRule>
    <cfRule type="expression" dxfId="12194" priority="976">
      <formula>$D$1&gt;T4</formula>
    </cfRule>
  </conditionalFormatting>
  <conditionalFormatting sqref="T5">
    <cfRule type="cellIs" dxfId="12193" priority="977" operator="equal">
      <formula>5</formula>
    </cfRule>
    <cfRule type="cellIs" dxfId="12192" priority="978" operator="equal">
      <formula>4</formula>
    </cfRule>
    <cfRule type="cellIs" dxfId="12191" priority="979" operator="equal">
      <formula>3</formula>
    </cfRule>
  </conditionalFormatting>
  <conditionalFormatting sqref="T4">
    <cfRule type="expression" priority="980">
      <formula>$D$1&lt;T4</formula>
    </cfRule>
    <cfRule type="expression" priority="981">
      <formula>$D$1&gt;T4</formula>
    </cfRule>
  </conditionalFormatting>
  <conditionalFormatting sqref="T5">
    <cfRule type="cellIs" priority="982" operator="equal">
      <formula>5</formula>
    </cfRule>
    <cfRule type="cellIs" dxfId="12190" priority="983" operator="equal">
      <formula>4</formula>
    </cfRule>
    <cfRule type="cellIs" dxfId="12189" priority="984" operator="equal">
      <formula>3</formula>
    </cfRule>
  </conditionalFormatting>
  <conditionalFormatting sqref="T4">
    <cfRule type="expression" dxfId="12188" priority="985">
      <formula>$D$1&lt;T4</formula>
    </cfRule>
    <cfRule type="expression" dxfId="12187" priority="986">
      <formula>$D$1&gt;T4</formula>
    </cfRule>
  </conditionalFormatting>
  <conditionalFormatting sqref="T5">
    <cfRule type="cellIs" dxfId="12186" priority="987" operator="equal">
      <formula>5</formula>
    </cfRule>
    <cfRule type="cellIs" dxfId="12185" priority="988" operator="equal">
      <formula>4</formula>
    </cfRule>
    <cfRule type="cellIs" dxfId="12184" priority="989" operator="equal">
      <formula>3</formula>
    </cfRule>
  </conditionalFormatting>
  <conditionalFormatting sqref="T4">
    <cfRule type="expression" dxfId="12183" priority="990">
      <formula>$D$1&lt;T4</formula>
    </cfRule>
    <cfRule type="expression" dxfId="12182" priority="991">
      <formula>$D$1&gt;T4</formula>
    </cfRule>
  </conditionalFormatting>
  <conditionalFormatting sqref="T4">
    <cfRule type="expression" dxfId="12181" priority="992">
      <formula>$D$1&lt;T4</formula>
    </cfRule>
    <cfRule type="expression" dxfId="12180" priority="993">
      <formula>$D$1&gt;T4</formula>
    </cfRule>
  </conditionalFormatting>
  <conditionalFormatting sqref="T4">
    <cfRule type="expression" dxfId="12179" priority="994">
      <formula>$D$1&lt;T4</formula>
    </cfRule>
    <cfRule type="expression" dxfId="12178" priority="995">
      <formula>$D$1&gt;T4</formula>
    </cfRule>
  </conditionalFormatting>
  <conditionalFormatting sqref="T4">
    <cfRule type="expression" dxfId="12177" priority="996">
      <formula>$D$1&lt;T4</formula>
    </cfRule>
    <cfRule type="expression" dxfId="12176" priority="997">
      <formula>$D$1&gt;T4</formula>
    </cfRule>
  </conditionalFormatting>
  <conditionalFormatting sqref="T4">
    <cfRule type="expression" dxfId="12175" priority="998">
      <formula>$D$1&lt;T4</formula>
    </cfRule>
    <cfRule type="expression" dxfId="12174" priority="999">
      <formula>$D$1&gt;T4</formula>
    </cfRule>
  </conditionalFormatting>
  <conditionalFormatting sqref="T4">
    <cfRule type="expression" dxfId="12173" priority="1000">
      <formula>$D$1&lt;T4</formula>
    </cfRule>
    <cfRule type="expression" dxfId="12172" priority="1001">
      <formula>$D$1&gt;T4</formula>
    </cfRule>
  </conditionalFormatting>
  <conditionalFormatting sqref="T4">
    <cfRule type="expression" dxfId="12171" priority="1002">
      <formula>$D$1&lt;T4</formula>
    </cfRule>
    <cfRule type="expression" dxfId="12170" priority="1003">
      <formula>$D$1&gt;T4</formula>
    </cfRule>
  </conditionalFormatting>
  <conditionalFormatting sqref="T4">
    <cfRule type="expression" dxfId="12169" priority="1004">
      <formula>$D$1&lt;T4</formula>
    </cfRule>
    <cfRule type="expression" dxfId="12168" priority="1005">
      <formula>$D$1&gt;T4</formula>
    </cfRule>
  </conditionalFormatting>
  <conditionalFormatting sqref="T4">
    <cfRule type="expression" dxfId="12167" priority="1006">
      <formula>$D$1&lt;T4</formula>
    </cfRule>
    <cfRule type="expression" dxfId="12166" priority="1007">
      <formula>$D$1&gt;T4</formula>
    </cfRule>
  </conditionalFormatting>
  <conditionalFormatting sqref="T4">
    <cfRule type="expression" dxfId="12165" priority="1008">
      <formula>$D$1&lt;T4</formula>
    </cfRule>
    <cfRule type="expression" dxfId="12164" priority="1009">
      <formula>$D$1&gt;T4</formula>
    </cfRule>
  </conditionalFormatting>
  <conditionalFormatting sqref="T4">
    <cfRule type="expression" dxfId="12163" priority="1010">
      <formula>$D$1&lt;T4</formula>
    </cfRule>
    <cfRule type="expression" dxfId="12162" priority="1011">
      <formula>$D$1&gt;T4</formula>
    </cfRule>
  </conditionalFormatting>
  <conditionalFormatting sqref="T4">
    <cfRule type="expression" dxfId="12161" priority="1012">
      <formula>$D$1&lt;T4</formula>
    </cfRule>
    <cfRule type="expression" dxfId="12160" priority="1013">
      <formula>$D$1&gt;T4</formula>
    </cfRule>
  </conditionalFormatting>
  <conditionalFormatting sqref="T4">
    <cfRule type="expression" dxfId="12159" priority="1014">
      <formula>$D$1&lt;T4</formula>
    </cfRule>
    <cfRule type="expression" dxfId="12158" priority="1015">
      <formula>$D$1&gt;T4</formula>
    </cfRule>
  </conditionalFormatting>
  <conditionalFormatting sqref="T4">
    <cfRule type="expression" dxfId="12157" priority="1016">
      <formula>$D$1&lt;T4</formula>
    </cfRule>
    <cfRule type="expression" dxfId="12156" priority="1017">
      <formula>$D$1&gt;T4</formula>
    </cfRule>
  </conditionalFormatting>
  <conditionalFormatting sqref="T4">
    <cfRule type="expression" priority="1018">
      <formula>$D$1&lt;T4</formula>
    </cfRule>
    <cfRule type="expression" priority="1019">
      <formula>$D$1&gt;T4</formula>
    </cfRule>
  </conditionalFormatting>
  <conditionalFormatting sqref="T4">
    <cfRule type="expression" priority="1020">
      <formula>$D$1&lt;T4</formula>
    </cfRule>
    <cfRule type="expression" priority="1021">
      <formula>$D$1&gt;T4</formula>
    </cfRule>
  </conditionalFormatting>
  <conditionalFormatting sqref="T4">
    <cfRule type="expression" priority="1022">
      <formula>$D$1&lt;T4</formula>
    </cfRule>
    <cfRule type="expression" priority="1023">
      <formula>$D$1&gt;T4</formula>
    </cfRule>
  </conditionalFormatting>
  <conditionalFormatting sqref="T4">
    <cfRule type="expression" dxfId="12155" priority="1024">
      <formula>$D$1&lt;T4</formula>
    </cfRule>
    <cfRule type="expression" dxfId="12154" priority="1025">
      <formula>$D$1&gt;T4</formula>
    </cfRule>
  </conditionalFormatting>
  <conditionalFormatting sqref="V6:V36">
    <cfRule type="cellIs" priority="1026" operator="equal">
      <formula>5</formula>
    </cfRule>
    <cfRule type="cellIs" priority="1027" operator="equal">
      <formula>4</formula>
    </cfRule>
    <cfRule type="cellIs" priority="1028" operator="equal">
      <formula>3</formula>
    </cfRule>
  </conditionalFormatting>
  <conditionalFormatting sqref="I32:I33">
    <cfRule type="cellIs" dxfId="12153" priority="1029" operator="equal">
      <formula>5</formula>
    </cfRule>
    <cfRule type="cellIs" dxfId="12152" priority="1030" operator="equal">
      <formula>4</formula>
    </cfRule>
    <cfRule type="cellIs" dxfId="12151" priority="1031" operator="equal">
      <formula>3</formula>
    </cfRule>
  </conditionalFormatting>
  <conditionalFormatting sqref="G22:G31">
    <cfRule type="cellIs" dxfId="12150" priority="1032" operator="equal">
      <formula>5</formula>
    </cfRule>
    <cfRule type="cellIs" priority="1033" operator="equal">
      <formula>4</formula>
    </cfRule>
    <cfRule type="cellIs" priority="1034" operator="equal">
      <formula>3</formula>
    </cfRule>
  </conditionalFormatting>
  <conditionalFormatting sqref="G33:G36">
    <cfRule type="cellIs" priority="1035" operator="equal">
      <formula>5</formula>
    </cfRule>
    <cfRule type="cellIs" dxfId="12149" priority="1036" operator="equal">
      <formula>4</formula>
    </cfRule>
    <cfRule type="cellIs" dxfId="12148" priority="1037" operator="equal">
      <formula>3</formula>
    </cfRule>
  </conditionalFormatting>
  <conditionalFormatting sqref="O32:O33">
    <cfRule type="cellIs" priority="1038" operator="equal">
      <formula>5</formula>
    </cfRule>
    <cfRule type="cellIs" priority="1039" operator="equal">
      <formula>4</formula>
    </cfRule>
    <cfRule type="cellIs" priority="1040" operator="equal">
      <formula>3</formula>
    </cfRule>
  </conditionalFormatting>
  <conditionalFormatting sqref="Q32:Q33">
    <cfRule type="cellIs" priority="1041" operator="equal">
      <formula>5</formula>
    </cfRule>
    <cfRule type="cellIs" priority="1042" operator="equal">
      <formula>4</formula>
    </cfRule>
    <cfRule type="cellIs" priority="1043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MK49"/>
  <sheetViews>
    <sheetView view="pageBreakPreview" zoomScale="65" zoomScaleNormal="70" zoomScalePageLayoutView="65" workbookViewId="0">
      <selection activeCell="T6" sqref="T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109375" style="15" customWidth="1"/>
    <col min="5" max="5" width="7.5546875" style="15" customWidth="1"/>
    <col min="6" max="6" width="7" hidden="1" customWidth="1"/>
    <col min="7" max="7" width="8.88671875" customWidth="1"/>
    <col min="8" max="10" width="7" customWidth="1"/>
    <col min="11" max="11" width="7.33203125" customWidth="1"/>
    <col min="12" max="12" width="7" hidden="1" customWidth="1"/>
    <col min="13" max="13" width="7" customWidth="1"/>
    <col min="14" max="14" width="7.33203125" customWidth="1"/>
    <col min="15" max="15" width="7" customWidth="1"/>
    <col min="16" max="16" width="7.44140625" customWidth="1"/>
    <col min="17" max="17" width="6.88671875" customWidth="1"/>
    <col min="18" max="18" width="7.5546875" customWidth="1"/>
    <col min="19" max="19" width="6.5546875" hidden="1" customWidth="1"/>
    <col min="20" max="20" width="7.6640625" customWidth="1"/>
    <col min="21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2" width="8" style="16" hidden="1" customWidth="1"/>
    <col min="93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27" t="s">
        <v>268</v>
      </c>
      <c r="U2" s="327"/>
      <c r="V2" s="328"/>
      <c r="W2" s="329"/>
      <c r="X2" s="329"/>
      <c r="Y2" s="330"/>
      <c r="Z2" s="330"/>
      <c r="AA2" s="330"/>
      <c r="AB2" s="330"/>
      <c r="AC2" s="330"/>
      <c r="AD2" s="330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2533</v>
      </c>
      <c r="B3" s="13"/>
      <c r="C3" s="13"/>
      <c r="D3" s="39" t="s">
        <v>3</v>
      </c>
      <c r="E3" s="40"/>
      <c r="F3" s="204"/>
      <c r="G3" s="204">
        <v>43291</v>
      </c>
      <c r="H3" s="306">
        <v>43204</v>
      </c>
      <c r="I3" s="306">
        <v>43287</v>
      </c>
      <c r="J3" s="306">
        <v>43239</v>
      </c>
      <c r="K3" s="306">
        <v>43290</v>
      </c>
      <c r="L3" s="204"/>
      <c r="M3" s="204">
        <v>43259</v>
      </c>
      <c r="N3" s="204">
        <v>43305</v>
      </c>
      <c r="O3" s="204">
        <v>43295</v>
      </c>
      <c r="P3" s="204">
        <v>43300</v>
      </c>
      <c r="Q3" s="204">
        <v>43311</v>
      </c>
      <c r="R3" s="204">
        <v>43309</v>
      </c>
      <c r="S3" s="299"/>
      <c r="T3" s="204">
        <v>43288</v>
      </c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75.599999999999994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344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25">
      <c r="A6" s="80">
        <v>1</v>
      </c>
      <c r="B6" s="81" t="s">
        <v>36</v>
      </c>
      <c r="C6" s="252" t="s">
        <v>304</v>
      </c>
      <c r="D6" s="301" t="s">
        <v>593</v>
      </c>
      <c r="E6" s="84">
        <v>2533</v>
      </c>
      <c r="F6" s="85"/>
      <c r="G6" s="85" t="s">
        <v>531</v>
      </c>
      <c r="H6" s="85">
        <v>4</v>
      </c>
      <c r="I6" s="85">
        <v>5</v>
      </c>
      <c r="J6" s="85">
        <v>4</v>
      </c>
      <c r="K6" s="85">
        <v>3</v>
      </c>
      <c r="L6" s="85"/>
      <c r="M6" s="85">
        <v>4</v>
      </c>
      <c r="N6" s="85">
        <v>4</v>
      </c>
      <c r="O6" s="85">
        <v>3</v>
      </c>
      <c r="P6" s="85">
        <v>3</v>
      </c>
      <c r="Q6" s="85">
        <v>5</v>
      </c>
      <c r="R6" s="85">
        <v>4</v>
      </c>
      <c r="S6" s="85"/>
      <c r="T6" s="85">
        <v>5</v>
      </c>
      <c r="U6" s="85"/>
      <c r="V6" s="245">
        <f t="shared" ref="V6:V38" si="0">IF(AC6&gt;0,IF(SUM(X6:Y6)/AC6&gt;0,2,IF(AND(SUM(X6:Y6)/AC6=0,Z6/AC6&gt;0),3,IF(AND((AB6/AC6+AA6/AC6)=1,AA6/AC6&gt;0),4,5))),0)</f>
        <v>3</v>
      </c>
      <c r="W6" s="98">
        <f t="shared" ref="W6:W38" si="1">COUNTIF(AG6:AV6,"б")</f>
        <v>0</v>
      </c>
      <c r="X6" s="98">
        <f t="shared" ref="X6:X16" si="2">COUNTIF(AG6:AV6,"д")</f>
        <v>0</v>
      </c>
      <c r="Y6" s="98">
        <f t="shared" ref="Y6:Y38" si="3">COUNTIF(AG6:AV6,2)+COUNTIF(AG6:AV6,"н")+COUNTIF(AG6:AV6,"д")</f>
        <v>0</v>
      </c>
      <c r="Z6" s="98">
        <f t="shared" ref="Z6:Z38" si="4">COUNTIF(AG6:AV6,Z$5)</f>
        <v>3</v>
      </c>
      <c r="AA6" s="98">
        <f t="shared" ref="AA6:AA38" si="5">COUNTIF(AG6:AV6,AA$5)</f>
        <v>5</v>
      </c>
      <c r="AB6" s="98">
        <f t="shared" ref="AB6:AB38" si="6">COUNTIF(AG6:AV6,AB$5)</f>
        <v>3</v>
      </c>
      <c r="AC6" s="98">
        <f t="shared" ref="AC6:AC39" si="7">SUM(X6:AB6)</f>
        <v>11</v>
      </c>
      <c r="AD6" s="246">
        <f t="shared" ref="AD6:AD39" si="8">IF(ISERROR(((X6+Y6)*2+Z6*3+AA6*4+AB6*5)/SUM(X6,Y6:AB6)),"",((X6+Y6)*2+Z6*3+AA6*4+AB6*5)/SUM(X6,Y6:AB6))</f>
        <v>4</v>
      </c>
      <c r="AE6" s="99">
        <f t="shared" ref="AE6:AE38" si="9">IF(AX6=5,0.5,IF(AX6=4,0.25,IF(AX6&lt;=3,0)))</f>
        <v>0</v>
      </c>
      <c r="AG6" s="247" t="str">
        <f t="shared" ref="AG6:AG38" si="10">IF(ISERROR(VALUE(LEFT(F6))),LEFT(F6),VALUE(LEFT(F6)))</f>
        <v/>
      </c>
      <c r="AH6" s="247" t="str">
        <f t="shared" ref="AH6:AH38" si="11">IF(ISERROR(VALUE(LEFT(G6))),LEFT(G6),VALUE(LEFT(G6)))</f>
        <v>з</v>
      </c>
      <c r="AI6" s="247">
        <f t="shared" ref="AI6:AI38" si="12">IF(ISERROR(VALUE(LEFT(H6))),LEFT(H6),VALUE(LEFT(H6)))</f>
        <v>4</v>
      </c>
      <c r="AJ6" s="247">
        <f t="shared" ref="AJ6:AJ38" si="13">IF(ISERROR(VALUE(LEFT(I6))),LEFT(I6),VALUE(LEFT(I6)))</f>
        <v>5</v>
      </c>
      <c r="AK6" s="247">
        <f t="shared" ref="AK6:AK38" si="14">IF(ISERROR(VALUE(LEFT(J6))),LEFT(J6),VALUE(LEFT(J6)))</f>
        <v>4</v>
      </c>
      <c r="AL6" s="247">
        <f t="shared" ref="AL6:AL38" si="15">IF(ISERROR(VALUE(LEFT(K6))),LEFT(K6),VALUE(LEFT(K6)))</f>
        <v>3</v>
      </c>
      <c r="AM6" s="247" t="str">
        <f t="shared" ref="AM6:AM38" si="16">IF(ISERROR(VALUE(LEFT(L6))),LEFT(L6),VALUE(LEFT(L6)))</f>
        <v/>
      </c>
      <c r="AN6" s="247">
        <f t="shared" ref="AN6:AN38" si="17">IF(ISERROR(VALUE(LEFT(M6))),LEFT(M6),VALUE(LEFT(M6)))</f>
        <v>4</v>
      </c>
      <c r="AO6" s="247">
        <f t="shared" ref="AO6:AO38" si="18">IF(ISERROR(VALUE(LEFT(N6))),LEFT(N6),VALUE(LEFT(N6)))</f>
        <v>4</v>
      </c>
      <c r="AP6" s="247">
        <f t="shared" ref="AP6:AP38" si="19">IF(ISERROR(VALUE(LEFT(O6))),LEFT(O6),VALUE(LEFT(O6)))</f>
        <v>3</v>
      </c>
      <c r="AQ6" s="247">
        <f t="shared" ref="AQ6:AQ38" si="20">IF(ISERROR(VALUE(LEFT(P6))),LEFT(P6),VALUE(LEFT(P6)))</f>
        <v>3</v>
      </c>
      <c r="AR6" s="247">
        <f t="shared" ref="AR6:AR38" si="21">IF(ISERROR(VALUE(LEFT(Q6))),LEFT(Q6),VALUE(LEFT(Q6)))</f>
        <v>5</v>
      </c>
      <c r="AS6" s="247">
        <f t="shared" ref="AS6:AS38" si="22">IF(ISERROR(VALUE(LEFT(R6))),LEFT(R6),VALUE(LEFT(R6)))</f>
        <v>4</v>
      </c>
      <c r="AT6" s="247" t="str">
        <f t="shared" ref="AT6:AT38" si="23">IF(ISERROR(VALUE(LEFT(S6))),LEFT(S6),VALUE(LEFT(S6)))</f>
        <v/>
      </c>
      <c r="AU6" s="247">
        <f t="shared" ref="AU6:AU38" si="24">IF(ISERROR(VALUE(LEFT(T6))),LEFT(T6),VALUE(LEFT(T6)))</f>
        <v>5</v>
      </c>
      <c r="AV6" s="247" t="str">
        <f t="shared" ref="AV6:AV38" si="25">IF(ISERROR(VALUE(LEFT(U6))),LEFT(U6),VALUE(LEFT(U6)))</f>
        <v/>
      </c>
      <c r="AW6" s="245">
        <f t="shared" ref="AW6:AW38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25">
      <c r="A7" s="80">
        <v>2</v>
      </c>
      <c r="B7" s="81" t="s">
        <v>36</v>
      </c>
      <c r="C7" s="252" t="s">
        <v>37</v>
      </c>
      <c r="D7" s="301" t="s">
        <v>594</v>
      </c>
      <c r="E7" s="84">
        <v>2533</v>
      </c>
      <c r="F7" s="85"/>
      <c r="G7" s="85" t="s">
        <v>531</v>
      </c>
      <c r="H7" s="85">
        <v>4</v>
      </c>
      <c r="I7" s="85">
        <v>4</v>
      </c>
      <c r="J7" s="85">
        <v>4</v>
      </c>
      <c r="K7" s="85">
        <v>4</v>
      </c>
      <c r="L7" s="85"/>
      <c r="M7" s="85">
        <v>5</v>
      </c>
      <c r="N7" s="85">
        <v>4</v>
      </c>
      <c r="O7" s="85" t="s">
        <v>92</v>
      </c>
      <c r="P7" s="85">
        <v>3</v>
      </c>
      <c r="Q7" s="85">
        <v>5</v>
      </c>
      <c r="R7" s="85">
        <v>4</v>
      </c>
      <c r="S7" s="85"/>
      <c r="T7" s="85">
        <v>5</v>
      </c>
      <c r="U7" s="85"/>
      <c r="V7" s="245">
        <f t="shared" si="0"/>
        <v>2</v>
      </c>
      <c r="W7" s="98">
        <f t="shared" si="1"/>
        <v>0</v>
      </c>
      <c r="X7" s="98">
        <f t="shared" si="2"/>
        <v>0</v>
      </c>
      <c r="Y7" s="98">
        <f t="shared" si="3"/>
        <v>1</v>
      </c>
      <c r="Z7" s="98">
        <f t="shared" si="4"/>
        <v>1</v>
      </c>
      <c r="AA7" s="98">
        <f t="shared" si="5"/>
        <v>6</v>
      </c>
      <c r="AB7" s="98">
        <f t="shared" si="6"/>
        <v>3</v>
      </c>
      <c r="AC7" s="98">
        <f t="shared" si="7"/>
        <v>11</v>
      </c>
      <c r="AD7" s="246">
        <f t="shared" si="8"/>
        <v>4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4</v>
      </c>
      <c r="AJ7" s="247">
        <f t="shared" si="13"/>
        <v>4</v>
      </c>
      <c r="AK7" s="247">
        <f t="shared" si="14"/>
        <v>4</v>
      </c>
      <c r="AL7" s="247">
        <f t="shared" si="15"/>
        <v>4</v>
      </c>
      <c r="AM7" s="247" t="str">
        <f t="shared" si="16"/>
        <v/>
      </c>
      <c r="AN7" s="247">
        <f t="shared" si="17"/>
        <v>5</v>
      </c>
      <c r="AO7" s="247">
        <f t="shared" si="18"/>
        <v>4</v>
      </c>
      <c r="AP7" s="247">
        <f t="shared" si="19"/>
        <v>2</v>
      </c>
      <c r="AQ7" s="247">
        <f t="shared" si="20"/>
        <v>3</v>
      </c>
      <c r="AR7" s="247">
        <f t="shared" si="21"/>
        <v>5</v>
      </c>
      <c r="AS7" s="247">
        <f t="shared" si="22"/>
        <v>4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25">
      <c r="A8" s="80">
        <v>3</v>
      </c>
      <c r="B8" s="81" t="s">
        <v>36</v>
      </c>
      <c r="C8" s="252" t="s">
        <v>37</v>
      </c>
      <c r="D8" s="301" t="s">
        <v>595</v>
      </c>
      <c r="E8" s="84">
        <v>2533</v>
      </c>
      <c r="F8" s="85"/>
      <c r="G8" s="85" t="s">
        <v>531</v>
      </c>
      <c r="H8" s="85">
        <v>4</v>
      </c>
      <c r="I8" s="85">
        <v>4</v>
      </c>
      <c r="J8" s="85">
        <v>3</v>
      </c>
      <c r="K8" s="85">
        <v>4</v>
      </c>
      <c r="L8" s="85"/>
      <c r="M8" s="85">
        <v>3</v>
      </c>
      <c r="N8" s="85">
        <v>4</v>
      </c>
      <c r="O8" s="85">
        <v>3</v>
      </c>
      <c r="P8" s="85">
        <v>4</v>
      </c>
      <c r="Q8" s="85">
        <v>5</v>
      </c>
      <c r="R8" s="85">
        <v>4</v>
      </c>
      <c r="S8" s="85"/>
      <c r="T8" s="85">
        <v>5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3</v>
      </c>
      <c r="AA8" s="98">
        <f t="shared" si="5"/>
        <v>6</v>
      </c>
      <c r="AB8" s="98">
        <f t="shared" si="6"/>
        <v>2</v>
      </c>
      <c r="AC8" s="98">
        <f t="shared" si="7"/>
        <v>11</v>
      </c>
      <c r="AD8" s="246">
        <f t="shared" si="8"/>
        <v>3.9090909090909092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4</v>
      </c>
      <c r="AJ8" s="247">
        <f t="shared" si="13"/>
        <v>4</v>
      </c>
      <c r="AK8" s="247">
        <f t="shared" si="14"/>
        <v>3</v>
      </c>
      <c r="AL8" s="247">
        <f t="shared" si="15"/>
        <v>4</v>
      </c>
      <c r="AM8" s="247" t="str">
        <f t="shared" si="16"/>
        <v/>
      </c>
      <c r="AN8" s="247">
        <f t="shared" si="17"/>
        <v>3</v>
      </c>
      <c r="AO8" s="247">
        <f t="shared" si="18"/>
        <v>4</v>
      </c>
      <c r="AP8" s="247">
        <f t="shared" si="19"/>
        <v>3</v>
      </c>
      <c r="AQ8" s="247">
        <f t="shared" si="20"/>
        <v>4</v>
      </c>
      <c r="AR8" s="247">
        <f t="shared" si="21"/>
        <v>5</v>
      </c>
      <c r="AS8" s="247">
        <f t="shared" si="22"/>
        <v>4</v>
      </c>
      <c r="AT8" s="247" t="str">
        <f t="shared" si="23"/>
        <v/>
      </c>
      <c r="AU8" s="247">
        <f t="shared" si="24"/>
        <v>5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596</v>
      </c>
      <c r="E9" s="84">
        <v>2533</v>
      </c>
      <c r="F9" s="85"/>
      <c r="G9" s="85" t="s">
        <v>531</v>
      </c>
      <c r="H9" s="85">
        <v>5</v>
      </c>
      <c r="I9" s="85">
        <v>5</v>
      </c>
      <c r="J9" s="85">
        <v>5</v>
      </c>
      <c r="K9" s="85">
        <v>5</v>
      </c>
      <c r="L9" s="85"/>
      <c r="M9" s="85">
        <v>4</v>
      </c>
      <c r="N9" s="85">
        <v>5</v>
      </c>
      <c r="O9" s="85">
        <v>3</v>
      </c>
      <c r="P9" s="85">
        <v>4</v>
      </c>
      <c r="Q9" s="85">
        <v>5</v>
      </c>
      <c r="R9" s="85">
        <v>5</v>
      </c>
      <c r="S9" s="85"/>
      <c r="T9" s="85">
        <v>5</v>
      </c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1</v>
      </c>
      <c r="AA9" s="98">
        <f t="shared" si="5"/>
        <v>2</v>
      </c>
      <c r="AB9" s="98">
        <f t="shared" si="6"/>
        <v>8</v>
      </c>
      <c r="AC9" s="98">
        <f t="shared" si="7"/>
        <v>11</v>
      </c>
      <c r="AD9" s="246">
        <f t="shared" si="8"/>
        <v>4.6363636363636367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5</v>
      </c>
      <c r="AK9" s="247">
        <f t="shared" si="14"/>
        <v>5</v>
      </c>
      <c r="AL9" s="247">
        <f t="shared" si="15"/>
        <v>5</v>
      </c>
      <c r="AM9" s="247" t="str">
        <f t="shared" si="16"/>
        <v/>
      </c>
      <c r="AN9" s="247">
        <f t="shared" si="17"/>
        <v>4</v>
      </c>
      <c r="AO9" s="247">
        <f t="shared" si="18"/>
        <v>5</v>
      </c>
      <c r="AP9" s="247">
        <f t="shared" si="19"/>
        <v>3</v>
      </c>
      <c r="AQ9" s="247">
        <f t="shared" si="20"/>
        <v>4</v>
      </c>
      <c r="AR9" s="247">
        <f t="shared" si="21"/>
        <v>5</v>
      </c>
      <c r="AS9" s="247">
        <f t="shared" si="22"/>
        <v>5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25">
      <c r="A10" s="80">
        <v>5</v>
      </c>
      <c r="B10" s="81" t="s">
        <v>36</v>
      </c>
      <c r="C10" s="252" t="s">
        <v>37</v>
      </c>
      <c r="D10" s="301" t="s">
        <v>597</v>
      </c>
      <c r="E10" s="84">
        <v>2533</v>
      </c>
      <c r="F10" s="85"/>
      <c r="G10" s="85" t="s">
        <v>531</v>
      </c>
      <c r="H10" s="85">
        <v>5</v>
      </c>
      <c r="I10" s="85">
        <v>5</v>
      </c>
      <c r="J10" s="85">
        <v>4</v>
      </c>
      <c r="K10" s="85">
        <v>3</v>
      </c>
      <c r="L10" s="85"/>
      <c r="M10" s="85">
        <v>4</v>
      </c>
      <c r="N10" s="85">
        <v>5</v>
      </c>
      <c r="O10" s="85">
        <v>4</v>
      </c>
      <c r="P10" s="85">
        <v>3</v>
      </c>
      <c r="Q10" s="85">
        <v>5</v>
      </c>
      <c r="R10" s="85">
        <v>5</v>
      </c>
      <c r="S10" s="85"/>
      <c r="T10" s="85">
        <v>5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2</v>
      </c>
      <c r="AA10" s="98">
        <f t="shared" si="5"/>
        <v>3</v>
      </c>
      <c r="AB10" s="98">
        <f t="shared" si="6"/>
        <v>6</v>
      </c>
      <c r="AC10" s="98">
        <f t="shared" si="7"/>
        <v>11</v>
      </c>
      <c r="AD10" s="246">
        <f t="shared" si="8"/>
        <v>4.3636363636363633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5</v>
      </c>
      <c r="AJ10" s="247">
        <f t="shared" si="13"/>
        <v>5</v>
      </c>
      <c r="AK10" s="247">
        <f t="shared" si="14"/>
        <v>4</v>
      </c>
      <c r="AL10" s="247">
        <f t="shared" si="15"/>
        <v>3</v>
      </c>
      <c r="AM10" s="247" t="str">
        <f t="shared" si="16"/>
        <v/>
      </c>
      <c r="AN10" s="247">
        <f t="shared" si="17"/>
        <v>4</v>
      </c>
      <c r="AO10" s="247">
        <f t="shared" si="18"/>
        <v>5</v>
      </c>
      <c r="AP10" s="247">
        <f t="shared" si="19"/>
        <v>4</v>
      </c>
      <c r="AQ10" s="247">
        <f t="shared" si="20"/>
        <v>3</v>
      </c>
      <c r="AR10" s="247">
        <f t="shared" si="21"/>
        <v>5</v>
      </c>
      <c r="AS10" s="247">
        <f t="shared" si="22"/>
        <v>5</v>
      </c>
      <c r="AT10" s="247" t="str">
        <f t="shared" si="23"/>
        <v/>
      </c>
      <c r="AU10" s="247">
        <f t="shared" si="24"/>
        <v>5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25">
      <c r="A11" s="80">
        <v>6</v>
      </c>
      <c r="B11" s="81" t="s">
        <v>36</v>
      </c>
      <c r="C11" s="252" t="s">
        <v>37</v>
      </c>
      <c r="D11" s="301" t="s">
        <v>598</v>
      </c>
      <c r="E11" s="84">
        <v>2533</v>
      </c>
      <c r="F11" s="85"/>
      <c r="G11" s="85" t="s">
        <v>531</v>
      </c>
      <c r="H11" s="85">
        <v>5</v>
      </c>
      <c r="I11" s="85">
        <v>5</v>
      </c>
      <c r="J11" s="85">
        <v>3</v>
      </c>
      <c r="K11" s="85">
        <v>3</v>
      </c>
      <c r="L11" s="85"/>
      <c r="M11" s="85">
        <v>5</v>
      </c>
      <c r="N11" s="85">
        <v>4</v>
      </c>
      <c r="O11" s="85">
        <v>4</v>
      </c>
      <c r="P11" s="85">
        <v>3</v>
      </c>
      <c r="Q11" s="85">
        <v>5</v>
      </c>
      <c r="R11" s="85">
        <v>4</v>
      </c>
      <c r="S11" s="85"/>
      <c r="T11" s="85">
        <v>5</v>
      </c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3</v>
      </c>
      <c r="AA11" s="98">
        <f t="shared" si="5"/>
        <v>3</v>
      </c>
      <c r="AB11" s="98">
        <f t="shared" si="6"/>
        <v>5</v>
      </c>
      <c r="AC11" s="98">
        <f t="shared" si="7"/>
        <v>11</v>
      </c>
      <c r="AD11" s="246">
        <f t="shared" si="8"/>
        <v>4.1818181818181817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5</v>
      </c>
      <c r="AJ11" s="247">
        <f t="shared" si="13"/>
        <v>5</v>
      </c>
      <c r="AK11" s="247">
        <f t="shared" si="14"/>
        <v>3</v>
      </c>
      <c r="AL11" s="247">
        <f t="shared" si="15"/>
        <v>3</v>
      </c>
      <c r="AM11" s="247" t="str">
        <f t="shared" si="16"/>
        <v/>
      </c>
      <c r="AN11" s="247">
        <f t="shared" si="17"/>
        <v>5</v>
      </c>
      <c r="AO11" s="247">
        <f t="shared" si="18"/>
        <v>4</v>
      </c>
      <c r="AP11" s="247">
        <f t="shared" si="19"/>
        <v>4</v>
      </c>
      <c r="AQ11" s="247">
        <f t="shared" si="20"/>
        <v>3</v>
      </c>
      <c r="AR11" s="247">
        <f t="shared" si="21"/>
        <v>5</v>
      </c>
      <c r="AS11" s="247">
        <f t="shared" si="22"/>
        <v>4</v>
      </c>
      <c r="AT11" s="247" t="str">
        <f t="shared" si="23"/>
        <v/>
      </c>
      <c r="AU11" s="247">
        <f t="shared" si="24"/>
        <v>5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599</v>
      </c>
      <c r="E12" s="84">
        <v>2533</v>
      </c>
      <c r="F12" s="85"/>
      <c r="G12" s="85" t="s">
        <v>531</v>
      </c>
      <c r="H12" s="85">
        <v>5</v>
      </c>
      <c r="I12" s="85">
        <v>5</v>
      </c>
      <c r="J12" s="85">
        <v>4</v>
      </c>
      <c r="K12" s="85">
        <v>4</v>
      </c>
      <c r="L12" s="85"/>
      <c r="M12" s="85">
        <v>4</v>
      </c>
      <c r="N12" s="85">
        <v>4</v>
      </c>
      <c r="O12" s="85">
        <v>5</v>
      </c>
      <c r="P12" s="85">
        <v>4</v>
      </c>
      <c r="Q12" s="85">
        <v>4</v>
      </c>
      <c r="R12" s="85">
        <v>5</v>
      </c>
      <c r="S12" s="85"/>
      <c r="T12" s="85">
        <v>5</v>
      </c>
      <c r="U12" s="85"/>
      <c r="V12" s="245">
        <f t="shared" si="0"/>
        <v>4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6</v>
      </c>
      <c r="AB12" s="98">
        <f t="shared" si="6"/>
        <v>5</v>
      </c>
      <c r="AC12" s="98">
        <f t="shared" si="7"/>
        <v>11</v>
      </c>
      <c r="AD12" s="246">
        <f t="shared" si="8"/>
        <v>4.4545454545454541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5</v>
      </c>
      <c r="AJ12" s="247">
        <f t="shared" si="13"/>
        <v>5</v>
      </c>
      <c r="AK12" s="247">
        <f t="shared" si="14"/>
        <v>4</v>
      </c>
      <c r="AL12" s="247">
        <f t="shared" si="15"/>
        <v>4</v>
      </c>
      <c r="AM12" s="247" t="str">
        <f t="shared" si="16"/>
        <v/>
      </c>
      <c r="AN12" s="247">
        <f t="shared" si="17"/>
        <v>4</v>
      </c>
      <c r="AO12" s="247">
        <f t="shared" si="18"/>
        <v>4</v>
      </c>
      <c r="AP12" s="247">
        <f t="shared" si="19"/>
        <v>5</v>
      </c>
      <c r="AQ12" s="247">
        <f t="shared" si="20"/>
        <v>4</v>
      </c>
      <c r="AR12" s="247">
        <f t="shared" si="21"/>
        <v>4</v>
      </c>
      <c r="AS12" s="247">
        <f t="shared" si="22"/>
        <v>5</v>
      </c>
      <c r="AT12" s="247" t="str">
        <f t="shared" si="23"/>
        <v/>
      </c>
      <c r="AU12" s="247">
        <f t="shared" si="24"/>
        <v>5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25">
      <c r="A13" s="80">
        <v>8</v>
      </c>
      <c r="B13" s="81" t="s">
        <v>36</v>
      </c>
      <c r="C13" s="252" t="s">
        <v>37</v>
      </c>
      <c r="D13" s="301" t="s">
        <v>600</v>
      </c>
      <c r="E13" s="84">
        <v>2533</v>
      </c>
      <c r="F13" s="85"/>
      <c r="G13" s="85" t="s">
        <v>531</v>
      </c>
      <c r="H13" s="85">
        <v>5</v>
      </c>
      <c r="I13" s="85">
        <v>4</v>
      </c>
      <c r="J13" s="85" t="s">
        <v>41</v>
      </c>
      <c r="K13" s="85">
        <v>3</v>
      </c>
      <c r="L13" s="85"/>
      <c r="M13" s="85">
        <v>4</v>
      </c>
      <c r="N13" s="85">
        <v>4</v>
      </c>
      <c r="O13" s="85">
        <v>4</v>
      </c>
      <c r="P13" s="85">
        <v>4</v>
      </c>
      <c r="Q13" s="85">
        <v>5</v>
      </c>
      <c r="R13" s="85">
        <v>5</v>
      </c>
      <c r="S13" s="85"/>
      <c r="T13" s="85">
        <v>5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1</v>
      </c>
      <c r="AA13" s="98">
        <f t="shared" si="5"/>
        <v>5</v>
      </c>
      <c r="AB13" s="98">
        <f t="shared" si="6"/>
        <v>4</v>
      </c>
      <c r="AC13" s="98">
        <f t="shared" si="7"/>
        <v>10</v>
      </c>
      <c r="AD13" s="246">
        <f t="shared" si="8"/>
        <v>4.3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5</v>
      </c>
      <c r="AJ13" s="247">
        <f t="shared" si="13"/>
        <v>4</v>
      </c>
      <c r="AK13" s="247" t="str">
        <f t="shared" si="14"/>
        <v>а</v>
      </c>
      <c r="AL13" s="247">
        <f t="shared" si="15"/>
        <v>3</v>
      </c>
      <c r="AM13" s="247" t="str">
        <f t="shared" si="16"/>
        <v/>
      </c>
      <c r="AN13" s="247">
        <f t="shared" si="17"/>
        <v>4</v>
      </c>
      <c r="AO13" s="247">
        <f t="shared" si="18"/>
        <v>4</v>
      </c>
      <c r="AP13" s="247">
        <f t="shared" si="19"/>
        <v>4</v>
      </c>
      <c r="AQ13" s="247">
        <f t="shared" si="20"/>
        <v>4</v>
      </c>
      <c r="AR13" s="247">
        <f t="shared" si="21"/>
        <v>5</v>
      </c>
      <c r="AS13" s="247">
        <f t="shared" si="22"/>
        <v>5</v>
      </c>
      <c r="AT13" s="247" t="str">
        <f t="shared" si="23"/>
        <v/>
      </c>
      <c r="AU13" s="247">
        <f t="shared" si="24"/>
        <v>5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25">
      <c r="A14" s="80">
        <v>9</v>
      </c>
      <c r="B14" s="248"/>
      <c r="C14" s="252" t="s">
        <v>37</v>
      </c>
      <c r="D14" s="301" t="s">
        <v>601</v>
      </c>
      <c r="E14" s="84">
        <v>2533</v>
      </c>
      <c r="F14" s="85"/>
      <c r="G14" s="85" t="s">
        <v>531</v>
      </c>
      <c r="H14" s="85">
        <v>4</v>
      </c>
      <c r="I14" s="85">
        <v>4</v>
      </c>
      <c r="J14" s="85">
        <v>5</v>
      </c>
      <c r="K14" s="85">
        <v>3</v>
      </c>
      <c r="L14" s="85"/>
      <c r="M14" s="85">
        <v>4</v>
      </c>
      <c r="N14" s="85">
        <v>3</v>
      </c>
      <c r="O14" s="85">
        <v>3</v>
      </c>
      <c r="P14" s="85">
        <v>4</v>
      </c>
      <c r="Q14" s="85">
        <v>5</v>
      </c>
      <c r="R14" s="102">
        <v>5</v>
      </c>
      <c r="S14" s="85"/>
      <c r="T14" s="85">
        <v>5</v>
      </c>
      <c r="U14" s="85"/>
      <c r="V14" s="245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3</v>
      </c>
      <c r="AA14" s="254">
        <f t="shared" si="5"/>
        <v>4</v>
      </c>
      <c r="AB14" s="254">
        <f t="shared" si="6"/>
        <v>4</v>
      </c>
      <c r="AC14" s="254">
        <f t="shared" si="7"/>
        <v>11</v>
      </c>
      <c r="AD14" s="255">
        <f t="shared" si="8"/>
        <v>4.0909090909090908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4</v>
      </c>
      <c r="AJ14" s="247">
        <f t="shared" si="13"/>
        <v>4</v>
      </c>
      <c r="AK14" s="247">
        <f t="shared" si="14"/>
        <v>5</v>
      </c>
      <c r="AL14" s="247">
        <f t="shared" si="15"/>
        <v>3</v>
      </c>
      <c r="AM14" s="247" t="str">
        <f t="shared" si="16"/>
        <v/>
      </c>
      <c r="AN14" s="247">
        <f t="shared" si="17"/>
        <v>4</v>
      </c>
      <c r="AO14" s="247">
        <f t="shared" si="18"/>
        <v>3</v>
      </c>
      <c r="AP14" s="247">
        <f t="shared" si="19"/>
        <v>3</v>
      </c>
      <c r="AQ14" s="247">
        <f t="shared" si="20"/>
        <v>4</v>
      </c>
      <c r="AR14" s="247">
        <f t="shared" si="21"/>
        <v>5</v>
      </c>
      <c r="AS14" s="247">
        <f t="shared" si="22"/>
        <v>5</v>
      </c>
      <c r="AT14" s="247" t="str">
        <f t="shared" si="23"/>
        <v/>
      </c>
      <c r="AU14" s="247">
        <f t="shared" si="24"/>
        <v>5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0">
        <v>10</v>
      </c>
      <c r="B15" s="248"/>
      <c r="C15" s="252" t="s">
        <v>37</v>
      </c>
      <c r="D15" s="301" t="s">
        <v>602</v>
      </c>
      <c r="E15" s="84">
        <v>2533</v>
      </c>
      <c r="F15" s="85"/>
      <c r="G15" s="85" t="s">
        <v>531</v>
      </c>
      <c r="H15" s="85">
        <v>4</v>
      </c>
      <c r="I15" s="85">
        <v>5</v>
      </c>
      <c r="J15" s="85">
        <v>4</v>
      </c>
      <c r="K15" s="85">
        <v>4</v>
      </c>
      <c r="L15" s="85"/>
      <c r="M15" s="85">
        <v>4</v>
      </c>
      <c r="N15" s="85">
        <v>4</v>
      </c>
      <c r="O15" s="85">
        <v>4</v>
      </c>
      <c r="P15" s="85">
        <v>4</v>
      </c>
      <c r="Q15" s="85">
        <v>5</v>
      </c>
      <c r="R15" s="102">
        <v>5</v>
      </c>
      <c r="S15" s="85"/>
      <c r="T15" s="85">
        <v>5</v>
      </c>
      <c r="U15" s="85"/>
      <c r="V15" s="245">
        <f t="shared" si="0"/>
        <v>4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0</v>
      </c>
      <c r="AA15" s="254">
        <f t="shared" si="5"/>
        <v>7</v>
      </c>
      <c r="AB15" s="254">
        <f t="shared" si="6"/>
        <v>4</v>
      </c>
      <c r="AC15" s="254">
        <f t="shared" si="7"/>
        <v>11</v>
      </c>
      <c r="AD15" s="255">
        <f t="shared" si="8"/>
        <v>4.3636363636363633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>
        <f t="shared" si="13"/>
        <v>5</v>
      </c>
      <c r="AK15" s="247">
        <f t="shared" si="14"/>
        <v>4</v>
      </c>
      <c r="AL15" s="247">
        <f t="shared" si="15"/>
        <v>4</v>
      </c>
      <c r="AM15" s="247" t="str">
        <f t="shared" si="16"/>
        <v/>
      </c>
      <c r="AN15" s="247">
        <f t="shared" si="17"/>
        <v>4</v>
      </c>
      <c r="AO15" s="247">
        <f t="shared" si="18"/>
        <v>4</v>
      </c>
      <c r="AP15" s="247">
        <f t="shared" si="19"/>
        <v>4</v>
      </c>
      <c r="AQ15" s="247">
        <f t="shared" si="20"/>
        <v>4</v>
      </c>
      <c r="AR15" s="247">
        <f t="shared" si="21"/>
        <v>5</v>
      </c>
      <c r="AS15" s="247">
        <f t="shared" si="22"/>
        <v>5</v>
      </c>
      <c r="AT15" s="247" t="str">
        <f t="shared" si="23"/>
        <v/>
      </c>
      <c r="AU15" s="247">
        <f t="shared" si="24"/>
        <v>5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0">
        <v>11</v>
      </c>
      <c r="B16" s="248"/>
      <c r="C16" s="252" t="s">
        <v>37</v>
      </c>
      <c r="D16" s="301" t="s">
        <v>603</v>
      </c>
      <c r="E16" s="84">
        <v>2533</v>
      </c>
      <c r="F16" s="85"/>
      <c r="G16" s="85" t="s">
        <v>531</v>
      </c>
      <c r="H16" s="85">
        <v>5</v>
      </c>
      <c r="I16" s="85">
        <v>5</v>
      </c>
      <c r="J16" s="85">
        <v>3</v>
      </c>
      <c r="K16" s="85">
        <v>3</v>
      </c>
      <c r="L16" s="85"/>
      <c r="M16" s="85">
        <v>3</v>
      </c>
      <c r="N16" s="85">
        <v>5</v>
      </c>
      <c r="O16" s="85">
        <v>3</v>
      </c>
      <c r="P16" s="85">
        <v>4</v>
      </c>
      <c r="Q16" s="85">
        <v>4</v>
      </c>
      <c r="R16" s="102">
        <v>4</v>
      </c>
      <c r="S16" s="85"/>
      <c r="T16" s="85">
        <v>4</v>
      </c>
      <c r="U16" s="85"/>
      <c r="V16" s="245">
        <f t="shared" si="0"/>
        <v>3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4</v>
      </c>
      <c r="AA16" s="254">
        <f t="shared" si="5"/>
        <v>4</v>
      </c>
      <c r="AB16" s="254">
        <f t="shared" si="6"/>
        <v>3</v>
      </c>
      <c r="AC16" s="254">
        <f t="shared" si="7"/>
        <v>11</v>
      </c>
      <c r="AD16" s="255">
        <f t="shared" si="8"/>
        <v>3.9090909090909092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5</v>
      </c>
      <c r="AJ16" s="247">
        <f t="shared" si="13"/>
        <v>5</v>
      </c>
      <c r="AK16" s="247">
        <f t="shared" si="14"/>
        <v>3</v>
      </c>
      <c r="AL16" s="247">
        <f t="shared" si="15"/>
        <v>3</v>
      </c>
      <c r="AM16" s="247" t="str">
        <f t="shared" si="16"/>
        <v/>
      </c>
      <c r="AN16" s="247">
        <f t="shared" si="17"/>
        <v>3</v>
      </c>
      <c r="AO16" s="247">
        <f t="shared" si="18"/>
        <v>5</v>
      </c>
      <c r="AP16" s="247">
        <f t="shared" si="19"/>
        <v>3</v>
      </c>
      <c r="AQ16" s="247">
        <f t="shared" si="20"/>
        <v>4</v>
      </c>
      <c r="AR16" s="247">
        <f t="shared" si="21"/>
        <v>4</v>
      </c>
      <c r="AS16" s="247">
        <f t="shared" si="22"/>
        <v>4</v>
      </c>
      <c r="AT16" s="247" t="str">
        <f t="shared" si="23"/>
        <v/>
      </c>
      <c r="AU16" s="247">
        <f t="shared" si="24"/>
        <v>4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52</v>
      </c>
      <c r="D17" s="253" t="s">
        <v>604</v>
      </c>
      <c r="E17" s="84">
        <v>2533</v>
      </c>
      <c r="F17" s="85"/>
      <c r="G17" s="85" t="s">
        <v>531</v>
      </c>
      <c r="H17" s="85">
        <v>5</v>
      </c>
      <c r="I17" s="85">
        <v>5</v>
      </c>
      <c r="J17" s="85">
        <v>4</v>
      </c>
      <c r="K17" s="85">
        <v>5</v>
      </c>
      <c r="L17" s="85"/>
      <c r="M17" s="85">
        <v>4</v>
      </c>
      <c r="N17" s="85">
        <v>5</v>
      </c>
      <c r="O17" s="85">
        <v>3</v>
      </c>
      <c r="P17" s="85">
        <v>4</v>
      </c>
      <c r="Q17" s="85">
        <v>5</v>
      </c>
      <c r="R17" s="102">
        <v>5</v>
      </c>
      <c r="S17" s="85"/>
      <c r="T17" s="85">
        <v>5</v>
      </c>
      <c r="U17" s="85"/>
      <c r="V17" s="245">
        <f t="shared" si="0"/>
        <v>3</v>
      </c>
      <c r="W17" s="254">
        <f t="shared" si="1"/>
        <v>0</v>
      </c>
      <c r="X17" s="254">
        <f t="shared" ref="X17:X38" si="27">COUNTIF(AF17:AU17,"д")</f>
        <v>0</v>
      </c>
      <c r="Y17" s="254">
        <f t="shared" si="3"/>
        <v>0</v>
      </c>
      <c r="Z17" s="254">
        <f t="shared" si="4"/>
        <v>1</v>
      </c>
      <c r="AA17" s="254">
        <f t="shared" si="5"/>
        <v>3</v>
      </c>
      <c r="AB17" s="254">
        <f t="shared" si="6"/>
        <v>7</v>
      </c>
      <c r="AC17" s="254">
        <f t="shared" si="7"/>
        <v>11</v>
      </c>
      <c r="AD17" s="255">
        <f t="shared" si="8"/>
        <v>4.5454545454545459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5</v>
      </c>
      <c r="AK17" s="247">
        <f t="shared" si="14"/>
        <v>4</v>
      </c>
      <c r="AL17" s="247">
        <f t="shared" si="15"/>
        <v>5</v>
      </c>
      <c r="AM17" s="247" t="str">
        <f t="shared" si="16"/>
        <v/>
      </c>
      <c r="AN17" s="247">
        <f t="shared" si="17"/>
        <v>4</v>
      </c>
      <c r="AO17" s="247">
        <f t="shared" si="18"/>
        <v>5</v>
      </c>
      <c r="AP17" s="247">
        <f t="shared" si="19"/>
        <v>3</v>
      </c>
      <c r="AQ17" s="247">
        <f t="shared" si="20"/>
        <v>4</v>
      </c>
      <c r="AR17" s="247">
        <f t="shared" si="21"/>
        <v>5</v>
      </c>
      <c r="AS17" s="247">
        <f t="shared" si="22"/>
        <v>5</v>
      </c>
      <c r="AT17" s="247" t="str">
        <f t="shared" si="23"/>
        <v/>
      </c>
      <c r="AU17" s="247">
        <f t="shared" si="24"/>
        <v>5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0">
        <v>13</v>
      </c>
      <c r="B18" s="199"/>
      <c r="C18" s="252" t="s">
        <v>37</v>
      </c>
      <c r="D18" s="301" t="s">
        <v>605</v>
      </c>
      <c r="E18" s="84">
        <v>2533</v>
      </c>
      <c r="F18" s="85"/>
      <c r="G18" s="85" t="s">
        <v>531</v>
      </c>
      <c r="H18" s="85">
        <v>5</v>
      </c>
      <c r="I18" s="85">
        <v>4</v>
      </c>
      <c r="J18" s="85">
        <v>4</v>
      </c>
      <c r="K18" s="85">
        <v>4</v>
      </c>
      <c r="L18" s="85"/>
      <c r="M18" s="85">
        <v>4</v>
      </c>
      <c r="N18" s="85">
        <v>4</v>
      </c>
      <c r="O18" s="85">
        <v>4</v>
      </c>
      <c r="P18" s="85">
        <v>4</v>
      </c>
      <c r="Q18" s="85">
        <v>5</v>
      </c>
      <c r="R18" s="102">
        <v>5</v>
      </c>
      <c r="S18" s="85"/>
      <c r="T18" s="85">
        <v>5</v>
      </c>
      <c r="U18" s="85"/>
      <c r="V18" s="245">
        <f t="shared" si="0"/>
        <v>4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0</v>
      </c>
      <c r="AA18" s="254">
        <f t="shared" si="5"/>
        <v>7</v>
      </c>
      <c r="AB18" s="254">
        <f t="shared" si="6"/>
        <v>4</v>
      </c>
      <c r="AC18" s="254">
        <f t="shared" si="7"/>
        <v>11</v>
      </c>
      <c r="AD18" s="255">
        <f t="shared" si="8"/>
        <v>4.3636363636363633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4</v>
      </c>
      <c r="AK18" s="247">
        <f t="shared" si="14"/>
        <v>4</v>
      </c>
      <c r="AL18" s="247">
        <f t="shared" si="15"/>
        <v>4</v>
      </c>
      <c r="AM18" s="247" t="str">
        <f t="shared" si="16"/>
        <v/>
      </c>
      <c r="AN18" s="247">
        <f t="shared" si="17"/>
        <v>4</v>
      </c>
      <c r="AO18" s="247">
        <f t="shared" si="18"/>
        <v>4</v>
      </c>
      <c r="AP18" s="247">
        <f t="shared" si="19"/>
        <v>4</v>
      </c>
      <c r="AQ18" s="247">
        <f t="shared" si="20"/>
        <v>4</v>
      </c>
      <c r="AR18" s="247">
        <f t="shared" si="21"/>
        <v>5</v>
      </c>
      <c r="AS18" s="247">
        <f t="shared" si="22"/>
        <v>5</v>
      </c>
      <c r="AT18" s="247" t="str">
        <f t="shared" si="23"/>
        <v/>
      </c>
      <c r="AU18" s="247">
        <f t="shared" si="24"/>
        <v>5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0">
        <v>14</v>
      </c>
      <c r="B19" s="199"/>
      <c r="C19" s="252" t="s">
        <v>37</v>
      </c>
      <c r="D19" s="301" t="s">
        <v>606</v>
      </c>
      <c r="E19" s="84">
        <v>2533</v>
      </c>
      <c r="F19" s="85"/>
      <c r="G19" s="85" t="s">
        <v>531</v>
      </c>
      <c r="H19" s="85">
        <v>5</v>
      </c>
      <c r="I19" s="85">
        <v>5</v>
      </c>
      <c r="J19" s="85">
        <v>5</v>
      </c>
      <c r="K19" s="85">
        <v>5</v>
      </c>
      <c r="L19" s="85"/>
      <c r="M19" s="85">
        <v>5</v>
      </c>
      <c r="N19" s="85">
        <v>5</v>
      </c>
      <c r="O19" s="85">
        <v>5</v>
      </c>
      <c r="P19" s="85">
        <v>5</v>
      </c>
      <c r="Q19" s="85">
        <v>3</v>
      </c>
      <c r="R19" s="85">
        <v>5</v>
      </c>
      <c r="S19" s="85"/>
      <c r="T19" s="85">
        <v>5</v>
      </c>
      <c r="U19" s="85"/>
      <c r="V19" s="245">
        <f t="shared" si="0"/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1</v>
      </c>
      <c r="AA19" s="254">
        <f t="shared" si="5"/>
        <v>0</v>
      </c>
      <c r="AB19" s="254">
        <f t="shared" si="6"/>
        <v>10</v>
      </c>
      <c r="AC19" s="254">
        <f t="shared" si="7"/>
        <v>11</v>
      </c>
      <c r="AD19" s="255">
        <f t="shared" si="8"/>
        <v>4.8181818181818183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5</v>
      </c>
      <c r="AJ19" s="247">
        <f t="shared" si="13"/>
        <v>5</v>
      </c>
      <c r="AK19" s="247">
        <f t="shared" si="14"/>
        <v>5</v>
      </c>
      <c r="AL19" s="247">
        <f t="shared" si="15"/>
        <v>5</v>
      </c>
      <c r="AM19" s="247" t="str">
        <f t="shared" si="16"/>
        <v/>
      </c>
      <c r="AN19" s="247">
        <f t="shared" si="17"/>
        <v>5</v>
      </c>
      <c r="AO19" s="247">
        <f t="shared" si="18"/>
        <v>5</v>
      </c>
      <c r="AP19" s="247">
        <f t="shared" si="19"/>
        <v>5</v>
      </c>
      <c r="AQ19" s="247">
        <f t="shared" si="20"/>
        <v>5</v>
      </c>
      <c r="AR19" s="247">
        <f t="shared" si="21"/>
        <v>3</v>
      </c>
      <c r="AS19" s="247">
        <f t="shared" si="22"/>
        <v>5</v>
      </c>
      <c r="AT19" s="247" t="str">
        <f t="shared" si="23"/>
        <v/>
      </c>
      <c r="AU19" s="247">
        <f t="shared" si="24"/>
        <v>5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0">
        <v>15</v>
      </c>
      <c r="B20" s="199"/>
      <c r="C20" s="252" t="s">
        <v>37</v>
      </c>
      <c r="D20" s="301" t="s">
        <v>607</v>
      </c>
      <c r="E20" s="84">
        <v>2533</v>
      </c>
      <c r="F20" s="85"/>
      <c r="G20" s="85" t="s">
        <v>531</v>
      </c>
      <c r="H20" s="85">
        <v>5</v>
      </c>
      <c r="I20" s="85">
        <v>5</v>
      </c>
      <c r="J20" s="85">
        <v>4</v>
      </c>
      <c r="K20" s="85">
        <v>4</v>
      </c>
      <c r="L20" s="85"/>
      <c r="M20" s="85">
        <v>4</v>
      </c>
      <c r="N20" s="85">
        <v>5</v>
      </c>
      <c r="O20" s="85">
        <v>3</v>
      </c>
      <c r="P20" s="85">
        <v>4</v>
      </c>
      <c r="Q20" s="85">
        <v>5</v>
      </c>
      <c r="R20" s="102">
        <v>5</v>
      </c>
      <c r="S20" s="85"/>
      <c r="T20" s="85">
        <v>5</v>
      </c>
      <c r="U20" s="85"/>
      <c r="V20" s="245">
        <f t="shared" si="0"/>
        <v>3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1</v>
      </c>
      <c r="AA20" s="254">
        <f t="shared" si="5"/>
        <v>4</v>
      </c>
      <c r="AB20" s="254">
        <f t="shared" si="6"/>
        <v>6</v>
      </c>
      <c r="AC20" s="254">
        <f t="shared" si="7"/>
        <v>11</v>
      </c>
      <c r="AD20" s="255">
        <f t="shared" si="8"/>
        <v>4.4545454545454541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5</v>
      </c>
      <c r="AJ20" s="247">
        <f t="shared" si="13"/>
        <v>5</v>
      </c>
      <c r="AK20" s="247">
        <f t="shared" si="14"/>
        <v>4</v>
      </c>
      <c r="AL20" s="247">
        <f t="shared" si="15"/>
        <v>4</v>
      </c>
      <c r="AM20" s="247" t="str">
        <f t="shared" si="16"/>
        <v/>
      </c>
      <c r="AN20" s="247">
        <f t="shared" si="17"/>
        <v>4</v>
      </c>
      <c r="AO20" s="247">
        <f t="shared" si="18"/>
        <v>5</v>
      </c>
      <c r="AP20" s="247">
        <f t="shared" si="19"/>
        <v>3</v>
      </c>
      <c r="AQ20" s="247">
        <f t="shared" si="20"/>
        <v>4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5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0">
        <v>16</v>
      </c>
      <c r="B21" s="199"/>
      <c r="C21" s="252" t="s">
        <v>37</v>
      </c>
      <c r="D21" s="301" t="s">
        <v>608</v>
      </c>
      <c r="E21" s="84">
        <v>2533</v>
      </c>
      <c r="F21" s="85"/>
      <c r="G21" s="85" t="s">
        <v>531</v>
      </c>
      <c r="H21" s="85">
        <v>5</v>
      </c>
      <c r="I21" s="85">
        <v>5</v>
      </c>
      <c r="J21" s="85">
        <v>4</v>
      </c>
      <c r="K21" s="85">
        <v>4</v>
      </c>
      <c r="L21" s="85"/>
      <c r="M21" s="85">
        <v>4</v>
      </c>
      <c r="N21" s="85">
        <v>4</v>
      </c>
      <c r="O21" s="85">
        <v>4</v>
      </c>
      <c r="P21" s="85">
        <v>4</v>
      </c>
      <c r="Q21" s="85">
        <v>5</v>
      </c>
      <c r="R21" s="102">
        <v>5</v>
      </c>
      <c r="S21" s="85"/>
      <c r="T21" s="85">
        <v>5</v>
      </c>
      <c r="U21" s="85"/>
      <c r="V21" s="245">
        <f t="shared" si="0"/>
        <v>4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0</v>
      </c>
      <c r="AA21" s="254">
        <f t="shared" si="5"/>
        <v>6</v>
      </c>
      <c r="AB21" s="254">
        <f t="shared" si="6"/>
        <v>5</v>
      </c>
      <c r="AC21" s="254">
        <f t="shared" si="7"/>
        <v>11</v>
      </c>
      <c r="AD21" s="255">
        <f t="shared" si="8"/>
        <v>4.4545454545454541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4</v>
      </c>
      <c r="AL21" s="247">
        <f t="shared" si="15"/>
        <v>4</v>
      </c>
      <c r="AM21" s="247" t="str">
        <f t="shared" si="16"/>
        <v/>
      </c>
      <c r="AN21" s="247">
        <f t="shared" si="17"/>
        <v>4</v>
      </c>
      <c r="AO21" s="247">
        <f t="shared" si="18"/>
        <v>4</v>
      </c>
      <c r="AP21" s="247">
        <f t="shared" si="19"/>
        <v>4</v>
      </c>
      <c r="AQ21" s="247">
        <f t="shared" si="20"/>
        <v>4</v>
      </c>
      <c r="AR21" s="247">
        <f t="shared" si="21"/>
        <v>5</v>
      </c>
      <c r="AS21" s="247">
        <f t="shared" si="22"/>
        <v>5</v>
      </c>
      <c r="AT21" s="247" t="str">
        <f t="shared" si="23"/>
        <v/>
      </c>
      <c r="AU21" s="247">
        <f t="shared" si="24"/>
        <v>5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0">
        <v>17</v>
      </c>
      <c r="B22" s="199"/>
      <c r="C22" s="252" t="s">
        <v>37</v>
      </c>
      <c r="D22" s="301" t="s">
        <v>609</v>
      </c>
      <c r="E22" s="84">
        <v>2533</v>
      </c>
      <c r="F22" s="85"/>
      <c r="G22" s="85" t="s">
        <v>531</v>
      </c>
      <c r="H22" s="85">
        <v>4</v>
      </c>
      <c r="I22" s="85">
        <v>5</v>
      </c>
      <c r="J22" s="85">
        <v>4</v>
      </c>
      <c r="K22" s="85">
        <v>5</v>
      </c>
      <c r="L22" s="85"/>
      <c r="M22" s="85">
        <v>4</v>
      </c>
      <c r="N22" s="85">
        <v>5</v>
      </c>
      <c r="O22" s="85">
        <v>5</v>
      </c>
      <c r="P22" s="85">
        <v>4</v>
      </c>
      <c r="Q22" s="85">
        <v>5</v>
      </c>
      <c r="R22" s="102">
        <v>5</v>
      </c>
      <c r="S22" s="85"/>
      <c r="T22" s="85">
        <v>5</v>
      </c>
      <c r="U22" s="85"/>
      <c r="V22" s="245">
        <f t="shared" si="0"/>
        <v>4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0</v>
      </c>
      <c r="AA22" s="254">
        <f t="shared" si="5"/>
        <v>4</v>
      </c>
      <c r="AB22" s="254">
        <f t="shared" si="6"/>
        <v>7</v>
      </c>
      <c r="AC22" s="254">
        <f t="shared" si="7"/>
        <v>11</v>
      </c>
      <c r="AD22" s="255">
        <f t="shared" si="8"/>
        <v>4.6363636363636367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4</v>
      </c>
      <c r="AJ22" s="247">
        <f t="shared" si="13"/>
        <v>5</v>
      </c>
      <c r="AK22" s="247">
        <f t="shared" si="14"/>
        <v>4</v>
      </c>
      <c r="AL22" s="247">
        <f t="shared" si="15"/>
        <v>5</v>
      </c>
      <c r="AM22" s="247" t="str">
        <f t="shared" si="16"/>
        <v/>
      </c>
      <c r="AN22" s="247">
        <f t="shared" si="17"/>
        <v>4</v>
      </c>
      <c r="AO22" s="247">
        <f t="shared" si="18"/>
        <v>5</v>
      </c>
      <c r="AP22" s="247">
        <f t="shared" si="19"/>
        <v>5</v>
      </c>
      <c r="AQ22" s="247">
        <f t="shared" si="20"/>
        <v>4</v>
      </c>
      <c r="AR22" s="247">
        <f t="shared" si="21"/>
        <v>5</v>
      </c>
      <c r="AS22" s="247">
        <f t="shared" si="22"/>
        <v>5</v>
      </c>
      <c r="AT22" s="247" t="str">
        <f t="shared" si="23"/>
        <v/>
      </c>
      <c r="AU22" s="247">
        <f t="shared" si="24"/>
        <v>5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0">
        <v>18</v>
      </c>
      <c r="B23" s="199"/>
      <c r="C23" s="252" t="s">
        <v>37</v>
      </c>
      <c r="D23" s="301" t="s">
        <v>610</v>
      </c>
      <c r="E23" s="84">
        <v>2533</v>
      </c>
      <c r="F23" s="85"/>
      <c r="G23" s="85" t="s">
        <v>531</v>
      </c>
      <c r="H23" s="85">
        <v>4</v>
      </c>
      <c r="I23" s="85">
        <v>4</v>
      </c>
      <c r="J23" s="85">
        <v>4</v>
      </c>
      <c r="K23" s="85">
        <v>4</v>
      </c>
      <c r="L23" s="85"/>
      <c r="M23" s="85">
        <v>4</v>
      </c>
      <c r="N23" s="85">
        <v>4</v>
      </c>
      <c r="O23" s="85">
        <v>5</v>
      </c>
      <c r="P23" s="85">
        <v>4</v>
      </c>
      <c r="Q23" s="85">
        <v>5</v>
      </c>
      <c r="R23" s="102">
        <v>5</v>
      </c>
      <c r="S23" s="85"/>
      <c r="T23" s="85">
        <v>5</v>
      </c>
      <c r="U23" s="85"/>
      <c r="V23" s="245">
        <f t="shared" si="0"/>
        <v>4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0</v>
      </c>
      <c r="AA23" s="254">
        <f t="shared" si="5"/>
        <v>7</v>
      </c>
      <c r="AB23" s="254">
        <f t="shared" si="6"/>
        <v>4</v>
      </c>
      <c r="AC23" s="254">
        <f t="shared" si="7"/>
        <v>11</v>
      </c>
      <c r="AD23" s="255">
        <f t="shared" si="8"/>
        <v>4.3636363636363633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4</v>
      </c>
      <c r="AJ23" s="247">
        <f t="shared" si="13"/>
        <v>4</v>
      </c>
      <c r="AK23" s="247">
        <f t="shared" si="14"/>
        <v>4</v>
      </c>
      <c r="AL23" s="247">
        <f t="shared" si="15"/>
        <v>4</v>
      </c>
      <c r="AM23" s="247" t="str">
        <f t="shared" si="16"/>
        <v/>
      </c>
      <c r="AN23" s="247">
        <f t="shared" si="17"/>
        <v>4</v>
      </c>
      <c r="AO23" s="247">
        <f t="shared" si="18"/>
        <v>4</v>
      </c>
      <c r="AP23" s="247">
        <f t="shared" si="19"/>
        <v>5</v>
      </c>
      <c r="AQ23" s="247">
        <f t="shared" si="20"/>
        <v>4</v>
      </c>
      <c r="AR23" s="247">
        <f t="shared" si="21"/>
        <v>5</v>
      </c>
      <c r="AS23" s="247">
        <f t="shared" si="22"/>
        <v>5</v>
      </c>
      <c r="AT23" s="247" t="str">
        <f t="shared" si="23"/>
        <v/>
      </c>
      <c r="AU23" s="247">
        <f t="shared" si="24"/>
        <v>5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0">
        <v>19</v>
      </c>
      <c r="B24" s="199"/>
      <c r="C24" s="252" t="s">
        <v>37</v>
      </c>
      <c r="D24" s="301" t="s">
        <v>611</v>
      </c>
      <c r="E24" s="84">
        <v>2533</v>
      </c>
      <c r="F24" s="85"/>
      <c r="G24" s="85" t="s">
        <v>531</v>
      </c>
      <c r="H24" s="85">
        <v>4</v>
      </c>
      <c r="I24" s="85">
        <v>4</v>
      </c>
      <c r="J24" s="85">
        <v>3</v>
      </c>
      <c r="K24" s="85">
        <v>4</v>
      </c>
      <c r="L24" s="85"/>
      <c r="M24" s="85">
        <v>5</v>
      </c>
      <c r="N24" s="85">
        <v>4</v>
      </c>
      <c r="O24" s="85">
        <v>3</v>
      </c>
      <c r="P24" s="85">
        <v>3</v>
      </c>
      <c r="Q24" s="85">
        <v>5</v>
      </c>
      <c r="R24" s="102">
        <v>5</v>
      </c>
      <c r="S24" s="85"/>
      <c r="T24" s="85">
        <v>5</v>
      </c>
      <c r="U24" s="85"/>
      <c r="V24" s="245">
        <f t="shared" si="0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3</v>
      </c>
      <c r="AA24" s="254">
        <f t="shared" si="5"/>
        <v>4</v>
      </c>
      <c r="AB24" s="254">
        <f t="shared" si="6"/>
        <v>4</v>
      </c>
      <c r="AC24" s="254">
        <f t="shared" si="7"/>
        <v>11</v>
      </c>
      <c r="AD24" s="255">
        <f t="shared" si="8"/>
        <v>4.0909090909090908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4</v>
      </c>
      <c r="AJ24" s="247">
        <f t="shared" si="13"/>
        <v>4</v>
      </c>
      <c r="AK24" s="247">
        <f t="shared" si="14"/>
        <v>3</v>
      </c>
      <c r="AL24" s="247">
        <f t="shared" si="15"/>
        <v>4</v>
      </c>
      <c r="AM24" s="247" t="str">
        <f t="shared" si="16"/>
        <v/>
      </c>
      <c r="AN24" s="247">
        <f t="shared" si="17"/>
        <v>5</v>
      </c>
      <c r="AO24" s="247">
        <f t="shared" si="18"/>
        <v>4</v>
      </c>
      <c r="AP24" s="247">
        <f t="shared" si="19"/>
        <v>3</v>
      </c>
      <c r="AQ24" s="247">
        <f t="shared" si="20"/>
        <v>3</v>
      </c>
      <c r="AR24" s="247">
        <f t="shared" si="21"/>
        <v>5</v>
      </c>
      <c r="AS24" s="247">
        <f t="shared" si="22"/>
        <v>5</v>
      </c>
      <c r="AT24" s="247" t="str">
        <f t="shared" si="23"/>
        <v/>
      </c>
      <c r="AU24" s="247">
        <f t="shared" si="24"/>
        <v>5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0">
        <v>20</v>
      </c>
      <c r="B25" s="199"/>
      <c r="C25" s="252" t="s">
        <v>52</v>
      </c>
      <c r="D25" s="301" t="s">
        <v>612</v>
      </c>
      <c r="E25" s="84">
        <v>2533</v>
      </c>
      <c r="F25" s="85"/>
      <c r="G25" s="85" t="s">
        <v>531</v>
      </c>
      <c r="H25" s="85">
        <v>5</v>
      </c>
      <c r="I25" s="85">
        <v>5</v>
      </c>
      <c r="J25" s="85">
        <v>3</v>
      </c>
      <c r="K25" s="85">
        <v>4</v>
      </c>
      <c r="L25" s="85"/>
      <c r="M25" s="85">
        <v>5</v>
      </c>
      <c r="N25" s="85">
        <v>5</v>
      </c>
      <c r="O25" s="85">
        <v>4</v>
      </c>
      <c r="P25" s="85">
        <v>5</v>
      </c>
      <c r="Q25" s="85">
        <v>5</v>
      </c>
      <c r="R25" s="85">
        <v>5</v>
      </c>
      <c r="S25" s="85"/>
      <c r="T25" s="85">
        <v>5</v>
      </c>
      <c r="U25" s="85"/>
      <c r="V25" s="245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1</v>
      </c>
      <c r="AA25" s="254">
        <f t="shared" si="5"/>
        <v>2</v>
      </c>
      <c r="AB25" s="254">
        <f t="shared" si="6"/>
        <v>8</v>
      </c>
      <c r="AC25" s="254">
        <f t="shared" si="7"/>
        <v>11</v>
      </c>
      <c r="AD25" s="255">
        <f t="shared" si="8"/>
        <v>4.6363636363636367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5</v>
      </c>
      <c r="AJ25" s="247">
        <f t="shared" si="13"/>
        <v>5</v>
      </c>
      <c r="AK25" s="247">
        <f t="shared" si="14"/>
        <v>3</v>
      </c>
      <c r="AL25" s="247">
        <f t="shared" si="15"/>
        <v>4</v>
      </c>
      <c r="AM25" s="247" t="str">
        <f t="shared" si="16"/>
        <v/>
      </c>
      <c r="AN25" s="247">
        <f t="shared" si="17"/>
        <v>5</v>
      </c>
      <c r="AO25" s="247">
        <f t="shared" si="18"/>
        <v>5</v>
      </c>
      <c r="AP25" s="247">
        <f t="shared" si="19"/>
        <v>4</v>
      </c>
      <c r="AQ25" s="247">
        <f t="shared" si="20"/>
        <v>5</v>
      </c>
      <c r="AR25" s="247">
        <f t="shared" si="21"/>
        <v>5</v>
      </c>
      <c r="AS25" s="247">
        <f t="shared" si="22"/>
        <v>5</v>
      </c>
      <c r="AT25" s="247" t="str">
        <f t="shared" si="23"/>
        <v/>
      </c>
      <c r="AU25" s="247">
        <f t="shared" si="24"/>
        <v>5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0">
        <v>21</v>
      </c>
      <c r="B26" s="199"/>
      <c r="C26" s="252" t="s">
        <v>37</v>
      </c>
      <c r="D26" s="301" t="s">
        <v>613</v>
      </c>
      <c r="E26" s="84">
        <v>2533</v>
      </c>
      <c r="F26" s="85"/>
      <c r="G26" s="85" t="s">
        <v>531</v>
      </c>
      <c r="H26" s="85">
        <v>5</v>
      </c>
      <c r="I26" s="85">
        <v>4</v>
      </c>
      <c r="J26" s="85">
        <v>4</v>
      </c>
      <c r="K26" s="85">
        <v>4</v>
      </c>
      <c r="L26" s="85"/>
      <c r="M26" s="85">
        <v>4</v>
      </c>
      <c r="N26" s="85">
        <v>4</v>
      </c>
      <c r="O26" s="85">
        <v>4</v>
      </c>
      <c r="P26" s="85">
        <v>4</v>
      </c>
      <c r="Q26" s="85">
        <v>5</v>
      </c>
      <c r="R26" s="102">
        <v>5</v>
      </c>
      <c r="S26" s="85"/>
      <c r="T26" s="85">
        <v>5</v>
      </c>
      <c r="U26" s="85"/>
      <c r="V26" s="245">
        <f t="shared" si="0"/>
        <v>4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0</v>
      </c>
      <c r="AA26" s="254">
        <f t="shared" si="5"/>
        <v>7</v>
      </c>
      <c r="AB26" s="254">
        <f t="shared" si="6"/>
        <v>4</v>
      </c>
      <c r="AC26" s="254">
        <f t="shared" si="7"/>
        <v>11</v>
      </c>
      <c r="AD26" s="255">
        <f t="shared" si="8"/>
        <v>4.3636363636363633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5</v>
      </c>
      <c r="AJ26" s="247">
        <f t="shared" si="13"/>
        <v>4</v>
      </c>
      <c r="AK26" s="247">
        <f t="shared" si="14"/>
        <v>4</v>
      </c>
      <c r="AL26" s="247">
        <f t="shared" si="15"/>
        <v>4</v>
      </c>
      <c r="AM26" s="247" t="str">
        <f t="shared" si="16"/>
        <v/>
      </c>
      <c r="AN26" s="247">
        <f t="shared" si="17"/>
        <v>4</v>
      </c>
      <c r="AO26" s="247">
        <f t="shared" si="18"/>
        <v>4</v>
      </c>
      <c r="AP26" s="247">
        <f t="shared" si="19"/>
        <v>4</v>
      </c>
      <c r="AQ26" s="247">
        <f t="shared" si="20"/>
        <v>4</v>
      </c>
      <c r="AR26" s="247">
        <f t="shared" si="21"/>
        <v>5</v>
      </c>
      <c r="AS26" s="247">
        <f t="shared" si="22"/>
        <v>5</v>
      </c>
      <c r="AT26" s="247" t="str">
        <f t="shared" si="23"/>
        <v/>
      </c>
      <c r="AU26" s="247">
        <f t="shared" si="24"/>
        <v>5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0">
        <v>22</v>
      </c>
      <c r="B27" s="199"/>
      <c r="C27" s="252" t="s">
        <v>37</v>
      </c>
      <c r="D27" s="301" t="s">
        <v>614</v>
      </c>
      <c r="E27" s="84">
        <v>2533</v>
      </c>
      <c r="F27" s="85"/>
      <c r="G27" s="85" t="s">
        <v>531</v>
      </c>
      <c r="H27" s="85">
        <v>5</v>
      </c>
      <c r="I27" s="85">
        <v>4</v>
      </c>
      <c r="J27" s="85">
        <v>3</v>
      </c>
      <c r="K27" s="85">
        <v>3</v>
      </c>
      <c r="L27" s="85"/>
      <c r="M27" s="85">
        <v>4</v>
      </c>
      <c r="N27" s="85">
        <v>3</v>
      </c>
      <c r="O27" s="85">
        <v>3</v>
      </c>
      <c r="P27" s="85">
        <v>3</v>
      </c>
      <c r="Q27" s="85">
        <v>4</v>
      </c>
      <c r="R27" s="102">
        <v>4</v>
      </c>
      <c r="S27" s="85"/>
      <c r="T27" s="85">
        <v>5</v>
      </c>
      <c r="U27" s="85"/>
      <c r="V27" s="245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5</v>
      </c>
      <c r="AA27" s="254">
        <f t="shared" si="5"/>
        <v>4</v>
      </c>
      <c r="AB27" s="254">
        <f t="shared" si="6"/>
        <v>2</v>
      </c>
      <c r="AC27" s="254">
        <f t="shared" si="7"/>
        <v>11</v>
      </c>
      <c r="AD27" s="255">
        <f t="shared" si="8"/>
        <v>3.7272727272727271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5</v>
      </c>
      <c r="AJ27" s="247">
        <f t="shared" si="13"/>
        <v>4</v>
      </c>
      <c r="AK27" s="247">
        <f t="shared" si="14"/>
        <v>3</v>
      </c>
      <c r="AL27" s="247">
        <f t="shared" si="15"/>
        <v>3</v>
      </c>
      <c r="AM27" s="247" t="str">
        <f t="shared" si="16"/>
        <v/>
      </c>
      <c r="AN27" s="247">
        <f t="shared" si="17"/>
        <v>4</v>
      </c>
      <c r="AO27" s="247">
        <f t="shared" si="18"/>
        <v>3</v>
      </c>
      <c r="AP27" s="247">
        <f t="shared" si="19"/>
        <v>3</v>
      </c>
      <c r="AQ27" s="247">
        <f t="shared" si="20"/>
        <v>3</v>
      </c>
      <c r="AR27" s="247">
        <f t="shared" si="21"/>
        <v>4</v>
      </c>
      <c r="AS27" s="247">
        <f t="shared" si="22"/>
        <v>4</v>
      </c>
      <c r="AT27" s="247" t="str">
        <f t="shared" si="23"/>
        <v/>
      </c>
      <c r="AU27" s="247">
        <f t="shared" si="24"/>
        <v>5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0">
        <v>23</v>
      </c>
      <c r="B28" s="199"/>
      <c r="C28" s="252" t="s">
        <v>37</v>
      </c>
      <c r="D28" s="301" t="s">
        <v>615</v>
      </c>
      <c r="E28" s="84">
        <v>2533</v>
      </c>
      <c r="F28" s="85"/>
      <c r="G28" s="85" t="s">
        <v>531</v>
      </c>
      <c r="H28" s="85">
        <v>5</v>
      </c>
      <c r="I28" s="85">
        <v>5</v>
      </c>
      <c r="J28" s="85">
        <v>4</v>
      </c>
      <c r="K28" s="85">
        <v>3</v>
      </c>
      <c r="L28" s="85"/>
      <c r="M28" s="85">
        <v>3</v>
      </c>
      <c r="N28" s="85">
        <v>4</v>
      </c>
      <c r="O28" s="85">
        <v>4</v>
      </c>
      <c r="P28" s="85">
        <v>4</v>
      </c>
      <c r="Q28" s="85">
        <v>5</v>
      </c>
      <c r="R28" s="102">
        <v>4</v>
      </c>
      <c r="S28" s="85"/>
      <c r="T28" s="85">
        <v>5</v>
      </c>
      <c r="U28" s="85"/>
      <c r="V28" s="245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2</v>
      </c>
      <c r="AA28" s="254">
        <f t="shared" si="5"/>
        <v>5</v>
      </c>
      <c r="AB28" s="254">
        <f t="shared" si="6"/>
        <v>4</v>
      </c>
      <c r="AC28" s="254">
        <f t="shared" si="7"/>
        <v>11</v>
      </c>
      <c r="AD28" s="255">
        <f t="shared" si="8"/>
        <v>4.1818181818181817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5</v>
      </c>
      <c r="AJ28" s="247">
        <f t="shared" si="13"/>
        <v>5</v>
      </c>
      <c r="AK28" s="247">
        <f t="shared" si="14"/>
        <v>4</v>
      </c>
      <c r="AL28" s="247">
        <f t="shared" si="15"/>
        <v>3</v>
      </c>
      <c r="AM28" s="247" t="str">
        <f t="shared" si="16"/>
        <v/>
      </c>
      <c r="AN28" s="247">
        <f t="shared" si="17"/>
        <v>3</v>
      </c>
      <c r="AO28" s="247">
        <f t="shared" si="18"/>
        <v>4</v>
      </c>
      <c r="AP28" s="247">
        <f t="shared" si="19"/>
        <v>4</v>
      </c>
      <c r="AQ28" s="247">
        <f t="shared" si="20"/>
        <v>4</v>
      </c>
      <c r="AR28" s="247">
        <f t="shared" si="21"/>
        <v>5</v>
      </c>
      <c r="AS28" s="247">
        <f t="shared" si="22"/>
        <v>4</v>
      </c>
      <c r="AT28" s="247" t="str">
        <f t="shared" si="23"/>
        <v/>
      </c>
      <c r="AU28" s="247">
        <f t="shared" si="24"/>
        <v>5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0">
        <v>24</v>
      </c>
      <c r="B29" s="199"/>
      <c r="C29" s="252" t="s">
        <v>37</v>
      </c>
      <c r="D29" s="301" t="s">
        <v>616</v>
      </c>
      <c r="E29" s="84">
        <v>2533</v>
      </c>
      <c r="F29" s="85"/>
      <c r="G29" s="85" t="s">
        <v>531</v>
      </c>
      <c r="H29" s="85">
        <v>5</v>
      </c>
      <c r="I29" s="85">
        <v>4</v>
      </c>
      <c r="J29" s="85">
        <v>3</v>
      </c>
      <c r="K29" s="85">
        <v>4</v>
      </c>
      <c r="L29" s="85"/>
      <c r="M29" s="85">
        <v>4</v>
      </c>
      <c r="N29" s="85">
        <v>4</v>
      </c>
      <c r="O29" s="85" t="s">
        <v>92</v>
      </c>
      <c r="P29" s="85">
        <v>4</v>
      </c>
      <c r="Q29" s="85">
        <v>5</v>
      </c>
      <c r="R29" s="102">
        <v>5</v>
      </c>
      <c r="S29" s="85"/>
      <c r="T29" s="85">
        <v>5</v>
      </c>
      <c r="U29" s="85"/>
      <c r="V29" s="245">
        <f t="shared" si="0"/>
        <v>2</v>
      </c>
      <c r="W29" s="254">
        <f t="shared" si="1"/>
        <v>0</v>
      </c>
      <c r="X29" s="254">
        <f t="shared" si="27"/>
        <v>0</v>
      </c>
      <c r="Y29" s="254">
        <f t="shared" si="3"/>
        <v>1</v>
      </c>
      <c r="Z29" s="254">
        <f t="shared" si="4"/>
        <v>1</v>
      </c>
      <c r="AA29" s="254">
        <f t="shared" si="5"/>
        <v>5</v>
      </c>
      <c r="AB29" s="254">
        <f t="shared" si="6"/>
        <v>4</v>
      </c>
      <c r="AC29" s="254">
        <f t="shared" si="7"/>
        <v>11</v>
      </c>
      <c r="AD29" s="255">
        <f t="shared" si="8"/>
        <v>4.0909090909090908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5</v>
      </c>
      <c r="AJ29" s="247">
        <f t="shared" si="13"/>
        <v>4</v>
      </c>
      <c r="AK29" s="247">
        <f t="shared" si="14"/>
        <v>3</v>
      </c>
      <c r="AL29" s="247">
        <f t="shared" si="15"/>
        <v>4</v>
      </c>
      <c r="AM29" s="247" t="str">
        <f t="shared" si="16"/>
        <v/>
      </c>
      <c r="AN29" s="247">
        <f t="shared" si="17"/>
        <v>4</v>
      </c>
      <c r="AO29" s="247">
        <f t="shared" si="18"/>
        <v>4</v>
      </c>
      <c r="AP29" s="247">
        <f t="shared" si="19"/>
        <v>2</v>
      </c>
      <c r="AQ29" s="247">
        <f t="shared" si="20"/>
        <v>4</v>
      </c>
      <c r="AR29" s="247">
        <f t="shared" si="21"/>
        <v>5</v>
      </c>
      <c r="AS29" s="247">
        <f t="shared" si="22"/>
        <v>5</v>
      </c>
      <c r="AT29" s="247" t="str">
        <f t="shared" si="23"/>
        <v/>
      </c>
      <c r="AU29" s="247">
        <f t="shared" si="24"/>
        <v>5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0">
        <v>25</v>
      </c>
      <c r="B30" s="199"/>
      <c r="C30" s="252" t="s">
        <v>52</v>
      </c>
      <c r="D30" s="253" t="s">
        <v>617</v>
      </c>
      <c r="E30" s="84">
        <v>2533</v>
      </c>
      <c r="F30" s="85"/>
      <c r="G30" s="85" t="s">
        <v>531</v>
      </c>
      <c r="H30" s="85">
        <v>5</v>
      </c>
      <c r="I30" s="85" t="s">
        <v>618</v>
      </c>
      <c r="J30" s="85">
        <v>3</v>
      </c>
      <c r="K30" s="85" t="s">
        <v>42</v>
      </c>
      <c r="L30" s="85"/>
      <c r="M30" s="85">
        <v>5</v>
      </c>
      <c r="N30" s="85">
        <v>4</v>
      </c>
      <c r="O30" s="85">
        <v>3</v>
      </c>
      <c r="P30" s="85">
        <v>4</v>
      </c>
      <c r="Q30" s="85">
        <v>5</v>
      </c>
      <c r="R30" s="102">
        <v>5</v>
      </c>
      <c r="S30" s="85"/>
      <c r="T30" s="85">
        <v>4</v>
      </c>
      <c r="U30" s="85"/>
      <c r="V30" s="245">
        <f t="shared" si="0"/>
        <v>3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2</v>
      </c>
      <c r="AA30" s="254">
        <f t="shared" si="5"/>
        <v>3</v>
      </c>
      <c r="AB30" s="254">
        <f t="shared" si="6"/>
        <v>4</v>
      </c>
      <c r="AC30" s="254">
        <f t="shared" si="7"/>
        <v>9</v>
      </c>
      <c r="AD30" s="255">
        <f t="shared" si="8"/>
        <v>4.2222222222222223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5</v>
      </c>
      <c r="AJ30" s="247" t="str">
        <f t="shared" si="13"/>
        <v>а</v>
      </c>
      <c r="AK30" s="247">
        <f t="shared" si="14"/>
        <v>3</v>
      </c>
      <c r="AL30" s="247" t="str">
        <f t="shared" si="15"/>
        <v>а</v>
      </c>
      <c r="AM30" s="247" t="str">
        <f t="shared" si="16"/>
        <v/>
      </c>
      <c r="AN30" s="247">
        <f t="shared" si="17"/>
        <v>5</v>
      </c>
      <c r="AO30" s="247">
        <f t="shared" si="18"/>
        <v>4</v>
      </c>
      <c r="AP30" s="247">
        <f t="shared" si="19"/>
        <v>3</v>
      </c>
      <c r="AQ30" s="247">
        <f t="shared" si="20"/>
        <v>4</v>
      </c>
      <c r="AR30" s="247">
        <f t="shared" si="21"/>
        <v>5</v>
      </c>
      <c r="AS30" s="247">
        <f t="shared" si="22"/>
        <v>5</v>
      </c>
      <c r="AT30" s="247" t="str">
        <f t="shared" si="23"/>
        <v/>
      </c>
      <c r="AU30" s="247">
        <f t="shared" si="24"/>
        <v>4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25">
      <c r="A31" s="80">
        <v>26</v>
      </c>
      <c r="B31" s="199"/>
      <c r="C31" s="252" t="s">
        <v>37</v>
      </c>
      <c r="D31" s="301" t="s">
        <v>619</v>
      </c>
      <c r="E31" s="84">
        <v>2533</v>
      </c>
      <c r="F31" s="85"/>
      <c r="G31" s="85" t="s">
        <v>531</v>
      </c>
      <c r="H31" s="85">
        <v>5</v>
      </c>
      <c r="I31" s="85">
        <v>4</v>
      </c>
      <c r="J31" s="85">
        <v>3</v>
      </c>
      <c r="K31" s="85">
        <v>3</v>
      </c>
      <c r="L31" s="85"/>
      <c r="M31" s="85">
        <v>4</v>
      </c>
      <c r="N31" s="85">
        <v>4</v>
      </c>
      <c r="O31" s="85" t="s">
        <v>92</v>
      </c>
      <c r="P31" s="85">
        <v>3</v>
      </c>
      <c r="Q31" s="85">
        <v>5</v>
      </c>
      <c r="R31" s="102">
        <v>4</v>
      </c>
      <c r="S31" s="85"/>
      <c r="T31" s="85">
        <v>4</v>
      </c>
      <c r="U31" s="85"/>
      <c r="V31" s="245">
        <f t="shared" si="0"/>
        <v>2</v>
      </c>
      <c r="W31" s="254">
        <f t="shared" si="1"/>
        <v>0</v>
      </c>
      <c r="X31" s="254">
        <f t="shared" si="27"/>
        <v>0</v>
      </c>
      <c r="Y31" s="254">
        <f t="shared" si="3"/>
        <v>1</v>
      </c>
      <c r="Z31" s="254">
        <f t="shared" si="4"/>
        <v>3</v>
      </c>
      <c r="AA31" s="254">
        <f t="shared" si="5"/>
        <v>5</v>
      </c>
      <c r="AB31" s="254">
        <f t="shared" si="6"/>
        <v>2</v>
      </c>
      <c r="AC31" s="254">
        <f t="shared" si="7"/>
        <v>11</v>
      </c>
      <c r="AD31" s="255">
        <f t="shared" si="8"/>
        <v>3.7272727272727271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5</v>
      </c>
      <c r="AJ31" s="247">
        <f t="shared" si="13"/>
        <v>4</v>
      </c>
      <c r="AK31" s="247">
        <f t="shared" si="14"/>
        <v>3</v>
      </c>
      <c r="AL31" s="247">
        <f t="shared" si="15"/>
        <v>3</v>
      </c>
      <c r="AM31" s="247" t="str">
        <f t="shared" si="16"/>
        <v/>
      </c>
      <c r="AN31" s="247">
        <f t="shared" si="17"/>
        <v>4</v>
      </c>
      <c r="AO31" s="247">
        <f t="shared" si="18"/>
        <v>4</v>
      </c>
      <c r="AP31" s="247">
        <f t="shared" si="19"/>
        <v>2</v>
      </c>
      <c r="AQ31" s="247">
        <f t="shared" si="20"/>
        <v>3</v>
      </c>
      <c r="AR31" s="247">
        <f t="shared" si="21"/>
        <v>5</v>
      </c>
      <c r="AS31" s="247">
        <f t="shared" si="22"/>
        <v>4</v>
      </c>
      <c r="AT31" s="247" t="str">
        <f t="shared" si="23"/>
        <v/>
      </c>
      <c r="AU31" s="247">
        <f t="shared" si="24"/>
        <v>4</v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25">
      <c r="A32" s="80">
        <v>27</v>
      </c>
      <c r="B32" s="36"/>
      <c r="C32" s="252" t="s">
        <v>37</v>
      </c>
      <c r="D32" s="301" t="s">
        <v>620</v>
      </c>
      <c r="E32" s="84">
        <v>2533</v>
      </c>
      <c r="F32" s="114"/>
      <c r="G32" s="85" t="s">
        <v>531</v>
      </c>
      <c r="H32" s="85">
        <v>4</v>
      </c>
      <c r="I32" s="85">
        <v>4</v>
      </c>
      <c r="J32" s="85" t="s">
        <v>41</v>
      </c>
      <c r="K32" s="85">
        <v>4</v>
      </c>
      <c r="L32" s="85"/>
      <c r="M32" s="85">
        <v>4</v>
      </c>
      <c r="N32" s="85">
        <v>3</v>
      </c>
      <c r="O32" s="114">
        <v>3</v>
      </c>
      <c r="P32" s="85">
        <v>3</v>
      </c>
      <c r="Q32" s="85">
        <v>5</v>
      </c>
      <c r="R32" s="102">
        <v>5</v>
      </c>
      <c r="S32" s="85"/>
      <c r="T32" s="85">
        <v>5</v>
      </c>
      <c r="U32" s="85"/>
      <c r="V32" s="245">
        <f t="shared" si="0"/>
        <v>3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3</v>
      </c>
      <c r="AA32" s="254">
        <f t="shared" si="5"/>
        <v>4</v>
      </c>
      <c r="AB32" s="254">
        <f t="shared" si="6"/>
        <v>3</v>
      </c>
      <c r="AC32" s="254">
        <f t="shared" si="7"/>
        <v>10</v>
      </c>
      <c r="AD32" s="255">
        <f t="shared" si="8"/>
        <v>4</v>
      </c>
      <c r="AE32" s="293">
        <f t="shared" si="9"/>
        <v>0</v>
      </c>
      <c r="AF32" s="15"/>
      <c r="AG32" s="247" t="str">
        <f t="shared" si="10"/>
        <v/>
      </c>
      <c r="AH32" s="247" t="str">
        <f t="shared" si="11"/>
        <v>з</v>
      </c>
      <c r="AI32" s="247">
        <f t="shared" si="12"/>
        <v>4</v>
      </c>
      <c r="AJ32" s="247">
        <f t="shared" si="13"/>
        <v>4</v>
      </c>
      <c r="AK32" s="247" t="str">
        <f t="shared" si="14"/>
        <v>а</v>
      </c>
      <c r="AL32" s="247">
        <f t="shared" si="15"/>
        <v>4</v>
      </c>
      <c r="AM32" s="247" t="str">
        <f t="shared" si="16"/>
        <v/>
      </c>
      <c r="AN32" s="247">
        <f t="shared" si="17"/>
        <v>4</v>
      </c>
      <c r="AO32" s="247">
        <f t="shared" si="18"/>
        <v>3</v>
      </c>
      <c r="AP32" s="247">
        <f t="shared" si="19"/>
        <v>3</v>
      </c>
      <c r="AQ32" s="247">
        <f t="shared" si="20"/>
        <v>3</v>
      </c>
      <c r="AR32" s="247">
        <f t="shared" si="21"/>
        <v>5</v>
      </c>
      <c r="AS32" s="247">
        <f t="shared" si="22"/>
        <v>5</v>
      </c>
      <c r="AT32" s="247" t="str">
        <f t="shared" si="23"/>
        <v/>
      </c>
      <c r="AU32" s="247">
        <f t="shared" si="24"/>
        <v>5</v>
      </c>
      <c r="AV32" s="247" t="str">
        <f t="shared" si="25"/>
        <v/>
      </c>
      <c r="AW32" s="245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x14ac:dyDescent="0.25">
      <c r="A33" s="80">
        <v>28</v>
      </c>
      <c r="B33" s="36"/>
      <c r="C33" s="252" t="s">
        <v>37</v>
      </c>
      <c r="D33" s="301" t="s">
        <v>621</v>
      </c>
      <c r="E33" s="84">
        <v>2533</v>
      </c>
      <c r="F33" s="114"/>
      <c r="G33" s="85" t="s">
        <v>531</v>
      </c>
      <c r="H33" s="85">
        <v>4</v>
      </c>
      <c r="I33" s="85">
        <v>5</v>
      </c>
      <c r="J33" s="85">
        <v>4</v>
      </c>
      <c r="K33" s="85">
        <v>4</v>
      </c>
      <c r="L33" s="85"/>
      <c r="M33" s="85">
        <v>4</v>
      </c>
      <c r="N33" s="85">
        <v>5</v>
      </c>
      <c r="O33" s="114">
        <v>3</v>
      </c>
      <c r="P33" s="85">
        <v>4</v>
      </c>
      <c r="Q33" s="85">
        <v>5</v>
      </c>
      <c r="R33" s="102">
        <v>5</v>
      </c>
      <c r="S33" s="85"/>
      <c r="T33" s="85">
        <v>4</v>
      </c>
      <c r="U33" s="85"/>
      <c r="V33" s="245">
        <f t="shared" si="0"/>
        <v>3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1</v>
      </c>
      <c r="AA33" s="254">
        <f t="shared" si="5"/>
        <v>6</v>
      </c>
      <c r="AB33" s="254">
        <f t="shared" si="6"/>
        <v>4</v>
      </c>
      <c r="AC33" s="254">
        <f t="shared" si="7"/>
        <v>11</v>
      </c>
      <c r="AD33" s="255">
        <f t="shared" si="8"/>
        <v>4.2727272727272725</v>
      </c>
      <c r="AE33" s="293">
        <f t="shared" si="9"/>
        <v>0</v>
      </c>
      <c r="AF33" s="15"/>
      <c r="AG33" s="247" t="str">
        <f t="shared" si="10"/>
        <v/>
      </c>
      <c r="AH33" s="247" t="str">
        <f t="shared" si="11"/>
        <v>з</v>
      </c>
      <c r="AI33" s="247">
        <f t="shared" si="12"/>
        <v>4</v>
      </c>
      <c r="AJ33" s="247">
        <f t="shared" si="13"/>
        <v>5</v>
      </c>
      <c r="AK33" s="247">
        <f t="shared" si="14"/>
        <v>4</v>
      </c>
      <c r="AL33" s="247">
        <f t="shared" si="15"/>
        <v>4</v>
      </c>
      <c r="AM33" s="247" t="str">
        <f t="shared" si="16"/>
        <v/>
      </c>
      <c r="AN33" s="247">
        <f t="shared" si="17"/>
        <v>4</v>
      </c>
      <c r="AO33" s="247">
        <f t="shared" si="18"/>
        <v>5</v>
      </c>
      <c r="AP33" s="247">
        <f t="shared" si="19"/>
        <v>3</v>
      </c>
      <c r="AQ33" s="247">
        <f t="shared" si="20"/>
        <v>4</v>
      </c>
      <c r="AR33" s="247">
        <f t="shared" si="21"/>
        <v>5</v>
      </c>
      <c r="AS33" s="247">
        <f t="shared" si="22"/>
        <v>5</v>
      </c>
      <c r="AT33" s="247" t="str">
        <f t="shared" si="23"/>
        <v/>
      </c>
      <c r="AU33" s="247">
        <f t="shared" si="24"/>
        <v>4</v>
      </c>
      <c r="AV33" s="247" t="str">
        <f t="shared" si="25"/>
        <v/>
      </c>
      <c r="AW33" s="245">
        <f t="shared" si="26"/>
        <v>1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x14ac:dyDescent="0.25">
      <c r="A34" s="80">
        <v>29</v>
      </c>
      <c r="B34" s="117"/>
      <c r="C34" s="252" t="s">
        <v>37</v>
      </c>
      <c r="D34" s="301" t="s">
        <v>622</v>
      </c>
      <c r="E34" s="84">
        <v>2533</v>
      </c>
      <c r="F34" s="85"/>
      <c r="G34" s="85" t="s">
        <v>531</v>
      </c>
      <c r="H34" s="85">
        <v>5</v>
      </c>
      <c r="I34" s="85">
        <v>5</v>
      </c>
      <c r="J34" s="85">
        <v>4</v>
      </c>
      <c r="K34" s="85">
        <v>4</v>
      </c>
      <c r="L34" s="102"/>
      <c r="M34" s="85">
        <v>5</v>
      </c>
      <c r="N34" s="85">
        <v>4</v>
      </c>
      <c r="O34" s="102">
        <v>4</v>
      </c>
      <c r="P34" s="85">
        <v>4</v>
      </c>
      <c r="Q34" s="102">
        <v>5</v>
      </c>
      <c r="R34" s="102">
        <v>5</v>
      </c>
      <c r="S34" s="85"/>
      <c r="T34" s="102">
        <v>5</v>
      </c>
      <c r="U34" s="85"/>
      <c r="V34" s="245">
        <f t="shared" si="0"/>
        <v>4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5</v>
      </c>
      <c r="AB34" s="254">
        <f t="shared" si="6"/>
        <v>6</v>
      </c>
      <c r="AC34" s="254">
        <f t="shared" si="7"/>
        <v>11</v>
      </c>
      <c r="AD34" s="255">
        <f t="shared" si="8"/>
        <v>4.5454545454545459</v>
      </c>
      <c r="AE34" s="293">
        <f t="shared" si="9"/>
        <v>0</v>
      </c>
      <c r="AF34" s="15"/>
      <c r="AG34" s="247" t="str">
        <f t="shared" si="10"/>
        <v/>
      </c>
      <c r="AH34" s="247" t="str">
        <f t="shared" si="11"/>
        <v>з</v>
      </c>
      <c r="AI34" s="247">
        <f t="shared" si="12"/>
        <v>5</v>
      </c>
      <c r="AJ34" s="247">
        <f t="shared" si="13"/>
        <v>5</v>
      </c>
      <c r="AK34" s="247">
        <f t="shared" si="14"/>
        <v>4</v>
      </c>
      <c r="AL34" s="247">
        <f t="shared" si="15"/>
        <v>4</v>
      </c>
      <c r="AM34" s="247" t="str">
        <f t="shared" si="16"/>
        <v/>
      </c>
      <c r="AN34" s="247">
        <f t="shared" si="17"/>
        <v>5</v>
      </c>
      <c r="AO34" s="247">
        <f t="shared" si="18"/>
        <v>4</v>
      </c>
      <c r="AP34" s="247">
        <f t="shared" si="19"/>
        <v>4</v>
      </c>
      <c r="AQ34" s="247">
        <f t="shared" si="20"/>
        <v>4</v>
      </c>
      <c r="AR34" s="247">
        <f t="shared" si="21"/>
        <v>5</v>
      </c>
      <c r="AS34" s="247">
        <f t="shared" si="22"/>
        <v>5</v>
      </c>
      <c r="AT34" s="247" t="str">
        <f t="shared" si="23"/>
        <v/>
      </c>
      <c r="AU34" s="247">
        <f t="shared" si="24"/>
        <v>5</v>
      </c>
      <c r="AV34" s="247" t="str">
        <f t="shared" si="25"/>
        <v/>
      </c>
      <c r="AW34" s="245">
        <f t="shared" si="26"/>
        <v>1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x14ac:dyDescent="0.25">
      <c r="A35" s="80">
        <v>30</v>
      </c>
      <c r="B35" s="117"/>
      <c r="C35" s="252" t="s">
        <v>353</v>
      </c>
      <c r="D35" s="301" t="s">
        <v>623</v>
      </c>
      <c r="E35" s="84">
        <v>2533</v>
      </c>
      <c r="F35" s="85"/>
      <c r="G35" s="85" t="s">
        <v>531</v>
      </c>
      <c r="H35" s="85">
        <v>5</v>
      </c>
      <c r="I35" s="85">
        <v>5</v>
      </c>
      <c r="J35" s="85">
        <v>5</v>
      </c>
      <c r="K35" s="85">
        <v>5</v>
      </c>
      <c r="L35" s="102"/>
      <c r="M35" s="85">
        <v>5</v>
      </c>
      <c r="N35" s="85">
        <v>5</v>
      </c>
      <c r="O35" s="102">
        <v>3</v>
      </c>
      <c r="P35" s="85">
        <v>5</v>
      </c>
      <c r="Q35" s="102">
        <v>5</v>
      </c>
      <c r="R35" s="102">
        <v>5</v>
      </c>
      <c r="S35" s="85"/>
      <c r="T35" s="102">
        <v>5</v>
      </c>
      <c r="U35" s="85"/>
      <c r="V35" s="245">
        <f t="shared" si="0"/>
        <v>3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1</v>
      </c>
      <c r="AA35" s="254">
        <f t="shared" si="5"/>
        <v>0</v>
      </c>
      <c r="AB35" s="254">
        <f t="shared" si="6"/>
        <v>10</v>
      </c>
      <c r="AC35" s="254">
        <f t="shared" si="7"/>
        <v>11</v>
      </c>
      <c r="AD35" s="255">
        <f t="shared" si="8"/>
        <v>4.8181818181818183</v>
      </c>
      <c r="AE35" s="293">
        <f t="shared" si="9"/>
        <v>0</v>
      </c>
      <c r="AF35" s="15"/>
      <c r="AG35" s="247" t="str">
        <f t="shared" si="10"/>
        <v/>
      </c>
      <c r="AH35" s="247" t="str">
        <f t="shared" si="11"/>
        <v>з</v>
      </c>
      <c r="AI35" s="247">
        <f t="shared" si="12"/>
        <v>5</v>
      </c>
      <c r="AJ35" s="247">
        <f t="shared" si="13"/>
        <v>5</v>
      </c>
      <c r="AK35" s="247">
        <f t="shared" si="14"/>
        <v>5</v>
      </c>
      <c r="AL35" s="247">
        <f t="shared" si="15"/>
        <v>5</v>
      </c>
      <c r="AM35" s="247" t="str">
        <f t="shared" si="16"/>
        <v/>
      </c>
      <c r="AN35" s="247">
        <f t="shared" si="17"/>
        <v>5</v>
      </c>
      <c r="AO35" s="247">
        <f t="shared" si="18"/>
        <v>5</v>
      </c>
      <c r="AP35" s="247">
        <f t="shared" si="19"/>
        <v>3</v>
      </c>
      <c r="AQ35" s="247">
        <f t="shared" si="20"/>
        <v>5</v>
      </c>
      <c r="AR35" s="247">
        <f t="shared" si="21"/>
        <v>5</v>
      </c>
      <c r="AS35" s="247">
        <f t="shared" si="22"/>
        <v>5</v>
      </c>
      <c r="AT35" s="247" t="str">
        <f t="shared" si="23"/>
        <v/>
      </c>
      <c r="AU35" s="247">
        <f t="shared" si="24"/>
        <v>5</v>
      </c>
      <c r="AV35" s="247" t="str">
        <f t="shared" si="25"/>
        <v/>
      </c>
      <c r="AW35" s="245">
        <f t="shared" si="26"/>
        <v>1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x14ac:dyDescent="0.25">
      <c r="A36" s="80">
        <v>31</v>
      </c>
      <c r="B36" s="117"/>
      <c r="C36" s="252" t="s">
        <v>37</v>
      </c>
      <c r="D36" s="301" t="s">
        <v>624</v>
      </c>
      <c r="E36" s="84">
        <v>2533</v>
      </c>
      <c r="F36" s="85"/>
      <c r="G36" s="85" t="s">
        <v>531</v>
      </c>
      <c r="H36" s="85">
        <v>5</v>
      </c>
      <c r="I36" s="85">
        <v>5</v>
      </c>
      <c r="J36" s="85">
        <v>4</v>
      </c>
      <c r="K36" s="85">
        <v>4</v>
      </c>
      <c r="L36" s="102"/>
      <c r="M36" s="85">
        <v>4</v>
      </c>
      <c r="N36" s="85">
        <v>5</v>
      </c>
      <c r="O36" s="102">
        <v>4</v>
      </c>
      <c r="P36" s="85">
        <v>4</v>
      </c>
      <c r="Q36" s="102">
        <v>5</v>
      </c>
      <c r="R36" s="102">
        <v>5</v>
      </c>
      <c r="S36" s="85"/>
      <c r="T36" s="102">
        <v>5</v>
      </c>
      <c r="U36" s="85"/>
      <c r="V36" s="245">
        <f t="shared" si="0"/>
        <v>4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5</v>
      </c>
      <c r="AB36" s="254">
        <f t="shared" si="6"/>
        <v>6</v>
      </c>
      <c r="AC36" s="254">
        <f t="shared" si="7"/>
        <v>11</v>
      </c>
      <c r="AD36" s="255">
        <f t="shared" si="8"/>
        <v>4.5454545454545459</v>
      </c>
      <c r="AE36" s="293">
        <f t="shared" si="9"/>
        <v>0</v>
      </c>
      <c r="AF36" s="15"/>
      <c r="AG36" s="247" t="str">
        <f t="shared" si="10"/>
        <v/>
      </c>
      <c r="AH36" s="247" t="str">
        <f t="shared" si="11"/>
        <v>з</v>
      </c>
      <c r="AI36" s="247">
        <f t="shared" si="12"/>
        <v>5</v>
      </c>
      <c r="AJ36" s="247">
        <f t="shared" si="13"/>
        <v>5</v>
      </c>
      <c r="AK36" s="247">
        <f t="shared" si="14"/>
        <v>4</v>
      </c>
      <c r="AL36" s="247">
        <f t="shared" si="15"/>
        <v>4</v>
      </c>
      <c r="AM36" s="247" t="str">
        <f t="shared" si="16"/>
        <v/>
      </c>
      <c r="AN36" s="247">
        <f t="shared" si="17"/>
        <v>4</v>
      </c>
      <c r="AO36" s="247">
        <f t="shared" si="18"/>
        <v>5</v>
      </c>
      <c r="AP36" s="247">
        <f t="shared" si="19"/>
        <v>4</v>
      </c>
      <c r="AQ36" s="247">
        <f t="shared" si="20"/>
        <v>4</v>
      </c>
      <c r="AR36" s="247">
        <f t="shared" si="21"/>
        <v>5</v>
      </c>
      <c r="AS36" s="247">
        <f t="shared" si="22"/>
        <v>5</v>
      </c>
      <c r="AT36" s="247" t="str">
        <f t="shared" si="23"/>
        <v/>
      </c>
      <c r="AU36" s="247">
        <f t="shared" si="24"/>
        <v>5</v>
      </c>
      <c r="AV36" s="247" t="str">
        <f t="shared" si="25"/>
        <v/>
      </c>
      <c r="AW36" s="245">
        <f t="shared" si="26"/>
        <v>1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399999999999999" x14ac:dyDescent="0.25">
      <c r="A37" s="80">
        <v>32</v>
      </c>
      <c r="B37" s="117"/>
      <c r="C37" s="252" t="s">
        <v>37</v>
      </c>
      <c r="D37" s="301" t="s">
        <v>625</v>
      </c>
      <c r="E37" s="84">
        <v>2533</v>
      </c>
      <c r="F37" s="85"/>
      <c r="G37" s="85" t="s">
        <v>531</v>
      </c>
      <c r="H37" s="85">
        <v>5</v>
      </c>
      <c r="I37" s="85">
        <v>5</v>
      </c>
      <c r="J37" s="85">
        <v>3</v>
      </c>
      <c r="K37" s="85">
        <v>3</v>
      </c>
      <c r="L37" s="102"/>
      <c r="M37" s="85">
        <v>3</v>
      </c>
      <c r="N37" s="85">
        <v>3</v>
      </c>
      <c r="O37" s="102">
        <v>4</v>
      </c>
      <c r="P37" s="85">
        <v>4</v>
      </c>
      <c r="Q37" s="102">
        <v>5</v>
      </c>
      <c r="R37" s="102">
        <v>5</v>
      </c>
      <c r="S37" s="85"/>
      <c r="T37" s="102">
        <v>5</v>
      </c>
      <c r="U37" s="85"/>
      <c r="V37" s="245">
        <f t="shared" si="0"/>
        <v>3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4</v>
      </c>
      <c r="AA37" s="254">
        <f t="shared" si="5"/>
        <v>2</v>
      </c>
      <c r="AB37" s="254">
        <f t="shared" si="6"/>
        <v>5</v>
      </c>
      <c r="AC37" s="254">
        <f t="shared" si="7"/>
        <v>11</v>
      </c>
      <c r="AD37" s="255">
        <f t="shared" si="8"/>
        <v>4.0909090909090908</v>
      </c>
      <c r="AE37" s="293">
        <f t="shared" si="9"/>
        <v>0</v>
      </c>
      <c r="AF37" s="15"/>
      <c r="AG37" s="247" t="str">
        <f t="shared" si="10"/>
        <v/>
      </c>
      <c r="AH37" s="247" t="str">
        <f t="shared" si="11"/>
        <v>з</v>
      </c>
      <c r="AI37" s="247">
        <f t="shared" si="12"/>
        <v>5</v>
      </c>
      <c r="AJ37" s="247">
        <f t="shared" si="13"/>
        <v>5</v>
      </c>
      <c r="AK37" s="247">
        <f t="shared" si="14"/>
        <v>3</v>
      </c>
      <c r="AL37" s="247">
        <f t="shared" si="15"/>
        <v>3</v>
      </c>
      <c r="AM37" s="247" t="str">
        <f t="shared" si="16"/>
        <v/>
      </c>
      <c r="AN37" s="247">
        <f t="shared" si="17"/>
        <v>3</v>
      </c>
      <c r="AO37" s="247">
        <f t="shared" si="18"/>
        <v>3</v>
      </c>
      <c r="AP37" s="247">
        <f t="shared" si="19"/>
        <v>4</v>
      </c>
      <c r="AQ37" s="247">
        <f t="shared" si="20"/>
        <v>4</v>
      </c>
      <c r="AR37" s="247">
        <f t="shared" si="21"/>
        <v>5</v>
      </c>
      <c r="AS37" s="247">
        <f t="shared" si="22"/>
        <v>5</v>
      </c>
      <c r="AT37" s="247" t="str">
        <f t="shared" si="23"/>
        <v/>
      </c>
      <c r="AU37" s="247">
        <f t="shared" si="24"/>
        <v>5</v>
      </c>
      <c r="AV37" s="247" t="str">
        <f t="shared" si="25"/>
        <v/>
      </c>
      <c r="AW37" s="245">
        <f t="shared" si="26"/>
        <v>1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5" customHeight="1" x14ac:dyDescent="0.3">
      <c r="A38" s="122"/>
      <c r="B38" s="123"/>
      <c r="C38" s="123"/>
      <c r="D38" s="123"/>
      <c r="E38" s="124">
        <f>COUNTIF(E6:E37,"2533")</f>
        <v>32</v>
      </c>
      <c r="F38" s="85"/>
      <c r="G38" s="85"/>
      <c r="H38" s="85"/>
      <c r="I38" s="85"/>
      <c r="J38" s="85"/>
      <c r="K38" s="85"/>
      <c r="L38" s="102"/>
      <c r="M38" s="85"/>
      <c r="N38" s="85"/>
      <c r="O38" s="102"/>
      <c r="P38" s="85"/>
      <c r="Q38" s="85"/>
      <c r="R38" s="102"/>
      <c r="S38" s="85"/>
      <c r="T38" s="85"/>
      <c r="U38" s="85"/>
      <c r="V38" s="124">
        <f t="shared" si="0"/>
        <v>0</v>
      </c>
      <c r="W38" s="254">
        <f t="shared" si="1"/>
        <v>0</v>
      </c>
      <c r="X38" s="254">
        <f t="shared" si="27"/>
        <v>0</v>
      </c>
      <c r="Y38" s="254">
        <f t="shared" si="3"/>
        <v>0</v>
      </c>
      <c r="Z38" s="254">
        <f t="shared" si="4"/>
        <v>0</v>
      </c>
      <c r="AA38" s="254">
        <f t="shared" si="5"/>
        <v>0</v>
      </c>
      <c r="AB38" s="254">
        <f t="shared" si="6"/>
        <v>0</v>
      </c>
      <c r="AC38" s="254">
        <f t="shared" si="7"/>
        <v>0</v>
      </c>
      <c r="AD38" s="255" t="str">
        <f t="shared" si="8"/>
        <v/>
      </c>
      <c r="AE38" s="302">
        <f t="shared" si="9"/>
        <v>0</v>
      </c>
      <c r="AF38" s="15"/>
      <c r="AG38" s="294" t="str">
        <f t="shared" si="10"/>
        <v/>
      </c>
      <c r="AH38" s="294" t="str">
        <f t="shared" si="11"/>
        <v/>
      </c>
      <c r="AI38" s="294" t="str">
        <f t="shared" si="12"/>
        <v/>
      </c>
      <c r="AJ38" s="294" t="str">
        <f t="shared" si="13"/>
        <v/>
      </c>
      <c r="AK38" s="294" t="str">
        <f t="shared" si="14"/>
        <v/>
      </c>
      <c r="AL38" s="294" t="str">
        <f t="shared" si="15"/>
        <v/>
      </c>
      <c r="AM38" s="294" t="str">
        <f t="shared" si="16"/>
        <v/>
      </c>
      <c r="AN38" s="294" t="str">
        <f t="shared" si="17"/>
        <v/>
      </c>
      <c r="AO38" s="294" t="str">
        <f t="shared" si="18"/>
        <v/>
      </c>
      <c r="AP38" s="294" t="str">
        <f t="shared" si="19"/>
        <v/>
      </c>
      <c r="AQ38" s="294" t="str">
        <f t="shared" si="20"/>
        <v/>
      </c>
      <c r="AR38" s="294" t="str">
        <f t="shared" si="21"/>
        <v/>
      </c>
      <c r="AS38" s="294" t="str">
        <f t="shared" si="22"/>
        <v/>
      </c>
      <c r="AT38" s="294" t="str">
        <f t="shared" si="23"/>
        <v/>
      </c>
      <c r="AU38" s="294" t="str">
        <f t="shared" si="24"/>
        <v/>
      </c>
      <c r="AV38" s="294" t="str">
        <f t="shared" si="25"/>
        <v/>
      </c>
      <c r="AW38" s="124">
        <f t="shared" si="26"/>
        <v>0</v>
      </c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249"/>
      <c r="CG38" s="249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ht="12.75" customHeight="1" x14ac:dyDescent="0.25">
      <c r="A39" s="126"/>
      <c r="B39" s="126"/>
      <c r="C39" s="127" t="s">
        <v>68</v>
      </c>
      <c r="D39" s="127"/>
      <c r="E39" s="124"/>
      <c r="F39" s="257" t="str">
        <f t="array" ref="F39:U46">AG39:AV46</f>
        <v xml:space="preserve"> </v>
      </c>
      <c r="G39" s="257" t="str">
        <v xml:space="preserve"> </v>
      </c>
      <c r="H39" s="257">
        <v>4.6875</v>
      </c>
      <c r="I39" s="257">
        <v>4.612903225806452</v>
      </c>
      <c r="J39" s="257">
        <v>3.8</v>
      </c>
      <c r="K39" s="257">
        <v>3.838709677419355</v>
      </c>
      <c r="L39" s="257" t="str">
        <v xml:space="preserve"> </v>
      </c>
      <c r="M39" s="257">
        <v>4.125</v>
      </c>
      <c r="N39" s="257">
        <v>4.21875</v>
      </c>
      <c r="O39" s="129">
        <v>3.53125</v>
      </c>
      <c r="P39" s="129">
        <v>3.84375</v>
      </c>
      <c r="Q39" s="129">
        <v>4.84375</v>
      </c>
      <c r="R39" s="129">
        <v>4.75</v>
      </c>
      <c r="S39" s="257" t="str">
        <v xml:space="preserve"> </v>
      </c>
      <c r="T39" s="257">
        <v>4.875</v>
      </c>
      <c r="U39" s="257" t="str">
        <v xml:space="preserve"> </v>
      </c>
      <c r="V39" s="124">
        <f>сводн.!T35</f>
        <v>4</v>
      </c>
      <c r="W39" s="254">
        <f>SUM(W6:W38)</f>
        <v>0</v>
      </c>
      <c r="X39" s="254">
        <f>SUM(X6:X38)</f>
        <v>0</v>
      </c>
      <c r="Y39" s="254">
        <f>SUM(Y6:Y38)-X39</f>
        <v>3</v>
      </c>
      <c r="Z39" s="254">
        <f>SUM(Z6:Z38)</f>
        <v>50</v>
      </c>
      <c r="AA39" s="254">
        <f>SUM(AA6:AA38)</f>
        <v>139</v>
      </c>
      <c r="AB39" s="254">
        <f>SUM(AB6:AB38)</f>
        <v>156</v>
      </c>
      <c r="AC39" s="254">
        <f t="shared" si="7"/>
        <v>348</v>
      </c>
      <c r="AD39" s="255">
        <f t="shared" si="8"/>
        <v>4.2873563218390807</v>
      </c>
      <c r="AE39" s="259"/>
      <c r="AF39" s="15"/>
      <c r="AG39" s="260" t="str">
        <f t="shared" ref="AG39:AV39" si="28">IF(COUNT(AG6:AG38)=0," ",SUM(AG6:AG38)/COUNT(AG6:AG38))</f>
        <v xml:space="preserve"> </v>
      </c>
      <c r="AH39" s="260" t="str">
        <f t="shared" si="28"/>
        <v xml:space="preserve"> </v>
      </c>
      <c r="AI39" s="260">
        <f t="shared" si="28"/>
        <v>4.6875</v>
      </c>
      <c r="AJ39" s="260">
        <f t="shared" si="28"/>
        <v>4.612903225806452</v>
      </c>
      <c r="AK39" s="260">
        <f t="shared" si="28"/>
        <v>3.8</v>
      </c>
      <c r="AL39" s="260">
        <f t="shared" si="28"/>
        <v>3.838709677419355</v>
      </c>
      <c r="AM39" s="260" t="str">
        <f t="shared" si="28"/>
        <v xml:space="preserve"> </v>
      </c>
      <c r="AN39" s="260">
        <f t="shared" si="28"/>
        <v>4.125</v>
      </c>
      <c r="AO39" s="260">
        <f t="shared" si="28"/>
        <v>4.21875</v>
      </c>
      <c r="AP39" s="260">
        <f t="shared" si="28"/>
        <v>3.53125</v>
      </c>
      <c r="AQ39" s="260">
        <f t="shared" si="28"/>
        <v>3.84375</v>
      </c>
      <c r="AR39" s="260">
        <f t="shared" si="28"/>
        <v>4.84375</v>
      </c>
      <c r="AS39" s="260">
        <f t="shared" si="28"/>
        <v>4.75</v>
      </c>
      <c r="AT39" s="260" t="str">
        <f t="shared" si="28"/>
        <v xml:space="preserve"> </v>
      </c>
      <c r="AU39" s="260">
        <f t="shared" si="28"/>
        <v>4.875</v>
      </c>
      <c r="AV39" s="261" t="str">
        <f t="shared" si="28"/>
        <v xml:space="preserve"> </v>
      </c>
      <c r="AW39" s="245"/>
      <c r="AX39" s="249"/>
      <c r="AY39" s="250"/>
      <c r="AZ39" s="250"/>
      <c r="BA39" s="250"/>
      <c r="BB39" s="250"/>
      <c r="BC39" s="250"/>
      <c r="BD39" s="250"/>
      <c r="BE39" s="250"/>
      <c r="BF39" s="250"/>
      <c r="BG39" s="250"/>
      <c r="BH39" s="250"/>
      <c r="BI39" s="250"/>
      <c r="BJ39" s="250"/>
      <c r="BK39" s="250"/>
      <c r="BL39" s="250"/>
      <c r="BM39" s="250"/>
      <c r="BN39" s="250"/>
      <c r="BO39" s="16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</row>
    <row r="40" spans="1:157" s="149" customFormat="1" x14ac:dyDescent="0.25">
      <c r="A40" s="134"/>
      <c r="B40" s="134"/>
      <c r="C40" s="135" t="s">
        <v>69</v>
      </c>
      <c r="D40" s="135"/>
      <c r="E40" s="136"/>
      <c r="F40" s="262" t="str">
        <v>0</v>
      </c>
      <c r="G40" s="262" t="str">
        <v>0</v>
      </c>
      <c r="H40" s="262">
        <v>22</v>
      </c>
      <c r="I40" s="262">
        <v>19</v>
      </c>
      <c r="J40" s="262">
        <v>4</v>
      </c>
      <c r="K40" s="262">
        <v>5</v>
      </c>
      <c r="L40" s="262" t="str">
        <v>0</v>
      </c>
      <c r="M40" s="262">
        <v>8</v>
      </c>
      <c r="N40" s="262">
        <v>11</v>
      </c>
      <c r="O40" s="263">
        <v>4</v>
      </c>
      <c r="P40" s="263">
        <v>3</v>
      </c>
      <c r="Q40" s="263">
        <v>28</v>
      </c>
      <c r="R40" s="263">
        <v>24</v>
      </c>
      <c r="S40" s="262" t="str">
        <v>0</v>
      </c>
      <c r="T40" s="262">
        <v>28</v>
      </c>
      <c r="U40" s="262" t="str">
        <v xml:space="preserve"> </v>
      </c>
      <c r="V40" s="264" t="str">
        <f>IF(COUNTIF(V6:V38,5)=0,"0",COUNTIF(V6:V38,5))</f>
        <v>0</v>
      </c>
      <c r="W40" s="136"/>
      <c r="X40" s="3">
        <f>SUM(X39:AB39)</f>
        <v>348</v>
      </c>
      <c r="Y40" s="3"/>
      <c r="Z40" s="3"/>
      <c r="AA40" s="3"/>
      <c r="AB40" s="3"/>
      <c r="AC40" s="265"/>
      <c r="AD40" s="255"/>
      <c r="AE40" s="266"/>
      <c r="AG40" s="267" t="str">
        <f t="shared" ref="AG40:AU40" si="29">IF(COUNTIF(AG6:AG38,5)=0,"0",COUNTIF(AG6:AG38,5))</f>
        <v>0</v>
      </c>
      <c r="AH40" s="267" t="str">
        <f t="shared" si="29"/>
        <v>0</v>
      </c>
      <c r="AI40" s="267">
        <f t="shared" si="29"/>
        <v>22</v>
      </c>
      <c r="AJ40" s="267">
        <f t="shared" si="29"/>
        <v>19</v>
      </c>
      <c r="AK40" s="267">
        <f t="shared" si="29"/>
        <v>4</v>
      </c>
      <c r="AL40" s="267">
        <f t="shared" si="29"/>
        <v>5</v>
      </c>
      <c r="AM40" s="267" t="str">
        <f t="shared" si="29"/>
        <v>0</v>
      </c>
      <c r="AN40" s="267">
        <f t="shared" si="29"/>
        <v>8</v>
      </c>
      <c r="AO40" s="267">
        <f t="shared" si="29"/>
        <v>11</v>
      </c>
      <c r="AP40" s="267">
        <f t="shared" si="29"/>
        <v>4</v>
      </c>
      <c r="AQ40" s="267">
        <f t="shared" si="29"/>
        <v>3</v>
      </c>
      <c r="AR40" s="267">
        <f t="shared" si="29"/>
        <v>28</v>
      </c>
      <c r="AS40" s="267">
        <f t="shared" si="29"/>
        <v>24</v>
      </c>
      <c r="AT40" s="267" t="str">
        <f t="shared" si="29"/>
        <v>0</v>
      </c>
      <c r="AU40" s="267">
        <f t="shared" si="29"/>
        <v>28</v>
      </c>
      <c r="AV40" s="268" t="str">
        <f>IF(COUNTIF(AV6:AV38,5)=0," ",COUNTIF(AV6:AV38,5))</f>
        <v xml:space="preserve"> </v>
      </c>
      <c r="AW40" s="267"/>
      <c r="AX40" s="269"/>
      <c r="AY40" s="270"/>
      <c r="AZ40" s="270"/>
      <c r="BA40" s="270"/>
      <c r="BB40" s="270"/>
      <c r="BC40" s="270"/>
      <c r="BD40" s="270"/>
      <c r="BE40" s="270"/>
      <c r="BF40" s="270"/>
      <c r="BG40" s="270"/>
      <c r="BH40" s="270"/>
      <c r="BI40" s="270"/>
      <c r="BJ40" s="270"/>
      <c r="BK40" s="270"/>
      <c r="BL40" s="270"/>
      <c r="BM40" s="270"/>
      <c r="BN40" s="270"/>
      <c r="BO40" s="271"/>
      <c r="BP40" s="271"/>
      <c r="BQ40" s="271"/>
      <c r="BR40" s="271"/>
      <c r="BS40" s="271"/>
      <c r="BT40" s="271"/>
      <c r="BU40" s="271"/>
      <c r="BV40" s="271"/>
      <c r="BW40" s="271"/>
      <c r="BX40" s="271"/>
      <c r="BY40" s="271"/>
      <c r="BZ40" s="271"/>
      <c r="CA40" s="271"/>
      <c r="CB40" s="271"/>
      <c r="CC40" s="271"/>
      <c r="CD40" s="271"/>
      <c r="CE40" s="271"/>
      <c r="CF40" s="271"/>
      <c r="CG40" s="271"/>
      <c r="CH40" s="271"/>
      <c r="CI40" s="271"/>
      <c r="CJ40" s="271"/>
      <c r="CK40" s="271"/>
      <c r="CL40" s="271"/>
      <c r="CM40" s="271"/>
    </row>
    <row r="41" spans="1:157" s="163" customFormat="1" x14ac:dyDescent="0.25">
      <c r="A41" s="150"/>
      <c r="B41" s="150"/>
      <c r="C41" s="151" t="s">
        <v>70</v>
      </c>
      <c r="D41" s="151"/>
      <c r="E41" s="152"/>
      <c r="F41" s="272" t="str">
        <v>0</v>
      </c>
      <c r="G41" s="272" t="str">
        <v>0</v>
      </c>
      <c r="H41" s="272">
        <v>10</v>
      </c>
      <c r="I41" s="272">
        <v>12</v>
      </c>
      <c r="J41" s="272">
        <v>16</v>
      </c>
      <c r="K41" s="272">
        <v>16</v>
      </c>
      <c r="L41" s="272" t="str">
        <v>0</v>
      </c>
      <c r="M41" s="272">
        <v>20</v>
      </c>
      <c r="N41" s="272">
        <v>17</v>
      </c>
      <c r="O41" s="273">
        <v>12</v>
      </c>
      <c r="P41" s="273">
        <v>21</v>
      </c>
      <c r="Q41" s="273">
        <v>3</v>
      </c>
      <c r="R41" s="273">
        <v>8</v>
      </c>
      <c r="S41" s="272" t="str">
        <v>0</v>
      </c>
      <c r="T41" s="272">
        <v>4</v>
      </c>
      <c r="U41" s="272" t="str">
        <v xml:space="preserve"> </v>
      </c>
      <c r="V41" s="274">
        <f>IF(COUNTIF(V6:V38,4)=0,"0",COUNTIF(V6:V38,4))</f>
        <v>9</v>
      </c>
      <c r="W41" s="275"/>
      <c r="X41" s="275"/>
      <c r="Y41" s="275" t="str">
        <f>IF(COUNTIF(Y6:Y38,4)=0," ",COUNTIF(Y6:Y38,4))</f>
        <v xml:space="preserve"> </v>
      </c>
      <c r="Z41" s="275">
        <f>IF(COUNTIF(Z6:Z38,4)=0," ",COUNTIF(Z6:Z38,4))</f>
        <v>2</v>
      </c>
      <c r="AA41" s="275">
        <f>IF(COUNTIF(AA6:AA38,4)=0," ",COUNTIF(AA6:AA38,4))</f>
        <v>7</v>
      </c>
      <c r="AB41" s="275">
        <f>IF(COUNTIF(AB6:AB38,4)=0," ",COUNTIF(AB6:AB38,4))</f>
        <v>11</v>
      </c>
      <c r="AC41" s="275"/>
      <c r="AD41" s="275"/>
      <c r="AE41" s="276" t="str">
        <f>IF(COUNTIF(AE6:AE38,4)=0," ",COUNTIF(AE6:AE38,4))</f>
        <v xml:space="preserve"> </v>
      </c>
      <c r="AF41" s="275" t="str">
        <f>IF(COUNTIF(AF6:AF38,4)=0," ",COUNTIF(AF6:AF38,4))</f>
        <v xml:space="preserve"> </v>
      </c>
      <c r="AG41" s="275" t="str">
        <f t="shared" ref="AG41:AU41" si="30">IF(COUNTIF(AG6:AG38,4)=0,"0",COUNTIF(AG6:AG38,4))</f>
        <v>0</v>
      </c>
      <c r="AH41" s="275" t="str">
        <f t="shared" si="30"/>
        <v>0</v>
      </c>
      <c r="AI41" s="275">
        <f t="shared" si="30"/>
        <v>10</v>
      </c>
      <c r="AJ41" s="275">
        <f t="shared" si="30"/>
        <v>12</v>
      </c>
      <c r="AK41" s="275">
        <f t="shared" si="30"/>
        <v>16</v>
      </c>
      <c r="AL41" s="275">
        <f t="shared" si="30"/>
        <v>16</v>
      </c>
      <c r="AM41" s="275" t="str">
        <f t="shared" si="30"/>
        <v>0</v>
      </c>
      <c r="AN41" s="275">
        <f t="shared" si="30"/>
        <v>20</v>
      </c>
      <c r="AO41" s="275">
        <f t="shared" si="30"/>
        <v>17</v>
      </c>
      <c r="AP41" s="275">
        <f t="shared" si="30"/>
        <v>12</v>
      </c>
      <c r="AQ41" s="275">
        <f t="shared" si="30"/>
        <v>21</v>
      </c>
      <c r="AR41" s="275">
        <f t="shared" si="30"/>
        <v>3</v>
      </c>
      <c r="AS41" s="275">
        <f t="shared" si="30"/>
        <v>8</v>
      </c>
      <c r="AT41" s="275" t="str">
        <f t="shared" si="30"/>
        <v>0</v>
      </c>
      <c r="AU41" s="275">
        <f t="shared" si="30"/>
        <v>4</v>
      </c>
      <c r="AV41" s="277" t="str">
        <f>IF(COUNTIF(AV6:AV38,4)=0," ",COUNTIF(AV6:AV38,4))</f>
        <v xml:space="preserve"> </v>
      </c>
      <c r="AW41" s="275"/>
      <c r="AX41" s="278"/>
      <c r="AY41" s="279"/>
      <c r="AZ41" s="279"/>
      <c r="BA41" s="279"/>
      <c r="BB41" s="279"/>
      <c r="BC41" s="279"/>
      <c r="BD41" s="279"/>
      <c r="BE41" s="279"/>
      <c r="BF41" s="279"/>
      <c r="BG41" s="279"/>
      <c r="BH41" s="279"/>
      <c r="BI41" s="279"/>
      <c r="BJ41" s="279"/>
      <c r="BK41" s="279"/>
      <c r="BL41" s="279"/>
      <c r="BM41" s="279"/>
      <c r="BN41" s="279"/>
      <c r="BO41" s="280"/>
      <c r="BP41" s="280"/>
      <c r="BQ41" s="280"/>
      <c r="BR41" s="280"/>
      <c r="BS41" s="280"/>
      <c r="BT41" s="280"/>
      <c r="BU41" s="280"/>
      <c r="BV41" s="280"/>
      <c r="BW41" s="280"/>
      <c r="BX41" s="280"/>
      <c r="BY41" s="280"/>
      <c r="BZ41" s="280"/>
      <c r="CA41" s="280"/>
      <c r="CB41" s="280"/>
      <c r="CC41" s="280"/>
      <c r="CD41" s="280"/>
      <c r="CE41" s="280"/>
      <c r="CF41" s="280"/>
      <c r="CG41" s="280"/>
      <c r="CH41" s="280"/>
      <c r="CI41" s="280"/>
      <c r="CJ41" s="280"/>
      <c r="CK41" s="280"/>
      <c r="CL41" s="280"/>
      <c r="CM41" s="280"/>
    </row>
    <row r="42" spans="1:157" s="177" customFormat="1" x14ac:dyDescent="0.25">
      <c r="A42" s="164"/>
      <c r="B42" s="164"/>
      <c r="C42" s="165" t="s">
        <v>71</v>
      </c>
      <c r="D42" s="165"/>
      <c r="E42" s="166"/>
      <c r="F42" s="281" t="str">
        <v>0</v>
      </c>
      <c r="G42" s="281" t="str">
        <v>0</v>
      </c>
      <c r="H42" s="281" t="str">
        <v>0</v>
      </c>
      <c r="I42" s="281" t="str">
        <v>0</v>
      </c>
      <c r="J42" s="281">
        <v>10</v>
      </c>
      <c r="K42" s="281">
        <v>10</v>
      </c>
      <c r="L42" s="281" t="str">
        <v>0</v>
      </c>
      <c r="M42" s="281">
        <v>4</v>
      </c>
      <c r="N42" s="281">
        <v>4</v>
      </c>
      <c r="O42" s="282">
        <v>13</v>
      </c>
      <c r="P42" s="282">
        <v>8</v>
      </c>
      <c r="Q42" s="282">
        <v>1</v>
      </c>
      <c r="R42" s="282" t="str">
        <v>0</v>
      </c>
      <c r="S42" s="281" t="str">
        <v>0</v>
      </c>
      <c r="T42" s="281" t="str">
        <v>0</v>
      </c>
      <c r="U42" s="281" t="str">
        <v xml:space="preserve"> </v>
      </c>
      <c r="V42" s="283">
        <f>IF(COUNTIF(V6:V38,3)=0,"0",COUNTIF(V6:V38,3))</f>
        <v>20</v>
      </c>
      <c r="W42" s="284"/>
      <c r="X42" s="284"/>
      <c r="Y42" s="284" t="str">
        <f>IF(COUNTIF(Y6:Y38,3)=0," ",COUNTIF(Y6:Y38,3))</f>
        <v xml:space="preserve"> </v>
      </c>
      <c r="Z42" s="284">
        <f>IF(COUNTIF(Z6:Z38,3)=0," ",COUNTIF(Z6:Z38,3))</f>
        <v>7</v>
      </c>
      <c r="AA42" s="284">
        <f>IF(COUNTIF(AA6:AA38,3)=0," ",COUNTIF(AA6:AA38,3))</f>
        <v>4</v>
      </c>
      <c r="AB42" s="284">
        <f>IF(COUNTIF(AB6:AB38,3)=0," ",COUNTIF(AB6:AB38,3))</f>
        <v>4</v>
      </c>
      <c r="AC42" s="284"/>
      <c r="AD42" s="284"/>
      <c r="AE42" s="285" t="str">
        <f>IF(COUNTIF(AE6:AE38,3)=0," ",COUNTIF(AE6:AE38,3))</f>
        <v xml:space="preserve"> </v>
      </c>
      <c r="AF42" s="284" t="str">
        <f>IF(COUNTIF(AF6:AF38,3)=0," ",COUNTIF(AF6:AF38,3))</f>
        <v xml:space="preserve"> </v>
      </c>
      <c r="AG42" s="284" t="str">
        <f t="shared" ref="AG42:AU42" si="31">IF(COUNTIF(AG6:AG38,3)=0,"0",COUNTIF(AG6:AG38,3))</f>
        <v>0</v>
      </c>
      <c r="AH42" s="284" t="str">
        <f t="shared" si="31"/>
        <v>0</v>
      </c>
      <c r="AI42" s="284" t="str">
        <f t="shared" si="31"/>
        <v>0</v>
      </c>
      <c r="AJ42" s="284" t="str">
        <f t="shared" si="31"/>
        <v>0</v>
      </c>
      <c r="AK42" s="284">
        <f t="shared" si="31"/>
        <v>10</v>
      </c>
      <c r="AL42" s="284">
        <f t="shared" si="31"/>
        <v>10</v>
      </c>
      <c r="AM42" s="284" t="str">
        <f t="shared" si="31"/>
        <v>0</v>
      </c>
      <c r="AN42" s="284">
        <f t="shared" si="31"/>
        <v>4</v>
      </c>
      <c r="AO42" s="284">
        <f t="shared" si="31"/>
        <v>4</v>
      </c>
      <c r="AP42" s="284">
        <f t="shared" si="31"/>
        <v>13</v>
      </c>
      <c r="AQ42" s="284">
        <f t="shared" si="31"/>
        <v>8</v>
      </c>
      <c r="AR42" s="284">
        <f t="shared" si="31"/>
        <v>1</v>
      </c>
      <c r="AS42" s="284" t="str">
        <f t="shared" si="31"/>
        <v>0</v>
      </c>
      <c r="AT42" s="284" t="str">
        <f t="shared" si="31"/>
        <v>0</v>
      </c>
      <c r="AU42" s="284" t="str">
        <f t="shared" si="31"/>
        <v>0</v>
      </c>
      <c r="AV42" s="286" t="str">
        <f>IF(COUNTIF(AV6:AV38,3)=0," ",COUNTIF(AV6:AV38,3))</f>
        <v xml:space="preserve"> </v>
      </c>
      <c r="AW42" s="284"/>
      <c r="AX42" s="287"/>
      <c r="AY42" s="288"/>
      <c r="AZ42" s="288"/>
      <c r="BA42" s="288"/>
      <c r="BB42" s="288"/>
      <c r="BC42" s="288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9"/>
      <c r="BP42" s="289"/>
      <c r="BQ42" s="289"/>
      <c r="BR42" s="289"/>
      <c r="BS42" s="289"/>
      <c r="BT42" s="289"/>
      <c r="BU42" s="289"/>
      <c r="BV42" s="289"/>
      <c r="BW42" s="289"/>
      <c r="BX42" s="289"/>
      <c r="BY42" s="289"/>
      <c r="BZ42" s="289"/>
      <c r="CA42" s="289"/>
      <c r="CB42" s="289"/>
      <c r="CC42" s="289"/>
      <c r="CD42" s="289"/>
      <c r="CE42" s="289"/>
      <c r="CF42" s="289"/>
      <c r="CG42" s="289"/>
      <c r="CH42" s="289"/>
      <c r="CI42" s="289"/>
      <c r="CJ42" s="289"/>
      <c r="CK42" s="289"/>
      <c r="CL42" s="289"/>
      <c r="CM42" s="289"/>
    </row>
    <row r="43" spans="1:157" x14ac:dyDescent="0.25">
      <c r="A43" s="126"/>
      <c r="B43" s="126"/>
      <c r="C43" s="127" t="s">
        <v>72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3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>IF(COUNTIF(V6:V38,2)=0,"0",COUNTIF(V6:V38,2))</f>
        <v>3</v>
      </c>
      <c r="W43" s="245"/>
      <c r="X43" s="245"/>
      <c r="Y43" s="245" t="str">
        <f>IF(COUNTIF(Y6:Y38,2)=0," ",COUNTIF(Y6:Y38,2))</f>
        <v xml:space="preserve"> </v>
      </c>
      <c r="Z43" s="245">
        <f>IF(COUNTIF(Z6:Z38,2)=0," ",COUNTIF(Z6:Z38,2))</f>
        <v>3</v>
      </c>
      <c r="AA43" s="245">
        <f>IF(COUNTIF(AA6:AA38,2)=0," ",COUNTIF(AA6:AA38,2))</f>
        <v>3</v>
      </c>
      <c r="AB43" s="245">
        <f>IF(COUNTIF(AB6:AB38,2)=0," ",COUNTIF(AB6:AB38,2))</f>
        <v>3</v>
      </c>
      <c r="AC43" s="245"/>
      <c r="AD43" s="245"/>
      <c r="AE43" s="290" t="str">
        <f>IF(COUNTIF(AE6:AE38,2)=0," ",COUNTIF(AE6:AE38,2))</f>
        <v xml:space="preserve"> </v>
      </c>
      <c r="AF43" s="245" t="str">
        <f>IF(COUNTIF(AF6:AF38,2)=0," ",COUNTIF(AF6:AF38,2))</f>
        <v xml:space="preserve"> </v>
      </c>
      <c r="AG43" s="245">
        <f t="shared" ref="AG43:AV43" si="32">COUNTIF(AG6:AG36,2)+COUNTIF(AG6:AG36,"д")</f>
        <v>0</v>
      </c>
      <c r="AH43" s="245">
        <f t="shared" si="32"/>
        <v>0</v>
      </c>
      <c r="AI43" s="245">
        <f t="shared" si="32"/>
        <v>0</v>
      </c>
      <c r="AJ43" s="245">
        <f t="shared" si="32"/>
        <v>0</v>
      </c>
      <c r="AK43" s="245">
        <f t="shared" si="32"/>
        <v>0</v>
      </c>
      <c r="AL43" s="245">
        <f t="shared" si="32"/>
        <v>0</v>
      </c>
      <c r="AM43" s="245">
        <f t="shared" si="32"/>
        <v>0</v>
      </c>
      <c r="AN43" s="245">
        <f t="shared" si="32"/>
        <v>0</v>
      </c>
      <c r="AO43" s="245">
        <f t="shared" si="32"/>
        <v>0</v>
      </c>
      <c r="AP43" s="245">
        <f t="shared" si="32"/>
        <v>3</v>
      </c>
      <c r="AQ43" s="245">
        <f t="shared" si="32"/>
        <v>0</v>
      </c>
      <c r="AR43" s="245">
        <f t="shared" si="32"/>
        <v>0</v>
      </c>
      <c r="AS43" s="245">
        <f t="shared" si="32"/>
        <v>0</v>
      </c>
      <c r="AT43" s="245">
        <f t="shared" si="32"/>
        <v>0</v>
      </c>
      <c r="AU43" s="245">
        <f t="shared" si="32"/>
        <v>0</v>
      </c>
      <c r="AV43" s="245">
        <f t="shared" si="32"/>
        <v>0</v>
      </c>
      <c r="AW43" s="245"/>
      <c r="AX43" s="249"/>
      <c r="AY43" s="250"/>
      <c r="AZ43" s="250"/>
      <c r="BA43" s="250"/>
      <c r="BB43" s="250"/>
      <c r="BC43" s="250"/>
      <c r="BD43" s="250"/>
      <c r="BE43" s="250"/>
      <c r="BF43" s="250"/>
      <c r="BG43" s="250"/>
      <c r="BH43" s="250"/>
      <c r="BI43" s="250"/>
      <c r="BJ43" s="250"/>
      <c r="BK43" s="250"/>
      <c r="BL43" s="250"/>
      <c r="BM43" s="250"/>
      <c r="BN43" s="250"/>
      <c r="BO43" s="16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DG43"/>
    </row>
    <row r="44" spans="1:157" x14ac:dyDescent="0.25">
      <c r="A44" s="126"/>
      <c r="B44" s="126"/>
      <c r="C44" s="127" t="s">
        <v>73</v>
      </c>
      <c r="D44" s="127"/>
      <c r="E44" s="124"/>
      <c r="F44" s="85">
        <v>0</v>
      </c>
      <c r="G44" s="85">
        <v>0</v>
      </c>
      <c r="H44" s="85">
        <v>0</v>
      </c>
      <c r="I44" s="85">
        <v>1</v>
      </c>
      <c r="J44" s="85">
        <v>2</v>
      </c>
      <c r="K44" s="85">
        <v>1</v>
      </c>
      <c r="L44" s="85">
        <v>0</v>
      </c>
      <c r="M44" s="85">
        <v>0</v>
      </c>
      <c r="N44" s="85">
        <v>0</v>
      </c>
      <c r="O44" s="102">
        <v>0</v>
      </c>
      <c r="P44" s="102">
        <v>0</v>
      </c>
      <c r="Q44" s="102">
        <v>0</v>
      </c>
      <c r="R44" s="102">
        <v>0</v>
      </c>
      <c r="S44" s="85">
        <v>0</v>
      </c>
      <c r="T44" s="85">
        <v>0</v>
      </c>
      <c r="U44" s="85">
        <v>0</v>
      </c>
      <c r="V44" s="245">
        <f t="shared" ref="V44:AB44" si="33">COUNTBLANK(V6:V26)</f>
        <v>0</v>
      </c>
      <c r="W44" s="245">
        <f t="shared" si="33"/>
        <v>0</v>
      </c>
      <c r="X44" s="245">
        <f t="shared" si="33"/>
        <v>0</v>
      </c>
      <c r="Y44" s="245">
        <f t="shared" si="33"/>
        <v>0</v>
      </c>
      <c r="Z44" s="245">
        <f t="shared" si="33"/>
        <v>0</v>
      </c>
      <c r="AA44" s="245">
        <f t="shared" si="33"/>
        <v>0</v>
      </c>
      <c r="AB44" s="245">
        <f t="shared" si="33"/>
        <v>0</v>
      </c>
      <c r="AC44" s="245"/>
      <c r="AD44" s="245">
        <f>COUNTBLANK(AD6:AD37)</f>
        <v>0</v>
      </c>
      <c r="AE44" s="290" t="str">
        <f>IF(COUNTIF(AE6:AE38,"б")=0," ",COUNTIF(AE6:AE38,"б"))</f>
        <v xml:space="preserve"> </v>
      </c>
      <c r="AF44" s="291">
        <f t="shared" ref="AF44:BK44" si="34">IF(COUNTIF(AF6:AF38,"б")=0+COUNTIF(AF6:AF38,"а")=0,"0",COUNTIF(AF6:AF38,"б")+COUNTIF(AF6:AF38,"а"))</f>
        <v>0</v>
      </c>
      <c r="AG44" s="291">
        <f t="shared" si="34"/>
        <v>0</v>
      </c>
      <c r="AH44" s="291">
        <f t="shared" si="34"/>
        <v>0</v>
      </c>
      <c r="AI44" s="291">
        <f t="shared" si="34"/>
        <v>0</v>
      </c>
      <c r="AJ44" s="291">
        <f t="shared" si="34"/>
        <v>1</v>
      </c>
      <c r="AK44" s="291">
        <f t="shared" si="34"/>
        <v>2</v>
      </c>
      <c r="AL44" s="291">
        <f t="shared" si="34"/>
        <v>1</v>
      </c>
      <c r="AM44" s="291">
        <f t="shared" si="34"/>
        <v>0</v>
      </c>
      <c r="AN44" s="291">
        <f t="shared" si="34"/>
        <v>0</v>
      </c>
      <c r="AO44" s="291">
        <f t="shared" si="34"/>
        <v>0</v>
      </c>
      <c r="AP44" s="291">
        <f t="shared" si="34"/>
        <v>0</v>
      </c>
      <c r="AQ44" s="291">
        <f t="shared" si="34"/>
        <v>0</v>
      </c>
      <c r="AR44" s="291">
        <f t="shared" si="34"/>
        <v>0</v>
      </c>
      <c r="AS44" s="291">
        <f t="shared" si="34"/>
        <v>0</v>
      </c>
      <c r="AT44" s="291">
        <f t="shared" si="34"/>
        <v>0</v>
      </c>
      <c r="AU44" s="291">
        <f t="shared" si="34"/>
        <v>0</v>
      </c>
      <c r="AV44" s="291">
        <f t="shared" si="34"/>
        <v>0</v>
      </c>
      <c r="AW44" s="291">
        <f t="shared" si="34"/>
        <v>0</v>
      </c>
      <c r="AX44" s="291">
        <f t="shared" si="34"/>
        <v>0</v>
      </c>
      <c r="AY44" s="291">
        <f t="shared" si="34"/>
        <v>0</v>
      </c>
      <c r="AZ44" s="291">
        <f t="shared" si="34"/>
        <v>0</v>
      </c>
      <c r="BA44" s="291">
        <f t="shared" si="34"/>
        <v>0</v>
      </c>
      <c r="BB44" s="291">
        <f t="shared" si="34"/>
        <v>0</v>
      </c>
      <c r="BC44" s="291">
        <f t="shared" si="34"/>
        <v>0</v>
      </c>
      <c r="BD44" s="291">
        <f t="shared" si="34"/>
        <v>0</v>
      </c>
      <c r="BE44" s="291">
        <f t="shared" si="34"/>
        <v>0</v>
      </c>
      <c r="BF44" s="291">
        <f t="shared" si="34"/>
        <v>0</v>
      </c>
      <c r="BG44" s="291">
        <f t="shared" si="34"/>
        <v>0</v>
      </c>
      <c r="BH44" s="291">
        <f t="shared" si="34"/>
        <v>0</v>
      </c>
      <c r="BI44" s="291">
        <f t="shared" si="34"/>
        <v>0</v>
      </c>
      <c r="BJ44" s="291">
        <f t="shared" si="34"/>
        <v>0</v>
      </c>
      <c r="BK44" s="291">
        <f t="shared" si="34"/>
        <v>0</v>
      </c>
      <c r="BL44" s="291">
        <f t="shared" ref="BL44:CB44" si="35">IF(COUNTIF(BL6:BL38,"б")=0+COUNTIF(BL6:BL38,"а")=0,"0",COUNTIF(BL6:BL38,"б")+COUNTIF(BL6:BL38,"а"))</f>
        <v>0</v>
      </c>
      <c r="BM44" s="291">
        <f t="shared" si="35"/>
        <v>0</v>
      </c>
      <c r="BN44" s="291">
        <f t="shared" si="35"/>
        <v>0</v>
      </c>
      <c r="BO44" s="291">
        <f t="shared" si="35"/>
        <v>0</v>
      </c>
      <c r="BP44" s="291">
        <f t="shared" si="35"/>
        <v>0</v>
      </c>
      <c r="BQ44" s="291">
        <f t="shared" si="35"/>
        <v>0</v>
      </c>
      <c r="BR44" s="291">
        <f t="shared" si="35"/>
        <v>0</v>
      </c>
      <c r="BS44" s="291">
        <f t="shared" si="35"/>
        <v>0</v>
      </c>
      <c r="BT44" s="291">
        <f t="shared" si="35"/>
        <v>0</v>
      </c>
      <c r="BU44" s="291">
        <f t="shared" si="35"/>
        <v>0</v>
      </c>
      <c r="BV44" s="291">
        <f t="shared" si="35"/>
        <v>0</v>
      </c>
      <c r="BW44" s="291">
        <f t="shared" si="35"/>
        <v>0</v>
      </c>
      <c r="BX44" s="291">
        <f t="shared" si="35"/>
        <v>0</v>
      </c>
      <c r="BY44" s="291">
        <f t="shared" si="35"/>
        <v>0</v>
      </c>
      <c r="BZ44" s="291">
        <f t="shared" si="35"/>
        <v>0</v>
      </c>
      <c r="CA44" s="291">
        <f t="shared" si="35"/>
        <v>0</v>
      </c>
      <c r="CB44" s="291">
        <f t="shared" si="35"/>
        <v>0</v>
      </c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</row>
    <row r="45" spans="1:157" x14ac:dyDescent="0.25">
      <c r="A45" s="126"/>
      <c r="B45" s="126"/>
      <c r="C45" s="127" t="s">
        <v>74</v>
      </c>
      <c r="D45" s="127"/>
      <c r="E45" s="124"/>
      <c r="F45" s="85" t="str">
        <v>0</v>
      </c>
      <c r="G45" s="85">
        <v>32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IF(COUNTIF(V6:V38,"з")=0,"0",COUNTIF(V6:V38,"з"))</f>
        <v>0</v>
      </c>
      <c r="W45" s="245"/>
      <c r="X45" s="245"/>
      <c r="Y45" s="245" t="str">
        <f>IF(COUNTIF(Y6:Y38,"з")=0," ",COUNTIF(Y6:Y38,"з"))</f>
        <v xml:space="preserve"> </v>
      </c>
      <c r="Z45" s="245" t="str">
        <f>IF(COUNTIF(Z6:Z38,"з")=0," ",COUNTIF(Z6:Z38,"з"))</f>
        <v xml:space="preserve"> </v>
      </c>
      <c r="AA45" s="245" t="str">
        <f>IF(COUNTIF(AA6:AA38,"з")=0," ",COUNTIF(AA6:AA38,"з"))</f>
        <v xml:space="preserve"> </v>
      </c>
      <c r="AB45" s="245" t="str">
        <f>IF(COUNTIF(AB6:AB38,"з")=0," ",COUNTIF(AB6:AB38,"з"))</f>
        <v xml:space="preserve"> </v>
      </c>
      <c r="AC45" s="245"/>
      <c r="AD45" s="245" t="str">
        <f>IF(COUNTIF(AD6:AD38,"з")=0," ",COUNTIF(AD6:AD38,"з"))</f>
        <v xml:space="preserve"> </v>
      </c>
      <c r="AE45" s="290" t="str">
        <f>IF(COUNTIF(AE6:AE38,"з")=0," ",COUNTIF(AE6:AE38,"з"))</f>
        <v xml:space="preserve"> </v>
      </c>
      <c r="AF45" s="245" t="str">
        <f>IF(COUNTIF(AF6:AF38,"з")=0," ",COUNTIF(AF6:AF38,"з"))</f>
        <v xml:space="preserve"> </v>
      </c>
      <c r="AG45" s="245" t="str">
        <f t="shared" ref="AG45:AW45" si="36">IF(COUNTIF(AG6:AG38,"з")=0,"0",COUNTIF(AG6:AG38,"з"))</f>
        <v>0</v>
      </c>
      <c r="AH45" s="245">
        <f t="shared" si="36"/>
        <v>32</v>
      </c>
      <c r="AI45" s="245" t="str">
        <f t="shared" si="36"/>
        <v>0</v>
      </c>
      <c r="AJ45" s="245" t="str">
        <f t="shared" si="36"/>
        <v>0</v>
      </c>
      <c r="AK45" s="245" t="str">
        <f t="shared" si="36"/>
        <v>0</v>
      </c>
      <c r="AL45" s="245" t="str">
        <f t="shared" si="36"/>
        <v>0</v>
      </c>
      <c r="AM45" s="245" t="str">
        <f t="shared" si="36"/>
        <v>0</v>
      </c>
      <c r="AN45" s="245" t="str">
        <f t="shared" si="36"/>
        <v>0</v>
      </c>
      <c r="AO45" s="245" t="str">
        <f t="shared" si="36"/>
        <v>0</v>
      </c>
      <c r="AP45" s="245" t="str">
        <f t="shared" si="36"/>
        <v>0</v>
      </c>
      <c r="AQ45" s="245" t="str">
        <f t="shared" si="36"/>
        <v>0</v>
      </c>
      <c r="AR45" s="245" t="str">
        <f t="shared" si="36"/>
        <v>0</v>
      </c>
      <c r="AS45" s="245" t="str">
        <f t="shared" si="36"/>
        <v>0</v>
      </c>
      <c r="AT45" s="245" t="str">
        <f t="shared" si="36"/>
        <v>0</v>
      </c>
      <c r="AU45" s="245" t="str">
        <f t="shared" si="36"/>
        <v>0</v>
      </c>
      <c r="AV45" s="245" t="str">
        <f t="shared" si="36"/>
        <v>0</v>
      </c>
      <c r="AW45" s="245" t="str">
        <f t="shared" si="36"/>
        <v>0</v>
      </c>
      <c r="AX45" s="16"/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  <c r="BO45" s="16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DG45"/>
    </row>
    <row r="46" spans="1:157" s="16" customFormat="1" x14ac:dyDescent="0.25">
      <c r="A46" s="126"/>
      <c r="B46" s="126"/>
      <c r="C46" s="127" t="s">
        <v>75</v>
      </c>
      <c r="D46" s="127"/>
      <c r="E46" s="124"/>
      <c r="F46" s="85" t="str">
        <v>0</v>
      </c>
      <c r="G46" s="85" t="str">
        <v>0</v>
      </c>
      <c r="H46" s="85" t="str">
        <v>0</v>
      </c>
      <c r="I46" s="85" t="str">
        <v>0</v>
      </c>
      <c r="J46" s="85" t="str">
        <v>0</v>
      </c>
      <c r="K46" s="85" t="str">
        <v>0</v>
      </c>
      <c r="L46" s="85" t="str">
        <v>0</v>
      </c>
      <c r="M46" s="85" t="str">
        <v>0</v>
      </c>
      <c r="N46" s="85" t="str">
        <v>0</v>
      </c>
      <c r="O46" s="102" t="str">
        <v>0</v>
      </c>
      <c r="P46" s="102" t="str">
        <v>0</v>
      </c>
      <c r="Q46" s="102" t="str">
        <v>0</v>
      </c>
      <c r="R46" s="102" t="str">
        <v>0</v>
      </c>
      <c r="S46" s="85" t="str">
        <v>0</v>
      </c>
      <c r="T46" s="85" t="str">
        <v>0</v>
      </c>
      <c r="U46" s="85" t="str">
        <v>0</v>
      </c>
      <c r="V46" s="245" t="str">
        <f>IF(COUNTIF(V6:V38,"н")=0,"0",COUNTIF(V6:V38,"н"))</f>
        <v>0</v>
      </c>
      <c r="W46" s="245"/>
      <c r="X46" s="245"/>
      <c r="Y46" s="245" t="str">
        <f>IF(COUNTIF(Y6:Y38,"н")=0," ",COUNTIF(Y6:Y38,"н"))</f>
        <v xml:space="preserve"> </v>
      </c>
      <c r="Z46" s="245" t="str">
        <f>IF(COUNTIF(Z6:Z38,"н")=0," ",COUNTIF(Z6:Z38,"н"))</f>
        <v xml:space="preserve"> </v>
      </c>
      <c r="AA46" s="245" t="str">
        <f>IF(COUNTIF(AA6:AA38,"н")=0," ",COUNTIF(AA6:AA38,"н"))</f>
        <v xml:space="preserve"> </v>
      </c>
      <c r="AB46" s="245" t="str">
        <f>IF(COUNTIF(AB6:AB38,"н")=0," ",COUNTIF(AB6:AB38,"н"))</f>
        <v xml:space="preserve"> </v>
      </c>
      <c r="AC46" s="245"/>
      <c r="AD46" s="245" t="str">
        <f>IF(COUNTIF(AD6:AD38,"н")=0," ",COUNTIF(AD6:AD38,"н"))</f>
        <v xml:space="preserve"> </v>
      </c>
      <c r="AE46" s="290" t="str">
        <f>IF(COUNTIF(AE6:AE38,"н")=0," ",COUNTIF(AE6:AE38,"н"))</f>
        <v xml:space="preserve"> </v>
      </c>
      <c r="AF46" s="245" t="str">
        <f>IF(COUNTIF(AF6:AF38,"н")=0," ",COUNTIF(AF6:AF38,"н"))</f>
        <v xml:space="preserve"> </v>
      </c>
      <c r="AG46" s="245" t="str">
        <f t="shared" ref="AG46:AW46" si="37">IF(COUNTIF(AG6:AG38,"н")=0,"0",COUNTIF(AG6:AG38,"н"))</f>
        <v>0</v>
      </c>
      <c r="AH46" s="245" t="str">
        <f t="shared" si="37"/>
        <v>0</v>
      </c>
      <c r="AI46" s="245" t="str">
        <f t="shared" si="37"/>
        <v>0</v>
      </c>
      <c r="AJ46" s="245" t="str">
        <f t="shared" si="37"/>
        <v>0</v>
      </c>
      <c r="AK46" s="245" t="str">
        <f t="shared" si="37"/>
        <v>0</v>
      </c>
      <c r="AL46" s="245" t="str">
        <f t="shared" si="37"/>
        <v>0</v>
      </c>
      <c r="AM46" s="245" t="str">
        <f t="shared" si="37"/>
        <v>0</v>
      </c>
      <c r="AN46" s="245" t="str">
        <f t="shared" si="37"/>
        <v>0</v>
      </c>
      <c r="AO46" s="245" t="str">
        <f t="shared" si="37"/>
        <v>0</v>
      </c>
      <c r="AP46" s="245" t="str">
        <f t="shared" si="37"/>
        <v>0</v>
      </c>
      <c r="AQ46" s="245" t="str">
        <f t="shared" si="37"/>
        <v>0</v>
      </c>
      <c r="AR46" s="245" t="str">
        <f t="shared" si="37"/>
        <v>0</v>
      </c>
      <c r="AS46" s="245" t="str">
        <f t="shared" si="37"/>
        <v>0</v>
      </c>
      <c r="AT46" s="245" t="str">
        <f t="shared" si="37"/>
        <v>0</v>
      </c>
      <c r="AU46" s="245" t="str">
        <f t="shared" si="37"/>
        <v>0</v>
      </c>
      <c r="AV46" s="245" t="str">
        <f t="shared" si="37"/>
        <v>0</v>
      </c>
      <c r="AW46" s="245" t="str">
        <f t="shared" si="37"/>
        <v>0</v>
      </c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/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  <row r="49" spans="23:91" s="15" customFormat="1" x14ac:dyDescent="0.25">
      <c r="W49" s="217"/>
      <c r="X49" s="217"/>
      <c r="Y49" s="217"/>
      <c r="Z49" s="217"/>
      <c r="AA49" s="217"/>
      <c r="AB49" s="217"/>
      <c r="AC49" s="217"/>
      <c r="AD49" s="217"/>
      <c r="AG49" s="218"/>
      <c r="AH49" s="218"/>
      <c r="AI49" s="218" t="str">
        <f>IF(COUNTIF(AI6:AI41,"н")=0,"0",COUNTIF(AI6:AI41,"н"))</f>
        <v>0</v>
      </c>
      <c r="AJ49" s="218"/>
      <c r="AK49" s="218"/>
      <c r="AL49" s="218"/>
      <c r="AM49" s="218"/>
      <c r="AN49" s="218"/>
      <c r="AO49" s="218"/>
      <c r="AP49" s="218"/>
      <c r="AQ49" s="218"/>
      <c r="AR49" s="218"/>
      <c r="AS49" s="218"/>
      <c r="AT49" s="218"/>
      <c r="AU49" s="218"/>
      <c r="AV49" s="218"/>
      <c r="AW49" s="218"/>
      <c r="AX49" s="16"/>
      <c r="AY49" s="219"/>
      <c r="AZ49" s="219"/>
      <c r="BA49" s="219"/>
      <c r="BB49" s="219"/>
      <c r="BC49" s="219"/>
      <c r="BD49" s="219"/>
      <c r="BE49" s="219"/>
      <c r="BF49" s="219"/>
      <c r="BG49" s="219"/>
      <c r="BH49" s="219"/>
      <c r="BI49" s="219"/>
      <c r="BJ49" s="219"/>
      <c r="BK49" s="219"/>
      <c r="BL49" s="219"/>
      <c r="BM49" s="219"/>
      <c r="BN49" s="219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</row>
  </sheetData>
  <mergeCells count="9">
    <mergeCell ref="AG3:AW3"/>
    <mergeCell ref="AX3:BM3"/>
    <mergeCell ref="BP3:CE3"/>
    <mergeCell ref="X40:AB40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6">
    <cfRule type="cellIs" dxfId="12147" priority="5" operator="equal">
      <formula>4</formula>
    </cfRule>
    <cfRule type="cellIs" dxfId="12146" priority="6" operator="equal">
      <formula>3</formula>
    </cfRule>
  </conditionalFormatting>
  <conditionalFormatting sqref="Z5:AC5 W41:AF44 W40 AG44:CB44 W45:AW46 F31 J6:Q15 J17:R29 R6:R16 S6:S29 V6:V29 AE6:AE40 AG6:AW43 I30:Q31 I34:Q37 H6:H37 F38:V46 G10:G11 F34:F37 R30:S37 U30:V37 G15 G19">
    <cfRule type="cellIs" dxfId="12145" priority="7" operator="equal">
      <formula>5</formula>
    </cfRule>
    <cfRule type="cellIs" dxfId="12144" priority="8" operator="equal">
      <formula>4</formula>
    </cfRule>
    <cfRule type="cellIs" dxfId="12143" priority="9" operator="equal">
      <formula>3</formula>
    </cfRule>
  </conditionalFormatting>
  <conditionalFormatting sqref="AF6:AF38">
    <cfRule type="expression" dxfId="12142" priority="10">
      <formula>VALUE(RIGHT(AF6))&gt;AE6</formula>
    </cfRule>
    <cfRule type="expression" dxfId="12141" priority="11">
      <formula>EXACT(RIGHT(AF6,3),"зач")</formula>
    </cfRule>
  </conditionalFormatting>
  <conditionalFormatting sqref="AE3:AJ4 V3:AC4">
    <cfRule type="expression" dxfId="12140" priority="12">
      <formula>$D$1&lt;V3</formula>
    </cfRule>
    <cfRule type="expression" dxfId="12139" priority="13">
      <formula>$D$1&gt;V3</formula>
    </cfRule>
  </conditionalFormatting>
  <conditionalFormatting sqref="F6:F31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J16:Q16">
    <cfRule type="cellIs" dxfId="12138" priority="17" operator="equal">
      <formula>5</formula>
    </cfRule>
    <cfRule type="cellIs" dxfId="12137" priority="18" operator="equal">
      <formula>4</formula>
    </cfRule>
    <cfRule type="cellIs" priority="19" operator="equal">
      <formula>3</formula>
    </cfRule>
  </conditionalFormatting>
  <conditionalFormatting sqref="I6:I15 I17:I29">
    <cfRule type="cellIs" priority="20" operator="equal">
      <formula>5</formula>
    </cfRule>
    <cfRule type="cellIs" priority="21" operator="equal">
      <formula>4</formula>
    </cfRule>
    <cfRule type="cellIs" priority="22" operator="equal">
      <formula>3</formula>
    </cfRule>
  </conditionalFormatting>
  <conditionalFormatting sqref="I16">
    <cfRule type="cellIs" priority="23" operator="equal">
      <formula>5</formula>
    </cfRule>
    <cfRule type="cellIs" priority="24" operator="equal">
      <formula>4</formula>
    </cfRule>
    <cfRule type="cellIs" dxfId="12136" priority="25" operator="equal">
      <formula>3</formula>
    </cfRule>
  </conditionalFormatting>
  <conditionalFormatting sqref="U4">
    <cfRule type="expression" dxfId="12135" priority="26">
      <formula>$D$1&lt;U4</formula>
    </cfRule>
    <cfRule type="expression" dxfId="12134" priority="27">
      <formula>$D$1&gt;U4</formula>
    </cfRule>
  </conditionalFormatting>
  <conditionalFormatting sqref="U4">
    <cfRule type="expression" dxfId="12133" priority="28">
      <formula>$D$4&lt;U4</formula>
    </cfRule>
    <cfRule type="expression" dxfId="12132" priority="29">
      <formula>$D$4&gt;U4</formula>
    </cfRule>
  </conditionalFormatting>
  <conditionalFormatting sqref="U4">
    <cfRule type="expression" dxfId="12131" priority="30">
      <formula>$D$4&lt;U4</formula>
    </cfRule>
    <cfRule type="expression" priority="31">
      <formula>$D$4&gt;U4</formula>
    </cfRule>
  </conditionalFormatting>
  <conditionalFormatting sqref="U5">
    <cfRule type="cellIs" priority="32" operator="equal">
      <formula>5</formula>
    </cfRule>
    <cfRule type="cellIs" priority="33" operator="equal">
      <formula>4</formula>
    </cfRule>
    <cfRule type="cellIs" dxfId="12130" priority="34" operator="equal">
      <formula>3</formula>
    </cfRule>
  </conditionalFormatting>
  <conditionalFormatting sqref="U6:U15 U17:U29">
    <cfRule type="cellIs" dxfId="12129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U16">
    <cfRule type="cellIs" priority="38" operator="equal">
      <formula>5</formula>
    </cfRule>
    <cfRule type="cellIs" dxfId="12128" priority="39" operator="equal">
      <formula>4</formula>
    </cfRule>
    <cfRule type="cellIs" dxfId="12127" priority="40" operator="equal">
      <formula>3</formula>
    </cfRule>
  </conditionalFormatting>
  <conditionalFormatting sqref="U3">
    <cfRule type="expression" priority="41">
      <formula>$D$1&lt;U3</formula>
    </cfRule>
    <cfRule type="expression" priority="42">
      <formula>$D$1&gt;U3</formula>
    </cfRule>
  </conditionalFormatting>
  <conditionalFormatting sqref="J32:J33">
    <cfRule type="cellIs" priority="43" operator="equal">
      <formula>5</formula>
    </cfRule>
    <cfRule type="cellIs" dxfId="12126" priority="44" operator="equal">
      <formula>4</formula>
    </cfRule>
    <cfRule type="cellIs" dxfId="12125" priority="45" operator="equal">
      <formula>3</formula>
    </cfRule>
  </conditionalFormatting>
  <conditionalFormatting sqref="K32:K33">
    <cfRule type="cellIs" dxfId="12124" priority="46" operator="equal">
      <formula>5</formula>
    </cfRule>
    <cfRule type="cellIs" dxfId="12123" priority="47" operator="equal">
      <formula>4</formula>
    </cfRule>
    <cfRule type="cellIs" dxfId="12122" priority="48" operator="equal">
      <formula>3</formula>
    </cfRule>
  </conditionalFormatting>
  <conditionalFormatting sqref="L32:L33">
    <cfRule type="cellIs" dxfId="12121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P32:P33">
    <cfRule type="cellIs" priority="52" operator="equal">
      <formula>5</formula>
    </cfRule>
    <cfRule type="cellIs" dxfId="12120" priority="53" operator="equal">
      <formula>4</formula>
    </cfRule>
    <cfRule type="cellIs" dxfId="12119" priority="54" operator="equal">
      <formula>3</formula>
    </cfRule>
  </conditionalFormatting>
  <conditionalFormatting sqref="N32:N33">
    <cfRule type="cellIs" dxfId="12118" priority="55" operator="equal">
      <formula>5</formula>
    </cfRule>
    <cfRule type="cellIs" dxfId="12117" priority="56" operator="equal">
      <formula>4</formula>
    </cfRule>
    <cfRule type="cellIs" priority="57" operator="equal">
      <formula>3</formula>
    </cfRule>
  </conditionalFormatting>
  <conditionalFormatting sqref="M32:M33">
    <cfRule type="cellIs" priority="58" operator="equal">
      <formula>5</formula>
    </cfRule>
    <cfRule type="cellIs" priority="59" operator="equal">
      <formula>4</formula>
    </cfRule>
    <cfRule type="cellIs" dxfId="12116" priority="60" operator="equal">
      <formula>3</formula>
    </cfRule>
  </conditionalFormatting>
  <conditionalFormatting sqref="S3">
    <cfRule type="expression" dxfId="12115" priority="61">
      <formula>$D$1&lt;S3</formula>
    </cfRule>
    <cfRule type="expression" priority="62">
      <formula>$D$1&gt;S3</formula>
    </cfRule>
  </conditionalFormatting>
  <conditionalFormatting sqref="R4">
    <cfRule type="expression" priority="63">
      <formula>$D$1&lt;R4</formula>
    </cfRule>
    <cfRule type="expression" priority="64">
      <formula>$D$1&gt;R4</formula>
    </cfRule>
  </conditionalFormatting>
  <conditionalFormatting sqref="S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S4">
    <cfRule type="expression" dxfId="12114" priority="68">
      <formula>$D$1&lt;S4</formula>
    </cfRule>
    <cfRule type="expression" dxfId="12113" priority="69">
      <formula>$D$1&gt;S4</formula>
    </cfRule>
  </conditionalFormatting>
  <conditionalFormatting sqref="R5">
    <cfRule type="cellIs" dxfId="12112" priority="70" operator="equal">
      <formula>5</formula>
    </cfRule>
    <cfRule type="cellIs" dxfId="12111" priority="71" operator="equal">
      <formula>4</formula>
    </cfRule>
    <cfRule type="cellIs" dxfId="12110" priority="72" operator="equal">
      <formula>3</formula>
    </cfRule>
  </conditionalFormatting>
  <conditionalFormatting sqref="S4">
    <cfRule type="expression" dxfId="12109" priority="73">
      <formula>$D$1&lt;S4</formula>
    </cfRule>
    <cfRule type="expression" dxfId="12108" priority="74">
      <formula>$D$1&gt;S4</formula>
    </cfRule>
  </conditionalFormatting>
  <conditionalFormatting sqref="R4">
    <cfRule type="expression" dxfId="12107" priority="75">
      <formula>$D$1&lt;R4</formula>
    </cfRule>
    <cfRule type="expression" dxfId="12106" priority="76">
      <formula>$D$1&gt;R4</formula>
    </cfRule>
  </conditionalFormatting>
  <conditionalFormatting sqref="R4">
    <cfRule type="expression" dxfId="12105" priority="77">
      <formula>$D$1&lt;R4</formula>
    </cfRule>
    <cfRule type="expression" dxfId="12104" priority="78">
      <formula>$D$1&gt;R4</formula>
    </cfRule>
  </conditionalFormatting>
  <conditionalFormatting sqref="S4">
    <cfRule type="expression" dxfId="12103" priority="79">
      <formula>$D$1&lt;S4</formula>
    </cfRule>
    <cfRule type="expression" dxfId="12102" priority="80">
      <formula>$D$1&gt;S4</formula>
    </cfRule>
  </conditionalFormatting>
  <conditionalFormatting sqref="S4">
    <cfRule type="expression" dxfId="12101" priority="81">
      <formula>$D$1&lt;S4</formula>
    </cfRule>
    <cfRule type="expression" priority="82">
      <formula>$D$1&gt;S4</formula>
    </cfRule>
  </conditionalFormatting>
  <conditionalFormatting sqref="S4">
    <cfRule type="expression" priority="83">
      <formula>$D$1&lt;S4</formula>
    </cfRule>
    <cfRule type="expression" priority="84">
      <formula>$D$1&gt;S4</formula>
    </cfRule>
  </conditionalFormatting>
  <conditionalFormatting sqref="S4">
    <cfRule type="expression" dxfId="12100" priority="85">
      <formula>$D$1&lt;S4</formula>
    </cfRule>
    <cfRule type="expression" dxfId="12099" priority="86">
      <formula>$D$1&gt;S4</formula>
    </cfRule>
  </conditionalFormatting>
  <conditionalFormatting sqref="Q5">
    <cfRule type="cellIs" dxfId="12098" priority="87" operator="equal">
      <formula>5</formula>
    </cfRule>
    <cfRule type="cellIs" dxfId="12097" priority="88" operator="equal">
      <formula>4</formula>
    </cfRule>
    <cfRule type="cellIs" dxfId="12096" priority="89" operator="equal">
      <formula>3</formula>
    </cfRule>
  </conditionalFormatting>
  <conditionalFormatting sqref="Q3:Q4">
    <cfRule type="expression" dxfId="12095" priority="90">
      <formula>$D$1&lt;Q3</formula>
    </cfRule>
    <cfRule type="expression" dxfId="12094" priority="91">
      <formula>$D$1&gt;Q3</formula>
    </cfRule>
  </conditionalFormatting>
  <conditionalFormatting sqref="Q5">
    <cfRule type="cellIs" dxfId="12093" priority="92" operator="equal">
      <formula>5</formula>
    </cfRule>
    <cfRule type="cellIs" dxfId="12092" priority="93" operator="equal">
      <formula>4</formula>
    </cfRule>
    <cfRule type="cellIs" dxfId="12091" priority="94" operator="equal">
      <formula>3</formula>
    </cfRule>
  </conditionalFormatting>
  <conditionalFormatting sqref="Q3:Q4">
    <cfRule type="expression" dxfId="12090" priority="95">
      <formula>$D$1&lt;Q3</formula>
    </cfRule>
    <cfRule type="expression" dxfId="12089" priority="96">
      <formula>$D$1&gt;Q3</formula>
    </cfRule>
  </conditionalFormatting>
  <conditionalFormatting sqref="Q5">
    <cfRule type="cellIs" priority="97" operator="equal">
      <formula>5</formula>
    </cfRule>
    <cfRule type="cellIs" priority="98" operator="equal">
      <formula>4</formula>
    </cfRule>
    <cfRule type="cellIs" priority="99" operator="equal">
      <formula>3</formula>
    </cfRule>
  </conditionalFormatting>
  <conditionalFormatting sqref="Q3:Q4">
    <cfRule type="expression" dxfId="12088" priority="100">
      <formula>$D$1&lt;Q3</formula>
    </cfRule>
    <cfRule type="expression" dxfId="12087" priority="101">
      <formula>$D$1&gt;Q3</formula>
    </cfRule>
  </conditionalFormatting>
  <conditionalFormatting sqref="Q4">
    <cfRule type="expression" dxfId="12086" priority="102">
      <formula>$D$1&lt;Q4</formula>
    </cfRule>
    <cfRule type="expression" dxfId="12085" priority="103">
      <formula>$D$1&gt;Q4</formula>
    </cfRule>
  </conditionalFormatting>
  <conditionalFormatting sqref="Q4">
    <cfRule type="expression" priority="104">
      <formula>$D$1&lt;Q4</formula>
    </cfRule>
    <cfRule type="expression" priority="105">
      <formula>$D$1&gt;Q4</formula>
    </cfRule>
  </conditionalFormatting>
  <conditionalFormatting sqref="Q4">
    <cfRule type="expression" priority="106">
      <formula>$D$1&lt;Q4</formula>
    </cfRule>
    <cfRule type="expression" dxfId="12084" priority="107">
      <formula>$D$1&gt;Q4</formula>
    </cfRule>
  </conditionalFormatting>
  <conditionalFormatting sqref="Q5">
    <cfRule type="cellIs" dxfId="12083" priority="108" operator="equal">
      <formula>5</formula>
    </cfRule>
    <cfRule type="cellIs" dxfId="12082" priority="109" operator="equal">
      <formula>4</formula>
    </cfRule>
    <cfRule type="cellIs" dxfId="12081" priority="110" operator="equal">
      <formula>3</formula>
    </cfRule>
  </conditionalFormatting>
  <conditionalFormatting sqref="Q4">
    <cfRule type="expression" dxfId="12080" priority="111">
      <formula>$D$1&lt;Q4</formula>
    </cfRule>
    <cfRule type="expression" dxfId="12079" priority="112">
      <formula>$D$1&gt;Q4</formula>
    </cfRule>
  </conditionalFormatting>
  <conditionalFormatting sqref="Q5">
    <cfRule type="cellIs" dxfId="12078" priority="113" operator="equal">
      <formula>5</formula>
    </cfRule>
    <cfRule type="cellIs" dxfId="12077" priority="114" operator="equal">
      <formula>4</formula>
    </cfRule>
    <cfRule type="cellIs" dxfId="12076" priority="115" operator="equal">
      <formula>3</formula>
    </cfRule>
  </conditionalFormatting>
  <conditionalFormatting sqref="Q3:Q4">
    <cfRule type="expression" dxfId="12075" priority="116">
      <formula>$D$1&lt;Q3</formula>
    </cfRule>
    <cfRule type="expression" dxfId="12074" priority="117">
      <formula>$D$1&gt;Q3</formula>
    </cfRule>
  </conditionalFormatting>
  <conditionalFormatting sqref="Q5">
    <cfRule type="cellIs" dxfId="12073" priority="118" operator="equal">
      <formula>5</formula>
    </cfRule>
    <cfRule type="cellIs" dxfId="12072" priority="119" operator="equal">
      <formula>4</formula>
    </cfRule>
    <cfRule type="cellIs" dxfId="12071" priority="120" operator="equal">
      <formula>3</formula>
    </cfRule>
  </conditionalFormatting>
  <conditionalFormatting sqref="Q3:Q4">
    <cfRule type="expression" dxfId="12070" priority="121">
      <formula>$D$1&lt;Q3</formula>
    </cfRule>
    <cfRule type="expression" dxfId="12069" priority="122">
      <formula>$D$1&gt;Q3</formula>
    </cfRule>
  </conditionalFormatting>
  <conditionalFormatting sqref="Q5">
    <cfRule type="cellIs" dxfId="12068" priority="123" operator="equal">
      <formula>5</formula>
    </cfRule>
    <cfRule type="cellIs" dxfId="12067" priority="124" operator="equal">
      <formula>4</formula>
    </cfRule>
    <cfRule type="cellIs" dxfId="12066" priority="125" operator="equal">
      <formula>3</formula>
    </cfRule>
  </conditionalFormatting>
  <conditionalFormatting sqref="Q4">
    <cfRule type="expression" dxfId="12065" priority="126">
      <formula>$D$1&lt;Q4</formula>
    </cfRule>
    <cfRule type="expression" dxfId="12064" priority="127">
      <formula>$D$1&gt;Q4</formula>
    </cfRule>
  </conditionalFormatting>
  <conditionalFormatting sqref="Q4">
    <cfRule type="expression" dxfId="12063" priority="128">
      <formula>$D$1&lt;Q4</formula>
    </cfRule>
    <cfRule type="expression" dxfId="12062" priority="129">
      <formula>$D$1&gt;Q4</formula>
    </cfRule>
  </conditionalFormatting>
  <conditionalFormatting sqref="Q4">
    <cfRule type="expression" priority="130">
      <formula>$D$1&lt;Q4</formula>
    </cfRule>
    <cfRule type="expression" priority="131">
      <formula>$D$1&gt;Q4</formula>
    </cfRule>
  </conditionalFormatting>
  <conditionalFormatting sqref="Q4">
    <cfRule type="expression" priority="132">
      <formula>$D$1&lt;Q4</formula>
    </cfRule>
    <cfRule type="expression" priority="133">
      <formula>$D$1&gt;Q4</formula>
    </cfRule>
  </conditionalFormatting>
  <conditionalFormatting sqref="Q4">
    <cfRule type="expression" priority="134">
      <formula>$D$1&lt;Q4</formula>
    </cfRule>
    <cfRule type="expression" priority="135">
      <formula>$D$1&gt;Q4</formula>
    </cfRule>
  </conditionalFormatting>
  <conditionalFormatting sqref="Q4">
    <cfRule type="expression" dxfId="12061" priority="136">
      <formula>$D$1&lt;Q4</formula>
    </cfRule>
    <cfRule type="expression" dxfId="12060" priority="137">
      <formula>$D$1&gt;Q4</formula>
    </cfRule>
  </conditionalFormatting>
  <conditionalFormatting sqref="Q4">
    <cfRule type="expression" priority="138">
      <formula>$D$1&lt;Q4</formula>
    </cfRule>
    <cfRule type="expression" priority="139">
      <formula>$D$1&gt;Q4</formula>
    </cfRule>
  </conditionalFormatting>
  <conditionalFormatting sqref="Q4">
    <cfRule type="expression" priority="140">
      <formula>$D$1&lt;Q4</formula>
    </cfRule>
    <cfRule type="expression" dxfId="12059" priority="141">
      <formula>$D$1&gt;Q4</formula>
    </cfRule>
  </conditionalFormatting>
  <conditionalFormatting sqref="Q4">
    <cfRule type="expression" dxfId="12058" priority="142">
      <formula>$D$1&lt;Q4</formula>
    </cfRule>
    <cfRule type="expression" dxfId="12057" priority="143">
      <formula>$D$1&gt;Q4</formula>
    </cfRule>
  </conditionalFormatting>
  <conditionalFormatting sqref="Q5">
    <cfRule type="cellIs" dxfId="12056" priority="144" operator="equal">
      <formula>5</formula>
    </cfRule>
    <cfRule type="cellIs" priority="145" operator="equal">
      <formula>4</formula>
    </cfRule>
    <cfRule type="cellIs" priority="146" operator="equal">
      <formula>3</formula>
    </cfRule>
  </conditionalFormatting>
  <conditionalFormatting sqref="Q3:Q4">
    <cfRule type="expression" priority="147">
      <formula>$D$1&lt;Q3</formula>
    </cfRule>
    <cfRule type="expression" dxfId="12055" priority="148">
      <formula>$D$1&gt;Q3</formula>
    </cfRule>
  </conditionalFormatting>
  <conditionalFormatting sqref="Q5">
    <cfRule type="cellIs" dxfId="12054" priority="149" operator="equal">
      <formula>5</formula>
    </cfRule>
    <cfRule type="cellIs" priority="150" operator="equal">
      <formula>4</formula>
    </cfRule>
    <cfRule type="cellIs" priority="151" operator="equal">
      <formula>3</formula>
    </cfRule>
  </conditionalFormatting>
  <conditionalFormatting sqref="Q4">
    <cfRule type="expression" priority="152">
      <formula>$D$1&lt;Q4</formula>
    </cfRule>
    <cfRule type="expression" dxfId="12053" priority="153">
      <formula>$D$1&gt;Q4</formula>
    </cfRule>
  </conditionalFormatting>
  <conditionalFormatting sqref="Q5">
    <cfRule type="cellIs" dxfId="12052" priority="154" operator="equal">
      <formula>5</formula>
    </cfRule>
    <cfRule type="cellIs" dxfId="12051" priority="155" operator="equal">
      <formula>4</formula>
    </cfRule>
    <cfRule type="cellIs" dxfId="12050" priority="156" operator="equal">
      <formula>3</formula>
    </cfRule>
  </conditionalFormatting>
  <conditionalFormatting sqref="Q4">
    <cfRule type="expression" dxfId="12049" priority="157">
      <formula>$D$1&lt;Q4</formula>
    </cfRule>
    <cfRule type="expression" dxfId="12048" priority="158">
      <formula>$D$1&gt;Q4</formula>
    </cfRule>
  </conditionalFormatting>
  <conditionalFormatting sqref="Q4">
    <cfRule type="expression" priority="159">
      <formula>$D$1&lt;Q4</formula>
    </cfRule>
    <cfRule type="expression" priority="160">
      <formula>$D$1&gt;Q4</formula>
    </cfRule>
  </conditionalFormatting>
  <conditionalFormatting sqref="Q4">
    <cfRule type="expression" priority="161">
      <formula>$D$1&lt;Q4</formula>
    </cfRule>
    <cfRule type="expression" dxfId="12047" priority="162">
      <formula>$D$1&gt;Q4</formula>
    </cfRule>
  </conditionalFormatting>
  <conditionalFormatting sqref="Q4">
    <cfRule type="expression" dxfId="12046" priority="163">
      <formula>$D$1&lt;Q4</formula>
    </cfRule>
    <cfRule type="expression" dxfId="12045" priority="164">
      <formula>$D$1&gt;Q4</formula>
    </cfRule>
  </conditionalFormatting>
  <conditionalFormatting sqref="Q4">
    <cfRule type="expression" dxfId="12044" priority="165">
      <formula>$D$1&lt;Q4</formula>
    </cfRule>
    <cfRule type="expression" dxfId="12043" priority="166">
      <formula>$D$1&gt;Q4</formula>
    </cfRule>
  </conditionalFormatting>
  <conditionalFormatting sqref="Q4">
    <cfRule type="expression" dxfId="12042" priority="167">
      <formula>$D$1&lt;Q4</formula>
    </cfRule>
    <cfRule type="expression" dxfId="12041" priority="168">
      <formula>$D$1&gt;Q4</formula>
    </cfRule>
  </conditionalFormatting>
  <conditionalFormatting sqref="Q4">
    <cfRule type="expression" dxfId="12040" priority="169">
      <formula>$D$1&lt;Q4</formula>
    </cfRule>
    <cfRule type="expression" priority="170">
      <formula>$D$1&gt;Q4</formula>
    </cfRule>
  </conditionalFormatting>
  <conditionalFormatting sqref="Q4">
    <cfRule type="expression" priority="171">
      <formula>$D$1&lt;Q4</formula>
    </cfRule>
    <cfRule type="expression" priority="172">
      <formula>$D$1&gt;Q4</formula>
    </cfRule>
  </conditionalFormatting>
  <conditionalFormatting sqref="Q4">
    <cfRule type="expression" dxfId="12039" priority="173">
      <formula>$D$1&lt;Q4</formula>
    </cfRule>
    <cfRule type="expression" dxfId="12038" priority="174">
      <formula>$D$1&gt;Q4</formula>
    </cfRule>
  </conditionalFormatting>
  <conditionalFormatting sqref="Q4">
    <cfRule type="expression" dxfId="12037" priority="175">
      <formula>$D$1&lt;Q4</formula>
    </cfRule>
    <cfRule type="expression" dxfId="12036" priority="176">
      <formula>$D$1&gt;Q4</formula>
    </cfRule>
  </conditionalFormatting>
  <conditionalFormatting sqref="I5 N5:P5 K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H3:K3 M3:P3 I4 K4:L4 N4:P4">
    <cfRule type="expression" dxfId="12035" priority="180">
      <formula>$D$1&lt;H3</formula>
    </cfRule>
    <cfRule type="expression" dxfId="12034" priority="181">
      <formula>$D$1&gt;H3</formula>
    </cfRule>
  </conditionalFormatting>
  <conditionalFormatting sqref="P3:P4">
    <cfRule type="expression" dxfId="12033" priority="182">
      <formula>$D$1&lt;P3</formula>
    </cfRule>
    <cfRule type="expression" dxfId="12032" priority="183">
      <formula>$D$1&gt;P3</formula>
    </cfRule>
  </conditionalFormatting>
  <conditionalFormatting sqref="P4">
    <cfRule type="expression" priority="184">
      <formula>$D$1&lt;P4</formula>
    </cfRule>
    <cfRule type="expression" priority="185">
      <formula>$D$1&gt;P4</formula>
    </cfRule>
  </conditionalFormatting>
  <conditionalFormatting sqref="F4">
    <cfRule type="expression" priority="186">
      <formula>$D$1&lt;F4</formula>
    </cfRule>
    <cfRule type="expression" dxfId="12031" priority="187">
      <formula>$D$1&gt;F4</formula>
    </cfRule>
  </conditionalFormatting>
  <conditionalFormatting sqref="F4">
    <cfRule type="expression" dxfId="12030" priority="188">
      <formula>$D$1&lt;F4</formula>
    </cfRule>
    <cfRule type="expression" dxfId="12029" priority="189">
      <formula>$D$1&gt;F4</formula>
    </cfRule>
  </conditionalFormatting>
  <conditionalFormatting sqref="F4">
    <cfRule type="expression" dxfId="12028" priority="190">
      <formula>$D$1&lt;F4</formula>
    </cfRule>
    <cfRule type="expression" priority="191">
      <formula>$D$1&gt;F4</formula>
    </cfRule>
  </conditionalFormatting>
  <conditionalFormatting sqref="F4">
    <cfRule type="expression" priority="192">
      <formula>$D$1&lt;F4</formula>
    </cfRule>
    <cfRule type="expression" priority="193">
      <formula>$D$1&gt;F4</formula>
    </cfRule>
  </conditionalFormatting>
  <conditionalFormatting sqref="F4">
    <cfRule type="expression" priority="194">
      <formula>$D$1&lt;F4</formula>
    </cfRule>
    <cfRule type="expression" priority="195">
      <formula>$D$1&gt;F4</formula>
    </cfRule>
  </conditionalFormatting>
  <conditionalFormatting sqref="F4">
    <cfRule type="expression" priority="196">
      <formula>$D$1&lt;F4</formula>
    </cfRule>
    <cfRule type="expression" dxfId="12027" priority="197">
      <formula>$D$1&gt;F4</formula>
    </cfRule>
  </conditionalFormatting>
  <conditionalFormatting sqref="F5">
    <cfRule type="cellIs" dxfId="12026" priority="198" operator="equal">
      <formula>5</formula>
    </cfRule>
    <cfRule type="cellIs" dxfId="12025" priority="199" operator="equal">
      <formula>4</formula>
    </cfRule>
    <cfRule type="cellIs" dxfId="12024" priority="200" operator="equal">
      <formula>3</formula>
    </cfRule>
  </conditionalFormatting>
  <conditionalFormatting sqref="F3">
    <cfRule type="expression" priority="201">
      <formula>$D$1&lt;F3</formula>
    </cfRule>
    <cfRule type="expression" priority="202">
      <formula>$D$1&gt;F3</formula>
    </cfRule>
  </conditionalFormatting>
  <conditionalFormatting sqref="F5">
    <cfRule type="cellIs" priority="203" operator="equal">
      <formula>5</formula>
    </cfRule>
    <cfRule type="cellIs" dxfId="12023" priority="204" operator="equal">
      <formula>4</formula>
    </cfRule>
    <cfRule type="cellIs" dxfId="12022" priority="205" operator="equal">
      <formula>3</formula>
    </cfRule>
  </conditionalFormatting>
  <conditionalFormatting sqref="F3">
    <cfRule type="expression" dxfId="12021" priority="206">
      <formula>$D$1&lt;F3</formula>
    </cfRule>
    <cfRule type="expression" dxfId="12020" priority="207">
      <formula>$D$1&gt;F3</formula>
    </cfRule>
  </conditionalFormatting>
  <conditionalFormatting sqref="J3">
    <cfRule type="expression" dxfId="12019" priority="208">
      <formula>$D$1&lt;J3</formula>
    </cfRule>
    <cfRule type="expression" dxfId="12018" priority="209">
      <formula>$D$1&gt;J3</formula>
    </cfRule>
  </conditionalFormatting>
  <conditionalFormatting sqref="M3:N3 N4:P4">
    <cfRule type="expression" dxfId="12017" priority="210">
      <formula>$D$1&lt;M3</formula>
    </cfRule>
    <cfRule type="expression" dxfId="12016" priority="211">
      <formula>$D$1&gt;M3</formula>
    </cfRule>
  </conditionalFormatting>
  <conditionalFormatting sqref="N4:P4">
    <cfRule type="expression" priority="212">
      <formula>$D$1&lt;N4</formula>
    </cfRule>
    <cfRule type="expression" priority="213">
      <formula>$D$1&gt;N4</formula>
    </cfRule>
  </conditionalFormatting>
  <conditionalFormatting sqref="H3:I3 I4">
    <cfRule type="expression" priority="214">
      <formula>$D$1&lt;H3</formula>
    </cfRule>
    <cfRule type="expression" dxfId="12015" priority="215">
      <formula>$D$1&gt;H3</formula>
    </cfRule>
  </conditionalFormatting>
  <conditionalFormatting sqref="L5">
    <cfRule type="cellIs" dxfId="12014" priority="216" operator="equal">
      <formula>5</formula>
    </cfRule>
    <cfRule type="cellIs" dxfId="12013" priority="217" operator="equal">
      <formula>4</formula>
    </cfRule>
    <cfRule type="cellIs" dxfId="12012" priority="218" operator="equal">
      <formula>3</formula>
    </cfRule>
  </conditionalFormatting>
  <conditionalFormatting sqref="L4">
    <cfRule type="expression" priority="219">
      <formula>$D$1&lt;L4</formula>
    </cfRule>
    <cfRule type="expression" priority="220">
      <formula>$D$1&gt;L4</formula>
    </cfRule>
  </conditionalFormatting>
  <conditionalFormatting sqref="L4">
    <cfRule type="expression" priority="221">
      <formula>$D$1&lt;L4</formula>
    </cfRule>
    <cfRule type="expression" dxfId="12011" priority="222">
      <formula>$D$1&gt;L4</formula>
    </cfRule>
  </conditionalFormatting>
  <conditionalFormatting sqref="L4">
    <cfRule type="expression" dxfId="12010" priority="223">
      <formula>$D$1&lt;L4</formula>
    </cfRule>
    <cfRule type="expression" dxfId="12009" priority="224">
      <formula>$D$1&gt;L4</formula>
    </cfRule>
  </conditionalFormatting>
  <conditionalFormatting sqref="L4">
    <cfRule type="expression" dxfId="12008" priority="225">
      <formula>$D$1&lt;L4</formula>
    </cfRule>
    <cfRule type="expression" dxfId="12007" priority="226">
      <formula>$D$1&gt;L4</formula>
    </cfRule>
  </conditionalFormatting>
  <conditionalFormatting sqref="L4">
    <cfRule type="expression" dxfId="12006" priority="227">
      <formula>$D$1&lt;L4</formula>
    </cfRule>
    <cfRule type="expression" dxfId="12005" priority="228">
      <formula>$D$1&gt;L4</formula>
    </cfRule>
  </conditionalFormatting>
  <conditionalFormatting sqref="F5">
    <cfRule type="cellIs" dxfId="12004" priority="229" operator="equal">
      <formula>5</formula>
    </cfRule>
    <cfRule type="cellIs" dxfId="12003" priority="230" operator="equal">
      <formula>4</formula>
    </cfRule>
    <cfRule type="cellIs" priority="231" operator="equal">
      <formula>3</formula>
    </cfRule>
  </conditionalFormatting>
  <conditionalFormatting sqref="I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I4">
    <cfRule type="expression" dxfId="12002" priority="235">
      <formula>$D$1&lt;I4</formula>
    </cfRule>
    <cfRule type="expression" dxfId="12001" priority="236">
      <formula>$D$1&gt;I4</formula>
    </cfRule>
  </conditionalFormatting>
  <conditionalFormatting sqref="I5">
    <cfRule type="cellIs" dxfId="12000" priority="237" operator="equal">
      <formula>5</formula>
    </cfRule>
    <cfRule type="cellIs" dxfId="11999" priority="238" operator="equal">
      <formula>4</formula>
    </cfRule>
    <cfRule type="cellIs" dxfId="11998" priority="239" operator="equal">
      <formula>3</formula>
    </cfRule>
  </conditionalFormatting>
  <conditionalFormatting sqref="I4">
    <cfRule type="expression" dxfId="11997" priority="240">
      <formula>$D$1&lt;I4</formula>
    </cfRule>
    <cfRule type="expression" dxfId="11996" priority="241">
      <formula>$D$1&gt;I4</formula>
    </cfRule>
  </conditionalFormatting>
  <conditionalFormatting sqref="I5">
    <cfRule type="cellIs" dxfId="11995" priority="242" operator="equal">
      <formula>5</formula>
    </cfRule>
    <cfRule type="cellIs" dxfId="11994" priority="243" operator="equal">
      <formula>4</formula>
    </cfRule>
    <cfRule type="cellIs" priority="244" operator="equal">
      <formula>3</formula>
    </cfRule>
  </conditionalFormatting>
  <conditionalFormatting sqref="I4">
    <cfRule type="expression" priority="245">
      <formula>$D$1&lt;I4</formula>
    </cfRule>
    <cfRule type="expression" priority="246">
      <formula>$D$1&gt;I4</formula>
    </cfRule>
  </conditionalFormatting>
  <conditionalFormatting sqref="I5">
    <cfRule type="cellIs" dxfId="11993" priority="247" operator="equal">
      <formula>5</formula>
    </cfRule>
    <cfRule type="cellIs" dxfId="11992" priority="248" operator="equal">
      <formula>4</formula>
    </cfRule>
    <cfRule type="cellIs" dxfId="11991" priority="249" operator="equal">
      <formula>3</formula>
    </cfRule>
  </conditionalFormatting>
  <conditionalFormatting sqref="I4">
    <cfRule type="expression" dxfId="11990" priority="250">
      <formula>$D$1&lt;I4</formula>
    </cfRule>
    <cfRule type="expression" dxfId="11989" priority="251">
      <formula>$D$1&gt;I4</formula>
    </cfRule>
  </conditionalFormatting>
  <conditionalFormatting sqref="I5">
    <cfRule type="cellIs" dxfId="11988" priority="252" operator="equal">
      <formula>5</formula>
    </cfRule>
    <cfRule type="cellIs" dxfId="11987" priority="253" operator="equal">
      <formula>4</formula>
    </cfRule>
    <cfRule type="cellIs" dxfId="11986" priority="254" operator="equal">
      <formula>3</formula>
    </cfRule>
  </conditionalFormatting>
  <conditionalFormatting sqref="I4">
    <cfRule type="expression" dxfId="11985" priority="255">
      <formula>$D$1&lt;I4</formula>
    </cfRule>
    <cfRule type="expression" priority="256">
      <formula>$D$1&gt;I4</formula>
    </cfRule>
  </conditionalFormatting>
  <conditionalFormatting sqref="J3">
    <cfRule type="expression" priority="257">
      <formula>$D$1&lt;J3</formula>
    </cfRule>
    <cfRule type="expression" priority="258">
      <formula>$D$1&gt;J3</formula>
    </cfRule>
  </conditionalFormatting>
  <conditionalFormatting sqref="N5">
    <cfRule type="cellIs" dxfId="11984" priority="259" operator="equal">
      <formula>5</formula>
    </cfRule>
    <cfRule type="cellIs" dxfId="11983" priority="260" operator="equal">
      <formula>4</formula>
    </cfRule>
    <cfRule type="cellIs" priority="261" operator="equal">
      <formula>3</formula>
    </cfRule>
  </conditionalFormatting>
  <conditionalFormatting sqref="N4">
    <cfRule type="expression" priority="262">
      <formula>$D$1&lt;N4</formula>
    </cfRule>
    <cfRule type="expression" priority="263">
      <formula>$D$1&gt;N4</formula>
    </cfRule>
  </conditionalFormatting>
  <conditionalFormatting sqref="O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O4">
    <cfRule type="expression" dxfId="11982" priority="267">
      <formula>$D$1&lt;O4</formula>
    </cfRule>
    <cfRule type="expression" dxfId="11981" priority="268">
      <formula>$D$1&gt;O4</formula>
    </cfRule>
  </conditionalFormatting>
  <conditionalFormatting sqref="O5">
    <cfRule type="cellIs" dxfId="11980" priority="269" operator="equal">
      <formula>5</formula>
    </cfRule>
    <cfRule type="cellIs" dxfId="11979" priority="270" operator="equal">
      <formula>4</formula>
    </cfRule>
    <cfRule type="cellIs" dxfId="11978" priority="271" operator="equal">
      <formula>3</formula>
    </cfRule>
  </conditionalFormatting>
  <conditionalFormatting sqref="O4">
    <cfRule type="expression" dxfId="11977" priority="272">
      <formula>$D$1&lt;O4</formula>
    </cfRule>
    <cfRule type="expression" priority="273">
      <formula>$D$1&gt;O4</formula>
    </cfRule>
  </conditionalFormatting>
  <conditionalFormatting sqref="O4">
    <cfRule type="expression" priority="274">
      <formula>$D$1&lt;O4</formula>
    </cfRule>
    <cfRule type="expression" priority="275">
      <formula>$D$1&gt;O4</formula>
    </cfRule>
  </conditionalFormatting>
  <conditionalFormatting sqref="O4">
    <cfRule type="expression" dxfId="11976" priority="276">
      <formula>$D$1&lt;O4</formula>
    </cfRule>
    <cfRule type="expression" dxfId="11975" priority="277">
      <formula>$D$1&gt;O4</formula>
    </cfRule>
  </conditionalFormatting>
  <conditionalFormatting sqref="F5">
    <cfRule type="cellIs" priority="278" operator="equal">
      <formula>5</formula>
    </cfRule>
    <cfRule type="cellIs" priority="279" operator="equal">
      <formula>4</formula>
    </cfRule>
    <cfRule type="cellIs" priority="280" operator="equal">
      <formula>3</formula>
    </cfRule>
  </conditionalFormatting>
  <conditionalFormatting sqref="F3">
    <cfRule type="expression" dxfId="11974" priority="281">
      <formula>$D$1&lt;F3</formula>
    </cfRule>
    <cfRule type="expression" dxfId="11973" priority="282">
      <formula>$D$1&gt;F3</formula>
    </cfRule>
  </conditionalFormatting>
  <conditionalFormatting sqref="F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F5">
    <cfRule type="cellIs" dxfId="11972" priority="286" operator="equal">
      <formula>5</formula>
    </cfRule>
    <cfRule type="cellIs" dxfId="11971" priority="287" operator="equal">
      <formula>4</formula>
    </cfRule>
    <cfRule type="cellIs" dxfId="11970" priority="288" operator="equal">
      <formula>3</formula>
    </cfRule>
  </conditionalFormatting>
  <conditionalFormatting sqref="F5">
    <cfRule type="cellIs" dxfId="11969" priority="289" operator="equal">
      <formula>5</formula>
    </cfRule>
    <cfRule type="cellIs" dxfId="11968" priority="290" operator="equal">
      <formula>4</formula>
    </cfRule>
    <cfRule type="cellIs" dxfId="11967" priority="291" operator="equal">
      <formula>3</formula>
    </cfRule>
  </conditionalFormatting>
  <conditionalFormatting sqref="L5">
    <cfRule type="cellIs" priority="292" operator="equal">
      <formula>5</formula>
    </cfRule>
    <cfRule type="cellIs" priority="293" operator="equal">
      <formula>4</formula>
    </cfRule>
    <cfRule type="cellIs" priority="294" operator="equal">
      <formula>3</formula>
    </cfRule>
  </conditionalFormatting>
  <conditionalFormatting sqref="L4">
    <cfRule type="expression" dxfId="11966" priority="295">
      <formula>$D$1&lt;L4</formula>
    </cfRule>
    <cfRule type="expression" dxfId="11965" priority="296">
      <formula>$D$1&gt;L4</formula>
    </cfRule>
  </conditionalFormatting>
  <conditionalFormatting sqref="L5">
    <cfRule type="cellIs" dxfId="11964" priority="297" operator="equal">
      <formula>5</formula>
    </cfRule>
    <cfRule type="cellIs" dxfId="11963" priority="298" operator="equal">
      <formula>4</formula>
    </cfRule>
    <cfRule type="cellIs" dxfId="11962" priority="299" operator="equal">
      <formula>3</formula>
    </cfRule>
  </conditionalFormatting>
  <conditionalFormatting sqref="L4">
    <cfRule type="expression" dxfId="11961" priority="300">
      <formula>$D$1&lt;L4</formula>
    </cfRule>
    <cfRule type="expression" dxfId="11960" priority="301">
      <formula>$D$1&gt;L4</formula>
    </cfRule>
  </conditionalFormatting>
  <conditionalFormatting sqref="L5">
    <cfRule type="cellIs" dxfId="11959" priority="302" operator="equal">
      <formula>5</formula>
    </cfRule>
    <cfRule type="cellIs" dxfId="11958" priority="303" operator="equal">
      <formula>4</formula>
    </cfRule>
    <cfRule type="cellIs" priority="304" operator="equal">
      <formula>3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11957" priority="307">
      <formula>$D$1&lt;L4</formula>
    </cfRule>
    <cfRule type="expression" dxfId="11956" priority="308">
      <formula>$D$1&gt;L4</formula>
    </cfRule>
  </conditionalFormatting>
  <conditionalFormatting sqref="L4">
    <cfRule type="expression" priority="309">
      <formula>$D$1&lt;L4</formula>
    </cfRule>
    <cfRule type="expression" priority="310">
      <formula>$D$1&gt;L4</formula>
    </cfRule>
  </conditionalFormatting>
  <conditionalFormatting sqref="L4">
    <cfRule type="expression" priority="311">
      <formula>$D$1&lt;L4</formula>
    </cfRule>
    <cfRule type="expression" priority="312">
      <formula>$D$1&gt;L4</formula>
    </cfRule>
  </conditionalFormatting>
  <conditionalFormatting sqref="L4">
    <cfRule type="expression" priority="313">
      <formula>$D$1&lt;L4</formula>
    </cfRule>
    <cfRule type="expression" priority="314">
      <formula>$D$1&gt;L4</formula>
    </cfRule>
  </conditionalFormatting>
  <conditionalFormatting sqref="L4">
    <cfRule type="expression" dxfId="11955" priority="315">
      <formula>$D$1&lt;L4</formula>
    </cfRule>
    <cfRule type="expression" dxfId="11954" priority="316">
      <formula>$D$1&gt;L4</formula>
    </cfRule>
  </conditionalFormatting>
  <conditionalFormatting sqref="L4">
    <cfRule type="expression" dxfId="11953" priority="317">
      <formula>$D$1&lt;L4</formula>
    </cfRule>
    <cfRule type="expression" dxfId="11952" priority="318">
      <formula>$D$1&gt;L4</formula>
    </cfRule>
  </conditionalFormatting>
  <conditionalFormatting sqref="L4">
    <cfRule type="expression" dxfId="11951" priority="319">
      <formula>$D$1&lt;L4</formula>
    </cfRule>
    <cfRule type="expression" dxfId="11950" priority="320">
      <formula>$D$1&gt;L4</formula>
    </cfRule>
  </conditionalFormatting>
  <conditionalFormatting sqref="L4">
    <cfRule type="expression" priority="321">
      <formula>$D$1&lt;L4</formula>
    </cfRule>
    <cfRule type="expression" priority="322">
      <formula>$D$1&gt;L4</formula>
    </cfRule>
  </conditionalFormatting>
  <conditionalFormatting sqref="L4">
    <cfRule type="expression" priority="323">
      <formula>$D$1&lt;L4</formula>
    </cfRule>
    <cfRule type="expression" dxfId="11949" priority="324">
      <formula>$D$1&gt;L4</formula>
    </cfRule>
  </conditionalFormatting>
  <conditionalFormatting sqref="L4">
    <cfRule type="expression" dxfId="11948" priority="325">
      <formula>$D$1&lt;L4</formula>
    </cfRule>
    <cfRule type="expression" priority="326">
      <formula>$D$1&gt;L4</formula>
    </cfRule>
  </conditionalFormatting>
  <conditionalFormatting sqref="L4">
    <cfRule type="expression" priority="327">
      <formula>$D$1&lt;L4</formula>
    </cfRule>
    <cfRule type="expression" priority="328">
      <formula>$D$1&gt;L4</formula>
    </cfRule>
  </conditionalFormatting>
  <conditionalFormatting sqref="L4">
    <cfRule type="expression" dxfId="11947" priority="329">
      <formula>$D$1&lt;L4</formula>
    </cfRule>
    <cfRule type="expression" dxfId="11946" priority="330">
      <formula>$D$1&gt;L4</formula>
    </cfRule>
  </conditionalFormatting>
  <conditionalFormatting sqref="L4">
    <cfRule type="expression" priority="331">
      <formula>$D$1&lt;L4</formula>
    </cfRule>
    <cfRule type="expression" priority="332">
      <formula>$D$1&gt;L4</formula>
    </cfRule>
  </conditionalFormatting>
  <conditionalFormatting sqref="L4">
    <cfRule type="expression" priority="333">
      <formula>$D$1&lt;L4</formula>
    </cfRule>
    <cfRule type="expression" dxfId="11945" priority="334">
      <formula>$D$1&gt;L4</formula>
    </cfRule>
  </conditionalFormatting>
  <conditionalFormatting sqref="L4">
    <cfRule type="expression" dxfId="11944" priority="335">
      <formula>$D$1&lt;L4</formula>
    </cfRule>
    <cfRule type="expression" dxfId="11943" priority="336">
      <formula>$D$1&gt;L4</formula>
    </cfRule>
  </conditionalFormatting>
  <conditionalFormatting sqref="L4">
    <cfRule type="expression" dxfId="11942" priority="337">
      <formula>$D$1&lt;L4</formula>
    </cfRule>
    <cfRule type="expression" dxfId="11941" priority="338">
      <formula>$D$1&gt;L4</formula>
    </cfRule>
  </conditionalFormatting>
  <conditionalFormatting sqref="L4">
    <cfRule type="expression" dxfId="11940" priority="339">
      <formula>$D$1&lt;L4</formula>
    </cfRule>
    <cfRule type="expression" priority="340">
      <formula>$D$1&gt;L4</formula>
    </cfRule>
  </conditionalFormatting>
  <conditionalFormatting sqref="G3">
    <cfRule type="expression" priority="341">
      <formula>$D$1&lt;G3</formula>
    </cfRule>
    <cfRule type="expression" priority="342">
      <formula>$D$1&gt;G3</formula>
    </cfRule>
  </conditionalFormatting>
  <conditionalFormatting sqref="G3">
    <cfRule type="expression" dxfId="11939" priority="343">
      <formula>$D$1&lt;G3</formula>
    </cfRule>
    <cfRule type="expression" dxfId="11938" priority="344">
      <formula>$D$1&gt;G3</formula>
    </cfRule>
  </conditionalFormatting>
  <conditionalFormatting sqref="G3">
    <cfRule type="expression" dxfId="11937" priority="345">
      <formula>$D$1&lt;G3</formula>
    </cfRule>
    <cfRule type="expression" dxfId="11936" priority="346">
      <formula>$D$1&gt;G3</formula>
    </cfRule>
  </conditionalFormatting>
  <conditionalFormatting sqref="F4">
    <cfRule type="expression" priority="347">
      <formula>$D$1&lt;F4</formula>
    </cfRule>
    <cfRule type="expression" priority="348">
      <formula>$D$1&gt;F4</formula>
    </cfRule>
  </conditionalFormatting>
  <conditionalFormatting sqref="F4">
    <cfRule type="expression" priority="349">
      <formula>$D$1&lt;F4</formula>
    </cfRule>
    <cfRule type="expression" dxfId="11935" priority="350">
      <formula>$D$1&gt;F4</formula>
    </cfRule>
  </conditionalFormatting>
  <conditionalFormatting sqref="F4">
    <cfRule type="expression" dxfId="11934" priority="351">
      <formula>$D$1&lt;F4</formula>
    </cfRule>
    <cfRule type="expression" priority="352">
      <formula>$D$1&gt;F4</formula>
    </cfRule>
  </conditionalFormatting>
  <conditionalFormatting sqref="F4">
    <cfRule type="expression" priority="353">
      <formula>$D$1&lt;F4</formula>
    </cfRule>
    <cfRule type="expression" priority="354">
      <formula>$D$1&gt;F4</formula>
    </cfRule>
  </conditionalFormatting>
  <conditionalFormatting sqref="F4">
    <cfRule type="expression" priority="355">
      <formula>$D$1&lt;F4</formula>
    </cfRule>
    <cfRule type="expression" priority="356">
      <formula>$D$1&gt;F4</formula>
    </cfRule>
  </conditionalFormatting>
  <conditionalFormatting sqref="F4">
    <cfRule type="expression" priority="357">
      <formula>$D$1&lt;F4</formula>
    </cfRule>
    <cfRule type="expression" dxfId="11933" priority="358">
      <formula>$D$1&gt;F4</formula>
    </cfRule>
  </conditionalFormatting>
  <conditionalFormatting sqref="F4">
    <cfRule type="expression" dxfId="11932" priority="359">
      <formula>$D$1&lt;F4</formula>
    </cfRule>
    <cfRule type="expression" dxfId="11931" priority="360">
      <formula>$D$1&gt;F4</formula>
    </cfRule>
  </conditionalFormatting>
  <conditionalFormatting sqref="F4">
    <cfRule type="expression" dxfId="11930" priority="361">
      <formula>$D$1&lt;F4</formula>
    </cfRule>
    <cfRule type="expression" dxfId="11929" priority="362">
      <formula>$D$1&gt;F4</formula>
    </cfRule>
  </conditionalFormatting>
  <conditionalFormatting sqref="F4">
    <cfRule type="expression" dxfId="11928" priority="363">
      <formula>$D$1&lt;F4</formula>
    </cfRule>
    <cfRule type="expression" dxfId="11927" priority="364">
      <formula>$D$1&gt;F4</formula>
    </cfRule>
  </conditionalFormatting>
  <conditionalFormatting sqref="F4">
    <cfRule type="expression" dxfId="11926" priority="365">
      <formula>$D$1&lt;F4</formula>
    </cfRule>
    <cfRule type="expression" dxfId="11925" priority="366">
      <formula>$D$1&gt;F4</formula>
    </cfRule>
  </conditionalFormatting>
  <conditionalFormatting sqref="F4">
    <cfRule type="expression" dxfId="11924" priority="367">
      <formula>$D$1&lt;F4</formula>
    </cfRule>
    <cfRule type="expression" dxfId="11923" priority="368">
      <formula>$D$1&gt;F4</formula>
    </cfRule>
  </conditionalFormatting>
  <conditionalFormatting sqref="F4">
    <cfRule type="expression" dxfId="11922" priority="369">
      <formula>$D$1&lt;F4</formula>
    </cfRule>
    <cfRule type="expression" dxfId="11921" priority="370">
      <formula>$D$1&gt;F4</formula>
    </cfRule>
  </conditionalFormatting>
  <conditionalFormatting sqref="F4">
    <cfRule type="expression" dxfId="11920" priority="371">
      <formula>$D$1&lt;F4</formula>
    </cfRule>
    <cfRule type="expression" priority="372">
      <formula>$D$1&gt;F4</formula>
    </cfRule>
  </conditionalFormatting>
  <conditionalFormatting sqref="F4">
    <cfRule type="expression" priority="373">
      <formula>$D$1&lt;F4</formula>
    </cfRule>
    <cfRule type="expression" priority="374">
      <formula>$D$1&gt;F4</formula>
    </cfRule>
  </conditionalFormatting>
  <conditionalFormatting sqref="F4">
    <cfRule type="expression" dxfId="11919" priority="375">
      <formula>$D$1&lt;F4</formula>
    </cfRule>
    <cfRule type="expression" dxfId="11918" priority="376">
      <formula>$D$1&gt;F4</formula>
    </cfRule>
  </conditionalFormatting>
  <conditionalFormatting sqref="F4">
    <cfRule type="expression" dxfId="11917" priority="377">
      <formula>$D$1&lt;F4</formula>
    </cfRule>
    <cfRule type="expression" dxfId="11916" priority="378">
      <formula>$D$1&gt;F4</formula>
    </cfRule>
  </conditionalFormatting>
  <conditionalFormatting sqref="F4">
    <cfRule type="expression" dxfId="11915" priority="379">
      <formula>$D$1&lt;F4</formula>
    </cfRule>
    <cfRule type="expression" dxfId="11914" priority="380">
      <formula>$D$1&gt;F4</formula>
    </cfRule>
  </conditionalFormatting>
  <conditionalFormatting sqref="F4">
    <cfRule type="expression" dxfId="11913" priority="381">
      <formula>$D$1&lt;F4</formula>
    </cfRule>
    <cfRule type="expression" dxfId="11912" priority="382">
      <formula>$D$1&gt;F4</formula>
    </cfRule>
  </conditionalFormatting>
  <conditionalFormatting sqref="F4">
    <cfRule type="expression" dxfId="11911" priority="383">
      <formula>$D$1&lt;F4</formula>
    </cfRule>
    <cfRule type="expression" dxfId="11910" priority="384">
      <formula>$D$1&gt;F4</formula>
    </cfRule>
  </conditionalFormatting>
  <conditionalFormatting sqref="F4">
    <cfRule type="expression" dxfId="11909" priority="385">
      <formula>$D$1&lt;F4</formula>
    </cfRule>
    <cfRule type="expression" dxfId="11908" priority="386">
      <formula>$D$1&gt;F4</formula>
    </cfRule>
  </conditionalFormatting>
  <conditionalFormatting sqref="K3">
    <cfRule type="expression" priority="387">
      <formula>$D$1&lt;K3</formula>
    </cfRule>
    <cfRule type="expression" priority="388">
      <formula>$D$1&gt;K3</formula>
    </cfRule>
  </conditionalFormatting>
  <conditionalFormatting sqref="N5">
    <cfRule type="cellIs" priority="389" operator="equal">
      <formula>5</formula>
    </cfRule>
    <cfRule type="cellIs" priority="390" operator="equal">
      <formula>4</formula>
    </cfRule>
    <cfRule type="cellIs" priority="391" operator="equal">
      <formula>3</formula>
    </cfRule>
  </conditionalFormatting>
  <conditionalFormatting sqref="K4">
    <cfRule type="expression" dxfId="11907" priority="392">
      <formula>$D$1&lt;K4</formula>
    </cfRule>
    <cfRule type="expression" dxfId="11906" priority="393">
      <formula>$D$1&gt;K4</formula>
    </cfRule>
  </conditionalFormatting>
  <conditionalFormatting sqref="K4">
    <cfRule type="expression" dxfId="11905" priority="394">
      <formula>$D$1&lt;K4</formula>
    </cfRule>
    <cfRule type="expression" dxfId="11904" priority="395">
      <formula>$D$1&gt;K4</formula>
    </cfRule>
  </conditionalFormatting>
  <conditionalFormatting sqref="K4">
    <cfRule type="expression" dxfId="11903" priority="396">
      <formula>$D$1&lt;K4</formula>
    </cfRule>
    <cfRule type="expression" dxfId="11902" priority="397">
      <formula>$D$1&gt;K4</formula>
    </cfRule>
  </conditionalFormatting>
  <conditionalFormatting sqref="N4">
    <cfRule type="expression" dxfId="11901" priority="398">
      <formula>$D$1&lt;N4</formula>
    </cfRule>
    <cfRule type="expression" dxfId="11900" priority="399">
      <formula>$D$1&gt;N4</formula>
    </cfRule>
  </conditionalFormatting>
  <conditionalFormatting sqref="I5">
    <cfRule type="cellIs" dxfId="11899" priority="400" operator="equal">
      <formula>5</formula>
    </cfRule>
    <cfRule type="cellIs" priority="401" operator="equal">
      <formula>4</formula>
    </cfRule>
    <cfRule type="cellIs" priority="402" operator="equal">
      <formula>3</formula>
    </cfRule>
  </conditionalFormatting>
  <conditionalFormatting sqref="N5">
    <cfRule type="cellIs" priority="403" operator="equal">
      <formula>5</formula>
    </cfRule>
    <cfRule type="cellIs" dxfId="11898" priority="404" operator="equal">
      <formula>4</formula>
    </cfRule>
    <cfRule type="cellIs" dxfId="11897" priority="405" operator="equal">
      <formula>3</formula>
    </cfRule>
  </conditionalFormatting>
  <conditionalFormatting sqref="N4">
    <cfRule type="expression" priority="406">
      <formula>$D$1&lt;N4</formula>
    </cfRule>
    <cfRule type="expression" priority="407">
      <formula>$D$1&gt;N4</formula>
    </cfRule>
  </conditionalFormatting>
  <conditionalFormatting sqref="N5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N4">
    <cfRule type="expression" priority="411">
      <formula>$D$1&lt;N4</formula>
    </cfRule>
    <cfRule type="expression" dxfId="11896" priority="412">
      <formula>$D$1&gt;N4</formula>
    </cfRule>
  </conditionalFormatting>
  <conditionalFormatting sqref="N5">
    <cfRule type="cellIs" dxfId="11895" priority="413" operator="equal">
      <formula>5</formula>
    </cfRule>
    <cfRule type="cellIs" dxfId="11894" priority="414" operator="equal">
      <formula>4</formula>
    </cfRule>
    <cfRule type="cellIs" dxfId="11893" priority="415" operator="equal">
      <formula>3</formula>
    </cfRule>
  </conditionalFormatting>
  <conditionalFormatting sqref="N4">
    <cfRule type="expression" dxfId="11892" priority="416">
      <formula>$D$1&lt;N4</formula>
    </cfRule>
    <cfRule type="expression" dxfId="11891" priority="417">
      <formula>$D$1&gt;N4</formula>
    </cfRule>
  </conditionalFormatting>
  <conditionalFormatting sqref="N4">
    <cfRule type="expression" priority="418">
      <formula>$D$1&lt;N4</formula>
    </cfRule>
    <cfRule type="expression" priority="419">
      <formula>$D$1&gt;N4</formula>
    </cfRule>
  </conditionalFormatting>
  <conditionalFormatting sqref="N4">
    <cfRule type="expression" priority="420">
      <formula>$D$1&lt;N4</formula>
    </cfRule>
    <cfRule type="expression" dxfId="11890" priority="421">
      <formula>$D$1&gt;N4</formula>
    </cfRule>
  </conditionalFormatting>
  <conditionalFormatting sqref="N4">
    <cfRule type="expression" dxfId="11889" priority="422">
      <formula>$D$1&lt;N4</formula>
    </cfRule>
    <cfRule type="expression" priority="423">
      <formula>$D$1&gt;N4</formula>
    </cfRule>
  </conditionalFormatting>
  <conditionalFormatting sqref="N4">
    <cfRule type="expression" priority="424">
      <formula>$D$1&lt;N4</formula>
    </cfRule>
    <cfRule type="expression" priority="425">
      <formula>$D$1&gt;N4</formula>
    </cfRule>
  </conditionalFormatting>
  <conditionalFormatting sqref="N4">
    <cfRule type="expression" dxfId="11888" priority="426">
      <formula>$D$1&lt;N4</formula>
    </cfRule>
    <cfRule type="expression" dxfId="11887" priority="427">
      <formula>$D$1&gt;N4</formula>
    </cfRule>
  </conditionalFormatting>
  <conditionalFormatting sqref="N4">
    <cfRule type="expression" priority="428">
      <formula>$D$1&lt;N4</formula>
    </cfRule>
    <cfRule type="expression" priority="429">
      <formula>$D$1&gt;N4</formula>
    </cfRule>
  </conditionalFormatting>
  <conditionalFormatting sqref="N4">
    <cfRule type="expression" priority="430">
      <formula>$D$1&lt;N4</formula>
    </cfRule>
    <cfRule type="expression" dxfId="11886" priority="431">
      <formula>$D$1&gt;N4</formula>
    </cfRule>
  </conditionalFormatting>
  <conditionalFormatting sqref="K4">
    <cfRule type="expression" dxfId="11885" priority="432">
      <formula>$D$1&lt;K4</formula>
    </cfRule>
    <cfRule type="expression" dxfId="11884" priority="433">
      <formula>$D$1&gt;K4</formula>
    </cfRule>
  </conditionalFormatting>
  <conditionalFormatting sqref="K3">
    <cfRule type="expression" dxfId="11883" priority="434">
      <formula>$D$1&lt;K3</formula>
    </cfRule>
    <cfRule type="expression" dxfId="11882" priority="435">
      <formula>$D$1&gt;K3</formula>
    </cfRule>
  </conditionalFormatting>
  <conditionalFormatting sqref="K4">
    <cfRule type="expression" dxfId="11881" priority="436">
      <formula>$D$1&lt;K4</formula>
    </cfRule>
    <cfRule type="expression" priority="437">
      <formula>$D$1&gt;K4</formula>
    </cfRule>
  </conditionalFormatting>
  <conditionalFormatting sqref="K4">
    <cfRule type="expression" priority="438">
      <formula>$D$1&lt;K4</formula>
    </cfRule>
    <cfRule type="expression" priority="439">
      <formula>$D$1&gt;K4</formula>
    </cfRule>
  </conditionalFormatting>
  <conditionalFormatting sqref="K4">
    <cfRule type="expression" dxfId="11880" priority="440">
      <formula>$D$1&lt;K4</formula>
    </cfRule>
    <cfRule type="expression" dxfId="11879" priority="441">
      <formula>$D$1&gt;K4</formula>
    </cfRule>
  </conditionalFormatting>
  <conditionalFormatting sqref="K5">
    <cfRule type="cellIs" dxfId="11878" priority="442" operator="equal">
      <formula>5</formula>
    </cfRule>
    <cfRule type="cellIs" dxfId="11877" priority="443" operator="equal">
      <formula>4</formula>
    </cfRule>
    <cfRule type="cellIs" priority="444" operator="equal">
      <formula>3</formula>
    </cfRule>
  </conditionalFormatting>
  <conditionalFormatting sqref="K4">
    <cfRule type="expression" priority="445">
      <formula>$D$1&lt;K4</formula>
    </cfRule>
    <cfRule type="expression" priority="446">
      <formula>$D$1&gt;K4</formula>
    </cfRule>
  </conditionalFormatting>
  <conditionalFormatting sqref="K4">
    <cfRule type="expression" dxfId="11876" priority="447">
      <formula>$D$1&lt;K4</formula>
    </cfRule>
    <cfRule type="expression" dxfId="11875" priority="448">
      <formula>$D$1&gt;K4</formula>
    </cfRule>
  </conditionalFormatting>
  <conditionalFormatting sqref="K4">
    <cfRule type="expression" priority="449">
      <formula>$D$1&lt;K4</formula>
    </cfRule>
    <cfRule type="expression" priority="450">
      <formula>$D$1&gt;K4</formula>
    </cfRule>
  </conditionalFormatting>
  <conditionalFormatting sqref="K4">
    <cfRule type="expression" priority="451">
      <formula>$D$1&lt;K4</formula>
    </cfRule>
    <cfRule type="expression" priority="452">
      <formula>$D$1&gt;K4</formula>
    </cfRule>
  </conditionalFormatting>
  <conditionalFormatting sqref="K4">
    <cfRule type="expression" priority="453">
      <formula>$D$1&lt;K4</formula>
    </cfRule>
    <cfRule type="expression" priority="454">
      <formula>$D$1&gt;K4</formula>
    </cfRule>
  </conditionalFormatting>
  <conditionalFormatting sqref="K4">
    <cfRule type="expression" dxfId="11874" priority="455">
      <formula>$D$1&lt;K4</formula>
    </cfRule>
    <cfRule type="expression" dxfId="11873" priority="456">
      <formula>$D$1&gt;K4</formula>
    </cfRule>
  </conditionalFormatting>
  <conditionalFormatting sqref="N4">
    <cfRule type="expression" dxfId="11872" priority="457">
      <formula>$D$1&lt;N4</formula>
    </cfRule>
    <cfRule type="expression" dxfId="11871" priority="458">
      <formula>$D$1&gt;N4</formula>
    </cfRule>
  </conditionalFormatting>
  <conditionalFormatting sqref="O5">
    <cfRule type="cellIs" dxfId="11870" priority="459" operator="equal">
      <formula>5</formula>
    </cfRule>
    <cfRule type="cellIs" dxfId="11869" priority="460" operator="equal">
      <formula>4</formula>
    </cfRule>
    <cfRule type="cellIs" dxfId="11868" priority="461" operator="equal">
      <formula>3</formula>
    </cfRule>
  </conditionalFormatting>
  <conditionalFormatting sqref="O4">
    <cfRule type="expression" dxfId="11867" priority="462">
      <formula>$D$1&lt;O4</formula>
    </cfRule>
    <cfRule type="expression" dxfId="11866" priority="463">
      <formula>$D$1&gt;O4</formula>
    </cfRule>
  </conditionalFormatting>
  <conditionalFormatting sqref="P5">
    <cfRule type="cellIs" dxfId="11865" priority="464" operator="equal">
      <formula>5</formula>
    </cfRule>
    <cfRule type="cellIs" dxfId="11864" priority="465" operator="equal">
      <formula>4</formula>
    </cfRule>
    <cfRule type="cellIs" dxfId="11863" priority="466" operator="equal">
      <formula>3</formula>
    </cfRule>
  </conditionalFormatting>
  <conditionalFormatting sqref="P4">
    <cfRule type="expression" dxfId="11862" priority="467">
      <formula>$D$1&lt;P4</formula>
    </cfRule>
    <cfRule type="expression" dxfId="11861" priority="468">
      <formula>$D$1&gt;P4</formula>
    </cfRule>
  </conditionalFormatting>
  <conditionalFormatting sqref="P5">
    <cfRule type="cellIs" priority="469" operator="equal">
      <formula>5</formula>
    </cfRule>
    <cfRule type="cellIs" priority="470" operator="equal">
      <formula>4</formula>
    </cfRule>
    <cfRule type="cellIs" priority="471" operator="equal">
      <formula>3</formula>
    </cfRule>
  </conditionalFormatting>
  <conditionalFormatting sqref="P4">
    <cfRule type="expression" dxfId="11860" priority="472">
      <formula>$D$1&lt;P4</formula>
    </cfRule>
    <cfRule type="expression" dxfId="11859" priority="473">
      <formula>$D$1&gt;P4</formula>
    </cfRule>
  </conditionalFormatting>
  <conditionalFormatting sqref="P4">
    <cfRule type="expression" dxfId="11858" priority="474">
      <formula>$D$1&lt;P4</formula>
    </cfRule>
    <cfRule type="expression" dxfId="11857" priority="475">
      <formula>$D$1&gt;P4</formula>
    </cfRule>
  </conditionalFormatting>
  <conditionalFormatting sqref="P4">
    <cfRule type="expression" priority="476">
      <formula>$D$1&lt;P4</formula>
    </cfRule>
    <cfRule type="expression" priority="477">
      <formula>$D$1&gt;P4</formula>
    </cfRule>
  </conditionalFormatting>
  <conditionalFormatting sqref="H3">
    <cfRule type="expression" priority="478">
      <formula>$D$1&lt;H3</formula>
    </cfRule>
    <cfRule type="expression" dxfId="11856" priority="479">
      <formula>$D$1&gt;H3</formula>
    </cfRule>
  </conditionalFormatting>
  <conditionalFormatting sqref="H3">
    <cfRule type="expression" dxfId="11855" priority="480">
      <formula>$D$1&lt;H3</formula>
    </cfRule>
    <cfRule type="expression" dxfId="11854" priority="481">
      <formula>$D$1&gt;H3</formula>
    </cfRule>
  </conditionalFormatting>
  <conditionalFormatting sqref="H3">
    <cfRule type="expression" dxfId="11853" priority="482">
      <formula>$D$1&lt;H3</formula>
    </cfRule>
    <cfRule type="expression" dxfId="11852" priority="483">
      <formula>$D$1&gt;H3</formula>
    </cfRule>
  </conditionalFormatting>
  <conditionalFormatting sqref="G5">
    <cfRule type="cellIs" dxfId="11851" priority="484" operator="equal">
      <formula>5</formula>
    </cfRule>
    <cfRule type="cellIs" dxfId="11850" priority="485" operator="equal">
      <formula>4</formula>
    </cfRule>
    <cfRule type="cellIs" dxfId="11849" priority="486" operator="equal">
      <formula>3</formula>
    </cfRule>
  </conditionalFormatting>
  <conditionalFormatting sqref="G5">
    <cfRule type="cellIs" dxfId="11848" priority="487" operator="equal">
      <formula>5</formula>
    </cfRule>
    <cfRule type="cellIs" priority="488" operator="equal">
      <formula>4</formula>
    </cfRule>
    <cfRule type="cellIs" priority="489" operator="equal">
      <formula>3</formula>
    </cfRule>
  </conditionalFormatting>
  <conditionalFormatting sqref="G4">
    <cfRule type="expression" priority="490">
      <formula>$D$1&lt;G4</formula>
    </cfRule>
    <cfRule type="expression" dxfId="11847" priority="491">
      <formula>$D$1&gt;G4</formula>
    </cfRule>
  </conditionalFormatting>
  <conditionalFormatting sqref="G4">
    <cfRule type="expression" dxfId="11846" priority="492">
      <formula>$D$1&lt;G4</formula>
    </cfRule>
    <cfRule type="expression" priority="493">
      <formula>$D$1&gt;G4</formula>
    </cfRule>
  </conditionalFormatting>
  <conditionalFormatting sqref="G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G4">
    <cfRule type="expression" priority="497">
      <formula>$D$1&lt;G4</formula>
    </cfRule>
    <cfRule type="expression" priority="498">
      <formula>$D$1&gt;G4</formula>
    </cfRule>
  </conditionalFormatting>
  <conditionalFormatting sqref="G5">
    <cfRule type="cellIs" dxfId="11845" priority="499" operator="equal">
      <formula>5</formula>
    </cfRule>
    <cfRule type="cellIs" dxfId="11844" priority="500" operator="equal">
      <formula>4</formula>
    </cfRule>
    <cfRule type="cellIs" dxfId="11843" priority="501" operator="equal">
      <formula>3</formula>
    </cfRule>
  </conditionalFormatting>
  <conditionalFormatting sqref="G4">
    <cfRule type="expression" dxfId="11842" priority="502">
      <formula>$D$1&lt;G4</formula>
    </cfRule>
    <cfRule type="expression" dxfId="11841" priority="503">
      <formula>$D$1&gt;G4</formula>
    </cfRule>
  </conditionalFormatting>
  <conditionalFormatting sqref="G4">
    <cfRule type="expression" dxfId="11840" priority="504">
      <formula>$D$1&lt;G4</formula>
    </cfRule>
    <cfRule type="expression" priority="505">
      <formula>$D$1&gt;G4</formula>
    </cfRule>
  </conditionalFormatting>
  <conditionalFormatting sqref="G4">
    <cfRule type="expression" priority="506">
      <formula>$D$1&lt;G4</formula>
    </cfRule>
    <cfRule type="expression" priority="507">
      <formula>$D$1&gt;G4</formula>
    </cfRule>
  </conditionalFormatting>
  <conditionalFormatting sqref="G4">
    <cfRule type="expression" dxfId="11839" priority="508">
      <formula>$D$1&lt;G4</formula>
    </cfRule>
    <cfRule type="expression" dxfId="11838" priority="509">
      <formula>$D$1&gt;G4</formula>
    </cfRule>
  </conditionalFormatting>
  <conditionalFormatting sqref="G4">
    <cfRule type="expression" priority="510">
      <formula>$D$1&lt;G4</formula>
    </cfRule>
    <cfRule type="expression" priority="511">
      <formula>$D$1&gt;G4</formula>
    </cfRule>
  </conditionalFormatting>
  <conditionalFormatting sqref="G4">
    <cfRule type="expression" priority="512">
      <formula>$D$1&lt;G4</formula>
    </cfRule>
    <cfRule type="expression" dxfId="11837" priority="513">
      <formula>$D$1&gt;G4</formula>
    </cfRule>
  </conditionalFormatting>
  <conditionalFormatting sqref="G4">
    <cfRule type="expression" dxfId="11836" priority="514">
      <formula>$D$1&lt;G4</formula>
    </cfRule>
    <cfRule type="expression" priority="515">
      <formula>$D$1&gt;G4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G4">
    <cfRule type="expression" dxfId="11835" priority="518">
      <formula>$D$1&lt;G4</formula>
    </cfRule>
    <cfRule type="expression" dxfId="11834" priority="519">
      <formula>$D$1&gt;G4</formula>
    </cfRule>
  </conditionalFormatting>
  <conditionalFormatting sqref="G4">
    <cfRule type="expression" dxfId="11833" priority="520">
      <formula>$D$1&lt;G4</formula>
    </cfRule>
    <cfRule type="expression" dxfId="11832" priority="521">
      <formula>$D$1&gt;G4</formula>
    </cfRule>
  </conditionalFormatting>
  <conditionalFormatting sqref="G4">
    <cfRule type="expression" dxfId="11831" priority="522">
      <formula>$D$1&lt;G4</formula>
    </cfRule>
    <cfRule type="expression" dxfId="11830" priority="523">
      <formula>$D$1&gt;G4</formula>
    </cfRule>
  </conditionalFormatting>
  <conditionalFormatting sqref="I3">
    <cfRule type="expression" priority="524">
      <formula>$D$1&lt;I3</formula>
    </cfRule>
    <cfRule type="expression" priority="525">
      <formula>$D$1&gt;I3</formula>
    </cfRule>
  </conditionalFormatting>
  <conditionalFormatting sqref="K5">
    <cfRule type="cellIs" priority="526" operator="equal">
      <formula>5</formula>
    </cfRule>
    <cfRule type="cellIs" dxfId="11829" priority="527" operator="equal">
      <formula>4</formula>
    </cfRule>
    <cfRule type="cellIs" dxfId="11828" priority="528" operator="equal">
      <formula>3</formula>
    </cfRule>
  </conditionalFormatting>
  <conditionalFormatting sqref="K3:K4">
    <cfRule type="expression" dxfId="11827" priority="529">
      <formula>$D$1&lt;K3</formula>
    </cfRule>
    <cfRule type="expression" dxfId="11826" priority="530">
      <formula>$D$1&gt;K3</formula>
    </cfRule>
  </conditionalFormatting>
  <conditionalFormatting sqref="K4">
    <cfRule type="expression" priority="531">
      <formula>$D$1&lt;K4</formula>
    </cfRule>
    <cfRule type="expression" priority="532">
      <formula>$D$1&gt;K4</formula>
    </cfRule>
  </conditionalFormatting>
  <conditionalFormatting sqref="I4">
    <cfRule type="expression" priority="533">
      <formula>$D$1&lt;I4</formula>
    </cfRule>
    <cfRule type="expression" dxfId="11825" priority="534">
      <formula>$D$1&gt;I4</formula>
    </cfRule>
  </conditionalFormatting>
  <conditionalFormatting sqref="I4">
    <cfRule type="expression" dxfId="11824" priority="535">
      <formula>$D$1&lt;I4</formula>
    </cfRule>
    <cfRule type="expression" priority="536">
      <formula>$D$1&gt;I4</formula>
    </cfRule>
  </conditionalFormatting>
  <conditionalFormatting sqref="I4">
    <cfRule type="expression" priority="537">
      <formula>$D$1&lt;I4</formula>
    </cfRule>
    <cfRule type="expression" priority="538">
      <formula>$D$1&gt;I4</formula>
    </cfRule>
  </conditionalFormatting>
  <conditionalFormatting sqref="K4">
    <cfRule type="expression" priority="539">
      <formula>$D$1&lt;K4</formula>
    </cfRule>
    <cfRule type="expression" priority="540">
      <formula>$D$1&gt;K4</formula>
    </cfRule>
  </conditionalFormatting>
  <conditionalFormatting sqref="K5">
    <cfRule type="cellIs" priority="541" operator="equal">
      <formula>5</formula>
    </cfRule>
    <cfRule type="cellIs" dxfId="11823" priority="542" operator="equal">
      <formula>4</formula>
    </cfRule>
    <cfRule type="cellIs" dxfId="11822" priority="543" operator="equal">
      <formula>3</formula>
    </cfRule>
  </conditionalFormatting>
  <conditionalFormatting sqref="K4">
    <cfRule type="expression" dxfId="11821" priority="544">
      <formula>$D$1&lt;K4</formula>
    </cfRule>
    <cfRule type="expression" dxfId="11820" priority="545">
      <formula>$D$1&gt;K4</formula>
    </cfRule>
  </conditionalFormatting>
  <conditionalFormatting sqref="K5">
    <cfRule type="cellIs" dxfId="11819" priority="546" operator="equal">
      <formula>5</formula>
    </cfRule>
    <cfRule type="cellIs" dxfId="11818" priority="547" operator="equal">
      <formula>4</formula>
    </cfRule>
    <cfRule type="cellIs" dxfId="11817" priority="548" operator="equal">
      <formula>3</formula>
    </cfRule>
  </conditionalFormatting>
  <conditionalFormatting sqref="K4">
    <cfRule type="expression" dxfId="11816" priority="549">
      <formula>$D$1&lt;K4</formula>
    </cfRule>
    <cfRule type="expression" dxfId="11815" priority="550">
      <formula>$D$1&gt;K4</formula>
    </cfRule>
  </conditionalFormatting>
  <conditionalFormatting sqref="K5">
    <cfRule type="cellIs" dxfId="11814" priority="551" operator="equal">
      <formula>5</formula>
    </cfRule>
    <cfRule type="cellIs" dxfId="11813" priority="552" operator="equal">
      <formula>4</formula>
    </cfRule>
    <cfRule type="cellIs" dxfId="11812" priority="553" operator="equal">
      <formula>3</formula>
    </cfRule>
  </conditionalFormatting>
  <conditionalFormatting sqref="K4">
    <cfRule type="expression" dxfId="11811" priority="554">
      <formula>$D$1&lt;K4</formula>
    </cfRule>
    <cfRule type="expression" dxfId="11810" priority="555">
      <formula>$D$1&gt;K4</formula>
    </cfRule>
  </conditionalFormatting>
  <conditionalFormatting sqref="K4">
    <cfRule type="expression" priority="556">
      <formula>$D$1&lt;K4</formula>
    </cfRule>
    <cfRule type="expression" priority="557">
      <formula>$D$1&gt;K4</formula>
    </cfRule>
  </conditionalFormatting>
  <conditionalFormatting sqref="K4">
    <cfRule type="expression" priority="558">
      <formula>$D$1&lt;K4</formula>
    </cfRule>
    <cfRule type="expression" dxfId="11809" priority="559">
      <formula>$D$1&gt;K4</formula>
    </cfRule>
  </conditionalFormatting>
  <conditionalFormatting sqref="K4">
    <cfRule type="expression" dxfId="11808" priority="560">
      <formula>$D$1&lt;K4</formula>
    </cfRule>
    <cfRule type="expression" dxfId="11807" priority="561">
      <formula>$D$1&gt;K4</formula>
    </cfRule>
  </conditionalFormatting>
  <conditionalFormatting sqref="K4">
    <cfRule type="expression" dxfId="11806" priority="562">
      <formula>$D$1&lt;K4</formula>
    </cfRule>
    <cfRule type="expression" dxfId="11805" priority="563">
      <formula>$D$1&gt;K4</formula>
    </cfRule>
  </conditionalFormatting>
  <conditionalFormatting sqref="K4">
    <cfRule type="expression" dxfId="11804" priority="564">
      <formula>$D$1&lt;K4</formula>
    </cfRule>
    <cfRule type="expression" dxfId="11803" priority="565">
      <formula>$D$1&gt;K4</formula>
    </cfRule>
  </conditionalFormatting>
  <conditionalFormatting sqref="K4">
    <cfRule type="expression" dxfId="11802" priority="566">
      <formula>$D$1&lt;K4</formula>
    </cfRule>
    <cfRule type="expression" dxfId="11801" priority="567">
      <formula>$D$1&gt;K4</formula>
    </cfRule>
  </conditionalFormatting>
  <conditionalFormatting sqref="K4">
    <cfRule type="expression" dxfId="11800" priority="568">
      <formula>$D$1&lt;K4</formula>
    </cfRule>
    <cfRule type="expression" dxfId="11799" priority="569">
      <formula>$D$1&gt;K4</formula>
    </cfRule>
  </conditionalFormatting>
  <conditionalFormatting sqref="I4">
    <cfRule type="expression" dxfId="11798" priority="570">
      <formula>$D$1&lt;I4</formula>
    </cfRule>
    <cfRule type="expression" priority="571">
      <formula>$D$1&gt;I4</formula>
    </cfRule>
  </conditionalFormatting>
  <conditionalFormatting sqref="I3">
    <cfRule type="expression" priority="572">
      <formula>$D$1&lt;I3</formula>
    </cfRule>
    <cfRule type="expression" priority="573">
      <formula>$D$1&gt;I3</formula>
    </cfRule>
  </conditionalFormatting>
  <conditionalFormatting sqref="I4">
    <cfRule type="expression" dxfId="11797" priority="574">
      <formula>$D$1&lt;I4</formula>
    </cfRule>
    <cfRule type="expression" dxfId="11796" priority="575">
      <formula>$D$1&gt;I4</formula>
    </cfRule>
  </conditionalFormatting>
  <conditionalFormatting sqref="I4">
    <cfRule type="expression" dxfId="11795" priority="576">
      <formula>$D$1&lt;I4</formula>
    </cfRule>
    <cfRule type="expression" dxfId="11794" priority="577">
      <formula>$D$1&gt;I4</formula>
    </cfRule>
  </conditionalFormatting>
  <conditionalFormatting sqref="I4">
    <cfRule type="expression" priority="578">
      <formula>$D$1&lt;I4</formula>
    </cfRule>
    <cfRule type="expression" priority="579">
      <formula>$D$1&gt;I4</formula>
    </cfRule>
  </conditionalFormatting>
  <conditionalFormatting sqref="I5">
    <cfRule type="cellIs" priority="580" operator="equal">
      <formula>5</formula>
    </cfRule>
    <cfRule type="cellIs" dxfId="11793" priority="581" operator="equal">
      <formula>4</formula>
    </cfRule>
    <cfRule type="cellIs" dxfId="11792" priority="582" operator="equal">
      <formula>3</formula>
    </cfRule>
  </conditionalFormatting>
  <conditionalFormatting sqref="I4">
    <cfRule type="expression" dxfId="11791" priority="583">
      <formula>$D$1&lt;I4</formula>
    </cfRule>
    <cfRule type="expression" dxfId="11790" priority="584">
      <formula>$D$1&gt;I4</formula>
    </cfRule>
  </conditionalFormatting>
  <conditionalFormatting sqref="I4">
    <cfRule type="expression" dxfId="11789" priority="585">
      <formula>$D$1&lt;I4</formula>
    </cfRule>
    <cfRule type="expression" dxfId="11788" priority="586">
      <formula>$D$1&gt;I4</formula>
    </cfRule>
  </conditionalFormatting>
  <conditionalFormatting sqref="I4">
    <cfRule type="expression" dxfId="11787" priority="587">
      <formula>$D$1&lt;I4</formula>
    </cfRule>
    <cfRule type="expression" dxfId="11786" priority="588">
      <formula>$D$1&gt;I4</formula>
    </cfRule>
  </conditionalFormatting>
  <conditionalFormatting sqref="I4">
    <cfRule type="expression" dxfId="11785" priority="589">
      <formula>$D$1&lt;I4</formula>
    </cfRule>
    <cfRule type="expression" dxfId="11784" priority="590">
      <formula>$D$1&gt;I4</formula>
    </cfRule>
  </conditionalFormatting>
  <conditionalFormatting sqref="I4">
    <cfRule type="expression" dxfId="11783" priority="591">
      <formula>$D$1&lt;I4</formula>
    </cfRule>
    <cfRule type="expression" dxfId="11782" priority="592">
      <formula>$D$1&gt;I4</formula>
    </cfRule>
  </conditionalFormatting>
  <conditionalFormatting sqref="I4">
    <cfRule type="expression" dxfId="11781" priority="593">
      <formula>$D$1&lt;I4</formula>
    </cfRule>
    <cfRule type="expression" dxfId="11780" priority="594">
      <formula>$D$1&gt;I4</formula>
    </cfRule>
  </conditionalFormatting>
  <conditionalFormatting sqref="K4">
    <cfRule type="expression" dxfId="11779" priority="595">
      <formula>$D$1&lt;K4</formula>
    </cfRule>
    <cfRule type="expression" dxfId="11778" priority="596">
      <formula>$D$1&gt;K4</formula>
    </cfRule>
  </conditionalFormatting>
  <conditionalFormatting sqref="J3">
    <cfRule type="expression" dxfId="11777" priority="597">
      <formula>$D$1&lt;J3</formula>
    </cfRule>
    <cfRule type="expression" dxfId="11776" priority="598">
      <formula>$D$1&gt;J3</formula>
    </cfRule>
  </conditionalFormatting>
  <conditionalFormatting sqref="I5">
    <cfRule type="cellIs" dxfId="11775" priority="599" operator="equal">
      <formula>5</formula>
    </cfRule>
    <cfRule type="cellIs" dxfId="11774" priority="600" operator="equal">
      <formula>4</formula>
    </cfRule>
    <cfRule type="cellIs" dxfId="11773" priority="601" operator="equal">
      <formula>3</formula>
    </cfRule>
  </conditionalFormatting>
  <conditionalFormatting sqref="I4">
    <cfRule type="expression" dxfId="11772" priority="602">
      <formula>$D$1&lt;I4</formula>
    </cfRule>
    <cfRule type="expression" dxfId="11771" priority="603">
      <formula>$D$1&gt;I4</formula>
    </cfRule>
  </conditionalFormatting>
  <conditionalFormatting sqref="I5">
    <cfRule type="cellIs" priority="604" operator="equal">
      <formula>5</formula>
    </cfRule>
    <cfRule type="cellIs" priority="605" operator="equal">
      <formula>4</formula>
    </cfRule>
    <cfRule type="cellIs" priority="606" operator="equal">
      <formula>3</formula>
    </cfRule>
  </conditionalFormatting>
  <conditionalFormatting sqref="I4">
    <cfRule type="expression" priority="607">
      <formula>$D$1&lt;I4</formula>
    </cfRule>
    <cfRule type="expression" priority="608">
      <formula>$D$1&gt;I4</formula>
    </cfRule>
  </conditionalFormatting>
  <conditionalFormatting sqref="I5">
    <cfRule type="cellIs" priority="609" operator="equal">
      <formula>5</formula>
    </cfRule>
    <cfRule type="cellIs" dxfId="11770" priority="610" operator="equal">
      <formula>4</formula>
    </cfRule>
    <cfRule type="cellIs" dxfId="11769" priority="611" operator="equal">
      <formula>3</formula>
    </cfRule>
  </conditionalFormatting>
  <conditionalFormatting sqref="I4">
    <cfRule type="expression" priority="612">
      <formula>$D$1&lt;I4</formula>
    </cfRule>
    <cfRule type="expression" priority="613">
      <formula>$D$1&gt;I4</formula>
    </cfRule>
  </conditionalFormatting>
  <conditionalFormatting sqref="I5">
    <cfRule type="cellIs" priority="614" operator="equal">
      <formula>5</formula>
    </cfRule>
    <cfRule type="cellIs" dxfId="11768" priority="615" operator="equal">
      <formula>4</formula>
    </cfRule>
    <cfRule type="cellIs" dxfId="11767" priority="616" operator="equal">
      <formula>3</formula>
    </cfRule>
  </conditionalFormatting>
  <conditionalFormatting sqref="I4">
    <cfRule type="expression" dxfId="11766" priority="617">
      <formula>$D$1&lt;I4</formula>
    </cfRule>
    <cfRule type="expression" dxfId="11765" priority="618">
      <formula>$D$1&gt;I4</formula>
    </cfRule>
  </conditionalFormatting>
  <conditionalFormatting sqref="I5">
    <cfRule type="cellIs" priority="619" operator="equal">
      <formula>5</formula>
    </cfRule>
    <cfRule type="cellIs" priority="620" operator="equal">
      <formula>4</formula>
    </cfRule>
    <cfRule type="cellIs" priority="621" operator="equal">
      <formula>3</formula>
    </cfRule>
  </conditionalFormatting>
  <conditionalFormatting sqref="I4">
    <cfRule type="expression" dxfId="11764" priority="622">
      <formula>$D$1&lt;I4</formula>
    </cfRule>
    <cfRule type="expression" dxfId="11763" priority="623">
      <formula>$D$1&gt;I4</formula>
    </cfRule>
  </conditionalFormatting>
  <conditionalFormatting sqref="J3">
    <cfRule type="expression" priority="624">
      <formula>$D$1&lt;J3</formula>
    </cfRule>
    <cfRule type="expression" priority="625">
      <formula>$D$1&gt;J3</formula>
    </cfRule>
  </conditionalFormatting>
  <conditionalFormatting sqref="N5">
    <cfRule type="cellIs" priority="626" operator="equal">
      <formula>5</formula>
    </cfRule>
    <cfRule type="cellIs" dxfId="11762" priority="627" operator="equal">
      <formula>4</formula>
    </cfRule>
    <cfRule type="cellIs" dxfId="11761" priority="628" operator="equal">
      <formula>3</formula>
    </cfRule>
  </conditionalFormatting>
  <conditionalFormatting sqref="N4">
    <cfRule type="expression" dxfId="11760" priority="629">
      <formula>$D$1&lt;N4</formula>
    </cfRule>
    <cfRule type="expression" dxfId="11759" priority="630">
      <formula>$D$1&gt;N4</formula>
    </cfRule>
  </conditionalFormatting>
  <conditionalFormatting sqref="N5">
    <cfRule type="cellIs" dxfId="11758" priority="631" operator="equal">
      <formula>5</formula>
    </cfRule>
    <cfRule type="cellIs" dxfId="11757" priority="632" operator="equal">
      <formula>4</formula>
    </cfRule>
    <cfRule type="cellIs" priority="633" operator="equal">
      <formula>3</formula>
    </cfRule>
  </conditionalFormatting>
  <conditionalFormatting sqref="N4">
    <cfRule type="expression" priority="634">
      <formula>$D$1&lt;N4</formula>
    </cfRule>
    <cfRule type="expression" priority="635">
      <formula>$D$1&gt;N4</formula>
    </cfRule>
  </conditionalFormatting>
  <conditionalFormatting sqref="N4">
    <cfRule type="expression" dxfId="11756" priority="636">
      <formula>$D$1&lt;N4</formula>
    </cfRule>
    <cfRule type="expression" dxfId="11755" priority="637">
      <formula>$D$1&gt;N4</formula>
    </cfRule>
  </conditionalFormatting>
  <conditionalFormatting sqref="N4">
    <cfRule type="expression" dxfId="11754" priority="638">
      <formula>$D$1&lt;N4</formula>
    </cfRule>
    <cfRule type="expression" dxfId="11753" priority="639">
      <formula>$D$1&gt;N4</formula>
    </cfRule>
  </conditionalFormatting>
  <conditionalFormatting sqref="P4">
    <cfRule type="expression" dxfId="11752" priority="640">
      <formula>$D$1&lt;P4</formula>
    </cfRule>
    <cfRule type="expression" dxfId="11751" priority="641">
      <formula>$D$1&gt;P4</formula>
    </cfRule>
  </conditionalFormatting>
  <conditionalFormatting sqref="P3:P4">
    <cfRule type="expression" dxfId="11750" priority="642">
      <formula>$D$1&lt;P3</formula>
    </cfRule>
    <cfRule type="expression" dxfId="11749" priority="643">
      <formula>$D$1&gt;P3</formula>
    </cfRule>
  </conditionalFormatting>
  <conditionalFormatting sqref="P4">
    <cfRule type="expression" priority="644">
      <formula>$D$1&lt;P4</formula>
    </cfRule>
    <cfRule type="expression" priority="645">
      <formula>$D$1&gt;P4</formula>
    </cfRule>
  </conditionalFormatting>
  <conditionalFormatting sqref="N5">
    <cfRule type="cellIs" priority="646" operator="equal">
      <formula>5</formula>
    </cfRule>
    <cfRule type="cellIs" dxfId="11748" priority="647" operator="equal">
      <formula>4</formula>
    </cfRule>
    <cfRule type="cellIs" dxfId="11747" priority="648" operator="equal">
      <formula>3</formula>
    </cfRule>
  </conditionalFormatting>
  <conditionalFormatting sqref="N4">
    <cfRule type="expression" dxfId="11746" priority="649">
      <formula>$D$1&lt;N4</formula>
    </cfRule>
    <cfRule type="expression" dxfId="11745" priority="650">
      <formula>$D$1&gt;N4</formula>
    </cfRule>
  </conditionalFormatting>
  <conditionalFormatting sqref="O5">
    <cfRule type="cellIs" priority="651" operator="equal">
      <formula>5</formula>
    </cfRule>
    <cfRule type="cellIs" priority="652" operator="equal">
      <formula>4</formula>
    </cfRule>
    <cfRule type="cellIs" priority="653" operator="equal">
      <formula>3</formula>
    </cfRule>
  </conditionalFormatting>
  <conditionalFormatting sqref="O4">
    <cfRule type="expression" dxfId="11744" priority="654">
      <formula>$D$1&lt;O4</formula>
    </cfRule>
    <cfRule type="expression" dxfId="11743" priority="655">
      <formula>$D$1&gt;O4</formula>
    </cfRule>
  </conditionalFormatting>
  <conditionalFormatting sqref="O5">
    <cfRule type="cellIs" dxfId="11742" priority="656" operator="equal">
      <formula>5</formula>
    </cfRule>
    <cfRule type="cellIs" dxfId="11741" priority="657" operator="equal">
      <formula>4</formula>
    </cfRule>
    <cfRule type="cellIs" priority="658" operator="equal">
      <formula>3</formula>
    </cfRule>
  </conditionalFormatting>
  <conditionalFormatting sqref="O4">
    <cfRule type="expression" priority="659">
      <formula>$D$1&lt;O4</formula>
    </cfRule>
    <cfRule type="expression" priority="660">
      <formula>$D$1&gt;O4</formula>
    </cfRule>
  </conditionalFormatting>
  <conditionalFormatting sqref="O4">
    <cfRule type="expression" dxfId="11740" priority="661">
      <formula>$D$1&lt;O4</formula>
    </cfRule>
    <cfRule type="expression" dxfId="11739" priority="662">
      <formula>$D$1&gt;O4</formula>
    </cfRule>
  </conditionalFormatting>
  <conditionalFormatting sqref="O4">
    <cfRule type="expression" dxfId="11738" priority="663">
      <formula>$D$1&lt;O4</formula>
    </cfRule>
    <cfRule type="expression" dxfId="11737" priority="664">
      <formula>$D$1&gt;O4</formula>
    </cfRule>
  </conditionalFormatting>
  <conditionalFormatting sqref="P5">
    <cfRule type="cellIs" priority="665" operator="equal">
      <formula>5</formula>
    </cfRule>
    <cfRule type="cellIs" priority="666" operator="equal">
      <formula>4</formula>
    </cfRule>
    <cfRule type="cellIs" priority="667" operator="equal">
      <formula>3</formula>
    </cfRule>
  </conditionalFormatting>
  <conditionalFormatting sqref="P5">
    <cfRule type="cellIs" priority="668" operator="equal">
      <formula>5</formula>
    </cfRule>
    <cfRule type="cellIs" priority="669" operator="equal">
      <formula>4</formula>
    </cfRule>
    <cfRule type="cellIs" priority="670" operator="equal">
      <formula>3</formula>
    </cfRule>
  </conditionalFormatting>
  <conditionalFormatting sqref="P3:P4">
    <cfRule type="expression" dxfId="11736" priority="671">
      <formula>$D$1&lt;P3</formula>
    </cfRule>
    <cfRule type="expression" dxfId="11735" priority="672">
      <formula>$D$1&gt;P3</formula>
    </cfRule>
  </conditionalFormatting>
  <conditionalFormatting sqref="P5">
    <cfRule type="cellIs" dxfId="11734" priority="673" operator="equal">
      <formula>5</formula>
    </cfRule>
    <cfRule type="cellIs" dxfId="11733" priority="674" operator="equal">
      <formula>4</formula>
    </cfRule>
    <cfRule type="cellIs" priority="675" operator="equal">
      <formula>3</formula>
    </cfRule>
  </conditionalFormatting>
  <conditionalFormatting sqref="P3:P4">
    <cfRule type="expression" priority="676">
      <formula>$D$1&lt;P3</formula>
    </cfRule>
    <cfRule type="expression" priority="677">
      <formula>$D$1&gt;P3</formula>
    </cfRule>
  </conditionalFormatting>
  <conditionalFormatting sqref="P4">
    <cfRule type="expression" dxfId="11732" priority="678">
      <formula>$D$1&lt;P4</formula>
    </cfRule>
    <cfRule type="expression" dxfId="11731" priority="679">
      <formula>$D$1&gt;P4</formula>
    </cfRule>
  </conditionalFormatting>
  <conditionalFormatting sqref="P4">
    <cfRule type="expression" dxfId="11730" priority="680">
      <formula>$D$1&lt;P4</formula>
    </cfRule>
    <cfRule type="expression" dxfId="11729" priority="681">
      <formula>$D$1&gt;P4</formula>
    </cfRule>
  </conditionalFormatting>
  <conditionalFormatting sqref="P5">
    <cfRule type="cellIs" dxfId="11728" priority="682" operator="equal">
      <formula>5</formula>
    </cfRule>
    <cfRule type="cellIs" dxfId="11727" priority="683" operator="equal">
      <formula>4</formula>
    </cfRule>
    <cfRule type="cellIs" dxfId="11726" priority="684" operator="equal">
      <formula>3</formula>
    </cfRule>
  </conditionalFormatting>
  <conditionalFormatting sqref="P4">
    <cfRule type="expression" dxfId="11725" priority="685">
      <formula>$D$1&lt;P4</formula>
    </cfRule>
    <cfRule type="expression" priority="686">
      <formula>$D$1&gt;P4</formula>
    </cfRule>
  </conditionalFormatting>
  <conditionalFormatting sqref="P5">
    <cfRule type="cellIs" priority="687" operator="equal">
      <formula>5</formula>
    </cfRule>
    <cfRule type="cellIs" priority="688" operator="equal">
      <formula>4</formula>
    </cfRule>
    <cfRule type="cellIs" dxfId="11724" priority="689" operator="equal">
      <formula>3</formula>
    </cfRule>
  </conditionalFormatting>
  <conditionalFormatting sqref="P3:P4">
    <cfRule type="expression" dxfId="11723" priority="690">
      <formula>$D$1&lt;P3</formula>
    </cfRule>
    <cfRule type="expression" dxfId="11722" priority="691">
      <formula>$D$1&gt;P3</formula>
    </cfRule>
  </conditionalFormatting>
  <conditionalFormatting sqref="P5">
    <cfRule type="cellIs" dxfId="11721" priority="692" operator="equal">
      <formula>5</formula>
    </cfRule>
    <cfRule type="cellIs" priority="693" operator="equal">
      <formula>4</formula>
    </cfRule>
    <cfRule type="cellIs" priority="694" operator="equal">
      <formula>3</formula>
    </cfRule>
  </conditionalFormatting>
  <conditionalFormatting sqref="P3:P4">
    <cfRule type="expression" priority="695">
      <formula>$D$1&lt;P3</formula>
    </cfRule>
    <cfRule type="expression" dxfId="11720" priority="696">
      <formula>$D$1&gt;P3</formula>
    </cfRule>
  </conditionalFormatting>
  <conditionalFormatting sqref="P5">
    <cfRule type="cellIs" dxfId="11719" priority="697" operator="equal">
      <formula>5</formula>
    </cfRule>
    <cfRule type="cellIs" dxfId="11718" priority="698" operator="equal">
      <formula>4</formula>
    </cfRule>
    <cfRule type="cellIs" dxfId="11717" priority="699" operator="equal">
      <formula>3</formula>
    </cfRule>
  </conditionalFormatting>
  <conditionalFormatting sqref="P4">
    <cfRule type="expression" dxfId="11716" priority="700">
      <formula>$D$1&lt;P4</formula>
    </cfRule>
    <cfRule type="expression" dxfId="11715" priority="701">
      <formula>$D$1&gt;P4</formula>
    </cfRule>
  </conditionalFormatting>
  <conditionalFormatting sqref="P4">
    <cfRule type="expression" dxfId="11714" priority="702">
      <formula>$D$1&lt;P4</formula>
    </cfRule>
    <cfRule type="expression" dxfId="11713" priority="703">
      <formula>$D$1&gt;P4</formula>
    </cfRule>
  </conditionalFormatting>
  <conditionalFormatting sqref="P4">
    <cfRule type="expression" dxfId="11712" priority="704">
      <formula>$D$1&lt;P4</formula>
    </cfRule>
    <cfRule type="expression" priority="705">
      <formula>$D$1&gt;P4</formula>
    </cfRule>
  </conditionalFormatting>
  <conditionalFormatting sqref="P4">
    <cfRule type="expression" priority="706">
      <formula>$D$1&lt;P4</formula>
    </cfRule>
    <cfRule type="expression" priority="707">
      <formula>$D$1&gt;P4</formula>
    </cfRule>
  </conditionalFormatting>
  <conditionalFormatting sqref="P4">
    <cfRule type="expression" dxfId="11711" priority="708">
      <formula>$D$1&lt;P4</formula>
    </cfRule>
    <cfRule type="expression" dxfId="11710" priority="709">
      <formula>$D$1&gt;P4</formula>
    </cfRule>
  </conditionalFormatting>
  <conditionalFormatting sqref="P4">
    <cfRule type="expression" priority="710">
      <formula>$D$1&lt;P4</formula>
    </cfRule>
    <cfRule type="expression" priority="711">
      <formula>$D$1&gt;P4</formula>
    </cfRule>
  </conditionalFormatting>
  <conditionalFormatting sqref="P4">
    <cfRule type="expression" priority="712">
      <formula>$D$1&lt;P4</formula>
    </cfRule>
    <cfRule type="expression" dxfId="11709" priority="713">
      <formula>$D$1&gt;P4</formula>
    </cfRule>
  </conditionalFormatting>
  <conditionalFormatting sqref="P5">
    <cfRule type="cellIs" dxfId="11708" priority="714" operator="equal">
      <formula>5</formula>
    </cfRule>
    <cfRule type="cellIs" priority="715" operator="equal">
      <formula>4</formula>
    </cfRule>
    <cfRule type="cellIs" priority="716" operator="equal">
      <formula>3</formula>
    </cfRule>
  </conditionalFormatting>
  <conditionalFormatting sqref="P5">
    <cfRule type="cellIs" priority="717" operator="equal">
      <formula>5</formula>
    </cfRule>
    <cfRule type="cellIs" dxfId="11707" priority="718" operator="equal">
      <formula>4</formula>
    </cfRule>
    <cfRule type="cellIs" dxfId="11706" priority="719" operator="equal">
      <formula>3</formula>
    </cfRule>
  </conditionalFormatting>
  <conditionalFormatting sqref="P4">
    <cfRule type="expression" dxfId="11705" priority="720">
      <formula>$D$1&lt;P4</formula>
    </cfRule>
    <cfRule type="expression" dxfId="11704" priority="721">
      <formula>$D$1&gt;P4</formula>
    </cfRule>
  </conditionalFormatting>
  <conditionalFormatting sqref="P5">
    <cfRule type="cellIs" dxfId="11703" priority="722" operator="equal">
      <formula>5</formula>
    </cfRule>
    <cfRule type="cellIs" dxfId="11702" priority="723" operator="equal">
      <formula>4</formula>
    </cfRule>
    <cfRule type="cellIs" dxfId="11701" priority="724" operator="equal">
      <formula>3</formula>
    </cfRule>
  </conditionalFormatting>
  <conditionalFormatting sqref="P4">
    <cfRule type="expression" dxfId="11700" priority="725">
      <formula>$D$1&lt;P4</formula>
    </cfRule>
    <cfRule type="expression" priority="726">
      <formula>$D$1&gt;P4</formula>
    </cfRule>
  </conditionalFormatting>
  <conditionalFormatting sqref="P4">
    <cfRule type="expression" priority="727">
      <formula>$D$1&lt;P4</formula>
    </cfRule>
    <cfRule type="expression" priority="728">
      <formula>$D$1&gt;P4</formula>
    </cfRule>
  </conditionalFormatting>
  <conditionalFormatting sqref="P4">
    <cfRule type="expression" dxfId="11699" priority="729">
      <formula>$D$1&lt;P4</formula>
    </cfRule>
    <cfRule type="expression" dxfId="11698" priority="730">
      <formula>$D$1&gt;P4</formula>
    </cfRule>
  </conditionalFormatting>
  <conditionalFormatting sqref="P4">
    <cfRule type="expression" dxfId="11697" priority="731">
      <formula>$D$1&lt;P4</formula>
    </cfRule>
    <cfRule type="expression" dxfId="11696" priority="732">
      <formula>$D$1&gt;P4</formula>
    </cfRule>
  </conditionalFormatting>
  <conditionalFormatting sqref="P4">
    <cfRule type="expression" dxfId="11695" priority="733">
      <formula>$D$1&lt;P4</formula>
    </cfRule>
    <cfRule type="expression" dxfId="11694" priority="734">
      <formula>$D$1&gt;P4</formula>
    </cfRule>
  </conditionalFormatting>
  <conditionalFormatting sqref="P4">
    <cfRule type="expression" priority="735">
      <formula>$D$1&lt;P4</formula>
    </cfRule>
    <cfRule type="expression" priority="736">
      <formula>$D$1&gt;P4</formula>
    </cfRule>
  </conditionalFormatting>
  <conditionalFormatting sqref="P4">
    <cfRule type="expression" priority="737">
      <formula>$D$1&lt;P4</formula>
    </cfRule>
    <cfRule type="expression" dxfId="11693" priority="738">
      <formula>$D$1&gt;P4</formula>
    </cfRule>
  </conditionalFormatting>
  <conditionalFormatting sqref="P4">
    <cfRule type="expression" dxfId="11692" priority="739">
      <formula>$D$1&lt;P4</formula>
    </cfRule>
    <cfRule type="expression" priority="740">
      <formula>$D$1&gt;P4</formula>
    </cfRule>
  </conditionalFormatting>
  <conditionalFormatting sqref="P4">
    <cfRule type="expression" priority="741">
      <formula>$D$1&lt;P4</formula>
    </cfRule>
    <cfRule type="expression" priority="742">
      <formula>$D$1&gt;P4</formula>
    </cfRule>
  </conditionalFormatting>
  <conditionalFormatting sqref="P4">
    <cfRule type="expression" priority="743">
      <formula>$D$1&lt;P4</formula>
    </cfRule>
    <cfRule type="expression" priority="744">
      <formula>$D$1&gt;P4</formula>
    </cfRule>
  </conditionalFormatting>
  <conditionalFormatting sqref="H5">
    <cfRule type="cellIs" priority="745" operator="equal">
      <formula>5</formula>
    </cfRule>
    <cfRule type="cellIs" dxfId="11691" priority="746" operator="equal">
      <formula>4</formula>
    </cfRule>
    <cfRule type="cellIs" dxfId="11690" priority="747" operator="equal">
      <formula>3</formula>
    </cfRule>
  </conditionalFormatting>
  <conditionalFormatting sqref="J4">
    <cfRule type="expression" dxfId="11689" priority="748">
      <formula>$D$1&lt;J4</formula>
    </cfRule>
    <cfRule type="expression" dxfId="11688" priority="749">
      <formula>$D$1&gt;J4</formula>
    </cfRule>
  </conditionalFormatting>
  <conditionalFormatting sqref="J4">
    <cfRule type="expression" dxfId="11687" priority="750">
      <formula>$D$1&lt;J4</formula>
    </cfRule>
    <cfRule type="expression" dxfId="11686" priority="751">
      <formula>$D$1&gt;J4</formula>
    </cfRule>
  </conditionalFormatting>
  <conditionalFormatting sqref="H4">
    <cfRule type="expression" dxfId="11685" priority="752">
      <formula>$D$1&lt;H4</formula>
    </cfRule>
    <cfRule type="expression" dxfId="11684" priority="753">
      <formula>$D$1&gt;H4</formula>
    </cfRule>
  </conditionalFormatting>
  <conditionalFormatting sqref="J4">
    <cfRule type="expression" dxfId="11683" priority="754">
      <formula>$D$1&lt;J4</formula>
    </cfRule>
    <cfRule type="expression" dxfId="11682" priority="755">
      <formula>$D$1&gt;J4</formula>
    </cfRule>
  </conditionalFormatting>
  <conditionalFormatting sqref="J4">
    <cfRule type="expression" dxfId="11681" priority="756">
      <formula>$D$1&lt;J4</formula>
    </cfRule>
    <cfRule type="expression" dxfId="11680" priority="757">
      <formula>$D$1&gt;J4</formula>
    </cfRule>
  </conditionalFormatting>
  <conditionalFormatting sqref="J4">
    <cfRule type="expression" dxfId="11679" priority="758">
      <formula>$D$1&lt;J4</formula>
    </cfRule>
    <cfRule type="expression" dxfId="11678" priority="759">
      <formula>$D$1&gt;J4</formula>
    </cfRule>
  </conditionalFormatting>
  <conditionalFormatting sqref="L3">
    <cfRule type="expression" dxfId="11677" priority="760">
      <formula>$D$1&lt;L3</formula>
    </cfRule>
    <cfRule type="expression" dxfId="11676" priority="761">
      <formula>$D$1&gt;L3</formula>
    </cfRule>
  </conditionalFormatting>
  <conditionalFormatting sqref="L3">
    <cfRule type="expression" dxfId="11675" priority="762">
      <formula>$D$1&lt;L3</formula>
    </cfRule>
    <cfRule type="expression" dxfId="11674" priority="763">
      <formula>$D$1&gt;L3</formula>
    </cfRule>
  </conditionalFormatting>
  <conditionalFormatting sqref="H5">
    <cfRule type="cellIs" dxfId="11673" priority="764" operator="equal">
      <formula>5</formula>
    </cfRule>
    <cfRule type="cellIs" dxfId="11672" priority="765" operator="equal">
      <formula>4</formula>
    </cfRule>
    <cfRule type="cellIs" dxfId="11671" priority="766" operator="equal">
      <formula>3</formula>
    </cfRule>
  </conditionalFormatting>
  <conditionalFormatting sqref="H5">
    <cfRule type="cellIs" dxfId="11670" priority="767" operator="equal">
      <formula>5</formula>
    </cfRule>
    <cfRule type="cellIs" dxfId="11669" priority="768" operator="equal">
      <formula>4</formula>
    </cfRule>
    <cfRule type="cellIs" dxfId="11668" priority="769" operator="equal">
      <formula>3</formula>
    </cfRule>
  </conditionalFormatting>
  <conditionalFormatting sqref="H5">
    <cfRule type="cellIs" dxfId="11667" priority="770" operator="equal">
      <formula>5</formula>
    </cfRule>
    <cfRule type="cellIs" dxfId="11666" priority="771" operator="equal">
      <formula>4</formula>
    </cfRule>
    <cfRule type="cellIs" dxfId="11665" priority="772" operator="equal">
      <formula>3</formula>
    </cfRule>
  </conditionalFormatting>
  <conditionalFormatting sqref="J5">
    <cfRule type="cellIs" dxfId="11664" priority="773" operator="equal">
      <formula>5</formula>
    </cfRule>
    <cfRule type="cellIs" dxfId="11663" priority="774" operator="equal">
      <formula>4</formula>
    </cfRule>
    <cfRule type="cellIs" dxfId="11662" priority="775" operator="equal">
      <formula>3</formula>
    </cfRule>
  </conditionalFormatting>
  <conditionalFormatting sqref="J4">
    <cfRule type="expression" dxfId="11661" priority="776">
      <formula>$D$1&lt;J4</formula>
    </cfRule>
    <cfRule type="expression" dxfId="11660" priority="777">
      <formula>$D$1&gt;J4</formula>
    </cfRule>
  </conditionalFormatting>
  <conditionalFormatting sqref="J5">
    <cfRule type="cellIs" dxfId="11659" priority="778" operator="equal">
      <formula>5</formula>
    </cfRule>
    <cfRule type="cellIs" priority="779" operator="equal">
      <formula>4</formula>
    </cfRule>
    <cfRule type="cellIs" priority="780" operator="equal">
      <formula>3</formula>
    </cfRule>
  </conditionalFormatting>
  <conditionalFormatting sqref="J4">
    <cfRule type="expression" priority="781">
      <formula>$D$1&lt;J4</formula>
    </cfRule>
    <cfRule type="expression" dxfId="11658" priority="782">
      <formula>$D$1&gt;J4</formula>
    </cfRule>
  </conditionalFormatting>
  <conditionalFormatting sqref="J5">
    <cfRule type="cellIs" dxfId="11657" priority="783" operator="equal">
      <formula>5</formula>
    </cfRule>
    <cfRule type="cellIs" dxfId="11656" priority="784" operator="equal">
      <formula>4</formula>
    </cfRule>
    <cfRule type="cellIs" dxfId="11655" priority="785" operator="equal">
      <formula>3</formula>
    </cfRule>
  </conditionalFormatting>
  <conditionalFormatting sqref="J4">
    <cfRule type="expression" dxfId="11654" priority="786">
      <formula>$D$1&lt;J4</formula>
    </cfRule>
    <cfRule type="expression" dxfId="11653" priority="787">
      <formula>$D$1&gt;J4</formula>
    </cfRule>
  </conditionalFormatting>
  <conditionalFormatting sqref="J5">
    <cfRule type="cellIs" dxfId="11652" priority="788" operator="equal">
      <formula>5</formula>
    </cfRule>
    <cfRule type="cellIs" dxfId="11651" priority="789" operator="equal">
      <formula>4</formula>
    </cfRule>
    <cfRule type="cellIs" dxfId="11650" priority="790" operator="equal">
      <formula>3</formula>
    </cfRule>
  </conditionalFormatting>
  <conditionalFormatting sqref="J4">
    <cfRule type="expression" dxfId="11649" priority="791">
      <formula>$D$1&lt;J4</formula>
    </cfRule>
    <cfRule type="expression" dxfId="11648" priority="792">
      <formula>$D$1&gt;J4</formula>
    </cfRule>
  </conditionalFormatting>
  <conditionalFormatting sqref="J5">
    <cfRule type="cellIs" dxfId="11647" priority="793" operator="equal">
      <formula>5</formula>
    </cfRule>
    <cfRule type="cellIs" dxfId="11646" priority="794" operator="equal">
      <formula>4</formula>
    </cfRule>
    <cfRule type="cellIs" dxfId="11645" priority="795" operator="equal">
      <formula>3</formula>
    </cfRule>
  </conditionalFormatting>
  <conditionalFormatting sqref="J4">
    <cfRule type="expression" dxfId="11644" priority="796">
      <formula>$D$1&lt;J4</formula>
    </cfRule>
    <cfRule type="expression" dxfId="11643" priority="797">
      <formula>$D$1&gt;J4</formula>
    </cfRule>
  </conditionalFormatting>
  <conditionalFormatting sqref="J5">
    <cfRule type="cellIs" dxfId="11642" priority="798" operator="equal">
      <formula>5</formula>
    </cfRule>
    <cfRule type="cellIs" dxfId="11641" priority="799" operator="equal">
      <formula>4</formula>
    </cfRule>
    <cfRule type="cellIs" dxfId="11640" priority="800" operator="equal">
      <formula>3</formula>
    </cfRule>
  </conditionalFormatting>
  <conditionalFormatting sqref="J4">
    <cfRule type="expression" dxfId="11639" priority="801">
      <formula>$D$1&lt;J4</formula>
    </cfRule>
    <cfRule type="expression" priority="802">
      <formula>$D$1&gt;J4</formula>
    </cfRule>
  </conditionalFormatting>
  <conditionalFormatting sqref="J4">
    <cfRule type="expression" priority="803">
      <formula>$D$1&lt;J4</formula>
    </cfRule>
    <cfRule type="expression" priority="804">
      <formula>$D$1&gt;J4</formula>
    </cfRule>
  </conditionalFormatting>
  <conditionalFormatting sqref="J4">
    <cfRule type="expression" dxfId="11638" priority="805">
      <formula>$D$1&lt;J4</formula>
    </cfRule>
    <cfRule type="expression" dxfId="11637" priority="806">
      <formula>$D$1&gt;J4</formula>
    </cfRule>
  </conditionalFormatting>
  <conditionalFormatting sqref="J4">
    <cfRule type="expression" dxfId="11636" priority="807">
      <formula>$D$1&lt;J4</formula>
    </cfRule>
    <cfRule type="expression" dxfId="11635" priority="808">
      <formula>$D$1&gt;J4</formula>
    </cfRule>
  </conditionalFormatting>
  <conditionalFormatting sqref="J4">
    <cfRule type="expression" dxfId="11634" priority="809">
      <formula>$D$1&lt;J4</formula>
    </cfRule>
    <cfRule type="expression" dxfId="11633" priority="810">
      <formula>$D$1&gt;J4</formula>
    </cfRule>
  </conditionalFormatting>
  <conditionalFormatting sqref="J4">
    <cfRule type="expression" dxfId="11632" priority="811">
      <formula>$D$1&lt;J4</formula>
    </cfRule>
    <cfRule type="expression" dxfId="11631" priority="812">
      <formula>$D$1&gt;J4</formula>
    </cfRule>
  </conditionalFormatting>
  <conditionalFormatting sqref="J4">
    <cfRule type="expression" dxfId="11630" priority="813">
      <formula>$D$1&lt;J4</formula>
    </cfRule>
    <cfRule type="expression" dxfId="11629" priority="814">
      <formula>$D$1&gt;J4</formula>
    </cfRule>
  </conditionalFormatting>
  <conditionalFormatting sqref="J5">
    <cfRule type="cellIs" dxfId="11628" priority="815" operator="equal">
      <formula>5</formula>
    </cfRule>
    <cfRule type="cellIs" dxfId="11627" priority="816" operator="equal">
      <formula>4</formula>
    </cfRule>
    <cfRule type="cellIs" priority="817" operator="equal">
      <formula>3</formula>
    </cfRule>
  </conditionalFormatting>
  <conditionalFormatting sqref="J4">
    <cfRule type="expression" priority="818">
      <formula>$D$1&lt;J4</formula>
    </cfRule>
    <cfRule type="expression" priority="819">
      <formula>$D$1&gt;J4</formula>
    </cfRule>
  </conditionalFormatting>
  <conditionalFormatting sqref="J5">
    <cfRule type="cellIs" dxfId="11626" priority="820" operator="equal">
      <formula>5</formula>
    </cfRule>
    <cfRule type="cellIs" dxfId="11625" priority="821" operator="equal">
      <formula>4</formula>
    </cfRule>
    <cfRule type="cellIs" dxfId="11624" priority="822" operator="equal">
      <formula>3</formula>
    </cfRule>
  </conditionalFormatting>
  <conditionalFormatting sqref="J4">
    <cfRule type="expression" dxfId="11623" priority="823">
      <formula>$D$1&lt;J4</formula>
    </cfRule>
    <cfRule type="expression" priority="824">
      <formula>$D$1&gt;J4</formula>
    </cfRule>
  </conditionalFormatting>
  <conditionalFormatting sqref="J5">
    <cfRule type="cellIs" priority="825" operator="equal">
      <formula>5</formula>
    </cfRule>
    <cfRule type="cellIs" priority="826" operator="equal">
      <formula>4</formula>
    </cfRule>
    <cfRule type="cellIs" dxfId="11622" priority="827" operator="equal">
      <formula>3</formula>
    </cfRule>
  </conditionalFormatting>
  <conditionalFormatting sqref="J4">
    <cfRule type="expression" dxfId="11621" priority="828">
      <formula>$D$1&lt;J4</formula>
    </cfRule>
    <cfRule type="expression" dxfId="11620" priority="829">
      <formula>$D$1&gt;J4</formula>
    </cfRule>
  </conditionalFormatting>
  <conditionalFormatting sqref="J4">
    <cfRule type="expression" dxfId="11619" priority="830">
      <formula>$D$1&lt;J4</formula>
    </cfRule>
    <cfRule type="expression" dxfId="11618" priority="831">
      <formula>$D$1&gt;J4</formula>
    </cfRule>
  </conditionalFormatting>
  <conditionalFormatting sqref="J4">
    <cfRule type="expression" dxfId="11617" priority="832">
      <formula>$D$1&lt;J4</formula>
    </cfRule>
    <cfRule type="expression" dxfId="11616" priority="833">
      <formula>$D$1&gt;J4</formula>
    </cfRule>
  </conditionalFormatting>
  <conditionalFormatting sqref="J4">
    <cfRule type="expression" dxfId="11615" priority="834">
      <formula>$D$1&lt;J4</formula>
    </cfRule>
    <cfRule type="expression" dxfId="11614" priority="835">
      <formula>$D$1&gt;J4</formula>
    </cfRule>
  </conditionalFormatting>
  <conditionalFormatting sqref="J4">
    <cfRule type="expression" priority="836">
      <formula>$D$1&lt;J4</formula>
    </cfRule>
    <cfRule type="expression" priority="837">
      <formula>$D$1&gt;J4</formula>
    </cfRule>
  </conditionalFormatting>
  <conditionalFormatting sqref="J4">
    <cfRule type="expression" priority="838">
      <formula>$D$1&lt;J4</formula>
    </cfRule>
    <cfRule type="expression" dxfId="11613" priority="839">
      <formula>$D$1&gt;J4</formula>
    </cfRule>
  </conditionalFormatting>
  <conditionalFormatting sqref="J4">
    <cfRule type="expression" dxfId="11612" priority="840">
      <formula>$D$1&lt;J4</formula>
    </cfRule>
    <cfRule type="expression" dxfId="11611" priority="841">
      <formula>$D$1&gt;J4</formula>
    </cfRule>
  </conditionalFormatting>
  <conditionalFormatting sqref="J4">
    <cfRule type="expression" dxfId="11610" priority="842">
      <formula>$D$1&lt;J4</formula>
    </cfRule>
    <cfRule type="expression" dxfId="11609" priority="843">
      <formula>$D$1&gt;J4</formula>
    </cfRule>
  </conditionalFormatting>
  <conditionalFormatting sqref="J4">
    <cfRule type="expression" dxfId="11608" priority="844">
      <formula>$D$1&lt;J4</formula>
    </cfRule>
    <cfRule type="expression" dxfId="11607" priority="845">
      <formula>$D$1&gt;J4</formula>
    </cfRule>
  </conditionalFormatting>
  <conditionalFormatting sqref="J4">
    <cfRule type="expression" dxfId="11606" priority="846">
      <formula>$D$1&lt;J4</formula>
    </cfRule>
    <cfRule type="expression" priority="847">
      <formula>$D$1&gt;J4</formula>
    </cfRule>
  </conditionalFormatting>
  <conditionalFormatting sqref="J5">
    <cfRule type="cellIs" priority="848" operator="equal">
      <formula>5</formula>
    </cfRule>
    <cfRule type="cellIs" priority="849" operator="equal">
      <formula>4</formula>
    </cfRule>
    <cfRule type="cellIs" dxfId="11605" priority="850" operator="equal">
      <formula>3</formula>
    </cfRule>
  </conditionalFormatting>
  <conditionalFormatting sqref="J4">
    <cfRule type="expression" dxfId="11604" priority="851">
      <formula>$D$1&lt;J4</formula>
    </cfRule>
    <cfRule type="expression" dxfId="11603" priority="852">
      <formula>$D$1&gt;J4</formula>
    </cfRule>
  </conditionalFormatting>
  <conditionalFormatting sqref="J5">
    <cfRule type="cellIs" dxfId="11602" priority="853" operator="equal">
      <formula>5</formula>
    </cfRule>
    <cfRule type="cellIs" priority="854" operator="equal">
      <formula>4</formula>
    </cfRule>
    <cfRule type="cellIs" priority="855" operator="equal">
      <formula>3</formula>
    </cfRule>
  </conditionalFormatting>
  <conditionalFormatting sqref="J4">
    <cfRule type="expression" priority="856">
      <formula>$D$1&lt;J4</formula>
    </cfRule>
    <cfRule type="expression" priority="857">
      <formula>$D$1&gt;J4</formula>
    </cfRule>
  </conditionalFormatting>
  <conditionalFormatting sqref="J5">
    <cfRule type="cellIs" priority="858" operator="equal">
      <formula>5</formula>
    </cfRule>
    <cfRule type="cellIs" priority="859" operator="equal">
      <formula>4</formula>
    </cfRule>
    <cfRule type="cellIs" priority="860" operator="equal">
      <formula>3</formula>
    </cfRule>
  </conditionalFormatting>
  <conditionalFormatting sqref="J4">
    <cfRule type="expression" priority="861">
      <formula>$D$1&lt;J4</formula>
    </cfRule>
    <cfRule type="expression" priority="862">
      <formula>$D$1&gt;J4</formula>
    </cfRule>
  </conditionalFormatting>
  <conditionalFormatting sqref="J5">
    <cfRule type="cellIs" priority="863" operator="equal">
      <formula>5</formula>
    </cfRule>
    <cfRule type="cellIs" priority="864" operator="equal">
      <formula>4</formula>
    </cfRule>
    <cfRule type="cellIs" priority="865" operator="equal">
      <formula>3</formula>
    </cfRule>
  </conditionalFormatting>
  <conditionalFormatting sqref="J4">
    <cfRule type="expression" priority="866">
      <formula>$D$1&lt;J4</formula>
    </cfRule>
    <cfRule type="expression" priority="867">
      <formula>$D$1&gt;J4</formula>
    </cfRule>
  </conditionalFormatting>
  <conditionalFormatting sqref="J5">
    <cfRule type="cellIs" priority="868" operator="equal">
      <formula>5</formula>
    </cfRule>
    <cfRule type="cellIs" priority="869" operator="equal">
      <formula>4</formula>
    </cfRule>
    <cfRule type="cellIs" priority="870" operator="equal">
      <formula>3</formula>
    </cfRule>
  </conditionalFormatting>
  <conditionalFormatting sqref="J4">
    <cfRule type="expression" priority="871">
      <formula>$D$1&lt;J4</formula>
    </cfRule>
    <cfRule type="expression" priority="872">
      <formula>$D$1&gt;J4</formula>
    </cfRule>
  </conditionalFormatting>
  <conditionalFormatting sqref="J5">
    <cfRule type="cellIs" priority="873" operator="equal">
      <formula>5</formula>
    </cfRule>
    <cfRule type="cellIs" priority="874" operator="equal">
      <formula>4</formula>
    </cfRule>
    <cfRule type="cellIs" dxfId="11601" priority="875" operator="equal">
      <formula>3</formula>
    </cfRule>
  </conditionalFormatting>
  <conditionalFormatting sqref="M5">
    <cfRule type="cellIs" dxfId="11600" priority="876" operator="equal">
      <formula>5</formula>
    </cfRule>
    <cfRule type="cellIs" dxfId="11599" priority="877" operator="equal">
      <formula>4</formula>
    </cfRule>
    <cfRule type="cellIs" dxfId="11598" priority="878" operator="equal">
      <formula>3</formula>
    </cfRule>
  </conditionalFormatting>
  <conditionalFormatting sqref="M4">
    <cfRule type="expression" dxfId="11597" priority="879">
      <formula>$D$1&lt;M4</formula>
    </cfRule>
    <cfRule type="expression" dxfId="11596" priority="880">
      <formula>$D$1&gt;M4</formula>
    </cfRule>
  </conditionalFormatting>
  <conditionalFormatting sqref="M5">
    <cfRule type="cellIs" priority="881" operator="equal">
      <formula>5</formula>
    </cfRule>
    <cfRule type="cellIs" priority="882" operator="equal">
      <formula>4</formula>
    </cfRule>
    <cfRule type="cellIs" priority="883" operator="equal">
      <formula>3</formula>
    </cfRule>
  </conditionalFormatting>
  <conditionalFormatting sqref="M4">
    <cfRule type="expression" dxfId="11595" priority="884">
      <formula>$D$1&lt;M4</formula>
    </cfRule>
    <cfRule type="expression" dxfId="11594" priority="885">
      <formula>$D$1&gt;M4</formula>
    </cfRule>
  </conditionalFormatting>
  <conditionalFormatting sqref="M4">
    <cfRule type="expression" dxfId="11593" priority="886">
      <formula>$D$1&lt;M4</formula>
    </cfRule>
    <cfRule type="expression" dxfId="11592" priority="887">
      <formula>$D$1&gt;M4</formula>
    </cfRule>
  </conditionalFormatting>
  <conditionalFormatting sqref="M4">
    <cfRule type="expression" dxfId="11591" priority="888">
      <formula>$D$1&lt;M4</formula>
    </cfRule>
    <cfRule type="expression" dxfId="11590" priority="889">
      <formula>$D$1&gt;M4</formula>
    </cfRule>
  </conditionalFormatting>
  <conditionalFormatting sqref="M5">
    <cfRule type="cellIs" dxfId="11589" priority="890" operator="equal">
      <formula>5</formula>
    </cfRule>
    <cfRule type="cellIs" dxfId="11588" priority="891" operator="equal">
      <formula>4</formula>
    </cfRule>
    <cfRule type="cellIs" priority="892" operator="equal">
      <formula>3</formula>
    </cfRule>
  </conditionalFormatting>
  <conditionalFormatting sqref="M4">
    <cfRule type="expression" priority="893">
      <formula>$D$1&lt;M4</formula>
    </cfRule>
    <cfRule type="expression" priority="894">
      <formula>$D$1&gt;M4</formula>
    </cfRule>
  </conditionalFormatting>
  <conditionalFormatting sqref="M5">
    <cfRule type="cellIs" dxfId="11587" priority="895" operator="equal">
      <formula>5</formula>
    </cfRule>
    <cfRule type="cellIs" dxfId="11586" priority="896" operator="equal">
      <formula>4</formula>
    </cfRule>
    <cfRule type="cellIs" dxfId="11585" priority="897" operator="equal">
      <formula>3</formula>
    </cfRule>
  </conditionalFormatting>
  <conditionalFormatting sqref="M4">
    <cfRule type="expression" dxfId="11584" priority="898">
      <formula>$D$1&lt;M4</formula>
    </cfRule>
    <cfRule type="expression" dxfId="11583" priority="899">
      <formula>$D$1&gt;M4</formula>
    </cfRule>
  </conditionalFormatting>
  <conditionalFormatting sqref="M5">
    <cfRule type="cellIs" dxfId="11582" priority="900" operator="equal">
      <formula>5</formula>
    </cfRule>
    <cfRule type="cellIs" dxfId="11581" priority="901" operator="equal">
      <formula>4</formula>
    </cfRule>
    <cfRule type="cellIs" dxfId="11580" priority="902" operator="equal">
      <formula>3</formula>
    </cfRule>
  </conditionalFormatting>
  <conditionalFormatting sqref="M4">
    <cfRule type="expression" dxfId="11579" priority="903">
      <formula>$D$1&lt;M4</formula>
    </cfRule>
    <cfRule type="expression" dxfId="11578" priority="904">
      <formula>$D$1&gt;M4</formula>
    </cfRule>
  </conditionalFormatting>
  <conditionalFormatting sqref="M4">
    <cfRule type="expression" priority="905">
      <formula>$D$1&lt;M4</formula>
    </cfRule>
    <cfRule type="expression" priority="906">
      <formula>$D$1&gt;M4</formula>
    </cfRule>
  </conditionalFormatting>
  <conditionalFormatting sqref="M4">
    <cfRule type="expression" priority="907">
      <formula>$D$1&lt;M4</formula>
    </cfRule>
    <cfRule type="expression" dxfId="11577" priority="908">
      <formula>$D$1&gt;M4</formula>
    </cfRule>
  </conditionalFormatting>
  <conditionalFormatting sqref="M4">
    <cfRule type="expression" dxfId="11576" priority="909">
      <formula>$D$1&lt;M4</formula>
    </cfRule>
    <cfRule type="expression" dxfId="11575" priority="910">
      <formula>$D$1&gt;M4</formula>
    </cfRule>
  </conditionalFormatting>
  <conditionalFormatting sqref="M4">
    <cfRule type="expression" dxfId="11574" priority="911">
      <formula>$D$1&lt;M4</formula>
    </cfRule>
    <cfRule type="expression" dxfId="11573" priority="912">
      <formula>$D$1&gt;M4</formula>
    </cfRule>
  </conditionalFormatting>
  <conditionalFormatting sqref="M4">
    <cfRule type="expression" dxfId="11572" priority="913">
      <formula>$D$1&lt;M4</formula>
    </cfRule>
    <cfRule type="expression" dxfId="11571" priority="914">
      <formula>$D$1&gt;M4</formula>
    </cfRule>
  </conditionalFormatting>
  <conditionalFormatting sqref="M4">
    <cfRule type="expression" dxfId="11570" priority="915">
      <formula>$D$1&lt;M4</formula>
    </cfRule>
    <cfRule type="expression" priority="916">
      <formula>$D$1&gt;M4</formula>
    </cfRule>
  </conditionalFormatting>
  <conditionalFormatting sqref="M4">
    <cfRule type="expression" priority="917">
      <formula>$D$1&lt;M4</formula>
    </cfRule>
    <cfRule type="expression" priority="918">
      <formula>$D$1&gt;M4</formula>
    </cfRule>
  </conditionalFormatting>
  <conditionalFormatting sqref="M4">
    <cfRule type="expression" dxfId="11569" priority="919">
      <formula>$D$1&lt;M4</formula>
    </cfRule>
    <cfRule type="expression" dxfId="11568" priority="920">
      <formula>$D$1&gt;M4</formula>
    </cfRule>
  </conditionalFormatting>
  <conditionalFormatting sqref="M5">
    <cfRule type="cellIs" dxfId="11567" priority="921" operator="equal">
      <formula>5</formula>
    </cfRule>
    <cfRule type="cellIs" dxfId="11566" priority="922" operator="equal">
      <formula>4</formula>
    </cfRule>
    <cfRule type="cellIs" priority="923" operator="equal">
      <formula>3</formula>
    </cfRule>
  </conditionalFormatting>
  <conditionalFormatting sqref="M4">
    <cfRule type="expression" priority="924">
      <formula>$D$1&lt;M4</formula>
    </cfRule>
    <cfRule type="expression" priority="925">
      <formula>$D$1&gt;M4</formula>
    </cfRule>
  </conditionalFormatting>
  <conditionalFormatting sqref="M5">
    <cfRule type="cellIs" dxfId="11565" priority="926" operator="equal">
      <formula>5</formula>
    </cfRule>
    <cfRule type="cellIs" dxfId="11564" priority="927" operator="equal">
      <formula>4</formula>
    </cfRule>
    <cfRule type="cellIs" dxfId="11563" priority="928" operator="equal">
      <formula>3</formula>
    </cfRule>
  </conditionalFormatting>
  <conditionalFormatting sqref="M4">
    <cfRule type="expression" dxfId="11562" priority="929">
      <formula>$D$1&lt;M4</formula>
    </cfRule>
    <cfRule type="expression" dxfId="11561" priority="930">
      <formula>$D$1&gt;M4</formula>
    </cfRule>
  </conditionalFormatting>
  <conditionalFormatting sqref="M5">
    <cfRule type="cellIs" dxfId="11560" priority="931" operator="equal">
      <formula>5</formula>
    </cfRule>
    <cfRule type="cellIs" dxfId="11559" priority="932" operator="equal">
      <formula>4</formula>
    </cfRule>
    <cfRule type="cellIs" dxfId="11558" priority="933" operator="equal">
      <formula>3</formula>
    </cfRule>
  </conditionalFormatting>
  <conditionalFormatting sqref="M4">
    <cfRule type="expression" dxfId="11557" priority="934">
      <formula>$D$1&lt;M4</formula>
    </cfRule>
    <cfRule type="expression" priority="935">
      <formula>$D$1&gt;M4</formula>
    </cfRule>
  </conditionalFormatting>
  <conditionalFormatting sqref="M5">
    <cfRule type="cellIs" priority="936" operator="equal">
      <formula>5</formula>
    </cfRule>
    <cfRule type="cellIs" priority="937" operator="equal">
      <formula>4</formula>
    </cfRule>
    <cfRule type="cellIs" priority="938" operator="equal">
      <formula>3</formula>
    </cfRule>
  </conditionalFormatting>
  <conditionalFormatting sqref="M4">
    <cfRule type="expression" priority="939">
      <formula>$D$1&lt;M4</formula>
    </cfRule>
    <cfRule type="expression" priority="940">
      <formula>$D$1&gt;M4</formula>
    </cfRule>
  </conditionalFormatting>
  <conditionalFormatting sqref="M5">
    <cfRule type="cellIs" dxfId="11556" priority="941" operator="equal">
      <formula>5</formula>
    </cfRule>
    <cfRule type="cellIs" dxfId="11555" priority="942" operator="equal">
      <formula>4</formula>
    </cfRule>
    <cfRule type="cellIs" dxfId="11554" priority="943" operator="equal">
      <formula>3</formula>
    </cfRule>
  </conditionalFormatting>
  <conditionalFormatting sqref="M4">
    <cfRule type="expression" dxfId="11553" priority="944">
      <formula>$D$1&lt;M4</formula>
    </cfRule>
    <cfRule type="expression" dxfId="11552" priority="945">
      <formula>$D$1&gt;M4</formula>
    </cfRule>
  </conditionalFormatting>
  <conditionalFormatting sqref="M4">
    <cfRule type="expression" dxfId="11551" priority="946">
      <formula>$D$1&lt;M4</formula>
    </cfRule>
    <cfRule type="expression" priority="947">
      <formula>$D$1&gt;M4</formula>
    </cfRule>
  </conditionalFormatting>
  <conditionalFormatting sqref="M4">
    <cfRule type="expression" priority="948">
      <formula>$D$1&lt;M4</formula>
    </cfRule>
    <cfRule type="expression" priority="949">
      <formula>$D$1&gt;M4</formula>
    </cfRule>
  </conditionalFormatting>
  <conditionalFormatting sqref="M4">
    <cfRule type="expression" dxfId="11550" priority="950">
      <formula>$D$1&lt;M4</formula>
    </cfRule>
    <cfRule type="expression" dxfId="11549" priority="951">
      <formula>$D$1&gt;M4</formula>
    </cfRule>
  </conditionalFormatting>
  <conditionalFormatting sqref="M4">
    <cfRule type="expression" priority="952">
      <formula>$D$1&lt;M4</formula>
    </cfRule>
    <cfRule type="expression" priority="953">
      <formula>$D$1&gt;M4</formula>
    </cfRule>
  </conditionalFormatting>
  <conditionalFormatting sqref="M4">
    <cfRule type="expression" priority="954">
      <formula>$D$1&lt;M4</formula>
    </cfRule>
    <cfRule type="expression" dxfId="11548" priority="955">
      <formula>$D$1&gt;M4</formula>
    </cfRule>
  </conditionalFormatting>
  <conditionalFormatting sqref="M4">
    <cfRule type="expression" dxfId="11547" priority="956">
      <formula>$D$1&lt;M4</formula>
    </cfRule>
    <cfRule type="expression" dxfId="11546" priority="957">
      <formula>$D$1&gt;M4</formula>
    </cfRule>
  </conditionalFormatting>
  <conditionalFormatting sqref="M4">
    <cfRule type="expression" dxfId="11545" priority="958">
      <formula>$D$1&lt;M4</formula>
    </cfRule>
    <cfRule type="expression" priority="959">
      <formula>$D$1&gt;M4</formula>
    </cfRule>
  </conditionalFormatting>
  <conditionalFormatting sqref="M4">
    <cfRule type="expression" priority="960">
      <formula>$D$1&lt;M4</formula>
    </cfRule>
    <cfRule type="expression" priority="961">
      <formula>$D$1&gt;M4</formula>
    </cfRule>
  </conditionalFormatting>
  <conditionalFormatting sqref="T6:T15 T17:T31 T34:T37">
    <cfRule type="cellIs" dxfId="11544" priority="962" operator="equal">
      <formula>5</formula>
    </cfRule>
    <cfRule type="cellIs" dxfId="11543" priority="963" operator="equal">
      <formula>4</formula>
    </cfRule>
    <cfRule type="cellIs" dxfId="11542" priority="964" operator="equal">
      <formula>3</formula>
    </cfRule>
  </conditionalFormatting>
  <conditionalFormatting sqref="T16">
    <cfRule type="cellIs" dxfId="11541" priority="965" operator="equal">
      <formula>5</formula>
    </cfRule>
    <cfRule type="cellIs" priority="966" operator="equal">
      <formula>4</formula>
    </cfRule>
    <cfRule type="cellIs" priority="967" operator="equal">
      <formula>3</formula>
    </cfRule>
  </conditionalFormatting>
  <conditionalFormatting sqref="T32:T33">
    <cfRule type="cellIs" priority="968" operator="equal">
      <formula>5</formula>
    </cfRule>
    <cfRule type="cellIs" dxfId="11540" priority="969" operator="equal">
      <formula>4</formula>
    </cfRule>
    <cfRule type="cellIs" dxfId="11539" priority="970" operator="equal">
      <formula>3</formula>
    </cfRule>
  </conditionalFormatting>
  <conditionalFormatting sqref="T4">
    <cfRule type="expression" priority="971">
      <formula>$D$1&lt;T4</formula>
    </cfRule>
    <cfRule type="expression" priority="972">
      <formula>$D$1&gt;T4</formula>
    </cfRule>
  </conditionalFormatting>
  <conditionalFormatting sqref="T5">
    <cfRule type="cellIs" priority="973" operator="equal">
      <formula>5</formula>
    </cfRule>
    <cfRule type="cellIs" dxfId="11538" priority="974" operator="equal">
      <formula>4</formula>
    </cfRule>
    <cfRule type="cellIs" dxfId="11537" priority="975" operator="equal">
      <formula>3</formula>
    </cfRule>
  </conditionalFormatting>
  <conditionalFormatting sqref="T4">
    <cfRule type="expression" dxfId="11536" priority="976">
      <formula>$D$1&lt;T4</formula>
    </cfRule>
    <cfRule type="expression" dxfId="11535" priority="977">
      <formula>$D$1&gt;T4</formula>
    </cfRule>
  </conditionalFormatting>
  <conditionalFormatting sqref="T4">
    <cfRule type="expression" dxfId="11534" priority="978">
      <formula>$D$1&lt;T4</formula>
    </cfRule>
    <cfRule type="expression" dxfId="11533" priority="979">
      <formula>$D$1&gt;T4</formula>
    </cfRule>
  </conditionalFormatting>
  <conditionalFormatting sqref="T4">
    <cfRule type="expression" priority="980">
      <formula>$D$1&lt;T4</formula>
    </cfRule>
    <cfRule type="expression" priority="981">
      <formula>$D$1&gt;T4</formula>
    </cfRule>
  </conditionalFormatting>
  <conditionalFormatting sqref="T4">
    <cfRule type="expression" priority="982">
      <formula>$D$1&lt;T4</formula>
    </cfRule>
    <cfRule type="expression" dxfId="11532" priority="983">
      <formula>$D$1&gt;T4</formula>
    </cfRule>
  </conditionalFormatting>
  <conditionalFormatting sqref="T4">
    <cfRule type="expression" dxfId="11531" priority="984">
      <formula>$D$1&lt;T4</formula>
    </cfRule>
    <cfRule type="expression" dxfId="11530" priority="985">
      <formula>$D$1&gt;T4</formula>
    </cfRule>
  </conditionalFormatting>
  <conditionalFormatting sqref="T5">
    <cfRule type="cellIs" dxfId="11529" priority="986" operator="equal">
      <formula>5</formula>
    </cfRule>
    <cfRule type="cellIs" dxfId="11528" priority="987" operator="equal">
      <formula>4</formula>
    </cfRule>
    <cfRule type="cellIs" dxfId="11527" priority="988" operator="equal">
      <formula>3</formula>
    </cfRule>
  </conditionalFormatting>
  <conditionalFormatting sqref="T4">
    <cfRule type="expression" dxfId="11526" priority="989">
      <formula>$D$1&lt;T4</formula>
    </cfRule>
    <cfRule type="expression" dxfId="11525" priority="990">
      <formula>$D$1&gt;T4</formula>
    </cfRule>
  </conditionalFormatting>
  <conditionalFormatting sqref="T5">
    <cfRule type="cellIs" dxfId="11524" priority="991" operator="equal">
      <formula>5</formula>
    </cfRule>
    <cfRule type="cellIs" dxfId="11523" priority="992" operator="equal">
      <formula>4</formula>
    </cfRule>
    <cfRule type="cellIs" dxfId="11522" priority="993" operator="equal">
      <formula>3</formula>
    </cfRule>
  </conditionalFormatting>
  <conditionalFormatting sqref="T4">
    <cfRule type="expression" dxfId="11521" priority="994">
      <formula>$D$1&lt;T4</formula>
    </cfRule>
    <cfRule type="expression" dxfId="11520" priority="995">
      <formula>$D$1&gt;T4</formula>
    </cfRule>
  </conditionalFormatting>
  <conditionalFormatting sqref="T5">
    <cfRule type="cellIs" dxfId="11519" priority="996" operator="equal">
      <formula>5</formula>
    </cfRule>
    <cfRule type="cellIs" dxfId="11518" priority="997" operator="equal">
      <formula>4</formula>
    </cfRule>
    <cfRule type="cellIs" dxfId="11517" priority="998" operator="equal">
      <formula>3</formula>
    </cfRule>
  </conditionalFormatting>
  <conditionalFormatting sqref="T4">
    <cfRule type="expression" dxfId="11516" priority="999">
      <formula>$D$1&lt;T4</formula>
    </cfRule>
    <cfRule type="expression" dxfId="11515" priority="1000">
      <formula>$D$1&gt;T4</formula>
    </cfRule>
  </conditionalFormatting>
  <conditionalFormatting sqref="T4">
    <cfRule type="expression" dxfId="11514" priority="1001">
      <formula>$D$1&lt;T4</formula>
    </cfRule>
    <cfRule type="expression" dxfId="11513" priority="1002">
      <formula>$D$1&gt;T4</formula>
    </cfRule>
  </conditionalFormatting>
  <conditionalFormatting sqref="T4">
    <cfRule type="expression" dxfId="11512" priority="1003">
      <formula>$D$1&lt;T4</formula>
    </cfRule>
    <cfRule type="expression" dxfId="11511" priority="1004">
      <formula>$D$1&gt;T4</formula>
    </cfRule>
  </conditionalFormatting>
  <conditionalFormatting sqref="T4">
    <cfRule type="expression" dxfId="11510" priority="1005">
      <formula>$D$1&lt;T4</formula>
    </cfRule>
    <cfRule type="expression" dxfId="11509" priority="1006">
      <formula>$D$1&gt;T4</formula>
    </cfRule>
  </conditionalFormatting>
  <conditionalFormatting sqref="T4">
    <cfRule type="expression" dxfId="11508" priority="1007">
      <formula>$D$1&lt;T4</formula>
    </cfRule>
    <cfRule type="expression" dxfId="11507" priority="1008">
      <formula>$D$1&gt;T4</formula>
    </cfRule>
  </conditionalFormatting>
  <conditionalFormatting sqref="T4">
    <cfRule type="expression" dxfId="11506" priority="1009">
      <formula>$D$1&lt;T4</formula>
    </cfRule>
    <cfRule type="expression" dxfId="11505" priority="1010">
      <formula>$D$1&gt;T4</formula>
    </cfRule>
  </conditionalFormatting>
  <conditionalFormatting sqref="T4">
    <cfRule type="expression" dxfId="11504" priority="1011">
      <formula>$D$1&lt;T4</formula>
    </cfRule>
    <cfRule type="expression" dxfId="11503" priority="1012">
      <formula>$D$1&gt;T4</formula>
    </cfRule>
  </conditionalFormatting>
  <conditionalFormatting sqref="T4">
    <cfRule type="expression" dxfId="11502" priority="1013">
      <formula>$D$1&lt;T4</formula>
    </cfRule>
    <cfRule type="expression" dxfId="11501" priority="1014">
      <formula>$D$1&gt;T4</formula>
    </cfRule>
  </conditionalFormatting>
  <conditionalFormatting sqref="T4">
    <cfRule type="expression" dxfId="11500" priority="1015">
      <formula>$D$1&lt;T4</formula>
    </cfRule>
    <cfRule type="expression" dxfId="11499" priority="1016">
      <formula>$D$1&gt;T4</formula>
    </cfRule>
  </conditionalFormatting>
  <conditionalFormatting sqref="T4">
    <cfRule type="expression" dxfId="11498" priority="1017">
      <formula>$D$1&lt;T4</formula>
    </cfRule>
    <cfRule type="expression" priority="1018">
      <formula>$D$1&gt;T4</formula>
    </cfRule>
  </conditionalFormatting>
  <conditionalFormatting sqref="T4">
    <cfRule type="expression" priority="1019">
      <formula>$D$1&lt;T4</formula>
    </cfRule>
    <cfRule type="expression" priority="1020">
      <formula>$D$1&gt;T4</formula>
    </cfRule>
  </conditionalFormatting>
  <conditionalFormatting sqref="T4">
    <cfRule type="expression" priority="1021">
      <formula>$D$1&lt;T4</formula>
    </cfRule>
    <cfRule type="expression" priority="1022">
      <formula>$D$1&gt;T4</formula>
    </cfRule>
  </conditionalFormatting>
  <conditionalFormatting sqref="T4">
    <cfRule type="expression" priority="1023">
      <formula>$D$1&lt;T4</formula>
    </cfRule>
    <cfRule type="expression" dxfId="11497" priority="1024">
      <formula>$D$1&gt;T4</formula>
    </cfRule>
  </conditionalFormatting>
  <conditionalFormatting sqref="T4">
    <cfRule type="expression" dxfId="11496" priority="1025">
      <formula>$D$1&lt;T4</formula>
    </cfRule>
    <cfRule type="expression" priority="1026">
      <formula>$D$1&gt;T4</formula>
    </cfRule>
  </conditionalFormatting>
  <conditionalFormatting sqref="T4">
    <cfRule type="expression" priority="1027">
      <formula>$D$1&lt;T4</formula>
    </cfRule>
    <cfRule type="expression" priority="1028">
      <formula>$D$1&gt;T4</formula>
    </cfRule>
  </conditionalFormatting>
  <conditionalFormatting sqref="T4">
    <cfRule type="expression" dxfId="11495" priority="1029">
      <formula>$D$1&lt;T4</formula>
    </cfRule>
    <cfRule type="expression" dxfId="11494" priority="1030">
      <formula>$D$1&gt;T4</formula>
    </cfRule>
  </conditionalFormatting>
  <conditionalFormatting sqref="T4">
    <cfRule type="expression" dxfId="11493" priority="1031">
      <formula>$D$1&lt;T4</formula>
    </cfRule>
    <cfRule type="expression" dxfId="11492" priority="1032">
      <formula>$D$1&gt;T4</formula>
    </cfRule>
  </conditionalFormatting>
  <conditionalFormatting sqref="T4">
    <cfRule type="expression" priority="1033">
      <formula>$D$1&lt;T4</formula>
    </cfRule>
    <cfRule type="expression" priority="1034">
      <formula>$D$1&gt;T4</formula>
    </cfRule>
  </conditionalFormatting>
  <conditionalFormatting sqref="G6:G9">
    <cfRule type="cellIs" priority="1035" operator="equal">
      <formula>5</formula>
    </cfRule>
    <cfRule type="cellIs" dxfId="11491" priority="1036" operator="equal">
      <formula>4</formula>
    </cfRule>
    <cfRule type="cellIs" dxfId="11490" priority="1037" operator="equal">
      <formula>3</formula>
    </cfRule>
  </conditionalFormatting>
  <conditionalFormatting sqref="G12:G14">
    <cfRule type="cellIs" priority="1038" operator="equal">
      <formula>5</formula>
    </cfRule>
    <cfRule type="cellIs" priority="1039" operator="equal">
      <formula>4</formula>
    </cfRule>
    <cfRule type="cellIs" priority="1040" operator="equal">
      <formula>3</formula>
    </cfRule>
  </conditionalFormatting>
  <conditionalFormatting sqref="G16:G18">
    <cfRule type="cellIs" priority="1041" operator="equal">
      <formula>5</formula>
    </cfRule>
    <cfRule type="cellIs" priority="1042" operator="equal">
      <formula>4</formula>
    </cfRule>
    <cfRule type="cellIs" priority="1043" operator="equal">
      <formula>3</formula>
    </cfRule>
  </conditionalFormatting>
  <conditionalFormatting sqref="G20:G37">
    <cfRule type="cellIs" priority="1044" operator="equal">
      <formula>5</formula>
    </cfRule>
    <cfRule type="cellIs" priority="1045" operator="equal">
      <formula>4</formula>
    </cfRule>
    <cfRule type="cellIs" priority="1046" operator="equal">
      <formula>3</formula>
    </cfRule>
  </conditionalFormatting>
  <conditionalFormatting sqref="R3">
    <cfRule type="expression" dxfId="11489" priority="1047">
      <formula>$D$1&lt;R3</formula>
    </cfRule>
    <cfRule type="expression" dxfId="11488" priority="1048">
      <formula>$D$1&gt;R3</formula>
    </cfRule>
  </conditionalFormatting>
  <conditionalFormatting sqref="R3">
    <cfRule type="expression" dxfId="11487" priority="1049">
      <formula>$D$1&lt;R3</formula>
    </cfRule>
    <cfRule type="expression" dxfId="11486" priority="1050">
      <formula>$D$1&gt;R3</formula>
    </cfRule>
  </conditionalFormatting>
  <conditionalFormatting sqref="R3">
    <cfRule type="expression" dxfId="11485" priority="1051">
      <formula>$D$1&lt;R3</formula>
    </cfRule>
    <cfRule type="expression" dxfId="11484" priority="1052">
      <formula>$D$1&gt;R3</formula>
    </cfRule>
  </conditionalFormatting>
  <conditionalFormatting sqref="R3">
    <cfRule type="expression" dxfId="11483" priority="1053">
      <formula>$D$1&lt;R3</formula>
    </cfRule>
    <cfRule type="expression" dxfId="11482" priority="1054">
      <formula>$D$1&gt;R3</formula>
    </cfRule>
  </conditionalFormatting>
  <conditionalFormatting sqref="R3">
    <cfRule type="expression" dxfId="11481" priority="1055">
      <formula>$D$1&lt;R3</formula>
    </cfRule>
    <cfRule type="expression" priority="1056">
      <formula>$D$1&gt;R3</formula>
    </cfRule>
  </conditionalFormatting>
  <conditionalFormatting sqref="R3">
    <cfRule type="expression" priority="1057">
      <formula>$D$1&lt;R3</formula>
    </cfRule>
    <cfRule type="expression" priority="1058">
      <formula>$D$1&gt;R3</formula>
    </cfRule>
  </conditionalFormatting>
  <conditionalFormatting sqref="R3">
    <cfRule type="expression" dxfId="11480" priority="1059">
      <formula>$D$1&lt;R3</formula>
    </cfRule>
    <cfRule type="expression" dxfId="11479" priority="1060">
      <formula>$D$1&gt;R3</formula>
    </cfRule>
  </conditionalFormatting>
  <conditionalFormatting sqref="T3">
    <cfRule type="expression" priority="1061">
      <formula>$D$1&lt;T3</formula>
    </cfRule>
    <cfRule type="expression" priority="1062">
      <formula>$D$1&gt;T3</formula>
    </cfRule>
  </conditionalFormatting>
  <conditionalFormatting sqref="T3">
    <cfRule type="expression" priority="1063">
      <formula>$D$1&lt;T3</formula>
    </cfRule>
    <cfRule type="expression" priority="1064">
      <formula>$D$1&gt;T3</formula>
    </cfRule>
  </conditionalFormatting>
  <conditionalFormatting sqref="T3">
    <cfRule type="expression" priority="1065">
      <formula>$D$1&lt;T3</formula>
    </cfRule>
    <cfRule type="expression" priority="1066">
      <formula>$D$1&gt;T3</formula>
    </cfRule>
  </conditionalFormatting>
  <conditionalFormatting sqref="T3">
    <cfRule type="expression" dxfId="11478" priority="1067">
      <formula>$D$1&lt;T3</formula>
    </cfRule>
    <cfRule type="expression" dxfId="11477" priority="1068">
      <formula>$D$1&gt;T3</formula>
    </cfRule>
  </conditionalFormatting>
  <conditionalFormatting sqref="T3">
    <cfRule type="expression" dxfId="11476" priority="1069">
      <formula>$D$1&lt;T3</formula>
    </cfRule>
    <cfRule type="expression" dxfId="11475" priority="1070">
      <formula>$D$1&gt;T3</formula>
    </cfRule>
  </conditionalFormatting>
  <conditionalFormatting sqref="T3">
    <cfRule type="expression" dxfId="11474" priority="1071">
      <formula>$D$1&lt;T3</formula>
    </cfRule>
    <cfRule type="expression" dxfId="11473" priority="1072">
      <formula>$D$1&gt;T3</formula>
    </cfRule>
  </conditionalFormatting>
  <conditionalFormatting sqref="T3">
    <cfRule type="expression" priority="1073">
      <formula>$D$1&lt;T3</formula>
    </cfRule>
    <cfRule type="expression" priority="1074">
      <formula>$D$1&gt;T3</formula>
    </cfRule>
  </conditionalFormatting>
  <conditionalFormatting sqref="Q32:Q33">
    <cfRule type="cellIs" priority="1075" operator="equal">
      <formula>5</formula>
    </cfRule>
    <cfRule type="cellIs" dxfId="11472" priority="1076" operator="equal">
      <formula>4</formula>
    </cfRule>
    <cfRule type="cellIs" dxfId="11471" priority="1077" operator="equal">
      <formula>3</formula>
    </cfRule>
  </conditionalFormatting>
  <conditionalFormatting sqref="I32:I33">
    <cfRule type="cellIs" priority="1078" operator="equal">
      <formula>5</formula>
    </cfRule>
    <cfRule type="cellIs" priority="1079" operator="equal">
      <formula>4</formula>
    </cfRule>
    <cfRule type="cellIs" priority="1080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MK48"/>
  <sheetViews>
    <sheetView view="pageBreakPreview" topLeftCell="C1" zoomScale="65" zoomScaleNormal="70" zoomScalePageLayoutView="65" workbookViewId="0">
      <selection activeCell="T6" sqref="T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9.6640625" style="15" customWidth="1"/>
    <col min="5" max="5" width="6.6640625" style="15" customWidth="1"/>
    <col min="6" max="6" width="6.6640625" hidden="1" customWidth="1"/>
    <col min="7" max="9" width="8" customWidth="1"/>
    <col min="10" max="10" width="7.5546875" customWidth="1"/>
    <col min="11" max="11" width="7.88671875" customWidth="1"/>
    <col min="12" max="12" width="6.6640625" hidden="1" customWidth="1"/>
    <col min="13" max="14" width="7.6640625" customWidth="1"/>
    <col min="15" max="15" width="8" customWidth="1"/>
    <col min="16" max="16" width="7.5546875" customWidth="1"/>
    <col min="17" max="17" width="7.6640625" customWidth="1"/>
    <col min="18" max="18" width="8.33203125" customWidth="1"/>
    <col min="19" max="19" width="6.44140625" hidden="1" customWidth="1"/>
    <col min="20" max="20" width="7.4414062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7" width="8" style="16" hidden="1" customWidth="1"/>
    <col min="88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03" t="s">
        <v>268</v>
      </c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2534</v>
      </c>
      <c r="B3" s="13"/>
      <c r="C3" s="13"/>
      <c r="D3" s="39" t="s">
        <v>3</v>
      </c>
      <c r="E3" s="40"/>
      <c r="F3" s="204"/>
      <c r="G3" s="204">
        <v>43290</v>
      </c>
      <c r="H3" s="306">
        <v>43204</v>
      </c>
      <c r="I3" s="306"/>
      <c r="J3" s="306">
        <v>43239</v>
      </c>
      <c r="K3" s="306">
        <v>43291</v>
      </c>
      <c r="L3" s="204"/>
      <c r="M3" s="204">
        <v>43259</v>
      </c>
      <c r="N3" s="204"/>
      <c r="O3" s="204">
        <v>43309</v>
      </c>
      <c r="P3" s="204">
        <v>43305</v>
      </c>
      <c r="Q3" s="204">
        <v>43311</v>
      </c>
      <c r="R3" s="331">
        <v>43300</v>
      </c>
      <c r="S3" s="299"/>
      <c r="T3" s="299">
        <v>43287</v>
      </c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3">
      <c r="A6" s="80">
        <v>1</v>
      </c>
      <c r="B6" s="81" t="s">
        <v>36</v>
      </c>
      <c r="C6" s="252" t="s">
        <v>37</v>
      </c>
      <c r="D6" s="253" t="s">
        <v>626</v>
      </c>
      <c r="E6" s="84">
        <v>2534</v>
      </c>
      <c r="F6" s="85"/>
      <c r="G6" s="85" t="s">
        <v>531</v>
      </c>
      <c r="H6" s="85">
        <v>5</v>
      </c>
      <c r="I6" s="85">
        <v>5</v>
      </c>
      <c r="J6" s="85">
        <v>5</v>
      </c>
      <c r="K6" s="85">
        <v>5</v>
      </c>
      <c r="L6" s="85"/>
      <c r="M6" s="85">
        <v>5</v>
      </c>
      <c r="N6" s="85">
        <v>5</v>
      </c>
      <c r="O6" s="85">
        <v>5</v>
      </c>
      <c r="P6" s="85">
        <v>5</v>
      </c>
      <c r="Q6" s="85">
        <v>5</v>
      </c>
      <c r="R6" s="85">
        <v>5</v>
      </c>
      <c r="S6" s="85"/>
      <c r="T6" s="85">
        <v>5</v>
      </c>
      <c r="U6" s="85"/>
      <c r="V6" s="245">
        <f t="shared" ref="V6:V37" si="0">IF(AC6&gt;0,IF(SUM(X6:Y6)/AC6&gt;0,2,IF(AND(SUM(X6:Y6)/AC6=0,Z6/AC6&gt;0),3,IF(AND((AB6/AC6+AA6/AC6)=1,AA6/AC6&gt;0),4,5))),0)</f>
        <v>5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0</v>
      </c>
      <c r="AB6" s="98">
        <f t="shared" ref="AB6:AB37" si="6">COUNTIF(AG6:AV6,AB$5)</f>
        <v>11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5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5</v>
      </c>
      <c r="AL6" s="247">
        <f t="shared" ref="AL6:AL37" si="15">IF(ISERROR(VALUE(LEFT(K6))),LEFT(K6),VALUE(LEFT(K6)))</f>
        <v>5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5</v>
      </c>
      <c r="AO6" s="247">
        <f t="shared" ref="AO6:AO37" si="18">IF(ISERROR(VALUE(LEFT(N6))),LEFT(N6),VALUE(LEFT(N6)))</f>
        <v>5</v>
      </c>
      <c r="AP6" s="247">
        <f t="shared" ref="AP6:AP37" si="19">IF(ISERROR(VALUE(LEFT(O6))),LEFT(O6),VALUE(LEFT(O6)))</f>
        <v>5</v>
      </c>
      <c r="AQ6" s="247">
        <f t="shared" ref="AQ6:AQ37" si="20">IF(ISERROR(VALUE(LEFT(P6))),LEFT(P6),VALUE(LEFT(P6)))</f>
        <v>5</v>
      </c>
      <c r="AR6" s="247">
        <f t="shared" ref="AR6:AR37" si="21">IF(ISERROR(VALUE(LEFT(Q6))),LEFT(Q6),VALUE(LEFT(Q6)))</f>
        <v>5</v>
      </c>
      <c r="AS6" s="247">
        <f t="shared" ref="AS6:AS37" si="22">IF(ISERROR(VALUE(LEFT(R6))),LEFT(R6),VALUE(LEFT(R6)))</f>
        <v>5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5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37</v>
      </c>
      <c r="D7" s="253" t="s">
        <v>627</v>
      </c>
      <c r="E7" s="84">
        <v>2534</v>
      </c>
      <c r="F7" s="85"/>
      <c r="G7" s="85" t="s">
        <v>531</v>
      </c>
      <c r="H7" s="85">
        <v>3</v>
      </c>
      <c r="I7" s="85">
        <v>5</v>
      </c>
      <c r="J7" s="85">
        <v>3</v>
      </c>
      <c r="K7" s="85">
        <v>3</v>
      </c>
      <c r="L7" s="85"/>
      <c r="M7" s="85">
        <v>4</v>
      </c>
      <c r="N7" s="85">
        <v>4</v>
      </c>
      <c r="O7" s="85">
        <v>3</v>
      </c>
      <c r="P7" s="85">
        <v>3</v>
      </c>
      <c r="Q7" s="85">
        <v>4</v>
      </c>
      <c r="R7" s="85">
        <v>4</v>
      </c>
      <c r="S7" s="85"/>
      <c r="T7" s="85">
        <v>5</v>
      </c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5</v>
      </c>
      <c r="AA7" s="98">
        <f t="shared" si="5"/>
        <v>4</v>
      </c>
      <c r="AB7" s="98">
        <f t="shared" si="6"/>
        <v>2</v>
      </c>
      <c r="AC7" s="98">
        <f t="shared" si="7"/>
        <v>11</v>
      </c>
      <c r="AD7" s="246">
        <f t="shared" si="8"/>
        <v>3.7272727272727271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3</v>
      </c>
      <c r="AJ7" s="247">
        <f t="shared" si="13"/>
        <v>5</v>
      </c>
      <c r="AK7" s="247">
        <f t="shared" si="14"/>
        <v>3</v>
      </c>
      <c r="AL7" s="247">
        <f t="shared" si="15"/>
        <v>3</v>
      </c>
      <c r="AM7" s="247" t="str">
        <f t="shared" si="16"/>
        <v/>
      </c>
      <c r="AN7" s="247">
        <f t="shared" si="17"/>
        <v>4</v>
      </c>
      <c r="AO7" s="247">
        <f t="shared" si="18"/>
        <v>4</v>
      </c>
      <c r="AP7" s="247">
        <f t="shared" si="19"/>
        <v>3</v>
      </c>
      <c r="AQ7" s="247">
        <f t="shared" si="20"/>
        <v>3</v>
      </c>
      <c r="AR7" s="247">
        <f t="shared" si="21"/>
        <v>4</v>
      </c>
      <c r="AS7" s="247">
        <f t="shared" si="22"/>
        <v>4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628</v>
      </c>
      <c r="E8" s="84">
        <v>2534</v>
      </c>
      <c r="F8" s="85"/>
      <c r="G8" s="85" t="s">
        <v>531</v>
      </c>
      <c r="H8" s="85">
        <v>5</v>
      </c>
      <c r="I8" s="85">
        <v>5</v>
      </c>
      <c r="J8" s="85">
        <v>4</v>
      </c>
      <c r="K8" s="85">
        <v>5</v>
      </c>
      <c r="L8" s="85"/>
      <c r="M8" s="85">
        <v>5</v>
      </c>
      <c r="N8" s="85">
        <v>5</v>
      </c>
      <c r="O8" s="85">
        <v>4</v>
      </c>
      <c r="P8" s="85">
        <v>4</v>
      </c>
      <c r="Q8" s="85">
        <v>5</v>
      </c>
      <c r="R8" s="85">
        <v>5</v>
      </c>
      <c r="S8" s="85"/>
      <c r="T8" s="85">
        <v>5</v>
      </c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3</v>
      </c>
      <c r="AB8" s="98">
        <f t="shared" si="6"/>
        <v>8</v>
      </c>
      <c r="AC8" s="98">
        <f t="shared" si="7"/>
        <v>11</v>
      </c>
      <c r="AD8" s="246">
        <f t="shared" si="8"/>
        <v>4.7272727272727275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5</v>
      </c>
      <c r="AK8" s="247">
        <f t="shared" si="14"/>
        <v>4</v>
      </c>
      <c r="AL8" s="247">
        <f t="shared" si="15"/>
        <v>5</v>
      </c>
      <c r="AM8" s="247" t="str">
        <f t="shared" si="16"/>
        <v/>
      </c>
      <c r="AN8" s="247">
        <f t="shared" si="17"/>
        <v>5</v>
      </c>
      <c r="AO8" s="247">
        <f t="shared" si="18"/>
        <v>5</v>
      </c>
      <c r="AP8" s="247">
        <f t="shared" si="19"/>
        <v>4</v>
      </c>
      <c r="AQ8" s="247">
        <f t="shared" si="20"/>
        <v>4</v>
      </c>
      <c r="AR8" s="247">
        <f t="shared" si="21"/>
        <v>5</v>
      </c>
      <c r="AS8" s="247">
        <f t="shared" si="22"/>
        <v>5</v>
      </c>
      <c r="AT8" s="247" t="str">
        <f t="shared" si="23"/>
        <v/>
      </c>
      <c r="AU8" s="247">
        <f t="shared" si="24"/>
        <v>5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629</v>
      </c>
      <c r="E9" s="84">
        <v>2534</v>
      </c>
      <c r="F9" s="85"/>
      <c r="G9" s="85" t="s">
        <v>531</v>
      </c>
      <c r="H9" s="85">
        <v>3</v>
      </c>
      <c r="I9" s="85">
        <v>4</v>
      </c>
      <c r="J9" s="85">
        <v>3</v>
      </c>
      <c r="K9" s="85">
        <v>3</v>
      </c>
      <c r="L9" s="85"/>
      <c r="M9" s="85">
        <v>3</v>
      </c>
      <c r="N9" s="85">
        <v>4</v>
      </c>
      <c r="O9" s="85">
        <v>3</v>
      </c>
      <c r="P9" s="85">
        <v>4</v>
      </c>
      <c r="Q9" s="85">
        <v>5</v>
      </c>
      <c r="R9" s="85">
        <v>4</v>
      </c>
      <c r="S9" s="85"/>
      <c r="T9" s="85">
        <v>5</v>
      </c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5</v>
      </c>
      <c r="AA9" s="98">
        <f t="shared" si="5"/>
        <v>4</v>
      </c>
      <c r="AB9" s="98">
        <f t="shared" si="6"/>
        <v>2</v>
      </c>
      <c r="AC9" s="98">
        <f t="shared" si="7"/>
        <v>11</v>
      </c>
      <c r="AD9" s="246">
        <f t="shared" si="8"/>
        <v>3.7272727272727271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3</v>
      </c>
      <c r="AJ9" s="247">
        <f t="shared" si="13"/>
        <v>4</v>
      </c>
      <c r="AK9" s="247">
        <f t="shared" si="14"/>
        <v>3</v>
      </c>
      <c r="AL9" s="247">
        <f t="shared" si="15"/>
        <v>3</v>
      </c>
      <c r="AM9" s="247" t="str">
        <f t="shared" si="16"/>
        <v/>
      </c>
      <c r="AN9" s="247">
        <f t="shared" si="17"/>
        <v>3</v>
      </c>
      <c r="AO9" s="247">
        <f t="shared" si="18"/>
        <v>4</v>
      </c>
      <c r="AP9" s="247">
        <f t="shared" si="19"/>
        <v>3</v>
      </c>
      <c r="AQ9" s="247">
        <f t="shared" si="20"/>
        <v>4</v>
      </c>
      <c r="AR9" s="247">
        <f t="shared" si="21"/>
        <v>5</v>
      </c>
      <c r="AS9" s="247">
        <f t="shared" si="22"/>
        <v>4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3">
      <c r="A10" s="80">
        <v>5</v>
      </c>
      <c r="B10" s="81" t="s">
        <v>36</v>
      </c>
      <c r="C10" s="252" t="s">
        <v>37</v>
      </c>
      <c r="D10" s="253" t="s">
        <v>630</v>
      </c>
      <c r="E10" s="84">
        <v>2534</v>
      </c>
      <c r="F10" s="85"/>
      <c r="G10" s="85" t="s">
        <v>531</v>
      </c>
      <c r="H10" s="85">
        <v>5</v>
      </c>
      <c r="I10" s="85">
        <v>5</v>
      </c>
      <c r="J10" s="85">
        <v>4</v>
      </c>
      <c r="K10" s="85">
        <v>5</v>
      </c>
      <c r="L10" s="85"/>
      <c r="M10" s="85">
        <v>5</v>
      </c>
      <c r="N10" s="85">
        <v>4</v>
      </c>
      <c r="O10" s="85">
        <v>5</v>
      </c>
      <c r="P10" s="85">
        <v>4</v>
      </c>
      <c r="Q10" s="85">
        <v>5</v>
      </c>
      <c r="R10" s="85">
        <v>5</v>
      </c>
      <c r="S10" s="85"/>
      <c r="T10" s="85">
        <v>5</v>
      </c>
      <c r="U10" s="85"/>
      <c r="V10" s="245">
        <f t="shared" si="0"/>
        <v>4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0</v>
      </c>
      <c r="AA10" s="98">
        <f t="shared" si="5"/>
        <v>3</v>
      </c>
      <c r="AB10" s="98">
        <f t="shared" si="6"/>
        <v>8</v>
      </c>
      <c r="AC10" s="98">
        <f t="shared" si="7"/>
        <v>11</v>
      </c>
      <c r="AD10" s="246">
        <f t="shared" si="8"/>
        <v>4.7272727272727275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5</v>
      </c>
      <c r="AJ10" s="247">
        <f t="shared" si="13"/>
        <v>5</v>
      </c>
      <c r="AK10" s="247">
        <f t="shared" si="14"/>
        <v>4</v>
      </c>
      <c r="AL10" s="247">
        <f t="shared" si="15"/>
        <v>5</v>
      </c>
      <c r="AM10" s="247" t="str">
        <f t="shared" si="16"/>
        <v/>
      </c>
      <c r="AN10" s="247">
        <f t="shared" si="17"/>
        <v>5</v>
      </c>
      <c r="AO10" s="247">
        <f t="shared" si="18"/>
        <v>4</v>
      </c>
      <c r="AP10" s="247">
        <f t="shared" si="19"/>
        <v>5</v>
      </c>
      <c r="AQ10" s="247">
        <f t="shared" si="20"/>
        <v>4</v>
      </c>
      <c r="AR10" s="247">
        <f t="shared" si="21"/>
        <v>5</v>
      </c>
      <c r="AS10" s="247">
        <f t="shared" si="22"/>
        <v>5</v>
      </c>
      <c r="AT10" s="247" t="str">
        <f t="shared" si="23"/>
        <v/>
      </c>
      <c r="AU10" s="247">
        <f t="shared" si="24"/>
        <v>5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3">
      <c r="A11" s="80">
        <v>6</v>
      </c>
      <c r="B11" s="81" t="s">
        <v>36</v>
      </c>
      <c r="C11" s="252" t="s">
        <v>353</v>
      </c>
      <c r="D11" s="253" t="s">
        <v>631</v>
      </c>
      <c r="E11" s="84">
        <v>2534</v>
      </c>
      <c r="F11" s="85"/>
      <c r="G11" s="85" t="s">
        <v>531</v>
      </c>
      <c r="H11" s="85">
        <v>5</v>
      </c>
      <c r="I11" s="85">
        <v>5</v>
      </c>
      <c r="J11" s="85">
        <v>5</v>
      </c>
      <c r="K11" s="85">
        <v>5</v>
      </c>
      <c r="L11" s="85"/>
      <c r="M11" s="85">
        <v>5</v>
      </c>
      <c r="N11" s="85">
        <v>5</v>
      </c>
      <c r="O11" s="85">
        <v>5</v>
      </c>
      <c r="P11" s="85">
        <v>5</v>
      </c>
      <c r="Q11" s="85">
        <v>5</v>
      </c>
      <c r="R11" s="85">
        <v>5</v>
      </c>
      <c r="S11" s="85"/>
      <c r="T11" s="85">
        <v>5</v>
      </c>
      <c r="U11" s="85"/>
      <c r="V11" s="245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11</v>
      </c>
      <c r="AC11" s="98">
        <f t="shared" si="7"/>
        <v>11</v>
      </c>
      <c r="AD11" s="246">
        <f t="shared" si="8"/>
        <v>5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5</v>
      </c>
      <c r="AJ11" s="247">
        <f t="shared" si="13"/>
        <v>5</v>
      </c>
      <c r="AK11" s="247">
        <f t="shared" si="14"/>
        <v>5</v>
      </c>
      <c r="AL11" s="247">
        <f t="shared" si="15"/>
        <v>5</v>
      </c>
      <c r="AM11" s="247" t="str">
        <f t="shared" si="16"/>
        <v/>
      </c>
      <c r="AN11" s="247">
        <f t="shared" si="17"/>
        <v>5</v>
      </c>
      <c r="AO11" s="247">
        <f t="shared" si="18"/>
        <v>5</v>
      </c>
      <c r="AP11" s="247">
        <f t="shared" si="19"/>
        <v>5</v>
      </c>
      <c r="AQ11" s="247">
        <f t="shared" si="20"/>
        <v>5</v>
      </c>
      <c r="AR11" s="247">
        <f t="shared" si="21"/>
        <v>5</v>
      </c>
      <c r="AS11" s="247">
        <f t="shared" si="22"/>
        <v>5</v>
      </c>
      <c r="AT11" s="247" t="str">
        <f t="shared" si="23"/>
        <v/>
      </c>
      <c r="AU11" s="247">
        <f t="shared" si="24"/>
        <v>5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632</v>
      </c>
      <c r="E12" s="84">
        <v>2534</v>
      </c>
      <c r="F12" s="85"/>
      <c r="G12" s="85" t="s">
        <v>531</v>
      </c>
      <c r="H12" s="85">
        <v>5</v>
      </c>
      <c r="I12" s="85">
        <v>5</v>
      </c>
      <c r="J12" s="85">
        <v>5</v>
      </c>
      <c r="K12" s="85">
        <v>5</v>
      </c>
      <c r="L12" s="85"/>
      <c r="M12" s="85">
        <v>5</v>
      </c>
      <c r="N12" s="85">
        <v>5</v>
      </c>
      <c r="O12" s="85">
        <v>5</v>
      </c>
      <c r="P12" s="85">
        <v>5</v>
      </c>
      <c r="Q12" s="85">
        <v>5</v>
      </c>
      <c r="R12" s="85">
        <v>5</v>
      </c>
      <c r="S12" s="85"/>
      <c r="T12" s="85">
        <v>5</v>
      </c>
      <c r="U12" s="85"/>
      <c r="V12" s="245">
        <f t="shared" si="0"/>
        <v>5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0</v>
      </c>
      <c r="AB12" s="98">
        <f t="shared" si="6"/>
        <v>11</v>
      </c>
      <c r="AC12" s="98">
        <f t="shared" si="7"/>
        <v>11</v>
      </c>
      <c r="AD12" s="246">
        <f t="shared" si="8"/>
        <v>5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5</v>
      </c>
      <c r="AJ12" s="247">
        <f t="shared" si="13"/>
        <v>5</v>
      </c>
      <c r="AK12" s="247">
        <f t="shared" si="14"/>
        <v>5</v>
      </c>
      <c r="AL12" s="247">
        <f t="shared" si="15"/>
        <v>5</v>
      </c>
      <c r="AM12" s="247" t="str">
        <f t="shared" si="16"/>
        <v/>
      </c>
      <c r="AN12" s="247">
        <f t="shared" si="17"/>
        <v>5</v>
      </c>
      <c r="AO12" s="247">
        <f t="shared" si="18"/>
        <v>5</v>
      </c>
      <c r="AP12" s="247">
        <f t="shared" si="19"/>
        <v>5</v>
      </c>
      <c r="AQ12" s="247">
        <f t="shared" si="20"/>
        <v>5</v>
      </c>
      <c r="AR12" s="247">
        <f t="shared" si="21"/>
        <v>5</v>
      </c>
      <c r="AS12" s="247">
        <f t="shared" si="22"/>
        <v>5</v>
      </c>
      <c r="AT12" s="247" t="str">
        <f t="shared" si="23"/>
        <v/>
      </c>
      <c r="AU12" s="247">
        <f t="shared" si="24"/>
        <v>5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3">
      <c r="A13" s="80">
        <v>8</v>
      </c>
      <c r="B13" s="81" t="s">
        <v>36</v>
      </c>
      <c r="C13" s="345" t="s">
        <v>37</v>
      </c>
      <c r="D13" s="336" t="s">
        <v>633</v>
      </c>
      <c r="E13" s="84">
        <v>2534</v>
      </c>
      <c r="F13" s="85"/>
      <c r="G13" s="85" t="s">
        <v>531</v>
      </c>
      <c r="H13" s="85">
        <v>3</v>
      </c>
      <c r="I13" s="85">
        <v>5</v>
      </c>
      <c r="J13" s="85">
        <v>5</v>
      </c>
      <c r="K13" s="85">
        <v>5</v>
      </c>
      <c r="L13" s="85"/>
      <c r="M13" s="85">
        <v>5</v>
      </c>
      <c r="N13" s="85">
        <v>4</v>
      </c>
      <c r="O13" s="85" t="s">
        <v>92</v>
      </c>
      <c r="P13" s="85">
        <v>3</v>
      </c>
      <c r="Q13" s="85">
        <v>4</v>
      </c>
      <c r="R13" s="85">
        <v>5</v>
      </c>
      <c r="S13" s="85"/>
      <c r="T13" s="85">
        <v>5</v>
      </c>
      <c r="U13" s="85"/>
      <c r="V13" s="245">
        <f t="shared" si="0"/>
        <v>2</v>
      </c>
      <c r="W13" s="98">
        <f t="shared" si="1"/>
        <v>0</v>
      </c>
      <c r="X13" s="98">
        <f t="shared" si="2"/>
        <v>0</v>
      </c>
      <c r="Y13" s="98">
        <f t="shared" si="3"/>
        <v>1</v>
      </c>
      <c r="Z13" s="98">
        <f t="shared" si="4"/>
        <v>2</v>
      </c>
      <c r="AA13" s="98">
        <f t="shared" si="5"/>
        <v>2</v>
      </c>
      <c r="AB13" s="98">
        <f t="shared" si="6"/>
        <v>6</v>
      </c>
      <c r="AC13" s="98">
        <f t="shared" si="7"/>
        <v>11</v>
      </c>
      <c r="AD13" s="246">
        <f t="shared" si="8"/>
        <v>4.1818181818181817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3</v>
      </c>
      <c r="AJ13" s="247">
        <f t="shared" si="13"/>
        <v>5</v>
      </c>
      <c r="AK13" s="247">
        <f t="shared" si="14"/>
        <v>5</v>
      </c>
      <c r="AL13" s="247">
        <f t="shared" si="15"/>
        <v>5</v>
      </c>
      <c r="AM13" s="247" t="str">
        <f t="shared" si="16"/>
        <v/>
      </c>
      <c r="AN13" s="247">
        <f t="shared" si="17"/>
        <v>5</v>
      </c>
      <c r="AO13" s="247">
        <f t="shared" si="18"/>
        <v>4</v>
      </c>
      <c r="AP13" s="247">
        <f t="shared" si="19"/>
        <v>2</v>
      </c>
      <c r="AQ13" s="247">
        <f t="shared" si="20"/>
        <v>3</v>
      </c>
      <c r="AR13" s="247">
        <f t="shared" si="21"/>
        <v>4</v>
      </c>
      <c r="AS13" s="247">
        <f t="shared" si="22"/>
        <v>5</v>
      </c>
      <c r="AT13" s="247" t="str">
        <f t="shared" si="23"/>
        <v/>
      </c>
      <c r="AU13" s="247">
        <f t="shared" si="24"/>
        <v>5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3">
      <c r="A14" s="80">
        <v>9</v>
      </c>
      <c r="B14" s="248"/>
      <c r="C14" s="252" t="s">
        <v>37</v>
      </c>
      <c r="D14" s="253" t="s">
        <v>634</v>
      </c>
      <c r="E14" s="84">
        <v>2534</v>
      </c>
      <c r="F14" s="85"/>
      <c r="G14" s="85" t="s">
        <v>531</v>
      </c>
      <c r="H14" s="85">
        <v>3</v>
      </c>
      <c r="I14" s="85">
        <v>4</v>
      </c>
      <c r="J14" s="85">
        <v>4</v>
      </c>
      <c r="K14" s="85">
        <v>4</v>
      </c>
      <c r="L14" s="85"/>
      <c r="M14" s="85">
        <v>3</v>
      </c>
      <c r="N14" s="85">
        <v>4</v>
      </c>
      <c r="O14" s="85">
        <v>4</v>
      </c>
      <c r="P14" s="85">
        <v>4</v>
      </c>
      <c r="Q14" s="85">
        <v>5</v>
      </c>
      <c r="R14" s="85">
        <v>4</v>
      </c>
      <c r="S14" s="85"/>
      <c r="T14" s="85">
        <v>4</v>
      </c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2</v>
      </c>
      <c r="AA14" s="254">
        <f t="shared" si="5"/>
        <v>8</v>
      </c>
      <c r="AB14" s="254">
        <f t="shared" si="6"/>
        <v>1</v>
      </c>
      <c r="AC14" s="254">
        <f t="shared" si="7"/>
        <v>11</v>
      </c>
      <c r="AD14" s="255">
        <f t="shared" si="8"/>
        <v>3.9090909090909092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3</v>
      </c>
      <c r="AJ14" s="247">
        <f t="shared" si="13"/>
        <v>4</v>
      </c>
      <c r="AK14" s="247">
        <f t="shared" si="14"/>
        <v>4</v>
      </c>
      <c r="AL14" s="247">
        <f t="shared" si="15"/>
        <v>4</v>
      </c>
      <c r="AM14" s="247" t="str">
        <f t="shared" si="16"/>
        <v/>
      </c>
      <c r="AN14" s="247">
        <f t="shared" si="17"/>
        <v>3</v>
      </c>
      <c r="AO14" s="247">
        <f t="shared" si="18"/>
        <v>4</v>
      </c>
      <c r="AP14" s="247">
        <f t="shared" si="19"/>
        <v>4</v>
      </c>
      <c r="AQ14" s="247">
        <f t="shared" si="20"/>
        <v>4</v>
      </c>
      <c r="AR14" s="247">
        <f t="shared" si="21"/>
        <v>5</v>
      </c>
      <c r="AS14" s="247">
        <f t="shared" si="22"/>
        <v>4</v>
      </c>
      <c r="AT14" s="247" t="str">
        <f t="shared" si="23"/>
        <v/>
      </c>
      <c r="AU14" s="247">
        <f t="shared" si="24"/>
        <v>4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0">
        <v>10</v>
      </c>
      <c r="B15" s="248"/>
      <c r="C15" s="252" t="s">
        <v>52</v>
      </c>
      <c r="D15" s="301" t="s">
        <v>635</v>
      </c>
      <c r="E15" s="84">
        <v>2534</v>
      </c>
      <c r="F15" s="85"/>
      <c r="G15" s="85" t="s">
        <v>531</v>
      </c>
      <c r="H15" s="85">
        <v>5</v>
      </c>
      <c r="I15" s="85">
        <v>5</v>
      </c>
      <c r="J15" s="85">
        <v>5</v>
      </c>
      <c r="K15" s="85">
        <v>5</v>
      </c>
      <c r="L15" s="85"/>
      <c r="M15" s="85">
        <v>5</v>
      </c>
      <c r="N15" s="85">
        <v>5</v>
      </c>
      <c r="O15" s="85">
        <v>5</v>
      </c>
      <c r="P15" s="85">
        <v>5</v>
      </c>
      <c r="Q15" s="85">
        <v>5</v>
      </c>
      <c r="R15" s="85">
        <v>5</v>
      </c>
      <c r="S15" s="85"/>
      <c r="T15" s="85">
        <v>5</v>
      </c>
      <c r="U15" s="85"/>
      <c r="V15" s="124">
        <f t="shared" si="0"/>
        <v>5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0</v>
      </c>
      <c r="AA15" s="254">
        <f t="shared" si="5"/>
        <v>0</v>
      </c>
      <c r="AB15" s="254">
        <f t="shared" si="6"/>
        <v>11</v>
      </c>
      <c r="AC15" s="254">
        <f t="shared" si="7"/>
        <v>11</v>
      </c>
      <c r="AD15" s="255">
        <f t="shared" si="8"/>
        <v>5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5</v>
      </c>
      <c r="AJ15" s="247">
        <f t="shared" si="13"/>
        <v>5</v>
      </c>
      <c r="AK15" s="247">
        <f t="shared" si="14"/>
        <v>5</v>
      </c>
      <c r="AL15" s="247">
        <f t="shared" si="15"/>
        <v>5</v>
      </c>
      <c r="AM15" s="247" t="str">
        <f t="shared" si="16"/>
        <v/>
      </c>
      <c r="AN15" s="247">
        <f t="shared" si="17"/>
        <v>5</v>
      </c>
      <c r="AO15" s="247">
        <f t="shared" si="18"/>
        <v>5</v>
      </c>
      <c r="AP15" s="247">
        <f t="shared" si="19"/>
        <v>5</v>
      </c>
      <c r="AQ15" s="247">
        <f t="shared" si="20"/>
        <v>5</v>
      </c>
      <c r="AR15" s="247">
        <f t="shared" si="21"/>
        <v>5</v>
      </c>
      <c r="AS15" s="247">
        <f t="shared" si="22"/>
        <v>5</v>
      </c>
      <c r="AT15" s="247" t="str">
        <f t="shared" si="23"/>
        <v/>
      </c>
      <c r="AU15" s="247">
        <f t="shared" si="24"/>
        <v>5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0">
        <v>11</v>
      </c>
      <c r="B16" s="248"/>
      <c r="C16" s="252" t="s">
        <v>37</v>
      </c>
      <c r="D16" s="253" t="s">
        <v>636</v>
      </c>
      <c r="E16" s="84">
        <v>2534</v>
      </c>
      <c r="F16" s="85"/>
      <c r="G16" s="85" t="s">
        <v>531</v>
      </c>
      <c r="H16" s="85">
        <v>3</v>
      </c>
      <c r="I16" s="85">
        <v>5</v>
      </c>
      <c r="J16" s="85">
        <v>5</v>
      </c>
      <c r="K16" s="85">
        <v>4</v>
      </c>
      <c r="L16" s="85"/>
      <c r="M16" s="85">
        <v>4</v>
      </c>
      <c r="N16" s="85">
        <v>5</v>
      </c>
      <c r="O16" s="85">
        <v>4</v>
      </c>
      <c r="P16" s="85">
        <v>3</v>
      </c>
      <c r="Q16" s="85">
        <v>4</v>
      </c>
      <c r="R16" s="85">
        <v>5</v>
      </c>
      <c r="S16" s="85"/>
      <c r="T16" s="85">
        <v>5</v>
      </c>
      <c r="U16" s="85"/>
      <c r="V16" s="124">
        <f t="shared" si="0"/>
        <v>3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2</v>
      </c>
      <c r="AA16" s="254">
        <f t="shared" si="5"/>
        <v>4</v>
      </c>
      <c r="AB16" s="254">
        <f t="shared" si="6"/>
        <v>5</v>
      </c>
      <c r="AC16" s="254">
        <f t="shared" si="7"/>
        <v>11</v>
      </c>
      <c r="AD16" s="255">
        <f t="shared" si="8"/>
        <v>4.2727272727272725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3</v>
      </c>
      <c r="AJ16" s="247">
        <f t="shared" si="13"/>
        <v>5</v>
      </c>
      <c r="AK16" s="247">
        <f t="shared" si="14"/>
        <v>5</v>
      </c>
      <c r="AL16" s="247">
        <f t="shared" si="15"/>
        <v>4</v>
      </c>
      <c r="AM16" s="247" t="str">
        <f t="shared" si="16"/>
        <v/>
      </c>
      <c r="AN16" s="247">
        <f t="shared" si="17"/>
        <v>4</v>
      </c>
      <c r="AO16" s="247">
        <f t="shared" si="18"/>
        <v>5</v>
      </c>
      <c r="AP16" s="247">
        <f t="shared" si="19"/>
        <v>4</v>
      </c>
      <c r="AQ16" s="247">
        <f t="shared" si="20"/>
        <v>3</v>
      </c>
      <c r="AR16" s="247">
        <f t="shared" si="21"/>
        <v>4</v>
      </c>
      <c r="AS16" s="247">
        <f t="shared" si="22"/>
        <v>5</v>
      </c>
      <c r="AT16" s="247" t="str">
        <f t="shared" si="23"/>
        <v/>
      </c>
      <c r="AU16" s="247">
        <f t="shared" si="24"/>
        <v>5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345" t="s">
        <v>37</v>
      </c>
      <c r="D17" s="336" t="s">
        <v>637</v>
      </c>
      <c r="E17" s="84">
        <v>2534</v>
      </c>
      <c r="F17" s="85"/>
      <c r="G17" s="85" t="s">
        <v>531</v>
      </c>
      <c r="H17" s="85">
        <v>3</v>
      </c>
      <c r="I17" s="85">
        <v>3</v>
      </c>
      <c r="J17" s="85">
        <v>3</v>
      </c>
      <c r="K17" s="85">
        <v>3</v>
      </c>
      <c r="L17" s="85"/>
      <c r="M17" s="85">
        <v>3</v>
      </c>
      <c r="N17" s="85">
        <v>4</v>
      </c>
      <c r="O17" s="85" t="s">
        <v>92</v>
      </c>
      <c r="P17" s="85">
        <v>4</v>
      </c>
      <c r="Q17" s="85">
        <v>5</v>
      </c>
      <c r="R17" s="85">
        <v>4</v>
      </c>
      <c r="S17" s="85"/>
      <c r="T17" s="85">
        <v>4</v>
      </c>
      <c r="U17" s="85"/>
      <c r="V17" s="124">
        <f t="shared" si="0"/>
        <v>2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1</v>
      </c>
      <c r="Z17" s="254">
        <f t="shared" si="4"/>
        <v>5</v>
      </c>
      <c r="AA17" s="254">
        <f t="shared" si="5"/>
        <v>4</v>
      </c>
      <c r="AB17" s="254">
        <f t="shared" si="6"/>
        <v>1</v>
      </c>
      <c r="AC17" s="254">
        <f t="shared" si="7"/>
        <v>11</v>
      </c>
      <c r="AD17" s="255">
        <f t="shared" si="8"/>
        <v>3.4545454545454546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3</v>
      </c>
      <c r="AJ17" s="247">
        <f t="shared" si="13"/>
        <v>3</v>
      </c>
      <c r="AK17" s="247">
        <f t="shared" si="14"/>
        <v>3</v>
      </c>
      <c r="AL17" s="247">
        <f t="shared" si="15"/>
        <v>3</v>
      </c>
      <c r="AM17" s="247" t="str">
        <f t="shared" si="16"/>
        <v/>
      </c>
      <c r="AN17" s="247">
        <f t="shared" si="17"/>
        <v>3</v>
      </c>
      <c r="AO17" s="247">
        <f t="shared" si="18"/>
        <v>4</v>
      </c>
      <c r="AP17" s="247">
        <f t="shared" si="19"/>
        <v>2</v>
      </c>
      <c r="AQ17" s="247">
        <f t="shared" si="20"/>
        <v>4</v>
      </c>
      <c r="AR17" s="247">
        <f t="shared" si="21"/>
        <v>5</v>
      </c>
      <c r="AS17" s="247">
        <f t="shared" si="22"/>
        <v>4</v>
      </c>
      <c r="AT17" s="247" t="str">
        <f t="shared" si="23"/>
        <v/>
      </c>
      <c r="AU17" s="247">
        <f t="shared" si="24"/>
        <v>4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0">
        <v>13</v>
      </c>
      <c r="B18" s="199"/>
      <c r="C18" s="252" t="s">
        <v>37</v>
      </c>
      <c r="D18" s="336" t="s">
        <v>638</v>
      </c>
      <c r="E18" s="84">
        <v>2534</v>
      </c>
      <c r="F18" s="85"/>
      <c r="G18" s="85" t="s">
        <v>531</v>
      </c>
      <c r="H18" s="85">
        <v>5</v>
      </c>
      <c r="I18" s="85">
        <v>4</v>
      </c>
      <c r="J18" s="85">
        <v>4</v>
      </c>
      <c r="K18" s="85">
        <v>4</v>
      </c>
      <c r="L18" s="85"/>
      <c r="M18" s="85">
        <v>3</v>
      </c>
      <c r="N18" s="85">
        <v>3</v>
      </c>
      <c r="O18" s="85" t="s">
        <v>166</v>
      </c>
      <c r="P18" s="85">
        <v>4</v>
      </c>
      <c r="Q18" s="85">
        <v>5</v>
      </c>
      <c r="R18" s="85">
        <v>4</v>
      </c>
      <c r="S18" s="85"/>
      <c r="T18" s="85">
        <v>5</v>
      </c>
      <c r="U18" s="85"/>
      <c r="V18" s="124">
        <f t="shared" si="0"/>
        <v>2</v>
      </c>
      <c r="W18" s="254">
        <f t="shared" si="1"/>
        <v>0</v>
      </c>
      <c r="X18" s="254">
        <f t="shared" si="27"/>
        <v>0</v>
      </c>
      <c r="Y18" s="254">
        <f t="shared" si="3"/>
        <v>1</v>
      </c>
      <c r="Z18" s="254">
        <f t="shared" si="4"/>
        <v>2</v>
      </c>
      <c r="AA18" s="254">
        <f t="shared" si="5"/>
        <v>5</v>
      </c>
      <c r="AB18" s="254">
        <f t="shared" si="6"/>
        <v>3</v>
      </c>
      <c r="AC18" s="254">
        <f t="shared" si="7"/>
        <v>11</v>
      </c>
      <c r="AD18" s="255">
        <f t="shared" si="8"/>
        <v>3.9090909090909092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4</v>
      </c>
      <c r="AK18" s="247">
        <f t="shared" si="14"/>
        <v>4</v>
      </c>
      <c r="AL18" s="247">
        <f t="shared" si="15"/>
        <v>4</v>
      </c>
      <c r="AM18" s="247" t="str">
        <f t="shared" si="16"/>
        <v/>
      </c>
      <c r="AN18" s="247">
        <f t="shared" si="17"/>
        <v>3</v>
      </c>
      <c r="AO18" s="247">
        <f t="shared" si="18"/>
        <v>3</v>
      </c>
      <c r="AP18" s="247">
        <f t="shared" si="19"/>
        <v>2</v>
      </c>
      <c r="AQ18" s="247">
        <f t="shared" si="20"/>
        <v>4</v>
      </c>
      <c r="AR18" s="247">
        <f t="shared" si="21"/>
        <v>5</v>
      </c>
      <c r="AS18" s="247">
        <f t="shared" si="22"/>
        <v>4</v>
      </c>
      <c r="AT18" s="247" t="str">
        <f t="shared" si="23"/>
        <v/>
      </c>
      <c r="AU18" s="247">
        <f t="shared" si="24"/>
        <v>5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252" t="s">
        <v>52</v>
      </c>
      <c r="D19" s="253" t="s">
        <v>639</v>
      </c>
      <c r="E19" s="84">
        <v>2534</v>
      </c>
      <c r="F19" s="85"/>
      <c r="G19" s="85" t="s">
        <v>531</v>
      </c>
      <c r="H19" s="85">
        <v>5</v>
      </c>
      <c r="I19" s="182">
        <v>5</v>
      </c>
      <c r="J19" s="85">
        <v>4</v>
      </c>
      <c r="K19" s="85">
        <v>3</v>
      </c>
      <c r="L19" s="85"/>
      <c r="M19" s="85">
        <v>4</v>
      </c>
      <c r="N19" s="85">
        <v>5</v>
      </c>
      <c r="O19" s="85">
        <v>5</v>
      </c>
      <c r="P19" s="85">
        <v>4</v>
      </c>
      <c r="Q19" s="85">
        <v>5</v>
      </c>
      <c r="R19" s="85">
        <v>4</v>
      </c>
      <c r="S19" s="85"/>
      <c r="T19" s="85">
        <v>5</v>
      </c>
      <c r="U19" s="85"/>
      <c r="V19" s="124">
        <f t="shared" si="0"/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1</v>
      </c>
      <c r="AA19" s="254">
        <f t="shared" si="5"/>
        <v>4</v>
      </c>
      <c r="AB19" s="254">
        <f t="shared" si="6"/>
        <v>6</v>
      </c>
      <c r="AC19" s="254">
        <f t="shared" si="7"/>
        <v>11</v>
      </c>
      <c r="AD19" s="255">
        <f t="shared" si="8"/>
        <v>4.4545454545454541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5</v>
      </c>
      <c r="AJ19" s="247">
        <f t="shared" si="13"/>
        <v>5</v>
      </c>
      <c r="AK19" s="247">
        <f t="shared" si="14"/>
        <v>4</v>
      </c>
      <c r="AL19" s="247">
        <f t="shared" si="15"/>
        <v>3</v>
      </c>
      <c r="AM19" s="247" t="str">
        <f t="shared" si="16"/>
        <v/>
      </c>
      <c r="AN19" s="247">
        <f t="shared" si="17"/>
        <v>4</v>
      </c>
      <c r="AO19" s="247">
        <f t="shared" si="18"/>
        <v>5</v>
      </c>
      <c r="AP19" s="247">
        <f t="shared" si="19"/>
        <v>5</v>
      </c>
      <c r="AQ19" s="247">
        <f t="shared" si="20"/>
        <v>4</v>
      </c>
      <c r="AR19" s="247">
        <f t="shared" si="21"/>
        <v>5</v>
      </c>
      <c r="AS19" s="247">
        <f t="shared" si="22"/>
        <v>4</v>
      </c>
      <c r="AT19" s="247" t="str">
        <f t="shared" si="23"/>
        <v/>
      </c>
      <c r="AU19" s="247">
        <f t="shared" si="24"/>
        <v>5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0">
        <v>15</v>
      </c>
      <c r="B20" s="199"/>
      <c r="C20" s="252" t="s">
        <v>37</v>
      </c>
      <c r="D20" s="253" t="s">
        <v>640</v>
      </c>
      <c r="E20" s="84">
        <v>2534</v>
      </c>
      <c r="F20" s="85"/>
      <c r="G20" s="85" t="s">
        <v>531</v>
      </c>
      <c r="H20" s="85">
        <v>3</v>
      </c>
      <c r="I20" s="85">
        <v>5</v>
      </c>
      <c r="J20" s="85">
        <v>4</v>
      </c>
      <c r="K20" s="85">
        <v>3</v>
      </c>
      <c r="L20" s="85"/>
      <c r="M20" s="85">
        <v>3</v>
      </c>
      <c r="N20" s="85">
        <v>5</v>
      </c>
      <c r="O20" s="85">
        <v>4</v>
      </c>
      <c r="P20" s="85">
        <v>3</v>
      </c>
      <c r="Q20" s="85">
        <v>5</v>
      </c>
      <c r="R20" s="85">
        <v>5</v>
      </c>
      <c r="S20" s="85"/>
      <c r="T20" s="85">
        <v>5</v>
      </c>
      <c r="U20" s="85"/>
      <c r="V20" s="124">
        <f t="shared" si="0"/>
        <v>3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4</v>
      </c>
      <c r="AA20" s="254">
        <f t="shared" si="5"/>
        <v>2</v>
      </c>
      <c r="AB20" s="254">
        <f t="shared" si="6"/>
        <v>5</v>
      </c>
      <c r="AC20" s="254">
        <f t="shared" si="7"/>
        <v>11</v>
      </c>
      <c r="AD20" s="255">
        <f t="shared" si="8"/>
        <v>4.0909090909090908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3</v>
      </c>
      <c r="AJ20" s="247">
        <f t="shared" si="13"/>
        <v>5</v>
      </c>
      <c r="AK20" s="247">
        <f t="shared" si="14"/>
        <v>4</v>
      </c>
      <c r="AL20" s="247">
        <f t="shared" si="15"/>
        <v>3</v>
      </c>
      <c r="AM20" s="247" t="str">
        <f t="shared" si="16"/>
        <v/>
      </c>
      <c r="AN20" s="247">
        <f t="shared" si="17"/>
        <v>3</v>
      </c>
      <c r="AO20" s="247">
        <f t="shared" si="18"/>
        <v>5</v>
      </c>
      <c r="AP20" s="247">
        <f t="shared" si="19"/>
        <v>4</v>
      </c>
      <c r="AQ20" s="247">
        <f t="shared" si="20"/>
        <v>3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5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0">
        <v>16</v>
      </c>
      <c r="B21" s="199"/>
      <c r="C21" s="345" t="s">
        <v>37</v>
      </c>
      <c r="D21" s="336" t="s">
        <v>641</v>
      </c>
      <c r="E21" s="84">
        <v>2534</v>
      </c>
      <c r="F21" s="85"/>
      <c r="G21" s="85" t="s">
        <v>531</v>
      </c>
      <c r="H21" s="85">
        <v>4</v>
      </c>
      <c r="I21" s="85">
        <v>5</v>
      </c>
      <c r="J21" s="85">
        <v>4</v>
      </c>
      <c r="K21" s="85">
        <v>5</v>
      </c>
      <c r="L21" s="85"/>
      <c r="M21" s="85">
        <v>4</v>
      </c>
      <c r="N21" s="85">
        <v>4</v>
      </c>
      <c r="O21" s="85" t="s">
        <v>92</v>
      </c>
      <c r="P21" s="85">
        <v>4</v>
      </c>
      <c r="Q21" s="85">
        <v>5</v>
      </c>
      <c r="R21" s="85">
        <v>5</v>
      </c>
      <c r="S21" s="85"/>
      <c r="T21" s="85">
        <v>5</v>
      </c>
      <c r="U21" s="85"/>
      <c r="V21" s="124">
        <f t="shared" si="0"/>
        <v>2</v>
      </c>
      <c r="W21" s="254">
        <f t="shared" si="1"/>
        <v>0</v>
      </c>
      <c r="X21" s="254">
        <f t="shared" si="27"/>
        <v>0</v>
      </c>
      <c r="Y21" s="254">
        <f t="shared" si="3"/>
        <v>1</v>
      </c>
      <c r="Z21" s="254">
        <f t="shared" si="4"/>
        <v>0</v>
      </c>
      <c r="AA21" s="254">
        <f t="shared" si="5"/>
        <v>5</v>
      </c>
      <c r="AB21" s="254">
        <f t="shared" si="6"/>
        <v>5</v>
      </c>
      <c r="AC21" s="254">
        <f t="shared" si="7"/>
        <v>11</v>
      </c>
      <c r="AD21" s="255">
        <f t="shared" si="8"/>
        <v>4.2727272727272725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4</v>
      </c>
      <c r="AJ21" s="247">
        <f t="shared" si="13"/>
        <v>5</v>
      </c>
      <c r="AK21" s="247">
        <f t="shared" si="14"/>
        <v>4</v>
      </c>
      <c r="AL21" s="247">
        <f t="shared" si="15"/>
        <v>5</v>
      </c>
      <c r="AM21" s="247" t="str">
        <f t="shared" si="16"/>
        <v/>
      </c>
      <c r="AN21" s="247">
        <f t="shared" si="17"/>
        <v>4</v>
      </c>
      <c r="AO21" s="247">
        <f t="shared" si="18"/>
        <v>4</v>
      </c>
      <c r="AP21" s="247">
        <f t="shared" si="19"/>
        <v>2</v>
      </c>
      <c r="AQ21" s="247">
        <f t="shared" si="20"/>
        <v>4</v>
      </c>
      <c r="AR21" s="247">
        <f t="shared" si="21"/>
        <v>5</v>
      </c>
      <c r="AS21" s="247">
        <f t="shared" si="22"/>
        <v>5</v>
      </c>
      <c r="AT21" s="247" t="str">
        <f t="shared" si="23"/>
        <v/>
      </c>
      <c r="AU21" s="247">
        <f t="shared" si="24"/>
        <v>5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0">
        <v>17</v>
      </c>
      <c r="B22" s="199"/>
      <c r="C22" s="252" t="s">
        <v>37</v>
      </c>
      <c r="D22" s="253" t="s">
        <v>642</v>
      </c>
      <c r="E22" s="84">
        <v>2534</v>
      </c>
      <c r="F22" s="85"/>
      <c r="G22" s="85" t="s">
        <v>531</v>
      </c>
      <c r="H22" s="85">
        <v>4</v>
      </c>
      <c r="I22" s="85">
        <v>5</v>
      </c>
      <c r="J22" s="85">
        <v>4</v>
      </c>
      <c r="K22" s="85">
        <v>3</v>
      </c>
      <c r="L22" s="85"/>
      <c r="M22" s="85">
        <v>3</v>
      </c>
      <c r="N22" s="85">
        <v>4</v>
      </c>
      <c r="O22" s="85">
        <v>3</v>
      </c>
      <c r="P22" s="85">
        <v>4</v>
      </c>
      <c r="Q22" s="85">
        <v>3</v>
      </c>
      <c r="R22" s="85">
        <v>4</v>
      </c>
      <c r="S22" s="85"/>
      <c r="T22" s="85">
        <v>5</v>
      </c>
      <c r="U22" s="85"/>
      <c r="V22" s="124">
        <f t="shared" si="0"/>
        <v>3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4</v>
      </c>
      <c r="AA22" s="254">
        <f t="shared" si="5"/>
        <v>5</v>
      </c>
      <c r="AB22" s="254">
        <f t="shared" si="6"/>
        <v>2</v>
      </c>
      <c r="AC22" s="254">
        <f t="shared" si="7"/>
        <v>11</v>
      </c>
      <c r="AD22" s="255">
        <f t="shared" si="8"/>
        <v>3.8181818181818183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4</v>
      </c>
      <c r="AJ22" s="247">
        <f t="shared" si="13"/>
        <v>5</v>
      </c>
      <c r="AK22" s="247">
        <f t="shared" si="14"/>
        <v>4</v>
      </c>
      <c r="AL22" s="247">
        <f t="shared" si="15"/>
        <v>3</v>
      </c>
      <c r="AM22" s="247" t="str">
        <f t="shared" si="16"/>
        <v/>
      </c>
      <c r="AN22" s="247">
        <f t="shared" si="17"/>
        <v>3</v>
      </c>
      <c r="AO22" s="247">
        <f t="shared" si="18"/>
        <v>4</v>
      </c>
      <c r="AP22" s="247">
        <f t="shared" si="19"/>
        <v>3</v>
      </c>
      <c r="AQ22" s="247">
        <f t="shared" si="20"/>
        <v>4</v>
      </c>
      <c r="AR22" s="247">
        <f t="shared" si="21"/>
        <v>3</v>
      </c>
      <c r="AS22" s="247">
        <f t="shared" si="22"/>
        <v>4</v>
      </c>
      <c r="AT22" s="247" t="str">
        <f t="shared" si="23"/>
        <v/>
      </c>
      <c r="AU22" s="247">
        <f t="shared" si="24"/>
        <v>5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0">
        <v>18</v>
      </c>
      <c r="B23" s="199"/>
      <c r="C23" s="252" t="s">
        <v>37</v>
      </c>
      <c r="D23" s="336" t="s">
        <v>643</v>
      </c>
      <c r="E23" s="84">
        <v>2534</v>
      </c>
      <c r="F23" s="85"/>
      <c r="G23" s="85" t="s">
        <v>531</v>
      </c>
      <c r="H23" s="85">
        <v>5</v>
      </c>
      <c r="I23" s="85">
        <v>5</v>
      </c>
      <c r="J23" s="85">
        <v>5</v>
      </c>
      <c r="K23" s="85">
        <v>5</v>
      </c>
      <c r="L23" s="85"/>
      <c r="M23" s="85">
        <v>5</v>
      </c>
      <c r="N23" s="85">
        <v>5</v>
      </c>
      <c r="O23" s="85" t="s">
        <v>92</v>
      </c>
      <c r="P23" s="85">
        <v>5</v>
      </c>
      <c r="Q23" s="85">
        <v>5</v>
      </c>
      <c r="R23" s="85">
        <v>5</v>
      </c>
      <c r="S23" s="85"/>
      <c r="T23" s="85">
        <v>5</v>
      </c>
      <c r="U23" s="85"/>
      <c r="V23" s="124">
        <f t="shared" si="0"/>
        <v>2</v>
      </c>
      <c r="W23" s="254">
        <f t="shared" si="1"/>
        <v>0</v>
      </c>
      <c r="X23" s="254">
        <f t="shared" si="27"/>
        <v>0</v>
      </c>
      <c r="Y23" s="254">
        <f t="shared" si="3"/>
        <v>1</v>
      </c>
      <c r="Z23" s="254">
        <f t="shared" si="4"/>
        <v>0</v>
      </c>
      <c r="AA23" s="254">
        <f t="shared" si="5"/>
        <v>0</v>
      </c>
      <c r="AB23" s="254">
        <f t="shared" si="6"/>
        <v>10</v>
      </c>
      <c r="AC23" s="254">
        <f t="shared" si="7"/>
        <v>11</v>
      </c>
      <c r="AD23" s="255">
        <f t="shared" si="8"/>
        <v>4.7272727272727275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5</v>
      </c>
      <c r="AJ23" s="247">
        <f t="shared" si="13"/>
        <v>5</v>
      </c>
      <c r="AK23" s="247">
        <f t="shared" si="14"/>
        <v>5</v>
      </c>
      <c r="AL23" s="247">
        <f t="shared" si="15"/>
        <v>5</v>
      </c>
      <c r="AM23" s="247" t="str">
        <f t="shared" si="16"/>
        <v/>
      </c>
      <c r="AN23" s="247">
        <f t="shared" si="17"/>
        <v>5</v>
      </c>
      <c r="AO23" s="247">
        <f t="shared" si="18"/>
        <v>5</v>
      </c>
      <c r="AP23" s="247">
        <f t="shared" si="19"/>
        <v>2</v>
      </c>
      <c r="AQ23" s="247">
        <f t="shared" si="20"/>
        <v>5</v>
      </c>
      <c r="AR23" s="247">
        <f t="shared" si="21"/>
        <v>5</v>
      </c>
      <c r="AS23" s="247">
        <f t="shared" si="22"/>
        <v>5</v>
      </c>
      <c r="AT23" s="247" t="str">
        <f t="shared" si="23"/>
        <v/>
      </c>
      <c r="AU23" s="247">
        <f t="shared" si="24"/>
        <v>5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0">
        <v>19</v>
      </c>
      <c r="B24" s="199"/>
      <c r="C24" s="252" t="s">
        <v>37</v>
      </c>
      <c r="D24" s="253" t="s">
        <v>644</v>
      </c>
      <c r="E24" s="84">
        <v>2534</v>
      </c>
      <c r="F24" s="85"/>
      <c r="G24" s="85" t="s">
        <v>531</v>
      </c>
      <c r="H24" s="85">
        <v>4</v>
      </c>
      <c r="I24" s="85">
        <v>5</v>
      </c>
      <c r="J24" s="85">
        <v>4</v>
      </c>
      <c r="K24" s="85">
        <v>4</v>
      </c>
      <c r="L24" s="85"/>
      <c r="M24" s="85">
        <v>3</v>
      </c>
      <c r="N24" s="85">
        <v>3</v>
      </c>
      <c r="O24" s="85">
        <v>5</v>
      </c>
      <c r="P24" s="85">
        <v>4</v>
      </c>
      <c r="Q24" s="85">
        <v>5</v>
      </c>
      <c r="R24" s="85">
        <v>4</v>
      </c>
      <c r="S24" s="85"/>
      <c r="T24" s="85">
        <v>5</v>
      </c>
      <c r="U24" s="85"/>
      <c r="V24" s="124">
        <f t="shared" si="0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2</v>
      </c>
      <c r="AA24" s="254">
        <f t="shared" si="5"/>
        <v>5</v>
      </c>
      <c r="AB24" s="254">
        <f t="shared" si="6"/>
        <v>4</v>
      </c>
      <c r="AC24" s="254">
        <f t="shared" si="7"/>
        <v>11</v>
      </c>
      <c r="AD24" s="255">
        <f t="shared" si="8"/>
        <v>4.1818181818181817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4</v>
      </c>
      <c r="AJ24" s="247">
        <f t="shared" si="13"/>
        <v>5</v>
      </c>
      <c r="AK24" s="247">
        <f t="shared" si="14"/>
        <v>4</v>
      </c>
      <c r="AL24" s="247">
        <f t="shared" si="15"/>
        <v>4</v>
      </c>
      <c r="AM24" s="247" t="str">
        <f t="shared" si="16"/>
        <v/>
      </c>
      <c r="AN24" s="247">
        <f t="shared" si="17"/>
        <v>3</v>
      </c>
      <c r="AO24" s="247">
        <f t="shared" si="18"/>
        <v>3</v>
      </c>
      <c r="AP24" s="247">
        <f t="shared" si="19"/>
        <v>5</v>
      </c>
      <c r="AQ24" s="247">
        <f t="shared" si="20"/>
        <v>4</v>
      </c>
      <c r="AR24" s="247">
        <f t="shared" si="21"/>
        <v>5</v>
      </c>
      <c r="AS24" s="247">
        <f t="shared" si="22"/>
        <v>4</v>
      </c>
      <c r="AT24" s="247" t="str">
        <f t="shared" si="23"/>
        <v/>
      </c>
      <c r="AU24" s="247">
        <f t="shared" si="24"/>
        <v>5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0">
        <v>20</v>
      </c>
      <c r="B25" s="199"/>
      <c r="C25" s="252" t="s">
        <v>37</v>
      </c>
      <c r="D25" s="253" t="s">
        <v>645</v>
      </c>
      <c r="E25" s="84">
        <v>2534</v>
      </c>
      <c r="F25" s="85"/>
      <c r="G25" s="85" t="s">
        <v>531</v>
      </c>
      <c r="H25" s="85">
        <v>3</v>
      </c>
      <c r="I25" s="85">
        <v>5</v>
      </c>
      <c r="J25" s="85">
        <v>4</v>
      </c>
      <c r="K25" s="85">
        <v>5</v>
      </c>
      <c r="L25" s="85"/>
      <c r="M25" s="85">
        <v>4</v>
      </c>
      <c r="N25" s="85">
        <v>5</v>
      </c>
      <c r="O25" s="85">
        <v>4</v>
      </c>
      <c r="P25" s="85">
        <v>4</v>
      </c>
      <c r="Q25" s="85">
        <v>5</v>
      </c>
      <c r="R25" s="85">
        <v>5</v>
      </c>
      <c r="S25" s="85"/>
      <c r="T25" s="85">
        <v>5</v>
      </c>
      <c r="U25" s="85"/>
      <c r="V25" s="124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1</v>
      </c>
      <c r="AA25" s="254">
        <f t="shared" si="5"/>
        <v>4</v>
      </c>
      <c r="AB25" s="254">
        <f t="shared" si="6"/>
        <v>6</v>
      </c>
      <c r="AC25" s="254">
        <f t="shared" si="7"/>
        <v>11</v>
      </c>
      <c r="AD25" s="255">
        <f t="shared" si="8"/>
        <v>4.4545454545454541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3</v>
      </c>
      <c r="AJ25" s="247">
        <f t="shared" si="13"/>
        <v>5</v>
      </c>
      <c r="AK25" s="247">
        <f t="shared" si="14"/>
        <v>4</v>
      </c>
      <c r="AL25" s="247">
        <f t="shared" si="15"/>
        <v>5</v>
      </c>
      <c r="AM25" s="247" t="str">
        <f t="shared" si="16"/>
        <v/>
      </c>
      <c r="AN25" s="247">
        <f t="shared" si="17"/>
        <v>4</v>
      </c>
      <c r="AO25" s="247">
        <f t="shared" si="18"/>
        <v>5</v>
      </c>
      <c r="AP25" s="247">
        <f t="shared" si="19"/>
        <v>4</v>
      </c>
      <c r="AQ25" s="247">
        <f t="shared" si="20"/>
        <v>4</v>
      </c>
      <c r="AR25" s="247">
        <f t="shared" si="21"/>
        <v>5</v>
      </c>
      <c r="AS25" s="247">
        <f t="shared" si="22"/>
        <v>5</v>
      </c>
      <c r="AT25" s="247" t="str">
        <f t="shared" si="23"/>
        <v/>
      </c>
      <c r="AU25" s="247">
        <f t="shared" si="24"/>
        <v>5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0">
        <v>21</v>
      </c>
      <c r="B26" s="199"/>
      <c r="C26" s="252" t="s">
        <v>37</v>
      </c>
      <c r="D26" s="253" t="s">
        <v>646</v>
      </c>
      <c r="E26" s="84">
        <v>2534</v>
      </c>
      <c r="F26" s="85"/>
      <c r="G26" s="85" t="s">
        <v>531</v>
      </c>
      <c r="H26" s="85">
        <v>5</v>
      </c>
      <c r="I26" s="85">
        <v>5</v>
      </c>
      <c r="J26" s="85">
        <v>4</v>
      </c>
      <c r="K26" s="85">
        <v>3</v>
      </c>
      <c r="L26" s="85"/>
      <c r="M26" s="85">
        <v>3</v>
      </c>
      <c r="N26" s="85">
        <v>4</v>
      </c>
      <c r="O26" s="85">
        <v>3</v>
      </c>
      <c r="P26" s="85">
        <v>4</v>
      </c>
      <c r="Q26" s="85">
        <v>5</v>
      </c>
      <c r="R26" s="85">
        <v>4</v>
      </c>
      <c r="S26" s="85"/>
      <c r="T26" s="85">
        <v>5</v>
      </c>
      <c r="U26" s="85"/>
      <c r="V26" s="124">
        <f t="shared" si="0"/>
        <v>3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3</v>
      </c>
      <c r="AA26" s="254">
        <f t="shared" si="5"/>
        <v>4</v>
      </c>
      <c r="AB26" s="254">
        <f t="shared" si="6"/>
        <v>4</v>
      </c>
      <c r="AC26" s="254">
        <f t="shared" si="7"/>
        <v>11</v>
      </c>
      <c r="AD26" s="255">
        <f t="shared" si="8"/>
        <v>4.0909090909090908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5</v>
      </c>
      <c r="AJ26" s="247">
        <f t="shared" si="13"/>
        <v>5</v>
      </c>
      <c r="AK26" s="247">
        <f t="shared" si="14"/>
        <v>4</v>
      </c>
      <c r="AL26" s="247">
        <f t="shared" si="15"/>
        <v>3</v>
      </c>
      <c r="AM26" s="247" t="str">
        <f t="shared" si="16"/>
        <v/>
      </c>
      <c r="AN26" s="247">
        <f t="shared" si="17"/>
        <v>3</v>
      </c>
      <c r="AO26" s="247">
        <f t="shared" si="18"/>
        <v>4</v>
      </c>
      <c r="AP26" s="247">
        <f t="shared" si="19"/>
        <v>3</v>
      </c>
      <c r="AQ26" s="247">
        <f t="shared" si="20"/>
        <v>4</v>
      </c>
      <c r="AR26" s="247">
        <f t="shared" si="21"/>
        <v>5</v>
      </c>
      <c r="AS26" s="247">
        <f t="shared" si="22"/>
        <v>4</v>
      </c>
      <c r="AT26" s="247" t="str">
        <f t="shared" si="23"/>
        <v/>
      </c>
      <c r="AU26" s="247">
        <f t="shared" si="24"/>
        <v>5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0">
        <v>22</v>
      </c>
      <c r="B27" s="199"/>
      <c r="C27" s="252" t="s">
        <v>37</v>
      </c>
      <c r="D27" s="253" t="s">
        <v>647</v>
      </c>
      <c r="E27" s="84">
        <v>2534</v>
      </c>
      <c r="F27" s="85"/>
      <c r="G27" s="85" t="s">
        <v>531</v>
      </c>
      <c r="H27" s="85">
        <v>3</v>
      </c>
      <c r="I27" s="85">
        <v>4</v>
      </c>
      <c r="J27" s="85">
        <v>5</v>
      </c>
      <c r="K27" s="85">
        <v>4</v>
      </c>
      <c r="L27" s="85"/>
      <c r="M27" s="85">
        <v>5</v>
      </c>
      <c r="N27" s="85">
        <v>4</v>
      </c>
      <c r="O27" s="85">
        <v>4</v>
      </c>
      <c r="P27" s="85">
        <v>4</v>
      </c>
      <c r="Q27" s="85">
        <v>5</v>
      </c>
      <c r="R27" s="85">
        <v>4</v>
      </c>
      <c r="S27" s="85"/>
      <c r="T27" s="85">
        <v>4</v>
      </c>
      <c r="U27" s="85"/>
      <c r="V27" s="124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1</v>
      </c>
      <c r="AA27" s="254">
        <f t="shared" si="5"/>
        <v>7</v>
      </c>
      <c r="AB27" s="254">
        <f t="shared" si="6"/>
        <v>3</v>
      </c>
      <c r="AC27" s="254">
        <f t="shared" si="7"/>
        <v>11</v>
      </c>
      <c r="AD27" s="255">
        <f t="shared" si="8"/>
        <v>4.1818181818181817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3</v>
      </c>
      <c r="AJ27" s="247">
        <f t="shared" si="13"/>
        <v>4</v>
      </c>
      <c r="AK27" s="247">
        <f t="shared" si="14"/>
        <v>5</v>
      </c>
      <c r="AL27" s="247">
        <f t="shared" si="15"/>
        <v>4</v>
      </c>
      <c r="AM27" s="247" t="str">
        <f t="shared" si="16"/>
        <v/>
      </c>
      <c r="AN27" s="247">
        <f t="shared" si="17"/>
        <v>5</v>
      </c>
      <c r="AO27" s="247">
        <f t="shared" si="18"/>
        <v>4</v>
      </c>
      <c r="AP27" s="247">
        <f t="shared" si="19"/>
        <v>4</v>
      </c>
      <c r="AQ27" s="247">
        <f t="shared" si="20"/>
        <v>4</v>
      </c>
      <c r="AR27" s="247">
        <f t="shared" si="21"/>
        <v>5</v>
      </c>
      <c r="AS27" s="247">
        <f t="shared" si="22"/>
        <v>4</v>
      </c>
      <c r="AT27" s="247" t="str">
        <f t="shared" si="23"/>
        <v/>
      </c>
      <c r="AU27" s="247">
        <f t="shared" si="24"/>
        <v>4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0">
        <v>23</v>
      </c>
      <c r="B28" s="199"/>
      <c r="C28" s="252" t="s">
        <v>37</v>
      </c>
      <c r="D28" s="253" t="s">
        <v>648</v>
      </c>
      <c r="E28" s="84">
        <v>2534</v>
      </c>
      <c r="F28" s="85"/>
      <c r="G28" s="85" t="s">
        <v>531</v>
      </c>
      <c r="H28" s="85">
        <v>4</v>
      </c>
      <c r="I28" s="85">
        <v>4</v>
      </c>
      <c r="J28" s="85">
        <v>4</v>
      </c>
      <c r="K28" s="85">
        <v>4</v>
      </c>
      <c r="L28" s="85"/>
      <c r="M28" s="85">
        <v>4</v>
      </c>
      <c r="N28" s="85">
        <v>5</v>
      </c>
      <c r="O28" s="85">
        <v>3</v>
      </c>
      <c r="P28" s="85">
        <v>4</v>
      </c>
      <c r="Q28" s="85">
        <v>5</v>
      </c>
      <c r="R28" s="85">
        <v>5</v>
      </c>
      <c r="S28" s="85"/>
      <c r="T28" s="85">
        <v>5</v>
      </c>
      <c r="U28" s="85"/>
      <c r="V28" s="124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1</v>
      </c>
      <c r="AA28" s="254">
        <f t="shared" si="5"/>
        <v>6</v>
      </c>
      <c r="AB28" s="254">
        <f t="shared" si="6"/>
        <v>4</v>
      </c>
      <c r="AC28" s="254">
        <f t="shared" si="7"/>
        <v>11</v>
      </c>
      <c r="AD28" s="255">
        <f t="shared" si="8"/>
        <v>4.2727272727272725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4</v>
      </c>
      <c r="AJ28" s="247">
        <f t="shared" si="13"/>
        <v>4</v>
      </c>
      <c r="AK28" s="247">
        <f t="shared" si="14"/>
        <v>4</v>
      </c>
      <c r="AL28" s="247">
        <f t="shared" si="15"/>
        <v>4</v>
      </c>
      <c r="AM28" s="247" t="str">
        <f t="shared" si="16"/>
        <v/>
      </c>
      <c r="AN28" s="247">
        <f t="shared" si="17"/>
        <v>4</v>
      </c>
      <c r="AO28" s="247">
        <f t="shared" si="18"/>
        <v>5</v>
      </c>
      <c r="AP28" s="247">
        <f t="shared" si="19"/>
        <v>3</v>
      </c>
      <c r="AQ28" s="247">
        <f t="shared" si="20"/>
        <v>4</v>
      </c>
      <c r="AR28" s="247">
        <f t="shared" si="21"/>
        <v>5</v>
      </c>
      <c r="AS28" s="247">
        <f t="shared" si="22"/>
        <v>5</v>
      </c>
      <c r="AT28" s="247" t="str">
        <f t="shared" si="23"/>
        <v/>
      </c>
      <c r="AU28" s="247">
        <f t="shared" si="24"/>
        <v>5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0">
        <v>24</v>
      </c>
      <c r="B29" s="199"/>
      <c r="C29" s="252" t="s">
        <v>37</v>
      </c>
      <c r="D29" s="253" t="s">
        <v>649</v>
      </c>
      <c r="E29" s="84">
        <v>2534</v>
      </c>
      <c r="F29" s="85"/>
      <c r="G29" s="85" t="s">
        <v>531</v>
      </c>
      <c r="H29" s="85">
        <v>4</v>
      </c>
      <c r="I29" s="85">
        <v>5</v>
      </c>
      <c r="J29" s="85">
        <v>4</v>
      </c>
      <c r="K29" s="85">
        <v>3</v>
      </c>
      <c r="L29" s="85"/>
      <c r="M29" s="85">
        <v>3</v>
      </c>
      <c r="N29" s="85">
        <v>5</v>
      </c>
      <c r="O29" s="85">
        <v>4</v>
      </c>
      <c r="P29" s="85">
        <v>3</v>
      </c>
      <c r="Q29" s="85">
        <v>5</v>
      </c>
      <c r="R29" s="85">
        <v>5</v>
      </c>
      <c r="S29" s="85"/>
      <c r="T29" s="85">
        <v>5</v>
      </c>
      <c r="U29" s="85"/>
      <c r="V29" s="124">
        <f t="shared" si="0"/>
        <v>3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3</v>
      </c>
      <c r="AA29" s="254">
        <f t="shared" si="5"/>
        <v>3</v>
      </c>
      <c r="AB29" s="254">
        <f t="shared" si="6"/>
        <v>5</v>
      </c>
      <c r="AC29" s="254">
        <f t="shared" si="7"/>
        <v>11</v>
      </c>
      <c r="AD29" s="255">
        <f t="shared" si="8"/>
        <v>4.1818181818181817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4</v>
      </c>
      <c r="AJ29" s="247">
        <f t="shared" si="13"/>
        <v>5</v>
      </c>
      <c r="AK29" s="247">
        <f t="shared" si="14"/>
        <v>4</v>
      </c>
      <c r="AL29" s="247">
        <f t="shared" si="15"/>
        <v>3</v>
      </c>
      <c r="AM29" s="247" t="str">
        <f t="shared" si="16"/>
        <v/>
      </c>
      <c r="AN29" s="247">
        <f t="shared" si="17"/>
        <v>3</v>
      </c>
      <c r="AO29" s="247">
        <f t="shared" si="18"/>
        <v>5</v>
      </c>
      <c r="AP29" s="247">
        <f t="shared" si="19"/>
        <v>4</v>
      </c>
      <c r="AQ29" s="247">
        <f t="shared" si="20"/>
        <v>3</v>
      </c>
      <c r="AR29" s="247">
        <f t="shared" si="21"/>
        <v>5</v>
      </c>
      <c r="AS29" s="247">
        <f t="shared" si="22"/>
        <v>5</v>
      </c>
      <c r="AT29" s="247" t="str">
        <f t="shared" si="23"/>
        <v/>
      </c>
      <c r="AU29" s="247">
        <f t="shared" si="24"/>
        <v>5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0">
        <v>25</v>
      </c>
      <c r="B30" s="199"/>
      <c r="C30" s="252" t="s">
        <v>52</v>
      </c>
      <c r="D30" s="253" t="s">
        <v>650</v>
      </c>
      <c r="E30" s="84">
        <v>2534</v>
      </c>
      <c r="F30" s="85"/>
      <c r="G30" s="85" t="s">
        <v>531</v>
      </c>
      <c r="H30" s="85">
        <v>4</v>
      </c>
      <c r="I30" s="85">
        <v>5</v>
      </c>
      <c r="J30" s="85">
        <v>4</v>
      </c>
      <c r="K30" s="85">
        <v>4</v>
      </c>
      <c r="L30" s="85"/>
      <c r="M30" s="85">
        <v>4</v>
      </c>
      <c r="N30" s="85">
        <v>4</v>
      </c>
      <c r="O30" s="85">
        <v>4</v>
      </c>
      <c r="P30" s="85">
        <v>4</v>
      </c>
      <c r="Q30" s="85">
        <v>5</v>
      </c>
      <c r="R30" s="85">
        <v>4</v>
      </c>
      <c r="S30" s="85"/>
      <c r="T30" s="85">
        <v>5</v>
      </c>
      <c r="U30" s="85"/>
      <c r="V30" s="124">
        <f t="shared" si="0"/>
        <v>4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8</v>
      </c>
      <c r="AB30" s="254">
        <f t="shared" si="6"/>
        <v>3</v>
      </c>
      <c r="AC30" s="254">
        <f t="shared" si="7"/>
        <v>11</v>
      </c>
      <c r="AD30" s="255">
        <f t="shared" si="8"/>
        <v>4.2727272727272725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4</v>
      </c>
      <c r="AJ30" s="247">
        <f t="shared" si="13"/>
        <v>5</v>
      </c>
      <c r="AK30" s="247">
        <f t="shared" si="14"/>
        <v>4</v>
      </c>
      <c r="AL30" s="247">
        <f t="shared" si="15"/>
        <v>4</v>
      </c>
      <c r="AM30" s="247" t="str">
        <f t="shared" si="16"/>
        <v/>
      </c>
      <c r="AN30" s="247">
        <f t="shared" si="17"/>
        <v>4</v>
      </c>
      <c r="AO30" s="247">
        <f t="shared" si="18"/>
        <v>4</v>
      </c>
      <c r="AP30" s="247">
        <f t="shared" si="19"/>
        <v>4</v>
      </c>
      <c r="AQ30" s="247">
        <f t="shared" si="20"/>
        <v>4</v>
      </c>
      <c r="AR30" s="247">
        <f t="shared" si="21"/>
        <v>5</v>
      </c>
      <c r="AS30" s="247">
        <f t="shared" si="22"/>
        <v>4</v>
      </c>
      <c r="AT30" s="247" t="str">
        <f t="shared" si="23"/>
        <v/>
      </c>
      <c r="AU30" s="247">
        <f t="shared" si="24"/>
        <v>5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0">
        <v>26</v>
      </c>
      <c r="B31" s="199"/>
      <c r="C31" s="252" t="s">
        <v>37</v>
      </c>
      <c r="D31" s="336" t="s">
        <v>651</v>
      </c>
      <c r="E31" s="84">
        <v>2534</v>
      </c>
      <c r="F31" s="85"/>
      <c r="G31" s="85" t="s">
        <v>531</v>
      </c>
      <c r="H31" s="85">
        <v>4</v>
      </c>
      <c r="I31" s="85">
        <v>4</v>
      </c>
      <c r="J31" s="85">
        <v>4</v>
      </c>
      <c r="K31" s="85">
        <v>5</v>
      </c>
      <c r="L31" s="85"/>
      <c r="M31" s="85">
        <v>4</v>
      </c>
      <c r="N31" s="85">
        <v>5</v>
      </c>
      <c r="O31" s="85" t="s">
        <v>652</v>
      </c>
      <c r="P31" s="85">
        <v>4</v>
      </c>
      <c r="Q31" s="85">
        <v>5</v>
      </c>
      <c r="R31" s="102">
        <v>5</v>
      </c>
      <c r="S31" s="85"/>
      <c r="T31" s="85">
        <v>5</v>
      </c>
      <c r="U31" s="85"/>
      <c r="V31" s="124">
        <f t="shared" si="0"/>
        <v>2</v>
      </c>
      <c r="W31" s="254">
        <f t="shared" si="1"/>
        <v>0</v>
      </c>
      <c r="X31" s="254">
        <f t="shared" si="27"/>
        <v>0</v>
      </c>
      <c r="Y31" s="254">
        <f t="shared" si="3"/>
        <v>1</v>
      </c>
      <c r="Z31" s="254">
        <f t="shared" si="4"/>
        <v>0</v>
      </c>
      <c r="AA31" s="254">
        <f t="shared" si="5"/>
        <v>5</v>
      </c>
      <c r="AB31" s="254">
        <f t="shared" si="6"/>
        <v>5</v>
      </c>
      <c r="AC31" s="254">
        <f t="shared" si="7"/>
        <v>11</v>
      </c>
      <c r="AD31" s="255">
        <f t="shared" si="8"/>
        <v>4.2727272727272725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4</v>
      </c>
      <c r="AJ31" s="247">
        <f t="shared" si="13"/>
        <v>4</v>
      </c>
      <c r="AK31" s="247">
        <f t="shared" si="14"/>
        <v>4</v>
      </c>
      <c r="AL31" s="247">
        <f t="shared" si="15"/>
        <v>5</v>
      </c>
      <c r="AM31" s="247" t="str">
        <f t="shared" si="16"/>
        <v/>
      </c>
      <c r="AN31" s="247">
        <f t="shared" si="17"/>
        <v>4</v>
      </c>
      <c r="AO31" s="247">
        <f t="shared" si="18"/>
        <v>5</v>
      </c>
      <c r="AP31" s="247">
        <f t="shared" si="19"/>
        <v>2</v>
      </c>
      <c r="AQ31" s="247">
        <f t="shared" si="20"/>
        <v>4</v>
      </c>
      <c r="AR31" s="247">
        <f t="shared" si="21"/>
        <v>5</v>
      </c>
      <c r="AS31" s="247">
        <f t="shared" si="22"/>
        <v>5</v>
      </c>
      <c r="AT31" s="247" t="str">
        <f t="shared" si="23"/>
        <v/>
      </c>
      <c r="AU31" s="247">
        <f t="shared" si="24"/>
        <v>5</v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0">
        <v>27</v>
      </c>
      <c r="B32" s="36"/>
      <c r="C32" s="252" t="s">
        <v>37</v>
      </c>
      <c r="D32" s="253" t="s">
        <v>653</v>
      </c>
      <c r="E32" s="84">
        <v>2534</v>
      </c>
      <c r="F32" s="114"/>
      <c r="G32" s="85" t="s">
        <v>531</v>
      </c>
      <c r="H32" s="85">
        <v>3</v>
      </c>
      <c r="I32" s="85">
        <v>5</v>
      </c>
      <c r="J32" s="85">
        <v>5</v>
      </c>
      <c r="K32" s="85">
        <v>3</v>
      </c>
      <c r="L32" s="85"/>
      <c r="M32" s="85">
        <v>4</v>
      </c>
      <c r="N32" s="85">
        <v>4</v>
      </c>
      <c r="O32" s="85">
        <v>4</v>
      </c>
      <c r="P32" s="85">
        <v>4</v>
      </c>
      <c r="Q32" s="85">
        <v>5</v>
      </c>
      <c r="R32" s="102">
        <v>4</v>
      </c>
      <c r="S32" s="85"/>
      <c r="T32" s="85">
        <v>5</v>
      </c>
      <c r="U32" s="85"/>
      <c r="V32" s="124">
        <f t="shared" si="0"/>
        <v>3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2</v>
      </c>
      <c r="AA32" s="254">
        <f t="shared" si="5"/>
        <v>5</v>
      </c>
      <c r="AB32" s="254">
        <f t="shared" si="6"/>
        <v>4</v>
      </c>
      <c r="AC32" s="254">
        <f t="shared" si="7"/>
        <v>11</v>
      </c>
      <c r="AD32" s="255">
        <f t="shared" si="8"/>
        <v>4.1818181818181817</v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>з</v>
      </c>
      <c r="AI32" s="294">
        <f t="shared" si="12"/>
        <v>3</v>
      </c>
      <c r="AJ32" s="294">
        <f t="shared" si="13"/>
        <v>5</v>
      </c>
      <c r="AK32" s="294">
        <f t="shared" si="14"/>
        <v>5</v>
      </c>
      <c r="AL32" s="294">
        <f t="shared" si="15"/>
        <v>3</v>
      </c>
      <c r="AM32" s="294" t="str">
        <f t="shared" si="16"/>
        <v/>
      </c>
      <c r="AN32" s="294">
        <f t="shared" si="17"/>
        <v>4</v>
      </c>
      <c r="AO32" s="294">
        <f t="shared" si="18"/>
        <v>4</v>
      </c>
      <c r="AP32" s="294">
        <f t="shared" si="19"/>
        <v>4</v>
      </c>
      <c r="AQ32" s="294">
        <f t="shared" si="20"/>
        <v>4</v>
      </c>
      <c r="AR32" s="294">
        <f t="shared" si="21"/>
        <v>5</v>
      </c>
      <c r="AS32" s="294">
        <f t="shared" si="22"/>
        <v>4</v>
      </c>
      <c r="AT32" s="294" t="str">
        <f t="shared" si="23"/>
        <v/>
      </c>
      <c r="AU32" s="294">
        <f t="shared" si="24"/>
        <v>5</v>
      </c>
      <c r="AV32" s="294" t="str">
        <f t="shared" si="25"/>
        <v/>
      </c>
      <c r="AW32" s="124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x14ac:dyDescent="0.3">
      <c r="A33" s="80">
        <v>28</v>
      </c>
      <c r="B33" s="36"/>
      <c r="C33" s="252" t="s">
        <v>37</v>
      </c>
      <c r="D33" s="253" t="s">
        <v>654</v>
      </c>
      <c r="E33" s="84">
        <v>2534</v>
      </c>
      <c r="F33" s="114"/>
      <c r="G33" s="85" t="s">
        <v>531</v>
      </c>
      <c r="H33" s="85">
        <v>5</v>
      </c>
      <c r="I33" s="85">
        <v>5</v>
      </c>
      <c r="J33" s="85">
        <v>4</v>
      </c>
      <c r="K33" s="85">
        <v>3</v>
      </c>
      <c r="L33" s="85"/>
      <c r="M33" s="85">
        <v>4</v>
      </c>
      <c r="N33" s="85">
        <v>5</v>
      </c>
      <c r="O33" s="85">
        <v>4</v>
      </c>
      <c r="P33" s="85">
        <v>3</v>
      </c>
      <c r="Q33" s="85">
        <v>3</v>
      </c>
      <c r="R33" s="102">
        <v>4</v>
      </c>
      <c r="S33" s="85"/>
      <c r="T33" s="85">
        <v>5</v>
      </c>
      <c r="U33" s="85"/>
      <c r="V33" s="124">
        <f t="shared" si="0"/>
        <v>3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3</v>
      </c>
      <c r="AA33" s="254">
        <f t="shared" si="5"/>
        <v>4</v>
      </c>
      <c r="AB33" s="254">
        <f t="shared" si="6"/>
        <v>4</v>
      </c>
      <c r="AC33" s="254">
        <f t="shared" si="7"/>
        <v>11</v>
      </c>
      <c r="AD33" s="255">
        <f t="shared" si="8"/>
        <v>4.0909090909090908</v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>з</v>
      </c>
      <c r="AI33" s="294">
        <f t="shared" si="12"/>
        <v>5</v>
      </c>
      <c r="AJ33" s="294">
        <f t="shared" si="13"/>
        <v>5</v>
      </c>
      <c r="AK33" s="294">
        <f t="shared" si="14"/>
        <v>4</v>
      </c>
      <c r="AL33" s="294">
        <f t="shared" si="15"/>
        <v>3</v>
      </c>
      <c r="AM33" s="294" t="str">
        <f t="shared" si="16"/>
        <v/>
      </c>
      <c r="AN33" s="294">
        <f t="shared" si="17"/>
        <v>4</v>
      </c>
      <c r="AO33" s="294">
        <f t="shared" si="18"/>
        <v>5</v>
      </c>
      <c r="AP33" s="294">
        <f t="shared" si="19"/>
        <v>4</v>
      </c>
      <c r="AQ33" s="294">
        <f t="shared" si="20"/>
        <v>3</v>
      </c>
      <c r="AR33" s="294">
        <f t="shared" si="21"/>
        <v>3</v>
      </c>
      <c r="AS33" s="294">
        <f t="shared" si="22"/>
        <v>4</v>
      </c>
      <c r="AT33" s="294" t="str">
        <f t="shared" si="23"/>
        <v/>
      </c>
      <c r="AU33" s="294">
        <f t="shared" si="24"/>
        <v>5</v>
      </c>
      <c r="AV33" s="294" t="str">
        <f t="shared" si="25"/>
        <v/>
      </c>
      <c r="AW33" s="124">
        <f t="shared" si="26"/>
        <v>1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x14ac:dyDescent="0.3">
      <c r="A34" s="80">
        <v>29</v>
      </c>
      <c r="B34" s="117"/>
      <c r="C34" s="252" t="s">
        <v>37</v>
      </c>
      <c r="D34" s="253" t="s">
        <v>655</v>
      </c>
      <c r="E34" s="84">
        <v>2534</v>
      </c>
      <c r="F34" s="85"/>
      <c r="G34" s="85" t="s">
        <v>531</v>
      </c>
      <c r="H34" s="85">
        <v>3</v>
      </c>
      <c r="I34" s="85">
        <v>3</v>
      </c>
      <c r="J34" s="85">
        <v>4</v>
      </c>
      <c r="K34" s="85">
        <v>3</v>
      </c>
      <c r="L34" s="102"/>
      <c r="M34" s="85">
        <v>3</v>
      </c>
      <c r="N34" s="85">
        <v>3</v>
      </c>
      <c r="O34" s="85">
        <v>4</v>
      </c>
      <c r="P34" s="85">
        <v>3</v>
      </c>
      <c r="Q34" s="102">
        <v>5</v>
      </c>
      <c r="R34" s="102">
        <v>4</v>
      </c>
      <c r="S34" s="85"/>
      <c r="T34" s="102">
        <v>5</v>
      </c>
      <c r="U34" s="85"/>
      <c r="V34" s="124">
        <f t="shared" si="0"/>
        <v>3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6</v>
      </c>
      <c r="AA34" s="254">
        <f t="shared" si="5"/>
        <v>3</v>
      </c>
      <c r="AB34" s="254">
        <f t="shared" si="6"/>
        <v>2</v>
      </c>
      <c r="AC34" s="254">
        <f t="shared" si="7"/>
        <v>11</v>
      </c>
      <c r="AD34" s="255">
        <f t="shared" si="8"/>
        <v>3.6363636363636362</v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>з</v>
      </c>
      <c r="AI34" s="294">
        <f t="shared" si="12"/>
        <v>3</v>
      </c>
      <c r="AJ34" s="294">
        <f t="shared" si="13"/>
        <v>3</v>
      </c>
      <c r="AK34" s="294">
        <f t="shared" si="14"/>
        <v>4</v>
      </c>
      <c r="AL34" s="294">
        <f t="shared" si="15"/>
        <v>3</v>
      </c>
      <c r="AM34" s="294" t="str">
        <f t="shared" si="16"/>
        <v/>
      </c>
      <c r="AN34" s="294">
        <f t="shared" si="17"/>
        <v>3</v>
      </c>
      <c r="AO34" s="294">
        <f t="shared" si="18"/>
        <v>3</v>
      </c>
      <c r="AP34" s="294">
        <f t="shared" si="19"/>
        <v>4</v>
      </c>
      <c r="AQ34" s="294">
        <f t="shared" si="20"/>
        <v>3</v>
      </c>
      <c r="AR34" s="294">
        <f t="shared" si="21"/>
        <v>5</v>
      </c>
      <c r="AS34" s="294">
        <f t="shared" si="22"/>
        <v>4</v>
      </c>
      <c r="AT34" s="294" t="str">
        <f t="shared" si="23"/>
        <v/>
      </c>
      <c r="AU34" s="294">
        <f t="shared" si="24"/>
        <v>5</v>
      </c>
      <c r="AV34" s="294" t="str">
        <f t="shared" si="25"/>
        <v/>
      </c>
      <c r="AW34" s="124">
        <f t="shared" si="26"/>
        <v>1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x14ac:dyDescent="0.3">
      <c r="A35" s="80">
        <v>30</v>
      </c>
      <c r="B35" s="117"/>
      <c r="C35" s="252" t="s">
        <v>37</v>
      </c>
      <c r="D35" s="253" t="s">
        <v>656</v>
      </c>
      <c r="E35" s="84">
        <v>2534</v>
      </c>
      <c r="F35" s="85"/>
      <c r="G35" s="85" t="s">
        <v>531</v>
      </c>
      <c r="H35" s="85">
        <v>3</v>
      </c>
      <c r="I35" s="85">
        <v>4</v>
      </c>
      <c r="J35" s="85">
        <v>4</v>
      </c>
      <c r="K35" s="85">
        <v>3</v>
      </c>
      <c r="L35" s="102"/>
      <c r="M35" s="85">
        <v>3</v>
      </c>
      <c r="N35" s="85">
        <v>3</v>
      </c>
      <c r="O35" s="85">
        <v>4</v>
      </c>
      <c r="P35" s="85">
        <v>4</v>
      </c>
      <c r="Q35" s="102">
        <v>5</v>
      </c>
      <c r="R35" s="102">
        <v>5</v>
      </c>
      <c r="S35" s="85"/>
      <c r="T35" s="102">
        <v>4</v>
      </c>
      <c r="U35" s="85"/>
      <c r="V35" s="124">
        <f t="shared" si="0"/>
        <v>3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4</v>
      </c>
      <c r="AA35" s="254">
        <f t="shared" si="5"/>
        <v>5</v>
      </c>
      <c r="AB35" s="254">
        <f t="shared" si="6"/>
        <v>2</v>
      </c>
      <c r="AC35" s="254">
        <f t="shared" si="7"/>
        <v>11</v>
      </c>
      <c r="AD35" s="255">
        <f t="shared" si="8"/>
        <v>3.8181818181818183</v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>з</v>
      </c>
      <c r="AI35" s="294">
        <f t="shared" si="12"/>
        <v>3</v>
      </c>
      <c r="AJ35" s="294">
        <f t="shared" si="13"/>
        <v>4</v>
      </c>
      <c r="AK35" s="294">
        <f t="shared" si="14"/>
        <v>4</v>
      </c>
      <c r="AL35" s="294">
        <f t="shared" si="15"/>
        <v>3</v>
      </c>
      <c r="AM35" s="294" t="str">
        <f t="shared" si="16"/>
        <v/>
      </c>
      <c r="AN35" s="294">
        <f t="shared" si="17"/>
        <v>3</v>
      </c>
      <c r="AO35" s="294">
        <f t="shared" si="18"/>
        <v>3</v>
      </c>
      <c r="AP35" s="294">
        <f t="shared" si="19"/>
        <v>4</v>
      </c>
      <c r="AQ35" s="294">
        <f t="shared" si="20"/>
        <v>4</v>
      </c>
      <c r="AR35" s="294">
        <f t="shared" si="21"/>
        <v>5</v>
      </c>
      <c r="AS35" s="294">
        <f t="shared" si="22"/>
        <v>5</v>
      </c>
      <c r="AT35" s="294" t="str">
        <f t="shared" si="23"/>
        <v/>
      </c>
      <c r="AU35" s="294">
        <f t="shared" si="24"/>
        <v>4</v>
      </c>
      <c r="AV35" s="294" t="str">
        <f t="shared" si="25"/>
        <v/>
      </c>
      <c r="AW35" s="124">
        <f t="shared" si="26"/>
        <v>1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x14ac:dyDescent="0.3">
      <c r="A36" s="80">
        <v>31</v>
      </c>
      <c r="B36" s="117"/>
      <c r="C36" s="252" t="s">
        <v>37</v>
      </c>
      <c r="D36" s="253" t="s">
        <v>657</v>
      </c>
      <c r="E36" s="84">
        <v>2534</v>
      </c>
      <c r="F36" s="85"/>
      <c r="G36" s="85" t="s">
        <v>531</v>
      </c>
      <c r="H36" s="85">
        <v>3</v>
      </c>
      <c r="I36" s="85">
        <v>5</v>
      </c>
      <c r="J36" s="85">
        <v>4</v>
      </c>
      <c r="K36" s="85">
        <v>3</v>
      </c>
      <c r="L36" s="102"/>
      <c r="M36" s="85">
        <v>4</v>
      </c>
      <c r="N36" s="85">
        <v>4</v>
      </c>
      <c r="O36" s="85">
        <v>5</v>
      </c>
      <c r="P36" s="85">
        <v>4</v>
      </c>
      <c r="Q36" s="102">
        <v>5</v>
      </c>
      <c r="R36" s="102">
        <v>4</v>
      </c>
      <c r="S36" s="85"/>
      <c r="T36" s="102">
        <v>5</v>
      </c>
      <c r="U36" s="85"/>
      <c r="V36" s="124">
        <f t="shared" si="0"/>
        <v>3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2</v>
      </c>
      <c r="AA36" s="254">
        <f t="shared" si="5"/>
        <v>5</v>
      </c>
      <c r="AB36" s="254">
        <f t="shared" si="6"/>
        <v>4</v>
      </c>
      <c r="AC36" s="254">
        <f t="shared" si="7"/>
        <v>11</v>
      </c>
      <c r="AD36" s="255">
        <f t="shared" si="8"/>
        <v>4.1818181818181817</v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>з</v>
      </c>
      <c r="AI36" s="294">
        <f t="shared" si="12"/>
        <v>3</v>
      </c>
      <c r="AJ36" s="294">
        <f t="shared" si="13"/>
        <v>5</v>
      </c>
      <c r="AK36" s="294">
        <f t="shared" si="14"/>
        <v>4</v>
      </c>
      <c r="AL36" s="294">
        <f t="shared" si="15"/>
        <v>3</v>
      </c>
      <c r="AM36" s="294" t="str">
        <f t="shared" si="16"/>
        <v/>
      </c>
      <c r="AN36" s="294">
        <f t="shared" si="17"/>
        <v>4</v>
      </c>
      <c r="AO36" s="294">
        <f t="shared" si="18"/>
        <v>4</v>
      </c>
      <c r="AP36" s="294">
        <f t="shared" si="19"/>
        <v>5</v>
      </c>
      <c r="AQ36" s="294">
        <f t="shared" si="20"/>
        <v>4</v>
      </c>
      <c r="AR36" s="294">
        <f t="shared" si="21"/>
        <v>5</v>
      </c>
      <c r="AS36" s="294">
        <f t="shared" si="22"/>
        <v>4</v>
      </c>
      <c r="AT36" s="294" t="str">
        <f t="shared" si="23"/>
        <v/>
      </c>
      <c r="AU36" s="294">
        <f t="shared" si="24"/>
        <v>5</v>
      </c>
      <c r="AV36" s="294" t="str">
        <f t="shared" si="25"/>
        <v/>
      </c>
      <c r="AW36" s="124">
        <f t="shared" si="26"/>
        <v>1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123"/>
      <c r="D37" s="123"/>
      <c r="E37" s="124">
        <f>COUNTIF(E6:E36,"2534")</f>
        <v>31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3.935483870967742</v>
      </c>
      <c r="I38" s="257">
        <v>4.645161290322581</v>
      </c>
      <c r="J38" s="257">
        <v>4.193548387096774</v>
      </c>
      <c r="K38" s="257">
        <v>3.935483870967742</v>
      </c>
      <c r="L38" s="257" t="str">
        <v xml:space="preserve"> </v>
      </c>
      <c r="M38" s="257">
        <v>3.935483870967742</v>
      </c>
      <c r="N38" s="257">
        <v>4.32258064516129</v>
      </c>
      <c r="O38" s="129">
        <v>3.7096774193548385</v>
      </c>
      <c r="P38" s="129">
        <v>3.935483870967742</v>
      </c>
      <c r="Q38" s="129">
        <v>4.774193548387097</v>
      </c>
      <c r="R38" s="129">
        <v>4.5161290322580649</v>
      </c>
      <c r="S38" s="257" t="str">
        <v xml:space="preserve"> </v>
      </c>
      <c r="T38" s="257">
        <v>4.870967741935484</v>
      </c>
      <c r="U38" s="257" t="str">
        <v xml:space="preserve"> </v>
      </c>
      <c r="V38" s="124">
        <f>сводн.!T36</f>
        <v>4</v>
      </c>
      <c r="W38" s="254">
        <f>SUM(W6:W37)</f>
        <v>0</v>
      </c>
      <c r="X38" s="254">
        <f>SUM(X6:X37)</f>
        <v>0</v>
      </c>
      <c r="Y38" s="254">
        <f>SUM(Y6:Y37)-X38</f>
        <v>6</v>
      </c>
      <c r="Z38" s="254">
        <f>SUM(Z6:Z37)</f>
        <v>60</v>
      </c>
      <c r="AA38" s="254">
        <f>SUM(AA6:AA37)</f>
        <v>117</v>
      </c>
      <c r="AB38" s="254">
        <f>SUM(AB6:AB37)</f>
        <v>158</v>
      </c>
      <c r="AC38" s="254">
        <f t="shared" si="7"/>
        <v>341</v>
      </c>
      <c r="AD38" s="255">
        <f t="shared" si="8"/>
        <v>4.2521994134897358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3.935483870967742</v>
      </c>
      <c r="AJ38" s="260">
        <f t="shared" si="28"/>
        <v>4.645161290322581</v>
      </c>
      <c r="AK38" s="260">
        <f t="shared" si="28"/>
        <v>4.193548387096774</v>
      </c>
      <c r="AL38" s="260">
        <f t="shared" si="28"/>
        <v>3.935483870967742</v>
      </c>
      <c r="AM38" s="260" t="str">
        <f t="shared" si="28"/>
        <v xml:space="preserve"> </v>
      </c>
      <c r="AN38" s="260">
        <f t="shared" si="28"/>
        <v>3.935483870967742</v>
      </c>
      <c r="AO38" s="260">
        <f t="shared" si="28"/>
        <v>4.32258064516129</v>
      </c>
      <c r="AP38" s="260">
        <f t="shared" si="28"/>
        <v>3.7096774193548385</v>
      </c>
      <c r="AQ38" s="260">
        <f t="shared" si="28"/>
        <v>3.935483870967742</v>
      </c>
      <c r="AR38" s="260">
        <f t="shared" si="28"/>
        <v>4.774193548387097</v>
      </c>
      <c r="AS38" s="260">
        <f t="shared" si="28"/>
        <v>4.5161290322580649</v>
      </c>
      <c r="AT38" s="260" t="str">
        <f t="shared" si="28"/>
        <v xml:space="preserve"> </v>
      </c>
      <c r="AU38" s="260">
        <f t="shared" si="28"/>
        <v>4.870967741935484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11</v>
      </c>
      <c r="I39" s="262">
        <v>22</v>
      </c>
      <c r="J39" s="262">
        <v>9</v>
      </c>
      <c r="K39" s="262">
        <v>11</v>
      </c>
      <c r="L39" s="262" t="str">
        <v>0</v>
      </c>
      <c r="M39" s="262">
        <v>9</v>
      </c>
      <c r="N39" s="262">
        <v>14</v>
      </c>
      <c r="O39" s="263">
        <v>8</v>
      </c>
      <c r="P39" s="263">
        <v>5</v>
      </c>
      <c r="Q39" s="263">
        <v>26</v>
      </c>
      <c r="R39" s="263">
        <v>16</v>
      </c>
      <c r="S39" s="262" t="str">
        <v>0</v>
      </c>
      <c r="T39" s="262">
        <v>27</v>
      </c>
      <c r="U39" s="262" t="str">
        <v xml:space="preserve"> </v>
      </c>
      <c r="V39" s="264">
        <f>IF(COUNTIF(V6:V37,5)=0,"0",COUNTIF(V6:V37,5))</f>
        <v>4</v>
      </c>
      <c r="W39" s="136"/>
      <c r="X39" s="3">
        <f>SUM(X38:AB38)</f>
        <v>341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11</v>
      </c>
      <c r="AJ39" s="267">
        <f t="shared" si="29"/>
        <v>22</v>
      </c>
      <c r="AK39" s="267">
        <f t="shared" si="29"/>
        <v>9</v>
      </c>
      <c r="AL39" s="267">
        <f t="shared" si="29"/>
        <v>11</v>
      </c>
      <c r="AM39" s="267" t="str">
        <f t="shared" si="29"/>
        <v>0</v>
      </c>
      <c r="AN39" s="267">
        <f t="shared" si="29"/>
        <v>9</v>
      </c>
      <c r="AO39" s="267">
        <f t="shared" si="29"/>
        <v>14</v>
      </c>
      <c r="AP39" s="267">
        <f t="shared" si="29"/>
        <v>8</v>
      </c>
      <c r="AQ39" s="267">
        <f t="shared" si="29"/>
        <v>5</v>
      </c>
      <c r="AR39" s="267">
        <f t="shared" si="29"/>
        <v>26</v>
      </c>
      <c r="AS39" s="267">
        <f t="shared" si="29"/>
        <v>16</v>
      </c>
      <c r="AT39" s="267" t="str">
        <f t="shared" si="29"/>
        <v>0</v>
      </c>
      <c r="AU39" s="267">
        <f t="shared" si="29"/>
        <v>27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7</v>
      </c>
      <c r="I40" s="272">
        <v>7</v>
      </c>
      <c r="J40" s="272">
        <v>19</v>
      </c>
      <c r="K40" s="272">
        <v>7</v>
      </c>
      <c r="L40" s="272" t="str">
        <v>0</v>
      </c>
      <c r="M40" s="272">
        <v>11</v>
      </c>
      <c r="N40" s="272">
        <v>13</v>
      </c>
      <c r="O40" s="273">
        <v>12</v>
      </c>
      <c r="P40" s="273">
        <v>19</v>
      </c>
      <c r="Q40" s="273">
        <v>3</v>
      </c>
      <c r="R40" s="273">
        <v>15</v>
      </c>
      <c r="S40" s="272" t="str">
        <v>0</v>
      </c>
      <c r="T40" s="272">
        <v>4</v>
      </c>
      <c r="U40" s="272" t="str">
        <v xml:space="preserve"> </v>
      </c>
      <c r="V40" s="274">
        <f>IF(COUNTIF(V6:V37,4)=0,"0",COUNTIF(V6:V37,4))</f>
        <v>3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3</v>
      </c>
      <c r="AA40" s="275">
        <f>IF(COUNTIF(AA6:AA37,4)=0," ",COUNTIF(AA6:AA37,4))</f>
        <v>8</v>
      </c>
      <c r="AB40" s="275">
        <f>IF(COUNTIF(AB6:AB37,4)=0," ",COUNTIF(AB6:AB37,4))</f>
        <v>6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7</v>
      </c>
      <c r="AJ40" s="275">
        <f t="shared" si="30"/>
        <v>7</v>
      </c>
      <c r="AK40" s="275">
        <f t="shared" si="30"/>
        <v>19</v>
      </c>
      <c r="AL40" s="275">
        <f t="shared" si="30"/>
        <v>7</v>
      </c>
      <c r="AM40" s="275" t="str">
        <f t="shared" si="30"/>
        <v>0</v>
      </c>
      <c r="AN40" s="275">
        <f t="shared" si="30"/>
        <v>11</v>
      </c>
      <c r="AO40" s="275">
        <f t="shared" si="30"/>
        <v>13</v>
      </c>
      <c r="AP40" s="275">
        <f t="shared" si="30"/>
        <v>12</v>
      </c>
      <c r="AQ40" s="275">
        <f t="shared" si="30"/>
        <v>19</v>
      </c>
      <c r="AR40" s="275">
        <f t="shared" si="30"/>
        <v>3</v>
      </c>
      <c r="AS40" s="275">
        <f t="shared" si="30"/>
        <v>15</v>
      </c>
      <c r="AT40" s="275" t="str">
        <f t="shared" si="30"/>
        <v>0</v>
      </c>
      <c r="AU40" s="275">
        <f t="shared" si="30"/>
        <v>4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13</v>
      </c>
      <c r="I41" s="281">
        <v>2</v>
      </c>
      <c r="J41" s="281">
        <v>3</v>
      </c>
      <c r="K41" s="281">
        <v>13</v>
      </c>
      <c r="L41" s="281" t="str">
        <v>0</v>
      </c>
      <c r="M41" s="281">
        <v>11</v>
      </c>
      <c r="N41" s="281">
        <v>4</v>
      </c>
      <c r="O41" s="282">
        <v>5</v>
      </c>
      <c r="P41" s="282">
        <v>7</v>
      </c>
      <c r="Q41" s="282">
        <v>2</v>
      </c>
      <c r="R41" s="282" t="str">
        <v>0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18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3</v>
      </c>
      <c r="AA41" s="284">
        <f>IF(COUNTIF(AA6:AA37,3)=0," ",COUNTIF(AA6:AA37,3))</f>
        <v>4</v>
      </c>
      <c r="AB41" s="284">
        <f>IF(COUNTIF(AB6:AB37,3)=0," ",COUNTIF(AB6:AB37,3))</f>
        <v>3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>
        <f t="shared" si="31"/>
        <v>13</v>
      </c>
      <c r="AJ41" s="284">
        <f t="shared" si="31"/>
        <v>2</v>
      </c>
      <c r="AK41" s="284">
        <f t="shared" si="31"/>
        <v>3</v>
      </c>
      <c r="AL41" s="284">
        <f t="shared" si="31"/>
        <v>13</v>
      </c>
      <c r="AM41" s="284" t="str">
        <f t="shared" si="31"/>
        <v>0</v>
      </c>
      <c r="AN41" s="284">
        <f t="shared" si="31"/>
        <v>11</v>
      </c>
      <c r="AO41" s="284">
        <f t="shared" si="31"/>
        <v>4</v>
      </c>
      <c r="AP41" s="284">
        <f t="shared" si="31"/>
        <v>5</v>
      </c>
      <c r="AQ41" s="284">
        <f t="shared" si="31"/>
        <v>7</v>
      </c>
      <c r="AR41" s="284">
        <f t="shared" si="31"/>
        <v>2</v>
      </c>
      <c r="AS41" s="284" t="str">
        <f t="shared" si="31"/>
        <v>0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6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>
        <f>IF(COUNTIF(V6:V37,2)=0,"0",COUNTIF(V6:V37,2))</f>
        <v>6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7</v>
      </c>
      <c r="AA42" s="245">
        <f>IF(COUNTIF(AA6:AA37,2)=0," ",COUNTIF(AA6:AA37,2))</f>
        <v>2</v>
      </c>
      <c r="AB42" s="245">
        <f>IF(COUNTIF(AB6:AB37,2)=0," ",COUNTIF(AB6:AB37,2))</f>
        <v>5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6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COUNTBLANK(AD6:AD36)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31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>
        <f t="shared" si="36"/>
        <v>31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1470" priority="5" operator="equal">
      <formula>4</formula>
    </cfRule>
    <cfRule type="cellIs" dxfId="11469" priority="6" operator="equal">
      <formula>3</formula>
    </cfRule>
  </conditionalFormatting>
  <conditionalFormatting sqref="Z5:AC5 W40:AF43 AE6:AE39 W39 F37:V45 AG43:CB43 W44:AW45 F31 AG6:AW42 S6:S30 V6:V30 J32:J33 H6:N30 I31:N31 F34:F36 H34:N36 M32:M33 R31:S36 U31:V36 G19:G36 P34:Q36 P6:Q31">
    <cfRule type="cellIs" dxfId="11468" priority="7" operator="equal">
      <formula>5</formula>
    </cfRule>
    <cfRule type="cellIs" dxfId="11467" priority="8" operator="equal">
      <formula>4</formula>
    </cfRule>
    <cfRule type="cellIs" dxfId="11466" priority="9" operator="equal">
      <formula>3</formula>
    </cfRule>
  </conditionalFormatting>
  <conditionalFormatting sqref="AF6:AF37">
    <cfRule type="expression" dxfId="11465" priority="10">
      <formula>VALUE(RIGHT(AF6))&gt;AE6</formula>
    </cfRule>
    <cfRule type="expression" dxfId="11464" priority="11">
      <formula>EXACT(RIGHT(AF6,3),"зач")</formula>
    </cfRule>
  </conditionalFormatting>
  <conditionalFormatting sqref="AE3:AJ4 V3:AC4 T3">
    <cfRule type="expression" dxfId="11463" priority="12">
      <formula>$D$1&lt;T3</formula>
    </cfRule>
    <cfRule type="expression" dxfId="11462" priority="13">
      <formula>$D$1&gt;T3</formula>
    </cfRule>
  </conditionalFormatting>
  <conditionalFormatting sqref="F6:F30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U6:U30">
    <cfRule type="cellIs" dxfId="11461" priority="17" operator="equal">
      <formula>5</formula>
    </cfRule>
    <cfRule type="cellIs" dxfId="11460" priority="18" operator="equal">
      <formula>4</formula>
    </cfRule>
    <cfRule type="cellIs" priority="19" operator="equal">
      <formula>3</formula>
    </cfRule>
  </conditionalFormatting>
  <conditionalFormatting sqref="U3">
    <cfRule type="expression" priority="20">
      <formula>$D$1&lt;U3</formula>
    </cfRule>
    <cfRule type="expression" priority="21">
      <formula>$D$1&gt;U3</formula>
    </cfRule>
  </conditionalFormatting>
  <conditionalFormatting sqref="U4">
    <cfRule type="expression" priority="22">
      <formula>$D$1&lt;U4</formula>
    </cfRule>
    <cfRule type="expression" priority="23">
      <formula>$D$1&gt;U4</formula>
    </cfRule>
  </conditionalFormatting>
  <conditionalFormatting sqref="U4">
    <cfRule type="expression" priority="24">
      <formula>$D$4&lt;U4</formula>
    </cfRule>
    <cfRule type="expression" dxfId="11459" priority="25">
      <formula>$D$4&gt;U4</formula>
    </cfRule>
  </conditionalFormatting>
  <conditionalFormatting sqref="U4">
    <cfRule type="expression" dxfId="11458" priority="26">
      <formula>$D$4&lt;U4</formula>
    </cfRule>
    <cfRule type="expression" dxfId="11457" priority="27">
      <formula>$D$4&gt;U4</formula>
    </cfRule>
  </conditionalFormatting>
  <conditionalFormatting sqref="U5">
    <cfRule type="cellIs" dxfId="11456" priority="28" operator="equal">
      <formula>5</formula>
    </cfRule>
    <cfRule type="cellIs" dxfId="11455" priority="29" operator="equal">
      <formula>4</formula>
    </cfRule>
    <cfRule type="cellIs" dxfId="11454" priority="30" operator="equal">
      <formula>3</formula>
    </cfRule>
  </conditionalFormatting>
  <conditionalFormatting sqref="R6:R30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O6:O30">
    <cfRule type="cellIs" dxfId="11453" priority="34" operator="equal">
      <formula>5</formula>
    </cfRule>
    <cfRule type="cellIs" dxfId="11452" priority="35" operator="equal">
      <formula>4</formula>
    </cfRule>
    <cfRule type="cellIs" priority="36" operator="equal">
      <formula>3</formula>
    </cfRule>
  </conditionalFormatting>
  <conditionalFormatting sqref="H31:H33">
    <cfRule type="cellIs" priority="37" operator="equal">
      <formula>5</formula>
    </cfRule>
    <cfRule type="cellIs" priority="38" operator="equal">
      <formula>4</formula>
    </cfRule>
    <cfRule type="cellIs" dxfId="11451" priority="39" operator="equal">
      <formula>3</formula>
    </cfRule>
  </conditionalFormatting>
  <conditionalFormatting sqref="L32:L33">
    <cfRule type="cellIs" dxfId="11450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K32:K33">
    <cfRule type="cellIs" priority="43" operator="equal">
      <formula>5</formula>
    </cfRule>
    <cfRule type="cellIs" dxfId="11449" priority="44" operator="equal">
      <formula>4</formula>
    </cfRule>
    <cfRule type="cellIs" dxfId="11448" priority="45" operator="equal">
      <formula>3</formula>
    </cfRule>
  </conditionalFormatting>
  <conditionalFormatting sqref="N32:N33">
    <cfRule type="cellIs" dxfId="11447" priority="46" operator="equal">
      <formula>5</formula>
    </cfRule>
    <cfRule type="cellIs" dxfId="11446" priority="47" operator="equal">
      <formula>4</formula>
    </cfRule>
    <cfRule type="cellIs" dxfId="11445" priority="48" operator="equal">
      <formula>3</formula>
    </cfRule>
  </conditionalFormatting>
  <conditionalFormatting sqref="P32:P33">
    <cfRule type="cellIs" dxfId="11444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R3:S3">
    <cfRule type="expression" priority="52">
      <formula>$D$1&lt;R3</formula>
    </cfRule>
    <cfRule type="expression" dxfId="11443" priority="53">
      <formula>$D$1&gt;R3</formula>
    </cfRule>
  </conditionalFormatting>
  <conditionalFormatting sqref="R4">
    <cfRule type="expression" dxfId="11442" priority="54">
      <formula>$D$1&lt;R4</formula>
    </cfRule>
    <cfRule type="expression" dxfId="11441" priority="55">
      <formula>$D$1&gt;R4</formula>
    </cfRule>
  </conditionalFormatting>
  <conditionalFormatting sqref="S5">
    <cfRule type="cellIs" dxfId="11440" priority="56" operator="equal">
      <formula>5</formula>
    </cfRule>
    <cfRule type="cellIs" priority="57" operator="equal">
      <formula>4</formula>
    </cfRule>
    <cfRule type="cellIs" priority="58" operator="equal">
      <formula>3</formula>
    </cfRule>
  </conditionalFormatting>
  <conditionalFormatting sqref="S4">
    <cfRule type="expression" priority="59">
      <formula>$D$1&lt;S4</formula>
    </cfRule>
    <cfRule type="expression" dxfId="11439" priority="60">
      <formula>$D$1&gt;S4</formula>
    </cfRule>
  </conditionalFormatting>
  <conditionalFormatting sqref="R5">
    <cfRule type="cellIs" dxfId="11438" priority="61" operator="equal">
      <formula>5</formula>
    </cfRule>
    <cfRule type="cellIs" priority="62" operator="equal">
      <formula>4</formula>
    </cfRule>
    <cfRule type="cellIs" priority="63" operator="equal">
      <formula>3</formula>
    </cfRule>
  </conditionalFormatting>
  <conditionalFormatting sqref="S4">
    <cfRule type="expression" priority="64">
      <formula>$D$1&lt;S4</formula>
    </cfRule>
    <cfRule type="expression" priority="65">
      <formula>$D$1&gt;S4</formula>
    </cfRule>
  </conditionalFormatting>
  <conditionalFormatting sqref="R4">
    <cfRule type="expression" priority="66">
      <formula>$D$1&lt;R4</formula>
    </cfRule>
    <cfRule type="expression" priority="67">
      <formula>$D$1&gt;R4</formula>
    </cfRule>
  </conditionalFormatting>
  <conditionalFormatting sqref="R4">
    <cfRule type="expression" dxfId="11437" priority="68">
      <formula>$D$1&lt;R4</formula>
    </cfRule>
    <cfRule type="expression" dxfId="11436" priority="69">
      <formula>$D$1&gt;R4</formula>
    </cfRule>
  </conditionalFormatting>
  <conditionalFormatting sqref="S4">
    <cfRule type="expression" dxfId="11435" priority="70">
      <formula>$D$1&lt;S4</formula>
    </cfRule>
    <cfRule type="expression" dxfId="11434" priority="71">
      <formula>$D$1&gt;S4</formula>
    </cfRule>
  </conditionalFormatting>
  <conditionalFormatting sqref="S4">
    <cfRule type="expression" dxfId="11433" priority="72">
      <formula>$D$1&lt;S4</formula>
    </cfRule>
    <cfRule type="expression" dxfId="11432" priority="73">
      <formula>$D$1&gt;S4</formula>
    </cfRule>
  </conditionalFormatting>
  <conditionalFormatting sqref="S4">
    <cfRule type="expression" dxfId="11431" priority="74">
      <formula>$D$1&lt;S4</formula>
    </cfRule>
    <cfRule type="expression" dxfId="11430" priority="75">
      <formula>$D$1&gt;S4</formula>
    </cfRule>
  </conditionalFormatting>
  <conditionalFormatting sqref="S4">
    <cfRule type="expression" dxfId="11429" priority="76">
      <formula>$D$1&lt;S4</formula>
    </cfRule>
    <cfRule type="expression" dxfId="11428" priority="77">
      <formula>$D$1&gt;S4</formula>
    </cfRule>
  </conditionalFormatting>
  <conditionalFormatting sqref="Q5">
    <cfRule type="cellIs" dxfId="11427" priority="78" operator="equal">
      <formula>5</formula>
    </cfRule>
    <cfRule type="cellIs" dxfId="11426" priority="79" operator="equal">
      <formula>4</formula>
    </cfRule>
    <cfRule type="cellIs" dxfId="11425" priority="80" operator="equal">
      <formula>3</formula>
    </cfRule>
  </conditionalFormatting>
  <conditionalFormatting sqref="Q3:Q4">
    <cfRule type="expression" dxfId="11424" priority="81">
      <formula>$D$1&lt;Q3</formula>
    </cfRule>
    <cfRule type="expression" priority="82">
      <formula>$D$1&gt;Q3</formula>
    </cfRule>
  </conditionalFormatting>
  <conditionalFormatting sqref="Q5">
    <cfRule type="cellIs" priority="83" operator="equal">
      <formula>5</formula>
    </cfRule>
    <cfRule type="cellIs" priority="84" operator="equal">
      <formula>4</formula>
    </cfRule>
    <cfRule type="cellIs" dxfId="11423" priority="85" operator="equal">
      <formula>3</formula>
    </cfRule>
  </conditionalFormatting>
  <conditionalFormatting sqref="Q3:Q4">
    <cfRule type="expression" dxfId="11422" priority="86">
      <formula>$D$1&lt;Q3</formula>
    </cfRule>
    <cfRule type="expression" dxfId="11421" priority="87">
      <formula>$D$1&gt;Q3</formula>
    </cfRule>
  </conditionalFormatting>
  <conditionalFormatting sqref="Q5">
    <cfRule type="cellIs" dxfId="11420" priority="88" operator="equal">
      <formula>5</formula>
    </cfRule>
    <cfRule type="cellIs" dxfId="11419" priority="89" operator="equal">
      <formula>4</formula>
    </cfRule>
    <cfRule type="cellIs" dxfId="11418" priority="90" operator="equal">
      <formula>3</formula>
    </cfRule>
  </conditionalFormatting>
  <conditionalFormatting sqref="Q3:Q4">
    <cfRule type="expression" dxfId="11417" priority="91">
      <formula>$D$1&lt;Q3</formula>
    </cfRule>
    <cfRule type="expression" dxfId="11416" priority="92">
      <formula>$D$1&gt;Q3</formula>
    </cfRule>
  </conditionalFormatting>
  <conditionalFormatting sqref="Q4">
    <cfRule type="expression" dxfId="11415" priority="93">
      <formula>$D$1&lt;Q4</formula>
    </cfRule>
    <cfRule type="expression" dxfId="11414" priority="94">
      <formula>$D$1&gt;Q4</formula>
    </cfRule>
  </conditionalFormatting>
  <conditionalFormatting sqref="Q4">
    <cfRule type="expression" dxfId="11413" priority="95">
      <formula>$D$1&lt;Q4</formula>
    </cfRule>
    <cfRule type="expression" dxfId="11412" priority="96">
      <formula>$D$1&gt;Q4</formula>
    </cfRule>
  </conditionalFormatting>
  <conditionalFormatting sqref="Q4">
    <cfRule type="expression" priority="97">
      <formula>$D$1&lt;Q4</formula>
    </cfRule>
    <cfRule type="expression" priority="98">
      <formula>$D$1&gt;Q4</formula>
    </cfRule>
  </conditionalFormatting>
  <conditionalFormatting sqref="Q5">
    <cfRule type="cellIs" priority="99" operator="equal">
      <formula>5</formula>
    </cfRule>
    <cfRule type="cellIs" dxfId="11411" priority="100" operator="equal">
      <formula>4</formula>
    </cfRule>
    <cfRule type="cellIs" dxfId="11410" priority="101" operator="equal">
      <formula>3</formula>
    </cfRule>
  </conditionalFormatting>
  <conditionalFormatting sqref="Q4">
    <cfRule type="expression" dxfId="11409" priority="102">
      <formula>$D$1&lt;Q4</formula>
    </cfRule>
    <cfRule type="expression" dxfId="11408" priority="103">
      <formula>$D$1&gt;Q4</formula>
    </cfRule>
  </conditionalFormatting>
  <conditionalFormatting sqref="Q5">
    <cfRule type="cellIs" priority="104" operator="equal">
      <formula>5</formula>
    </cfRule>
    <cfRule type="cellIs" priority="105" operator="equal">
      <formula>4</formula>
    </cfRule>
    <cfRule type="cellIs" priority="106" operator="equal">
      <formula>3</formula>
    </cfRule>
  </conditionalFormatting>
  <conditionalFormatting sqref="Q3:Q4">
    <cfRule type="expression" dxfId="11407" priority="107">
      <formula>$D$1&lt;Q3</formula>
    </cfRule>
    <cfRule type="expression" dxfId="11406" priority="108">
      <formula>$D$1&gt;Q3</formula>
    </cfRule>
  </conditionalFormatting>
  <conditionalFormatting sqref="Q5">
    <cfRule type="cellIs" dxfId="11405" priority="109" operator="equal">
      <formula>5</formula>
    </cfRule>
    <cfRule type="cellIs" dxfId="11404" priority="110" operator="equal">
      <formula>4</formula>
    </cfRule>
    <cfRule type="cellIs" dxfId="11403" priority="111" operator="equal">
      <formula>3</formula>
    </cfRule>
  </conditionalFormatting>
  <conditionalFormatting sqref="Q3:Q4">
    <cfRule type="expression" dxfId="11402" priority="112">
      <formula>$D$1&lt;Q3</formula>
    </cfRule>
    <cfRule type="expression" dxfId="11401" priority="113">
      <formula>$D$1&gt;Q3</formula>
    </cfRule>
  </conditionalFormatting>
  <conditionalFormatting sqref="Q5">
    <cfRule type="cellIs" dxfId="11400" priority="114" operator="equal">
      <formula>5</formula>
    </cfRule>
    <cfRule type="cellIs" dxfId="11399" priority="115" operator="equal">
      <formula>4</formula>
    </cfRule>
    <cfRule type="cellIs" dxfId="11398" priority="116" operator="equal">
      <formula>3</formula>
    </cfRule>
  </conditionalFormatting>
  <conditionalFormatting sqref="Q4">
    <cfRule type="expression" dxfId="11397" priority="117">
      <formula>$D$1&lt;Q4</formula>
    </cfRule>
    <cfRule type="expression" dxfId="11396" priority="118">
      <formula>$D$1&gt;Q4</formula>
    </cfRule>
  </conditionalFormatting>
  <conditionalFormatting sqref="Q4">
    <cfRule type="expression" dxfId="11395" priority="119">
      <formula>$D$1&lt;Q4</formula>
    </cfRule>
    <cfRule type="expression" dxfId="11394" priority="120">
      <formula>$D$1&gt;Q4</formula>
    </cfRule>
  </conditionalFormatting>
  <conditionalFormatting sqref="Q4">
    <cfRule type="expression" dxfId="11393" priority="121">
      <formula>$D$1&lt;Q4</formula>
    </cfRule>
    <cfRule type="expression" dxfId="11392" priority="122">
      <formula>$D$1&gt;Q4</formula>
    </cfRule>
  </conditionalFormatting>
  <conditionalFormatting sqref="Q4">
    <cfRule type="expression" dxfId="11391" priority="123">
      <formula>$D$1&lt;Q4</formula>
    </cfRule>
    <cfRule type="expression" dxfId="11390" priority="124">
      <formula>$D$1&gt;Q4</formula>
    </cfRule>
  </conditionalFormatting>
  <conditionalFormatting sqref="Q4">
    <cfRule type="expression" dxfId="11389" priority="125">
      <formula>$D$1&lt;Q4</formula>
    </cfRule>
    <cfRule type="expression" dxfId="11388" priority="126">
      <formula>$D$1&gt;Q4</formula>
    </cfRule>
  </conditionalFormatting>
  <conditionalFormatting sqref="Q4">
    <cfRule type="expression" dxfId="11387" priority="127">
      <formula>$D$1&lt;Q4</formula>
    </cfRule>
    <cfRule type="expression" dxfId="11386" priority="128">
      <formula>$D$1&gt;Q4</formula>
    </cfRule>
  </conditionalFormatting>
  <conditionalFormatting sqref="Q4">
    <cfRule type="expression" dxfId="11385" priority="129">
      <formula>$D$1&lt;Q4</formula>
    </cfRule>
    <cfRule type="expression" priority="130">
      <formula>$D$1&gt;Q4</formula>
    </cfRule>
  </conditionalFormatting>
  <conditionalFormatting sqref="Q4">
    <cfRule type="expression" priority="131">
      <formula>$D$1&lt;Q4</formula>
    </cfRule>
    <cfRule type="expression" priority="132">
      <formula>$D$1&gt;Q4</formula>
    </cfRule>
  </conditionalFormatting>
  <conditionalFormatting sqref="Q4">
    <cfRule type="expression" priority="133">
      <formula>$D$1&lt;Q4</formula>
    </cfRule>
    <cfRule type="expression" priority="134">
      <formula>$D$1&gt;Q4</formula>
    </cfRule>
  </conditionalFormatting>
  <conditionalFormatting sqref="Q5">
    <cfRule type="cellIs" priority="135" operator="equal">
      <formula>5</formula>
    </cfRule>
    <cfRule type="cellIs" dxfId="11384" priority="136" operator="equal">
      <formula>4</formula>
    </cfRule>
    <cfRule type="cellIs" dxfId="11383" priority="137" operator="equal">
      <formula>3</formula>
    </cfRule>
  </conditionalFormatting>
  <conditionalFormatting sqref="Q3:Q4">
    <cfRule type="expression" priority="138">
      <formula>$D$1&lt;Q3</formula>
    </cfRule>
    <cfRule type="expression" priority="139">
      <formula>$D$1&gt;Q3</formula>
    </cfRule>
  </conditionalFormatting>
  <conditionalFormatting sqref="Q5">
    <cfRule type="cellIs" priority="140" operator="equal">
      <formula>5</formula>
    </cfRule>
    <cfRule type="cellIs" dxfId="11382" priority="141" operator="equal">
      <formula>4</formula>
    </cfRule>
    <cfRule type="cellIs" dxfId="11381" priority="142" operator="equal">
      <formula>3</formula>
    </cfRule>
  </conditionalFormatting>
  <conditionalFormatting sqref="Q4">
    <cfRule type="expression" dxfId="11380" priority="143">
      <formula>$D$1&lt;Q4</formula>
    </cfRule>
    <cfRule type="expression" dxfId="11379" priority="144">
      <formula>$D$1&gt;Q4</formula>
    </cfRule>
  </conditionalFormatting>
  <conditionalFormatting sqref="Q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Q4">
    <cfRule type="expression" dxfId="11378" priority="148">
      <formula>$D$1&lt;Q4</formula>
    </cfRule>
    <cfRule type="expression" dxfId="11377" priority="149">
      <formula>$D$1&gt;Q4</formula>
    </cfRule>
  </conditionalFormatting>
  <conditionalFormatting sqref="Q4">
    <cfRule type="expression" priority="150">
      <formula>$D$1&lt;Q4</formula>
    </cfRule>
    <cfRule type="expression" priority="151">
      <formula>$D$1&gt;Q4</formula>
    </cfRule>
  </conditionalFormatting>
  <conditionalFormatting sqref="Q4">
    <cfRule type="expression" priority="152">
      <formula>$D$1&lt;Q4</formula>
    </cfRule>
    <cfRule type="expression" dxfId="11376" priority="153">
      <formula>$D$1&gt;Q4</formula>
    </cfRule>
  </conditionalFormatting>
  <conditionalFormatting sqref="Q4">
    <cfRule type="expression" dxfId="11375" priority="154">
      <formula>$D$1&lt;Q4</formula>
    </cfRule>
    <cfRule type="expression" dxfId="11374" priority="155">
      <formula>$D$1&gt;Q4</formula>
    </cfRule>
  </conditionalFormatting>
  <conditionalFormatting sqref="Q4">
    <cfRule type="expression" dxfId="11373" priority="156">
      <formula>$D$1&lt;Q4</formula>
    </cfRule>
    <cfRule type="expression" dxfId="11372" priority="157">
      <formula>$D$1&gt;Q4</formula>
    </cfRule>
  </conditionalFormatting>
  <conditionalFormatting sqref="Q4">
    <cfRule type="expression" dxfId="11371" priority="158">
      <formula>$D$1&lt;Q4</formula>
    </cfRule>
    <cfRule type="expression" priority="159">
      <formula>$D$1&gt;Q4</formula>
    </cfRule>
  </conditionalFormatting>
  <conditionalFormatting sqref="Q4">
    <cfRule type="expression" priority="160">
      <formula>$D$1&lt;Q4</formula>
    </cfRule>
    <cfRule type="expression" priority="161">
      <formula>$D$1&gt;Q4</formula>
    </cfRule>
  </conditionalFormatting>
  <conditionalFormatting sqref="Q4">
    <cfRule type="expression" dxfId="11370" priority="162">
      <formula>$D$1&lt;Q4</formula>
    </cfRule>
    <cfRule type="expression" dxfId="11369" priority="163">
      <formula>$D$1&gt;Q4</formula>
    </cfRule>
  </conditionalFormatting>
  <conditionalFormatting sqref="Q4">
    <cfRule type="expression" dxfId="11368" priority="164">
      <formula>$D$1&lt;Q4</formula>
    </cfRule>
    <cfRule type="expression" dxfId="11367" priority="165">
      <formula>$D$1&gt;Q4</formula>
    </cfRule>
  </conditionalFormatting>
  <conditionalFormatting sqref="Q4">
    <cfRule type="expression" dxfId="11366" priority="166">
      <formula>$D$1&lt;Q4</formula>
    </cfRule>
    <cfRule type="expression" dxfId="11365" priority="167">
      <formula>$D$1&gt;Q4</formula>
    </cfRule>
  </conditionalFormatting>
  <conditionalFormatting sqref="I5 N5:P5 K5">
    <cfRule type="cellIs" dxfId="11364" priority="168" operator="equal">
      <formula>5</formula>
    </cfRule>
    <cfRule type="cellIs" dxfId="11363" priority="169" operator="equal">
      <formula>4</formula>
    </cfRule>
    <cfRule type="cellIs" priority="170" operator="equal">
      <formula>3</formula>
    </cfRule>
  </conditionalFormatting>
  <conditionalFormatting sqref="H3:K3 M3:P3 I4 K4:L4 N4:P4">
    <cfRule type="expression" priority="171">
      <formula>$D$1&lt;H3</formula>
    </cfRule>
    <cfRule type="expression" priority="172">
      <formula>$D$1&gt;H3</formula>
    </cfRule>
  </conditionalFormatting>
  <conditionalFormatting sqref="P3:P4">
    <cfRule type="expression" dxfId="11362" priority="173">
      <formula>$D$1&lt;P3</formula>
    </cfRule>
    <cfRule type="expression" dxfId="11361" priority="174">
      <formula>$D$1&gt;P3</formula>
    </cfRule>
  </conditionalFormatting>
  <conditionalFormatting sqref="P4">
    <cfRule type="expression" dxfId="11360" priority="175">
      <formula>$D$1&lt;P4</formula>
    </cfRule>
    <cfRule type="expression" dxfId="11359" priority="176">
      <formula>$D$1&gt;P4</formula>
    </cfRule>
  </conditionalFormatting>
  <conditionalFormatting sqref="F4">
    <cfRule type="expression" priority="177">
      <formula>$D$1&lt;F4</formula>
    </cfRule>
    <cfRule type="expression" priority="178">
      <formula>$D$1&gt;F4</formula>
    </cfRule>
  </conditionalFormatting>
  <conditionalFormatting sqref="F4">
    <cfRule type="expression" priority="179">
      <formula>$D$1&lt;F4</formula>
    </cfRule>
    <cfRule type="expression" dxfId="11358" priority="180">
      <formula>$D$1&gt;F4</formula>
    </cfRule>
  </conditionalFormatting>
  <conditionalFormatting sqref="F4">
    <cfRule type="expression" dxfId="11357" priority="181">
      <formula>$D$1&lt;F4</formula>
    </cfRule>
    <cfRule type="expression" dxfId="11356" priority="182">
      <formula>$D$1&gt;F4</formula>
    </cfRule>
  </conditionalFormatting>
  <conditionalFormatting sqref="F4">
    <cfRule type="expression" dxfId="11355" priority="183">
      <formula>$D$1&lt;F4</formula>
    </cfRule>
    <cfRule type="expression" priority="184">
      <formula>$D$1&gt;F4</formula>
    </cfRule>
  </conditionalFormatting>
  <conditionalFormatting sqref="F4">
    <cfRule type="expression" priority="185">
      <formula>$D$1&lt;F4</formula>
    </cfRule>
    <cfRule type="expression" priority="186">
      <formula>$D$1&gt;F4</formula>
    </cfRule>
  </conditionalFormatting>
  <conditionalFormatting sqref="F4">
    <cfRule type="expression" dxfId="11354" priority="187">
      <formula>$D$1&lt;F4</formula>
    </cfRule>
    <cfRule type="expression" dxfId="11353" priority="188">
      <formula>$D$1&gt;F4</formula>
    </cfRule>
  </conditionalFormatting>
  <conditionalFormatting sqref="F5">
    <cfRule type="cellIs" dxfId="11352" priority="189" operator="equal">
      <formula>5</formula>
    </cfRule>
    <cfRule type="cellIs" dxfId="11351" priority="190" operator="equal">
      <formula>4</formula>
    </cfRule>
    <cfRule type="cellIs" priority="191" operator="equal">
      <formula>3</formula>
    </cfRule>
  </conditionalFormatting>
  <conditionalFormatting sqref="F3">
    <cfRule type="expression" priority="192">
      <formula>$D$1&lt;F3</formula>
    </cfRule>
    <cfRule type="expression" priority="193">
      <formula>$D$1&gt;F3</formula>
    </cfRule>
  </conditionalFormatting>
  <conditionalFormatting sqref="F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F3">
    <cfRule type="expression" dxfId="11350" priority="197">
      <formula>$D$1&lt;F3</formula>
    </cfRule>
    <cfRule type="expression" dxfId="11349" priority="198">
      <formula>$D$1&gt;F3</formula>
    </cfRule>
  </conditionalFormatting>
  <conditionalFormatting sqref="J3">
    <cfRule type="expression" dxfId="11348" priority="199">
      <formula>$D$1&lt;J3</formula>
    </cfRule>
    <cfRule type="expression" dxfId="11347" priority="200">
      <formula>$D$1&gt;J3</formula>
    </cfRule>
  </conditionalFormatting>
  <conditionalFormatting sqref="M3:N3 N4:P4">
    <cfRule type="expression" priority="201">
      <formula>$D$1&lt;M3</formula>
    </cfRule>
    <cfRule type="expression" priority="202">
      <formula>$D$1&gt;M3</formula>
    </cfRule>
  </conditionalFormatting>
  <conditionalFormatting sqref="N4:P4">
    <cfRule type="expression" priority="203">
      <formula>$D$1&lt;N4</formula>
    </cfRule>
    <cfRule type="expression" dxfId="11346" priority="204">
      <formula>$D$1&gt;N4</formula>
    </cfRule>
  </conditionalFormatting>
  <conditionalFormatting sqref="H3:I3 I4">
    <cfRule type="expression" dxfId="11345" priority="205">
      <formula>$D$1&lt;H3</formula>
    </cfRule>
    <cfRule type="expression" dxfId="11344" priority="206">
      <formula>$D$1&gt;H3</formula>
    </cfRule>
  </conditionalFormatting>
  <conditionalFormatting sqref="L5">
    <cfRule type="cellIs" dxfId="11343" priority="207" operator="equal">
      <formula>5</formula>
    </cfRule>
    <cfRule type="cellIs" dxfId="11342" priority="208" operator="equal">
      <formula>4</formula>
    </cfRule>
    <cfRule type="cellIs" dxfId="11341" priority="209" operator="equal">
      <formula>3</formula>
    </cfRule>
  </conditionalFormatting>
  <conditionalFormatting sqref="L4">
    <cfRule type="expression" dxfId="11340" priority="210">
      <formula>$D$1&lt;L4</formula>
    </cfRule>
    <cfRule type="expression" dxfId="11339" priority="211">
      <formula>$D$1&gt;L4</formula>
    </cfRule>
  </conditionalFormatting>
  <conditionalFormatting sqref="L4">
    <cfRule type="expression" priority="212">
      <formula>$D$1&lt;L4</formula>
    </cfRule>
    <cfRule type="expression" priority="213">
      <formula>$D$1&gt;L4</formula>
    </cfRule>
  </conditionalFormatting>
  <conditionalFormatting sqref="L4">
    <cfRule type="expression" priority="214">
      <formula>$D$1&lt;L4</formula>
    </cfRule>
    <cfRule type="expression" dxfId="11338" priority="215">
      <formula>$D$1&gt;L4</formula>
    </cfRule>
  </conditionalFormatting>
  <conditionalFormatting sqref="L4">
    <cfRule type="expression" dxfId="11337" priority="216">
      <formula>$D$1&lt;L4</formula>
    </cfRule>
    <cfRule type="expression" dxfId="11336" priority="217">
      <formula>$D$1&gt;L4</formula>
    </cfRule>
  </conditionalFormatting>
  <conditionalFormatting sqref="L4">
    <cfRule type="expression" dxfId="11335" priority="218">
      <formula>$D$1&lt;L4</formula>
    </cfRule>
    <cfRule type="expression" priority="219">
      <formula>$D$1&gt;L4</formula>
    </cfRule>
  </conditionalFormatting>
  <conditionalFormatting sqref="F5">
    <cfRule type="cellIs" priority="220" operator="equal">
      <formula>5</formula>
    </cfRule>
    <cfRule type="cellIs" priority="221" operator="equal">
      <formula>4</formula>
    </cfRule>
    <cfRule type="cellIs" dxfId="11334" priority="222" operator="equal">
      <formula>3</formula>
    </cfRule>
  </conditionalFormatting>
  <conditionalFormatting sqref="I5">
    <cfRule type="cellIs" dxfId="11333" priority="223" operator="equal">
      <formula>5</formula>
    </cfRule>
    <cfRule type="cellIs" dxfId="11332" priority="224" operator="equal">
      <formula>4</formula>
    </cfRule>
    <cfRule type="cellIs" dxfId="11331" priority="225" operator="equal">
      <formula>3</formula>
    </cfRule>
  </conditionalFormatting>
  <conditionalFormatting sqref="I4">
    <cfRule type="expression" dxfId="11330" priority="226">
      <formula>$D$1&lt;I4</formula>
    </cfRule>
    <cfRule type="expression" dxfId="11329" priority="227">
      <formula>$D$1&gt;I4</formula>
    </cfRule>
  </conditionalFormatting>
  <conditionalFormatting sqref="I5">
    <cfRule type="cellIs" dxfId="11328" priority="228" operator="equal">
      <formula>5</formula>
    </cfRule>
    <cfRule type="cellIs" dxfId="11327" priority="229" operator="equal">
      <formula>4</formula>
    </cfRule>
    <cfRule type="cellIs" dxfId="11326" priority="230" operator="equal">
      <formula>3</formula>
    </cfRule>
  </conditionalFormatting>
  <conditionalFormatting sqref="I4">
    <cfRule type="expression" priority="231">
      <formula>$D$1&lt;I4</formula>
    </cfRule>
    <cfRule type="expression" priority="232">
      <formula>$D$1&gt;I4</formula>
    </cfRule>
  </conditionalFormatting>
  <conditionalFormatting sqref="I5">
    <cfRule type="cellIs" priority="233" operator="equal">
      <formula>5</formula>
    </cfRule>
    <cfRule type="cellIs" priority="234" operator="equal">
      <formula>4</formula>
    </cfRule>
    <cfRule type="cellIs" dxfId="11325" priority="235" operator="equal">
      <formula>3</formula>
    </cfRule>
  </conditionalFormatting>
  <conditionalFormatting sqref="I4">
    <cfRule type="expression" dxfId="11324" priority="236">
      <formula>$D$1&lt;I4</formula>
    </cfRule>
    <cfRule type="expression" dxfId="11323" priority="237">
      <formula>$D$1&gt;I4</formula>
    </cfRule>
  </conditionalFormatting>
  <conditionalFormatting sqref="I5">
    <cfRule type="cellIs" dxfId="11322" priority="238" operator="equal">
      <formula>5</formula>
    </cfRule>
    <cfRule type="cellIs" dxfId="11321" priority="239" operator="equal">
      <formula>4</formula>
    </cfRule>
    <cfRule type="cellIs" dxfId="11320" priority="240" operator="equal">
      <formula>3</formula>
    </cfRule>
  </conditionalFormatting>
  <conditionalFormatting sqref="I4">
    <cfRule type="expression" dxfId="11319" priority="241">
      <formula>$D$1&lt;I4</formula>
    </cfRule>
    <cfRule type="expression" dxfId="11318" priority="242">
      <formula>$D$1&gt;I4</formula>
    </cfRule>
  </conditionalFormatting>
  <conditionalFormatting sqref="I5">
    <cfRule type="cellIs" dxfId="11317" priority="243" operator="equal">
      <formula>5</formula>
    </cfRule>
    <cfRule type="cellIs" priority="244" operator="equal">
      <formula>4</formula>
    </cfRule>
    <cfRule type="cellIs" priority="245" operator="equal">
      <formula>3</formula>
    </cfRule>
  </conditionalFormatting>
  <conditionalFormatting sqref="I4">
    <cfRule type="expression" priority="246">
      <formula>$D$1&lt;I4</formula>
    </cfRule>
    <cfRule type="expression" dxfId="11316" priority="247">
      <formula>$D$1&gt;I4</formula>
    </cfRule>
  </conditionalFormatting>
  <conditionalFormatting sqref="J3">
    <cfRule type="expression" dxfId="11315" priority="248">
      <formula>$D$1&lt;J3</formula>
    </cfRule>
    <cfRule type="expression" dxfId="11314" priority="249">
      <formula>$D$1&gt;J3</formula>
    </cfRule>
  </conditionalFormatting>
  <conditionalFormatting sqref="N5">
    <cfRule type="cellIs" dxfId="11313" priority="250" operator="equal">
      <formula>5</formula>
    </cfRule>
    <cfRule type="cellIs" dxfId="11312" priority="251" operator="equal">
      <formula>4</formula>
    </cfRule>
    <cfRule type="cellIs" dxfId="11311" priority="252" operator="equal">
      <formula>3</formula>
    </cfRule>
  </conditionalFormatting>
  <conditionalFormatting sqref="N4">
    <cfRule type="expression" dxfId="11310" priority="253">
      <formula>$D$1&lt;N4</formula>
    </cfRule>
    <cfRule type="expression" dxfId="11309" priority="254">
      <formula>$D$1&gt;N4</formula>
    </cfRule>
  </conditionalFormatting>
  <conditionalFormatting sqref="O5">
    <cfRule type="cellIs" dxfId="11308" priority="255" operator="equal">
      <formula>5</formula>
    </cfRule>
    <cfRule type="cellIs" priority="256" operator="equal">
      <formula>4</formula>
    </cfRule>
    <cfRule type="cellIs" priority="257" operator="equal">
      <formula>3</formula>
    </cfRule>
  </conditionalFormatting>
  <conditionalFormatting sqref="O4">
    <cfRule type="expression" priority="258">
      <formula>$D$1&lt;O4</formula>
    </cfRule>
    <cfRule type="expression" dxfId="11307" priority="259">
      <formula>$D$1&gt;O4</formula>
    </cfRule>
  </conditionalFormatting>
  <conditionalFormatting sqref="O5">
    <cfRule type="cellIs" dxfId="11306" priority="260" operator="equal">
      <formula>5</formula>
    </cfRule>
    <cfRule type="cellIs" priority="261" operator="equal">
      <formula>4</formula>
    </cfRule>
    <cfRule type="cellIs" priority="262" operator="equal">
      <formula>3</formula>
    </cfRule>
  </conditionalFormatting>
  <conditionalFormatting sqref="O4">
    <cfRule type="expression" priority="263">
      <formula>$D$1&lt;O4</formula>
    </cfRule>
    <cfRule type="expression" priority="264">
      <formula>$D$1&gt;O4</formula>
    </cfRule>
  </conditionalFormatting>
  <conditionalFormatting sqref="O4">
    <cfRule type="expression" priority="265">
      <formula>$D$1&lt;O4</formula>
    </cfRule>
    <cfRule type="expression" priority="266">
      <formula>$D$1&gt;O4</formula>
    </cfRule>
  </conditionalFormatting>
  <conditionalFormatting sqref="O4">
    <cfRule type="expression" dxfId="11305" priority="267">
      <formula>$D$1&lt;O4</formula>
    </cfRule>
    <cfRule type="expression" dxfId="11304" priority="268">
      <formula>$D$1&gt;O4</formula>
    </cfRule>
  </conditionalFormatting>
  <conditionalFormatting sqref="F5">
    <cfRule type="cellIs" dxfId="11303" priority="269" operator="equal">
      <formula>5</formula>
    </cfRule>
    <cfRule type="cellIs" dxfId="11302" priority="270" operator="equal">
      <formula>4</formula>
    </cfRule>
    <cfRule type="cellIs" dxfId="11301" priority="271" operator="equal">
      <formula>3</formula>
    </cfRule>
  </conditionalFormatting>
  <conditionalFormatting sqref="F3">
    <cfRule type="expression" dxfId="11300" priority="272">
      <formula>$D$1&lt;F3</formula>
    </cfRule>
    <cfRule type="expression" priority="273">
      <formula>$D$1&gt;F3</formula>
    </cfRule>
  </conditionalFormatting>
  <conditionalFormatting sqref="F5">
    <cfRule type="cellIs" priority="274" operator="equal">
      <formula>5</formula>
    </cfRule>
    <cfRule type="cellIs" priority="275" operator="equal">
      <formula>4</formula>
    </cfRule>
    <cfRule type="cellIs" dxfId="11299" priority="276" operator="equal">
      <formula>3</formula>
    </cfRule>
  </conditionalFormatting>
  <conditionalFormatting sqref="F5">
    <cfRule type="cellIs" dxfId="11298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F5">
    <cfRule type="cellIs" priority="280" operator="equal">
      <formula>5</formula>
    </cfRule>
    <cfRule type="cellIs" dxfId="11297" priority="281" operator="equal">
      <formula>4</formula>
    </cfRule>
    <cfRule type="cellIs" dxfId="11296" priority="282" operator="equal">
      <formula>3</formula>
    </cfRule>
  </conditionalFormatting>
  <conditionalFormatting sqref="L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L4">
    <cfRule type="expression" dxfId="11295" priority="286">
      <formula>$D$1&lt;L4</formula>
    </cfRule>
    <cfRule type="expression" dxfId="11294" priority="287">
      <formula>$D$1&gt;L4</formula>
    </cfRule>
  </conditionalFormatting>
  <conditionalFormatting sqref="L5">
    <cfRule type="cellIs" dxfId="11293" priority="288" operator="equal">
      <formula>5</formula>
    </cfRule>
    <cfRule type="cellIs" dxfId="11292" priority="289" operator="equal">
      <formula>4</formula>
    </cfRule>
    <cfRule type="cellIs" dxfId="11291" priority="290" operator="equal">
      <formula>3</formula>
    </cfRule>
  </conditionalFormatting>
  <conditionalFormatting sqref="L4">
    <cfRule type="expression" dxfId="11290" priority="291">
      <formula>$D$1&lt;L4</formula>
    </cfRule>
    <cfRule type="expression" priority="292">
      <formula>$D$1&gt;L4</formula>
    </cfRule>
  </conditionalFormatting>
  <conditionalFormatting sqref="L5">
    <cfRule type="cellIs" priority="293" operator="equal">
      <formula>5</formula>
    </cfRule>
    <cfRule type="cellIs" priority="294" operator="equal">
      <formula>4</formula>
    </cfRule>
    <cfRule type="cellIs" dxfId="11289" priority="295" operator="equal">
      <formula>3</formula>
    </cfRule>
  </conditionalFormatting>
  <conditionalFormatting sqref="L4">
    <cfRule type="expression" dxfId="11288" priority="296">
      <formula>$D$1&lt;L4</formula>
    </cfRule>
    <cfRule type="expression" dxfId="11287" priority="297">
      <formula>$D$1&gt;L4</formula>
    </cfRule>
  </conditionalFormatting>
  <conditionalFormatting sqref="L4">
    <cfRule type="expression" dxfId="11286" priority="298">
      <formula>$D$1&lt;L4</formula>
    </cfRule>
    <cfRule type="expression" dxfId="11285" priority="299">
      <formula>$D$1&gt;L4</formula>
    </cfRule>
  </conditionalFormatting>
  <conditionalFormatting sqref="L4">
    <cfRule type="expression" dxfId="11284" priority="300">
      <formula>$D$1&lt;L4</formula>
    </cfRule>
    <cfRule type="expression" dxfId="11283" priority="301">
      <formula>$D$1&gt;L4</formula>
    </cfRule>
  </conditionalFormatting>
  <conditionalFormatting sqref="L4">
    <cfRule type="expression" dxfId="11282" priority="302">
      <formula>$D$1&lt;L4</formula>
    </cfRule>
    <cfRule type="expression" dxfId="11281" priority="303">
      <formula>$D$1&gt;L4</formula>
    </cfRule>
  </conditionalFormatting>
  <conditionalFormatting sqref="L4">
    <cfRule type="expression" priority="304">
      <formula>$D$1&lt;L4</formula>
    </cfRule>
    <cfRule type="expression" priority="305">
      <formula>$D$1&gt;L4</formula>
    </cfRule>
  </conditionalFormatting>
  <conditionalFormatting sqref="L4">
    <cfRule type="expression" priority="306">
      <formula>$D$1&lt;L4</formula>
    </cfRule>
    <cfRule type="expression" dxfId="11280" priority="307">
      <formula>$D$1&gt;L4</formula>
    </cfRule>
  </conditionalFormatting>
  <conditionalFormatting sqref="L4">
    <cfRule type="expression" dxfId="11279" priority="308">
      <formula>$D$1&lt;L4</formula>
    </cfRule>
    <cfRule type="expression" priority="309">
      <formula>$D$1&gt;L4</formula>
    </cfRule>
  </conditionalFormatting>
  <conditionalFormatting sqref="L4">
    <cfRule type="expression" priority="310">
      <formula>$D$1&lt;L4</formula>
    </cfRule>
    <cfRule type="expression" priority="311">
      <formula>$D$1&gt;L4</formula>
    </cfRule>
  </conditionalFormatting>
  <conditionalFormatting sqref="L4">
    <cfRule type="expression" priority="312">
      <formula>$D$1&lt;L4</formula>
    </cfRule>
    <cfRule type="expression" priority="313">
      <formula>$D$1&gt;L4</formula>
    </cfRule>
  </conditionalFormatting>
  <conditionalFormatting sqref="L4">
    <cfRule type="expression" priority="314">
      <formula>$D$1&lt;L4</formula>
    </cfRule>
    <cfRule type="expression" dxfId="11278" priority="315">
      <formula>$D$1&gt;L4</formula>
    </cfRule>
  </conditionalFormatting>
  <conditionalFormatting sqref="L4">
    <cfRule type="expression" dxfId="11277" priority="316">
      <formula>$D$1&lt;L4</formula>
    </cfRule>
    <cfRule type="expression" dxfId="11276" priority="317">
      <formula>$D$1&gt;L4</formula>
    </cfRule>
  </conditionalFormatting>
  <conditionalFormatting sqref="L4">
    <cfRule type="expression" dxfId="11275" priority="318">
      <formula>$D$1&lt;L4</formula>
    </cfRule>
    <cfRule type="expression" dxfId="11274" priority="319">
      <formula>$D$1&gt;L4</formula>
    </cfRule>
  </conditionalFormatting>
  <conditionalFormatting sqref="L4">
    <cfRule type="expression" dxfId="11273" priority="320">
      <formula>$D$1&lt;L4</formula>
    </cfRule>
    <cfRule type="expression" priority="321">
      <formula>$D$1&gt;L4</formula>
    </cfRule>
  </conditionalFormatting>
  <conditionalFormatting sqref="L4">
    <cfRule type="expression" priority="322">
      <formula>$D$1&lt;L4</formula>
    </cfRule>
    <cfRule type="expression" priority="323">
      <formula>$D$1&gt;L4</formula>
    </cfRule>
  </conditionalFormatting>
  <conditionalFormatting sqref="L4">
    <cfRule type="expression" dxfId="11272" priority="324">
      <formula>$D$1&lt;L4</formula>
    </cfRule>
    <cfRule type="expression" dxfId="11271" priority="325">
      <formula>$D$1&gt;L4</formula>
    </cfRule>
  </conditionalFormatting>
  <conditionalFormatting sqref="L4">
    <cfRule type="expression" priority="326">
      <formula>$D$1&lt;L4</formula>
    </cfRule>
    <cfRule type="expression" priority="327">
      <formula>$D$1&gt;L4</formula>
    </cfRule>
  </conditionalFormatting>
  <conditionalFormatting sqref="L4">
    <cfRule type="expression" priority="328">
      <formula>$D$1&lt;L4</formula>
    </cfRule>
    <cfRule type="expression" dxfId="11270" priority="329">
      <formula>$D$1&gt;L4</formula>
    </cfRule>
  </conditionalFormatting>
  <conditionalFormatting sqref="L4">
    <cfRule type="expression" dxfId="11269" priority="330">
      <formula>$D$1&lt;L4</formula>
    </cfRule>
    <cfRule type="expression" priority="331">
      <formula>$D$1&gt;L4</formula>
    </cfRule>
  </conditionalFormatting>
  <conditionalFormatting sqref="G3">
    <cfRule type="expression" priority="332">
      <formula>$D$1&lt;G3</formula>
    </cfRule>
    <cfRule type="expression" priority="333">
      <formula>$D$1&gt;G3</formula>
    </cfRule>
  </conditionalFormatting>
  <conditionalFormatting sqref="G3">
    <cfRule type="expression" dxfId="11268" priority="334">
      <formula>$D$1&lt;G3</formula>
    </cfRule>
    <cfRule type="expression" dxfId="11267" priority="335">
      <formula>$D$1&gt;G3</formula>
    </cfRule>
  </conditionalFormatting>
  <conditionalFormatting sqref="G3">
    <cfRule type="expression" dxfId="11266" priority="336">
      <formula>$D$1&lt;G3</formula>
    </cfRule>
    <cfRule type="expression" dxfId="11265" priority="337">
      <formula>$D$1&gt;G3</formula>
    </cfRule>
  </conditionalFormatting>
  <conditionalFormatting sqref="F4">
    <cfRule type="expression" dxfId="11264" priority="338">
      <formula>$D$1&lt;F4</formula>
    </cfRule>
    <cfRule type="expression" dxfId="11263" priority="339">
      <formula>$D$1&gt;F4</formula>
    </cfRule>
  </conditionalFormatting>
  <conditionalFormatting sqref="F4">
    <cfRule type="expression" priority="340">
      <formula>$D$1&lt;F4</formula>
    </cfRule>
    <cfRule type="expression" priority="341">
      <formula>$D$1&gt;F4</formula>
    </cfRule>
  </conditionalFormatting>
  <conditionalFormatting sqref="F4">
    <cfRule type="expression" priority="342">
      <formula>$D$1&lt;F4</formula>
    </cfRule>
    <cfRule type="expression" dxfId="11262" priority="343">
      <formula>$D$1&gt;F4</formula>
    </cfRule>
  </conditionalFormatting>
  <conditionalFormatting sqref="F4">
    <cfRule type="expression" dxfId="11261" priority="344">
      <formula>$D$1&lt;F4</formula>
    </cfRule>
    <cfRule type="expression" dxfId="11260" priority="345">
      <formula>$D$1&gt;F4</formula>
    </cfRule>
  </conditionalFormatting>
  <conditionalFormatting sqref="F4">
    <cfRule type="expression" dxfId="11259" priority="346">
      <formula>$D$1&lt;F4</formula>
    </cfRule>
    <cfRule type="expression" priority="347">
      <formula>$D$1&gt;F4</formula>
    </cfRule>
  </conditionalFormatting>
  <conditionalFormatting sqref="F4">
    <cfRule type="expression" priority="348">
      <formula>$D$1&lt;F4</formula>
    </cfRule>
    <cfRule type="expression" priority="349">
      <formula>$D$1&gt;F4</formula>
    </cfRule>
  </conditionalFormatting>
  <conditionalFormatting sqref="F4">
    <cfRule type="expression" dxfId="11258" priority="350">
      <formula>$D$1&lt;F4</formula>
    </cfRule>
    <cfRule type="expression" dxfId="11257" priority="351">
      <formula>$D$1&gt;F4</formula>
    </cfRule>
  </conditionalFormatting>
  <conditionalFormatting sqref="F4">
    <cfRule type="expression" priority="352">
      <formula>$D$1&lt;F4</formula>
    </cfRule>
    <cfRule type="expression" priority="353">
      <formula>$D$1&gt;F4</formula>
    </cfRule>
  </conditionalFormatting>
  <conditionalFormatting sqref="F4">
    <cfRule type="expression" priority="354">
      <formula>$D$1&lt;F4</formula>
    </cfRule>
    <cfRule type="expression" priority="355">
      <formula>$D$1&gt;F4</formula>
    </cfRule>
  </conditionalFormatting>
  <conditionalFormatting sqref="F4">
    <cfRule type="expression" priority="356">
      <formula>$D$1&lt;F4</formula>
    </cfRule>
    <cfRule type="expression" priority="357">
      <formula>$D$1&gt;F4</formula>
    </cfRule>
  </conditionalFormatting>
  <conditionalFormatting sqref="F4">
    <cfRule type="expression" dxfId="11256" priority="358">
      <formula>$D$1&lt;F4</formula>
    </cfRule>
    <cfRule type="expression" dxfId="11255" priority="359">
      <formula>$D$1&gt;F4</formula>
    </cfRule>
  </conditionalFormatting>
  <conditionalFormatting sqref="F4">
    <cfRule type="expression" dxfId="11254" priority="360">
      <formula>$D$1&lt;F4</formula>
    </cfRule>
    <cfRule type="expression" dxfId="11253" priority="361">
      <formula>$D$1&gt;F4</formula>
    </cfRule>
  </conditionalFormatting>
  <conditionalFormatting sqref="F4">
    <cfRule type="expression" dxfId="11252" priority="362">
      <formula>$D$1&lt;F4</formula>
    </cfRule>
    <cfRule type="expression" dxfId="11251" priority="363">
      <formula>$D$1&gt;F4</formula>
    </cfRule>
  </conditionalFormatting>
  <conditionalFormatting sqref="F4">
    <cfRule type="expression" dxfId="11250" priority="364">
      <formula>$D$1&lt;F4</formula>
    </cfRule>
    <cfRule type="expression" dxfId="11249" priority="365">
      <formula>$D$1&gt;F4</formula>
    </cfRule>
  </conditionalFormatting>
  <conditionalFormatting sqref="F4">
    <cfRule type="expression" dxfId="11248" priority="366">
      <formula>$D$1&lt;F4</formula>
    </cfRule>
    <cfRule type="expression" dxfId="11247" priority="367">
      <formula>$D$1&gt;F4</formula>
    </cfRule>
  </conditionalFormatting>
  <conditionalFormatting sqref="F4">
    <cfRule type="expression" dxfId="11246" priority="368">
      <formula>$D$1&lt;F4</formula>
    </cfRule>
    <cfRule type="expression" dxfId="11245" priority="369">
      <formula>$D$1&gt;F4</formula>
    </cfRule>
  </conditionalFormatting>
  <conditionalFormatting sqref="F4">
    <cfRule type="expression" dxfId="11244" priority="370">
      <formula>$D$1&lt;F4</formula>
    </cfRule>
    <cfRule type="expression" dxfId="11243" priority="371">
      <formula>$D$1&gt;F4</formula>
    </cfRule>
  </conditionalFormatting>
  <conditionalFormatting sqref="F4">
    <cfRule type="expression" priority="372">
      <formula>$D$1&lt;F4</formula>
    </cfRule>
    <cfRule type="expression" priority="373">
      <formula>$D$1&gt;F4</formula>
    </cfRule>
  </conditionalFormatting>
  <conditionalFormatting sqref="F4">
    <cfRule type="expression" priority="374">
      <formula>$D$1&lt;F4</formula>
    </cfRule>
    <cfRule type="expression" dxfId="11242" priority="375">
      <formula>$D$1&gt;F4</formula>
    </cfRule>
  </conditionalFormatting>
  <conditionalFormatting sqref="F4">
    <cfRule type="expression" dxfId="11241" priority="376">
      <formula>$D$1&lt;F4</formula>
    </cfRule>
    <cfRule type="expression" dxfId="11240" priority="377">
      <formula>$D$1&gt;F4</formula>
    </cfRule>
  </conditionalFormatting>
  <conditionalFormatting sqref="K3">
    <cfRule type="expression" dxfId="11239" priority="378">
      <formula>$D$1&lt;K3</formula>
    </cfRule>
    <cfRule type="expression" dxfId="11238" priority="379">
      <formula>$D$1&gt;K3</formula>
    </cfRule>
  </conditionalFormatting>
  <conditionalFormatting sqref="N5">
    <cfRule type="cellIs" dxfId="11237" priority="380" operator="equal">
      <formula>5</formula>
    </cfRule>
    <cfRule type="cellIs" dxfId="11236" priority="381" operator="equal">
      <formula>4</formula>
    </cfRule>
    <cfRule type="cellIs" dxfId="11235" priority="382" operator="equal">
      <formula>3</formula>
    </cfRule>
  </conditionalFormatting>
  <conditionalFormatting sqref="K4">
    <cfRule type="expression" dxfId="11234" priority="383">
      <formula>$D$1&lt;K4</formula>
    </cfRule>
    <cfRule type="expression" dxfId="11233" priority="384">
      <formula>$D$1&gt;K4</formula>
    </cfRule>
  </conditionalFormatting>
  <conditionalFormatting sqref="K4">
    <cfRule type="expression" dxfId="11232" priority="385">
      <formula>$D$1&lt;K4</formula>
    </cfRule>
    <cfRule type="expression" dxfId="11231" priority="386">
      <formula>$D$1&gt;K4</formula>
    </cfRule>
  </conditionalFormatting>
  <conditionalFormatting sqref="K4">
    <cfRule type="expression" priority="387">
      <formula>$D$1&lt;K4</formula>
    </cfRule>
    <cfRule type="expression" priority="388">
      <formula>$D$1&gt;K4</formula>
    </cfRule>
  </conditionalFormatting>
  <conditionalFormatting sqref="N4">
    <cfRule type="expression" priority="389">
      <formula>$D$1&lt;N4</formula>
    </cfRule>
    <cfRule type="expression" priority="390">
      <formula>$D$1&gt;N4</formula>
    </cfRule>
  </conditionalFormatting>
  <conditionalFormatting sqref="I5">
    <cfRule type="cellIs" priority="391" operator="equal">
      <formula>5</formula>
    </cfRule>
    <cfRule type="cellIs" dxfId="11230" priority="392" operator="equal">
      <formula>4</formula>
    </cfRule>
    <cfRule type="cellIs" dxfId="11229" priority="393" operator="equal">
      <formula>3</formula>
    </cfRule>
  </conditionalFormatting>
  <conditionalFormatting sqref="N5">
    <cfRule type="cellIs" dxfId="11228" priority="394" operator="equal">
      <formula>5</formula>
    </cfRule>
    <cfRule type="cellIs" dxfId="11227" priority="395" operator="equal">
      <formula>4</formula>
    </cfRule>
    <cfRule type="cellIs" dxfId="11226" priority="396" operator="equal">
      <formula>3</formula>
    </cfRule>
  </conditionalFormatting>
  <conditionalFormatting sqref="N4">
    <cfRule type="expression" dxfId="11225" priority="397">
      <formula>$D$1&lt;N4</formula>
    </cfRule>
    <cfRule type="expression" dxfId="11224" priority="398">
      <formula>$D$1&gt;N4</formula>
    </cfRule>
  </conditionalFormatting>
  <conditionalFormatting sqref="N5">
    <cfRule type="cellIs" dxfId="11223" priority="399" operator="equal">
      <formula>5</formula>
    </cfRule>
    <cfRule type="cellIs" dxfId="11222" priority="400" operator="equal">
      <formula>4</formula>
    </cfRule>
    <cfRule type="cellIs" priority="401" operator="equal">
      <formula>3</formula>
    </cfRule>
  </conditionalFormatting>
  <conditionalFormatting sqref="N4">
    <cfRule type="expression" priority="402">
      <formula>$D$1&lt;N4</formula>
    </cfRule>
    <cfRule type="expression" priority="403">
      <formula>$D$1&gt;N4</formula>
    </cfRule>
  </conditionalFormatting>
  <conditionalFormatting sqref="N5">
    <cfRule type="cellIs" dxfId="11221" priority="404" operator="equal">
      <formula>5</formula>
    </cfRule>
    <cfRule type="cellIs" dxfId="11220" priority="405" operator="equal">
      <formula>4</formula>
    </cfRule>
    <cfRule type="cellIs" priority="406" operator="equal">
      <formula>3</formula>
    </cfRule>
  </conditionalFormatting>
  <conditionalFormatting sqref="N4">
    <cfRule type="expression" priority="407">
      <formula>$D$1&lt;N4</formula>
    </cfRule>
    <cfRule type="expression" priority="408">
      <formula>$D$1&gt;N4</formula>
    </cfRule>
  </conditionalFormatting>
  <conditionalFormatting sqref="N4">
    <cfRule type="expression" priority="409">
      <formula>$D$1&lt;N4</formula>
    </cfRule>
    <cfRule type="expression" priority="410">
      <formula>$D$1&gt;N4</formula>
    </cfRule>
  </conditionalFormatting>
  <conditionalFormatting sqref="N4">
    <cfRule type="expression" priority="411">
      <formula>$D$1&lt;N4</formula>
    </cfRule>
    <cfRule type="expression" dxfId="11219" priority="412">
      <formula>$D$1&gt;N4</formula>
    </cfRule>
  </conditionalFormatting>
  <conditionalFormatting sqref="N4">
    <cfRule type="expression" dxfId="11218" priority="413">
      <formula>$D$1&lt;N4</formula>
    </cfRule>
    <cfRule type="expression" dxfId="11217" priority="414">
      <formula>$D$1&gt;N4</formula>
    </cfRule>
  </conditionalFormatting>
  <conditionalFormatting sqref="N4">
    <cfRule type="expression" dxfId="11216" priority="415">
      <formula>$D$1&lt;N4</formula>
    </cfRule>
    <cfRule type="expression" dxfId="11215" priority="416">
      <formula>$D$1&gt;N4</formula>
    </cfRule>
  </conditionalFormatting>
  <conditionalFormatting sqref="N4">
    <cfRule type="expression" dxfId="11214" priority="417">
      <formula>$D$1&lt;N4</formula>
    </cfRule>
    <cfRule type="expression" priority="418">
      <formula>$D$1&gt;N4</formula>
    </cfRule>
  </conditionalFormatting>
  <conditionalFormatting sqref="N4">
    <cfRule type="expression" priority="419">
      <formula>$D$1&lt;N4</formula>
    </cfRule>
    <cfRule type="expression" priority="420">
      <formula>$D$1&gt;N4</formula>
    </cfRule>
  </conditionalFormatting>
  <conditionalFormatting sqref="N4">
    <cfRule type="expression" dxfId="11213" priority="421">
      <formula>$D$1&lt;N4</formula>
    </cfRule>
    <cfRule type="expression" dxfId="11212" priority="422">
      <formula>$D$1&gt;N4</formula>
    </cfRule>
  </conditionalFormatting>
  <conditionalFormatting sqref="K4">
    <cfRule type="expression" priority="423">
      <formula>$D$1&lt;K4</formula>
    </cfRule>
    <cfRule type="expression" priority="424">
      <formula>$D$1&gt;K4</formula>
    </cfRule>
  </conditionalFormatting>
  <conditionalFormatting sqref="K3">
    <cfRule type="expression" priority="425">
      <formula>$D$1&lt;K3</formula>
    </cfRule>
    <cfRule type="expression" dxfId="11211" priority="426">
      <formula>$D$1&gt;K3</formula>
    </cfRule>
  </conditionalFormatting>
  <conditionalFormatting sqref="K4">
    <cfRule type="expression" dxfId="11210" priority="427">
      <formula>$D$1&lt;K4</formula>
    </cfRule>
    <cfRule type="expression" priority="428">
      <formula>$D$1&gt;K4</formula>
    </cfRule>
  </conditionalFormatting>
  <conditionalFormatting sqref="K4">
    <cfRule type="expression" priority="429">
      <formula>$D$1&lt;K4</formula>
    </cfRule>
    <cfRule type="expression" priority="430">
      <formula>$D$1&gt;K4</formula>
    </cfRule>
  </conditionalFormatting>
  <conditionalFormatting sqref="K4">
    <cfRule type="expression" dxfId="11209" priority="431">
      <formula>$D$1&lt;K4</formula>
    </cfRule>
    <cfRule type="expression" dxfId="11208" priority="432">
      <formula>$D$1&gt;K4</formula>
    </cfRule>
  </conditionalFormatting>
  <conditionalFormatting sqref="K5">
    <cfRule type="cellIs" dxfId="11207" priority="433" operator="equal">
      <formula>5</formula>
    </cfRule>
    <cfRule type="cellIs" dxfId="11206" priority="434" operator="equal">
      <formula>4</formula>
    </cfRule>
    <cfRule type="cellIs" dxfId="11205" priority="435" operator="equal">
      <formula>3</formula>
    </cfRule>
  </conditionalFormatting>
  <conditionalFormatting sqref="K4">
    <cfRule type="expression" dxfId="11204" priority="436">
      <formula>$D$1&lt;K4</formula>
    </cfRule>
    <cfRule type="expression" priority="437">
      <formula>$D$1&gt;K4</formula>
    </cfRule>
  </conditionalFormatting>
  <conditionalFormatting sqref="K4">
    <cfRule type="expression" priority="438">
      <formula>$D$1&lt;K4</formula>
    </cfRule>
    <cfRule type="expression" priority="439">
      <formula>$D$1&gt;K4</formula>
    </cfRule>
  </conditionalFormatting>
  <conditionalFormatting sqref="K4">
    <cfRule type="expression" dxfId="11203" priority="440">
      <formula>$D$1&lt;K4</formula>
    </cfRule>
    <cfRule type="expression" dxfId="11202" priority="441">
      <formula>$D$1&gt;K4</formula>
    </cfRule>
  </conditionalFormatting>
  <conditionalFormatting sqref="K4">
    <cfRule type="expression" dxfId="11201" priority="442">
      <formula>$D$1&lt;K4</formula>
    </cfRule>
    <cfRule type="expression" dxfId="11200" priority="443">
      <formula>$D$1&gt;K4</formula>
    </cfRule>
  </conditionalFormatting>
  <conditionalFormatting sqref="K4">
    <cfRule type="expression" priority="444">
      <formula>$D$1&lt;K4</formula>
    </cfRule>
    <cfRule type="expression" priority="445">
      <formula>$D$1&gt;K4</formula>
    </cfRule>
  </conditionalFormatting>
  <conditionalFormatting sqref="K4">
    <cfRule type="expression" priority="446">
      <formula>$D$1&lt;K4</formula>
    </cfRule>
    <cfRule type="expression" dxfId="11199" priority="447">
      <formula>$D$1&gt;K4</formula>
    </cfRule>
  </conditionalFormatting>
  <conditionalFormatting sqref="N4">
    <cfRule type="expression" dxfId="11198" priority="448">
      <formula>$D$1&lt;N4</formula>
    </cfRule>
    <cfRule type="expression" priority="449">
      <formula>$D$1&gt;N4</formula>
    </cfRule>
  </conditionalFormatting>
  <conditionalFormatting sqref="O5">
    <cfRule type="cellIs" priority="450" operator="equal">
      <formula>5</formula>
    </cfRule>
    <cfRule type="cellIs" priority="451" operator="equal">
      <formula>4</formula>
    </cfRule>
    <cfRule type="cellIs" priority="452" operator="equal">
      <formula>3</formula>
    </cfRule>
  </conditionalFormatting>
  <conditionalFormatting sqref="O4">
    <cfRule type="expression" priority="453">
      <formula>$D$1&lt;O4</formula>
    </cfRule>
    <cfRule type="expression" priority="454">
      <formula>$D$1&gt;O4</formula>
    </cfRule>
  </conditionalFormatting>
  <conditionalFormatting sqref="P5">
    <cfRule type="cellIs" dxfId="11197" priority="455" operator="equal">
      <formula>5</formula>
    </cfRule>
    <cfRule type="cellIs" dxfId="11196" priority="456" operator="equal">
      <formula>4</formula>
    </cfRule>
    <cfRule type="cellIs" dxfId="11195" priority="457" operator="equal">
      <formula>3</formula>
    </cfRule>
  </conditionalFormatting>
  <conditionalFormatting sqref="P4">
    <cfRule type="expression" dxfId="11194" priority="458">
      <formula>$D$1&lt;P4</formula>
    </cfRule>
    <cfRule type="expression" dxfId="11193" priority="459">
      <formula>$D$1&gt;P4</formula>
    </cfRule>
  </conditionalFormatting>
  <conditionalFormatting sqref="P5">
    <cfRule type="cellIs" dxfId="11192" priority="460" operator="equal">
      <formula>5</formula>
    </cfRule>
    <cfRule type="cellIs" dxfId="11191" priority="461" operator="equal">
      <formula>4</formula>
    </cfRule>
    <cfRule type="cellIs" dxfId="11190" priority="462" operator="equal">
      <formula>3</formula>
    </cfRule>
  </conditionalFormatting>
  <conditionalFormatting sqref="P4">
    <cfRule type="expression" dxfId="11189" priority="463">
      <formula>$D$1&lt;P4</formula>
    </cfRule>
    <cfRule type="expression" dxfId="11188" priority="464">
      <formula>$D$1&gt;P4</formula>
    </cfRule>
  </conditionalFormatting>
  <conditionalFormatting sqref="P4">
    <cfRule type="expression" dxfId="11187" priority="465">
      <formula>$D$1&lt;P4</formula>
    </cfRule>
    <cfRule type="expression" dxfId="11186" priority="466">
      <formula>$D$1&gt;P4</formula>
    </cfRule>
  </conditionalFormatting>
  <conditionalFormatting sqref="P4">
    <cfRule type="expression" dxfId="11185" priority="467">
      <formula>$D$1&lt;P4</formula>
    </cfRule>
    <cfRule type="expression" dxfId="11184" priority="468">
      <formula>$D$1&gt;P4</formula>
    </cfRule>
  </conditionalFormatting>
  <conditionalFormatting sqref="H3">
    <cfRule type="expression" priority="469">
      <formula>$D$1&lt;H3</formula>
    </cfRule>
    <cfRule type="expression" priority="470">
      <formula>$D$1&gt;H3</formula>
    </cfRule>
  </conditionalFormatting>
  <conditionalFormatting sqref="H3">
    <cfRule type="expression" priority="471">
      <formula>$D$1&lt;H3</formula>
    </cfRule>
    <cfRule type="expression" dxfId="11183" priority="472">
      <formula>$D$1&gt;H3</formula>
    </cfRule>
  </conditionalFormatting>
  <conditionalFormatting sqref="H3">
    <cfRule type="expression" dxfId="11182" priority="473">
      <formula>$D$1&lt;H3</formula>
    </cfRule>
    <cfRule type="expression" dxfId="11181" priority="474">
      <formula>$D$1&gt;H3</formula>
    </cfRule>
  </conditionalFormatting>
  <conditionalFormatting sqref="G5">
    <cfRule type="cellIs" dxfId="11180" priority="475" operator="equal">
      <formula>5</formula>
    </cfRule>
    <cfRule type="cellIs" priority="476" operator="equal">
      <formula>4</formula>
    </cfRule>
    <cfRule type="cellIs" priority="477" operator="equal">
      <formula>3</formula>
    </cfRule>
  </conditionalFormatting>
  <conditionalFormatting sqref="G5">
    <cfRule type="cellIs" priority="478" operator="equal">
      <formula>5</formula>
    </cfRule>
    <cfRule type="cellIs" dxfId="11179" priority="479" operator="equal">
      <formula>4</formula>
    </cfRule>
    <cfRule type="cellIs" dxfId="11178" priority="480" operator="equal">
      <formula>3</formula>
    </cfRule>
  </conditionalFormatting>
  <conditionalFormatting sqref="G4">
    <cfRule type="expression" dxfId="11177" priority="481">
      <formula>$D$1&lt;G4</formula>
    </cfRule>
    <cfRule type="expression" dxfId="11176" priority="482">
      <formula>$D$1&gt;G4</formula>
    </cfRule>
  </conditionalFormatting>
  <conditionalFormatting sqref="G4">
    <cfRule type="expression" dxfId="11175" priority="483">
      <formula>$D$1&lt;G4</formula>
    </cfRule>
    <cfRule type="expression" dxfId="11174" priority="484">
      <formula>$D$1&gt;G4</formula>
    </cfRule>
  </conditionalFormatting>
  <conditionalFormatting sqref="G5">
    <cfRule type="cellIs" dxfId="11173" priority="485" operator="equal">
      <formula>5</formula>
    </cfRule>
    <cfRule type="cellIs" dxfId="11172" priority="486" operator="equal">
      <formula>4</formula>
    </cfRule>
    <cfRule type="cellIs" dxfId="11171" priority="487" operator="equal">
      <formula>3</formula>
    </cfRule>
  </conditionalFormatting>
  <conditionalFormatting sqref="G4">
    <cfRule type="expression" priority="488">
      <formula>$D$1&lt;G4</formula>
    </cfRule>
    <cfRule type="expression" priority="489">
      <formula>$D$1&gt;G4</formula>
    </cfRule>
  </conditionalFormatting>
  <conditionalFormatting sqref="G5">
    <cfRule type="cellIs" priority="490" operator="equal">
      <formula>5</formula>
    </cfRule>
    <cfRule type="cellIs" dxfId="11170" priority="491" operator="equal">
      <formula>4</formula>
    </cfRule>
    <cfRule type="cellIs" dxfId="11169" priority="492" operator="equal">
      <formula>3</formula>
    </cfRule>
  </conditionalFormatting>
  <conditionalFormatting sqref="G4">
    <cfRule type="expression" priority="493">
      <formula>$D$1&lt;G4</formula>
    </cfRule>
    <cfRule type="expression" priority="494">
      <formula>$D$1&gt;G4</formula>
    </cfRule>
  </conditionalFormatting>
  <conditionalFormatting sqref="G4">
    <cfRule type="expression" priority="495">
      <formula>$D$1&lt;G4</formula>
    </cfRule>
    <cfRule type="expression" priority="496">
      <formula>$D$1&gt;G4</formula>
    </cfRule>
  </conditionalFormatting>
  <conditionalFormatting sqref="G4">
    <cfRule type="expression" priority="497">
      <formula>$D$1&lt;G4</formula>
    </cfRule>
    <cfRule type="expression" priority="498">
      <formula>$D$1&gt;G4</formula>
    </cfRule>
  </conditionalFormatting>
  <conditionalFormatting sqref="G4">
    <cfRule type="expression" dxfId="11168" priority="499">
      <formula>$D$1&lt;G4</formula>
    </cfRule>
    <cfRule type="expression" dxfId="11167" priority="500">
      <formula>$D$1&gt;G4</formula>
    </cfRule>
  </conditionalFormatting>
  <conditionalFormatting sqref="G4">
    <cfRule type="expression" dxfId="11166" priority="501">
      <formula>$D$1&lt;G4</formula>
    </cfRule>
    <cfRule type="expression" dxfId="11165" priority="502">
      <formula>$D$1&gt;G4</formula>
    </cfRule>
  </conditionalFormatting>
  <conditionalFormatting sqref="G4">
    <cfRule type="expression" dxfId="11164" priority="503">
      <formula>$D$1&lt;G4</formula>
    </cfRule>
    <cfRule type="expression" dxfId="11163" priority="504">
      <formula>$D$1&gt;G4</formula>
    </cfRule>
  </conditionalFormatting>
  <conditionalFormatting sqref="G4">
    <cfRule type="expression" priority="505">
      <formula>$D$1&lt;G4</formula>
    </cfRule>
    <cfRule type="expression" priority="506">
      <formula>$D$1&gt;G4</formula>
    </cfRule>
  </conditionalFormatting>
  <conditionalFormatting sqref="G4">
    <cfRule type="expression" priority="507">
      <formula>$D$1&lt;G4</formula>
    </cfRule>
    <cfRule type="expression" dxfId="11162" priority="508">
      <formula>$D$1&gt;G4</formula>
    </cfRule>
  </conditionalFormatting>
  <conditionalFormatting sqref="G4">
    <cfRule type="expression" dxfId="11161" priority="509">
      <formula>$D$1&lt;G4</formula>
    </cfRule>
    <cfRule type="expression" priority="510">
      <formula>$D$1&gt;G4</formula>
    </cfRule>
  </conditionalFormatting>
  <conditionalFormatting sqref="G4">
    <cfRule type="expression" priority="511">
      <formula>$D$1&lt;G4</formula>
    </cfRule>
    <cfRule type="expression" priority="512">
      <formula>$D$1&gt;G4</formula>
    </cfRule>
  </conditionalFormatting>
  <conditionalFormatting sqref="G4">
    <cfRule type="expression" dxfId="11160" priority="513">
      <formula>$D$1&lt;G4</formula>
    </cfRule>
    <cfRule type="expression" dxfId="11159" priority="514">
      <formula>$D$1&gt;G4</formula>
    </cfRule>
  </conditionalFormatting>
  <conditionalFormatting sqref="I3">
    <cfRule type="expression" priority="515">
      <formula>$D$1&lt;I3</formula>
    </cfRule>
    <cfRule type="expression" priority="516">
      <formula>$D$1&gt;I3</formula>
    </cfRule>
  </conditionalFormatting>
  <conditionalFormatting sqref="K5">
    <cfRule type="cellIs" priority="517" operator="equal">
      <formula>5</formula>
    </cfRule>
    <cfRule type="cellIs" dxfId="11158" priority="518" operator="equal">
      <formula>4</formula>
    </cfRule>
    <cfRule type="cellIs" dxfId="11157" priority="519" operator="equal">
      <formula>3</formula>
    </cfRule>
  </conditionalFormatting>
  <conditionalFormatting sqref="K3:K4">
    <cfRule type="expression" dxfId="11156" priority="520">
      <formula>$D$1&lt;K3</formula>
    </cfRule>
    <cfRule type="expression" dxfId="11155" priority="521">
      <formula>$D$1&gt;K3</formula>
    </cfRule>
  </conditionalFormatting>
  <conditionalFormatting sqref="K4">
    <cfRule type="expression" dxfId="11154" priority="522">
      <formula>$D$1&lt;K4</formula>
    </cfRule>
    <cfRule type="expression" dxfId="11153" priority="523">
      <formula>$D$1&gt;K4</formula>
    </cfRule>
  </conditionalFormatting>
  <conditionalFormatting sqref="I4">
    <cfRule type="expression" priority="524">
      <formula>$D$1&lt;I4</formula>
    </cfRule>
    <cfRule type="expression" priority="525">
      <formula>$D$1&gt;I4</formula>
    </cfRule>
  </conditionalFormatting>
  <conditionalFormatting sqref="I4">
    <cfRule type="expression" priority="526">
      <formula>$D$1&lt;I4</formula>
    </cfRule>
    <cfRule type="expression" dxfId="11152" priority="527">
      <formula>$D$1&gt;I4</formula>
    </cfRule>
  </conditionalFormatting>
  <conditionalFormatting sqref="I4">
    <cfRule type="expression" dxfId="11151" priority="528">
      <formula>$D$1&lt;I4</formula>
    </cfRule>
    <cfRule type="expression" dxfId="11150" priority="529">
      <formula>$D$1&gt;I4</formula>
    </cfRule>
  </conditionalFormatting>
  <conditionalFormatting sqref="K4">
    <cfRule type="expression" dxfId="11149" priority="530">
      <formula>$D$1&lt;K4</formula>
    </cfRule>
    <cfRule type="expression" priority="531">
      <formula>$D$1&gt;K4</formula>
    </cfRule>
  </conditionalFormatting>
  <conditionalFormatting sqref="K5">
    <cfRule type="cellIs" priority="532" operator="equal">
      <formula>5</formula>
    </cfRule>
    <cfRule type="cellIs" priority="533" operator="equal">
      <formula>4</formula>
    </cfRule>
    <cfRule type="cellIs" dxfId="11148" priority="534" operator="equal">
      <formula>3</formula>
    </cfRule>
  </conditionalFormatting>
  <conditionalFormatting sqref="K4">
    <cfRule type="expression" dxfId="11147" priority="535">
      <formula>$D$1&lt;K4</formula>
    </cfRule>
    <cfRule type="expression" priority="536">
      <formula>$D$1&gt;K4</formula>
    </cfRule>
  </conditionalFormatting>
  <conditionalFormatting sqref="K5">
    <cfRule type="cellIs" priority="537" operator="equal">
      <formula>5</formula>
    </cfRule>
    <cfRule type="cellIs" priority="538" operator="equal">
      <formula>4</formula>
    </cfRule>
    <cfRule type="cellIs" priority="539" operator="equal">
      <formula>3</formula>
    </cfRule>
  </conditionalFormatting>
  <conditionalFormatting sqref="K4">
    <cfRule type="expression" priority="540">
      <formula>$D$1&lt;K4</formula>
    </cfRule>
    <cfRule type="expression" priority="541">
      <formula>$D$1&gt;K4</formula>
    </cfRule>
  </conditionalFormatting>
  <conditionalFormatting sqref="K5">
    <cfRule type="cellIs" dxfId="11146" priority="542" operator="equal">
      <formula>5</formula>
    </cfRule>
    <cfRule type="cellIs" dxfId="11145" priority="543" operator="equal">
      <formula>4</formula>
    </cfRule>
    <cfRule type="cellIs" dxfId="11144" priority="544" operator="equal">
      <formula>3</formula>
    </cfRule>
  </conditionalFormatting>
  <conditionalFormatting sqref="K4">
    <cfRule type="expression" dxfId="11143" priority="545">
      <formula>$D$1&lt;K4</formula>
    </cfRule>
    <cfRule type="expression" dxfId="11142" priority="546">
      <formula>$D$1&gt;K4</formula>
    </cfRule>
  </conditionalFormatting>
  <conditionalFormatting sqref="K4">
    <cfRule type="expression" dxfId="11141" priority="547">
      <formula>$D$1&lt;K4</formula>
    </cfRule>
    <cfRule type="expression" dxfId="11140" priority="548">
      <formula>$D$1&gt;K4</formula>
    </cfRule>
  </conditionalFormatting>
  <conditionalFormatting sqref="K4">
    <cfRule type="expression" dxfId="11139" priority="549">
      <formula>$D$1&lt;K4</formula>
    </cfRule>
    <cfRule type="expression" dxfId="11138" priority="550">
      <formula>$D$1&gt;K4</formula>
    </cfRule>
  </conditionalFormatting>
  <conditionalFormatting sqref="K4">
    <cfRule type="expression" dxfId="11137" priority="551">
      <formula>$D$1&lt;K4</formula>
    </cfRule>
    <cfRule type="expression" dxfId="11136" priority="552">
      <formula>$D$1&gt;K4</formula>
    </cfRule>
  </conditionalFormatting>
  <conditionalFormatting sqref="K4">
    <cfRule type="expression" dxfId="11135" priority="553">
      <formula>$D$1&lt;K4</formula>
    </cfRule>
    <cfRule type="expression" dxfId="11134" priority="554">
      <formula>$D$1&gt;K4</formula>
    </cfRule>
  </conditionalFormatting>
  <conditionalFormatting sqref="K4">
    <cfRule type="expression" dxfId="11133" priority="555">
      <formula>$D$1&lt;K4</formula>
    </cfRule>
    <cfRule type="expression" priority="556">
      <formula>$D$1&gt;K4</formula>
    </cfRule>
  </conditionalFormatting>
  <conditionalFormatting sqref="K4">
    <cfRule type="expression" priority="557">
      <formula>$D$1&lt;K4</formula>
    </cfRule>
    <cfRule type="expression" priority="558">
      <formula>$D$1&gt;K4</formula>
    </cfRule>
  </conditionalFormatting>
  <conditionalFormatting sqref="K4">
    <cfRule type="expression" dxfId="11132" priority="559">
      <formula>$D$1&lt;K4</formula>
    </cfRule>
    <cfRule type="expression" dxfId="11131" priority="560">
      <formula>$D$1&gt;K4</formula>
    </cfRule>
  </conditionalFormatting>
  <conditionalFormatting sqref="I4">
    <cfRule type="expression" dxfId="11130" priority="561">
      <formula>$D$1&lt;I4</formula>
    </cfRule>
    <cfRule type="expression" dxfId="11129" priority="562">
      <formula>$D$1&gt;I4</formula>
    </cfRule>
  </conditionalFormatting>
  <conditionalFormatting sqref="I3">
    <cfRule type="expression" dxfId="11128" priority="563">
      <formula>$D$1&lt;I3</formula>
    </cfRule>
    <cfRule type="expression" dxfId="11127" priority="564">
      <formula>$D$1&gt;I3</formula>
    </cfRule>
  </conditionalFormatting>
  <conditionalFormatting sqref="I4">
    <cfRule type="expression" dxfId="11126" priority="565">
      <formula>$D$1&lt;I4</formula>
    </cfRule>
    <cfRule type="expression" dxfId="11125" priority="566">
      <formula>$D$1&gt;I4</formula>
    </cfRule>
  </conditionalFormatting>
  <conditionalFormatting sqref="I4">
    <cfRule type="expression" dxfId="11124" priority="567">
      <formula>$D$1&lt;I4</formula>
    </cfRule>
    <cfRule type="expression" dxfId="11123" priority="568">
      <formula>$D$1&gt;I4</formula>
    </cfRule>
  </conditionalFormatting>
  <conditionalFormatting sqref="I4">
    <cfRule type="expression" dxfId="11122" priority="569">
      <formula>$D$1&lt;I4</formula>
    </cfRule>
    <cfRule type="expression" dxfId="11121" priority="570">
      <formula>$D$1&gt;I4</formula>
    </cfRule>
  </conditionalFormatting>
  <conditionalFormatting sqref="I5">
    <cfRule type="cellIs" priority="571" operator="equal">
      <formula>5</formula>
    </cfRule>
    <cfRule type="cellIs" priority="572" operator="equal">
      <formula>4</formula>
    </cfRule>
    <cfRule type="cellIs" priority="573" operator="equal">
      <formula>3</formula>
    </cfRule>
  </conditionalFormatting>
  <conditionalFormatting sqref="I4">
    <cfRule type="expression" dxfId="11120" priority="574">
      <formula>$D$1&lt;I4</formula>
    </cfRule>
    <cfRule type="expression" dxfId="11119" priority="575">
      <formula>$D$1&gt;I4</formula>
    </cfRule>
  </conditionalFormatting>
  <conditionalFormatting sqref="I4">
    <cfRule type="expression" dxfId="11118" priority="576">
      <formula>$D$1&lt;I4</formula>
    </cfRule>
    <cfRule type="expression" dxfId="11117" priority="577">
      <formula>$D$1&gt;I4</formula>
    </cfRule>
  </conditionalFormatting>
  <conditionalFormatting sqref="I4">
    <cfRule type="expression" priority="578">
      <formula>$D$1&lt;I4</formula>
    </cfRule>
    <cfRule type="expression" priority="579">
      <formula>$D$1&gt;I4</formula>
    </cfRule>
  </conditionalFormatting>
  <conditionalFormatting sqref="I4">
    <cfRule type="expression" priority="580">
      <formula>$D$1&lt;I4</formula>
    </cfRule>
    <cfRule type="expression" dxfId="11116" priority="581">
      <formula>$D$1&gt;I4</formula>
    </cfRule>
  </conditionalFormatting>
  <conditionalFormatting sqref="I4">
    <cfRule type="expression" dxfId="11115" priority="582">
      <formula>$D$1&lt;I4</formula>
    </cfRule>
    <cfRule type="expression" dxfId="11114" priority="583">
      <formula>$D$1&gt;I4</formula>
    </cfRule>
  </conditionalFormatting>
  <conditionalFormatting sqref="I4">
    <cfRule type="expression" dxfId="11113" priority="584">
      <formula>$D$1&lt;I4</formula>
    </cfRule>
    <cfRule type="expression" dxfId="11112" priority="585">
      <formula>$D$1&gt;I4</formula>
    </cfRule>
  </conditionalFormatting>
  <conditionalFormatting sqref="K4">
    <cfRule type="expression" dxfId="11111" priority="586">
      <formula>$D$1&lt;K4</formula>
    </cfRule>
    <cfRule type="expression" dxfId="11110" priority="587">
      <formula>$D$1&gt;K4</formula>
    </cfRule>
  </conditionalFormatting>
  <conditionalFormatting sqref="J3">
    <cfRule type="expression" dxfId="11109" priority="588">
      <formula>$D$1&lt;J3</formula>
    </cfRule>
    <cfRule type="expression" dxfId="11108" priority="589">
      <formula>$D$1&gt;J3</formula>
    </cfRule>
  </conditionalFormatting>
  <conditionalFormatting sqref="I5">
    <cfRule type="cellIs" dxfId="11107" priority="590" operator="equal">
      <formula>5</formula>
    </cfRule>
    <cfRule type="cellIs" dxfId="11106" priority="591" operator="equal">
      <formula>4</formula>
    </cfRule>
    <cfRule type="cellIs" dxfId="11105" priority="592" operator="equal">
      <formula>3</formula>
    </cfRule>
  </conditionalFormatting>
  <conditionalFormatting sqref="I4">
    <cfRule type="expression" dxfId="11104" priority="593">
      <formula>$D$1&lt;I4</formula>
    </cfRule>
    <cfRule type="expression" dxfId="11103" priority="594">
      <formula>$D$1&gt;I4</formula>
    </cfRule>
  </conditionalFormatting>
  <conditionalFormatting sqref="I5">
    <cfRule type="cellIs" dxfId="11102" priority="595" operator="equal">
      <formula>5</formula>
    </cfRule>
    <cfRule type="cellIs" dxfId="11101" priority="596" operator="equal">
      <formula>4</formula>
    </cfRule>
    <cfRule type="cellIs" dxfId="11100" priority="597" operator="equal">
      <formula>3</formula>
    </cfRule>
  </conditionalFormatting>
  <conditionalFormatting sqref="I4">
    <cfRule type="expression" dxfId="11099" priority="598">
      <formula>$D$1&lt;I4</formula>
    </cfRule>
    <cfRule type="expression" dxfId="11098" priority="599">
      <formula>$D$1&gt;I4</formula>
    </cfRule>
  </conditionalFormatting>
  <conditionalFormatting sqref="I5">
    <cfRule type="cellIs" dxfId="11097" priority="600" operator="equal">
      <formula>5</formula>
    </cfRule>
    <cfRule type="cellIs" dxfId="11096" priority="601" operator="equal">
      <formula>4</formula>
    </cfRule>
    <cfRule type="cellIs" dxfId="11095" priority="602" operator="equal">
      <formula>3</formula>
    </cfRule>
  </conditionalFormatting>
  <conditionalFormatting sqref="I4">
    <cfRule type="expression" dxfId="11094" priority="603">
      <formula>$D$1&lt;I4</formula>
    </cfRule>
    <cfRule type="expression" priority="604">
      <formula>$D$1&gt;I4</formula>
    </cfRule>
  </conditionalFormatting>
  <conditionalFormatting sqref="I5">
    <cfRule type="cellIs" priority="605" operator="equal">
      <formula>5</formula>
    </cfRule>
    <cfRule type="cellIs" priority="606" operator="equal">
      <formula>4</formula>
    </cfRule>
    <cfRule type="cellIs" priority="607" operator="equal">
      <formula>3</formula>
    </cfRule>
  </conditionalFormatting>
  <conditionalFormatting sqref="I4">
    <cfRule type="expression" priority="608">
      <formula>$D$1&lt;I4</formula>
    </cfRule>
    <cfRule type="expression" priority="609">
      <formula>$D$1&gt;I4</formula>
    </cfRule>
  </conditionalFormatting>
  <conditionalFormatting sqref="I5">
    <cfRule type="cellIs" dxfId="11093" priority="610" operator="equal">
      <formula>5</formula>
    </cfRule>
    <cfRule type="cellIs" dxfId="11092" priority="611" operator="equal">
      <formula>4</formula>
    </cfRule>
    <cfRule type="cellIs" priority="612" operator="equal">
      <formula>3</formula>
    </cfRule>
  </conditionalFormatting>
  <conditionalFormatting sqref="I4">
    <cfRule type="expression" priority="613">
      <formula>$D$1&lt;I4</formula>
    </cfRule>
    <cfRule type="expression" priority="614">
      <formula>$D$1&gt;I4</formula>
    </cfRule>
  </conditionalFormatting>
  <conditionalFormatting sqref="J3">
    <cfRule type="expression" dxfId="11091" priority="615">
      <formula>$D$1&lt;J3</formula>
    </cfRule>
    <cfRule type="expression" dxfId="11090" priority="616">
      <formula>$D$1&gt;J3</formula>
    </cfRule>
  </conditionalFormatting>
  <conditionalFormatting sqref="N5">
    <cfRule type="cellIs" dxfId="11089" priority="617" operator="equal">
      <formula>5</formula>
    </cfRule>
    <cfRule type="cellIs" dxfId="11088" priority="618" operator="equal">
      <formula>4</formula>
    </cfRule>
    <cfRule type="cellIs" priority="619" operator="equal">
      <formula>3</formula>
    </cfRule>
  </conditionalFormatting>
  <conditionalFormatting sqref="N4">
    <cfRule type="expression" priority="620">
      <formula>$D$1&lt;N4</formula>
    </cfRule>
    <cfRule type="expression" priority="621">
      <formula>$D$1&gt;N4</formula>
    </cfRule>
  </conditionalFormatting>
  <conditionalFormatting sqref="N5">
    <cfRule type="cellIs" dxfId="11087" priority="622" operator="equal">
      <formula>5</formula>
    </cfRule>
    <cfRule type="cellIs" dxfId="11086" priority="623" operator="equal">
      <formula>4</formula>
    </cfRule>
    <cfRule type="cellIs" priority="624" operator="equal">
      <formula>3</formula>
    </cfRule>
  </conditionalFormatting>
  <conditionalFormatting sqref="N4">
    <cfRule type="expression" priority="625">
      <formula>$D$1&lt;N4</formula>
    </cfRule>
    <cfRule type="expression" priority="626">
      <formula>$D$1&gt;N4</formula>
    </cfRule>
  </conditionalFormatting>
  <conditionalFormatting sqref="N4">
    <cfRule type="expression" dxfId="11085" priority="627">
      <formula>$D$1&lt;N4</formula>
    </cfRule>
    <cfRule type="expression" dxfId="11084" priority="628">
      <formula>$D$1&gt;N4</formula>
    </cfRule>
  </conditionalFormatting>
  <conditionalFormatting sqref="N4">
    <cfRule type="expression" dxfId="11083" priority="629">
      <formula>$D$1&lt;N4</formula>
    </cfRule>
    <cfRule type="expression" dxfId="11082" priority="630">
      <formula>$D$1&gt;N4</formula>
    </cfRule>
  </conditionalFormatting>
  <conditionalFormatting sqref="P4">
    <cfRule type="expression" dxfId="11081" priority="631">
      <formula>$D$1&lt;P4</formula>
    </cfRule>
    <cfRule type="expression" dxfId="11080" priority="632">
      <formula>$D$1&gt;P4</formula>
    </cfRule>
  </conditionalFormatting>
  <conditionalFormatting sqref="P3:P4">
    <cfRule type="expression" priority="633">
      <formula>$D$1&lt;P3</formula>
    </cfRule>
    <cfRule type="expression" priority="634">
      <formula>$D$1&gt;P3</formula>
    </cfRule>
  </conditionalFormatting>
  <conditionalFormatting sqref="P4">
    <cfRule type="expression" priority="635">
      <formula>$D$1&lt;P4</formula>
    </cfRule>
    <cfRule type="expression" dxfId="11079" priority="636">
      <formula>$D$1&gt;P4</formula>
    </cfRule>
  </conditionalFormatting>
  <conditionalFormatting sqref="N5">
    <cfRule type="cellIs" dxfId="11078" priority="637" operator="equal">
      <formula>5</formula>
    </cfRule>
    <cfRule type="cellIs" dxfId="11077" priority="638" operator="equal">
      <formula>4</formula>
    </cfRule>
    <cfRule type="cellIs" dxfId="11076" priority="639" operator="equal">
      <formula>3</formula>
    </cfRule>
  </conditionalFormatting>
  <conditionalFormatting sqref="N4">
    <cfRule type="expression" dxfId="11075" priority="640">
      <formula>$D$1&lt;N4</formula>
    </cfRule>
    <cfRule type="expression" dxfId="11074" priority="641">
      <formula>$D$1&gt;N4</formula>
    </cfRule>
  </conditionalFormatting>
  <conditionalFormatting sqref="O5">
    <cfRule type="cellIs" dxfId="11073" priority="642" operator="equal">
      <formula>5</formula>
    </cfRule>
    <cfRule type="cellIs" dxfId="11072" priority="643" operator="equal">
      <formula>4</formula>
    </cfRule>
    <cfRule type="cellIs" priority="644" operator="equal">
      <formula>3</formula>
    </cfRule>
  </conditionalFormatting>
  <conditionalFormatting sqref="O4">
    <cfRule type="expression" priority="645">
      <formula>$D$1&lt;O4</formula>
    </cfRule>
    <cfRule type="expression" priority="646">
      <formula>$D$1&gt;O4</formula>
    </cfRule>
  </conditionalFormatting>
  <conditionalFormatting sqref="O5">
    <cfRule type="cellIs" dxfId="11071" priority="647" operator="equal">
      <formula>5</formula>
    </cfRule>
    <cfRule type="cellIs" dxfId="11070" priority="648" operator="equal">
      <formula>4</formula>
    </cfRule>
    <cfRule type="cellIs" dxfId="11069" priority="649" operator="equal">
      <formula>3</formula>
    </cfRule>
  </conditionalFormatting>
  <conditionalFormatting sqref="O4">
    <cfRule type="expression" dxfId="11068" priority="650">
      <formula>$D$1&lt;O4</formula>
    </cfRule>
    <cfRule type="expression" priority="651">
      <formula>$D$1&gt;O4</formula>
    </cfRule>
  </conditionalFormatting>
  <conditionalFormatting sqref="O4">
    <cfRule type="expression" priority="652">
      <formula>$D$1&lt;O4</formula>
    </cfRule>
    <cfRule type="expression" priority="653">
      <formula>$D$1&gt;O4</formula>
    </cfRule>
  </conditionalFormatting>
  <conditionalFormatting sqref="O4">
    <cfRule type="expression" dxfId="11067" priority="654">
      <formula>$D$1&lt;O4</formula>
    </cfRule>
    <cfRule type="expression" dxfId="11066" priority="655">
      <formula>$D$1&gt;O4</formula>
    </cfRule>
  </conditionalFormatting>
  <conditionalFormatting sqref="P5">
    <cfRule type="cellIs" dxfId="11065" priority="656" operator="equal">
      <formula>5</formula>
    </cfRule>
    <cfRule type="cellIs" dxfId="11064" priority="657" operator="equal">
      <formula>4</formula>
    </cfRule>
    <cfRule type="cellIs" priority="658" operator="equal">
      <formula>3</formula>
    </cfRule>
  </conditionalFormatting>
  <conditionalFormatting sqref="P5">
    <cfRule type="cellIs" priority="659" operator="equal">
      <formula>5</formula>
    </cfRule>
    <cfRule type="cellIs" priority="660" operator="equal">
      <formula>4</formula>
    </cfRule>
    <cfRule type="cellIs" dxfId="11063" priority="661" operator="equal">
      <formula>3</formula>
    </cfRule>
  </conditionalFormatting>
  <conditionalFormatting sqref="P3:P4">
    <cfRule type="expression" dxfId="11062" priority="662">
      <formula>$D$1&lt;P3</formula>
    </cfRule>
    <cfRule type="expression" dxfId="11061" priority="663">
      <formula>$D$1&gt;P3</formula>
    </cfRule>
  </conditionalFormatting>
  <conditionalFormatting sqref="P5">
    <cfRule type="cellIs" dxfId="11060" priority="664" operator="equal">
      <formula>5</formula>
    </cfRule>
    <cfRule type="cellIs" priority="665" operator="equal">
      <formula>4</formula>
    </cfRule>
    <cfRule type="cellIs" priority="666" operator="equal">
      <formula>3</formula>
    </cfRule>
  </conditionalFormatting>
  <conditionalFormatting sqref="P3:P4">
    <cfRule type="expression" priority="667">
      <formula>$D$1&lt;P3</formula>
    </cfRule>
    <cfRule type="expression" priority="668">
      <formula>$D$1&gt;P3</formula>
    </cfRule>
  </conditionalFormatting>
  <conditionalFormatting sqref="P4">
    <cfRule type="expression" priority="669">
      <formula>$D$1&lt;P4</formula>
    </cfRule>
    <cfRule type="expression" priority="670">
      <formula>$D$1&gt;P4</formula>
    </cfRule>
  </conditionalFormatting>
  <conditionalFormatting sqref="P4">
    <cfRule type="expression" dxfId="11059" priority="671">
      <formula>$D$1&lt;P4</formula>
    </cfRule>
    <cfRule type="expression" dxfId="11058" priority="672">
      <formula>$D$1&gt;P4</formula>
    </cfRule>
  </conditionalFormatting>
  <conditionalFormatting sqref="P5">
    <cfRule type="cellIs" dxfId="11057" priority="673" operator="equal">
      <formula>5</formula>
    </cfRule>
    <cfRule type="cellIs" dxfId="11056" priority="674" operator="equal">
      <formula>4</formula>
    </cfRule>
    <cfRule type="cellIs" priority="675" operator="equal">
      <formula>3</formula>
    </cfRule>
  </conditionalFormatting>
  <conditionalFormatting sqref="P4">
    <cfRule type="expression" priority="676">
      <formula>$D$1&lt;P4</formula>
    </cfRule>
    <cfRule type="expression" priority="677">
      <formula>$D$1&gt;P4</formula>
    </cfRule>
  </conditionalFormatting>
  <conditionalFormatting sqref="P5">
    <cfRule type="cellIs" dxfId="11055" priority="678" operator="equal">
      <formula>5</formula>
    </cfRule>
    <cfRule type="cellIs" dxfId="11054" priority="679" operator="equal">
      <formula>4</formula>
    </cfRule>
    <cfRule type="cellIs" dxfId="11053" priority="680" operator="equal">
      <formula>3</formula>
    </cfRule>
  </conditionalFormatting>
  <conditionalFormatting sqref="P3:P4">
    <cfRule type="expression" dxfId="11052" priority="681">
      <formula>$D$1&lt;P3</formula>
    </cfRule>
    <cfRule type="expression" dxfId="11051" priority="682">
      <formula>$D$1&gt;P3</formula>
    </cfRule>
  </conditionalFormatting>
  <conditionalFormatting sqref="P5">
    <cfRule type="cellIs" dxfId="11050" priority="683" operator="equal">
      <formula>5</formula>
    </cfRule>
    <cfRule type="cellIs" dxfId="11049" priority="684" operator="equal">
      <formula>4</formula>
    </cfRule>
    <cfRule type="cellIs" dxfId="11048" priority="685" operator="equal">
      <formula>3</formula>
    </cfRule>
  </conditionalFormatting>
  <conditionalFormatting sqref="P3:P4">
    <cfRule type="expression" priority="686">
      <formula>$D$1&lt;P3</formula>
    </cfRule>
    <cfRule type="expression" priority="687">
      <formula>$D$1&gt;P3</formula>
    </cfRule>
  </conditionalFormatting>
  <conditionalFormatting sqref="P5">
    <cfRule type="cellIs" priority="688" operator="equal">
      <formula>5</formula>
    </cfRule>
    <cfRule type="cellIs" dxfId="11047" priority="689" operator="equal">
      <formula>4</formula>
    </cfRule>
    <cfRule type="cellIs" dxfId="11046" priority="690" operator="equal">
      <formula>3</formula>
    </cfRule>
  </conditionalFormatting>
  <conditionalFormatting sqref="P4">
    <cfRule type="expression" dxfId="11045" priority="691">
      <formula>$D$1&lt;P4</formula>
    </cfRule>
    <cfRule type="expression" dxfId="11044" priority="692">
      <formula>$D$1&gt;P4</formula>
    </cfRule>
  </conditionalFormatting>
  <conditionalFormatting sqref="P4">
    <cfRule type="expression" priority="693">
      <formula>$D$1&lt;P4</formula>
    </cfRule>
    <cfRule type="expression" priority="694">
      <formula>$D$1&gt;P4</formula>
    </cfRule>
  </conditionalFormatting>
  <conditionalFormatting sqref="P4">
    <cfRule type="expression" priority="695">
      <formula>$D$1&lt;P4</formula>
    </cfRule>
    <cfRule type="expression" dxfId="11043" priority="696">
      <formula>$D$1&gt;P4</formula>
    </cfRule>
  </conditionalFormatting>
  <conditionalFormatting sqref="P4">
    <cfRule type="expression" dxfId="11042" priority="697">
      <formula>$D$1&lt;P4</formula>
    </cfRule>
    <cfRule type="expression" dxfId="11041" priority="698">
      <formula>$D$1&gt;P4</formula>
    </cfRule>
  </conditionalFormatting>
  <conditionalFormatting sqref="P4">
    <cfRule type="expression" dxfId="11040" priority="699">
      <formula>$D$1&lt;P4</formula>
    </cfRule>
    <cfRule type="expression" dxfId="11039" priority="700">
      <formula>$D$1&gt;P4</formula>
    </cfRule>
  </conditionalFormatting>
  <conditionalFormatting sqref="P4">
    <cfRule type="expression" dxfId="11038" priority="701">
      <formula>$D$1&lt;P4</formula>
    </cfRule>
    <cfRule type="expression" dxfId="11037" priority="702">
      <formula>$D$1&gt;P4</formula>
    </cfRule>
  </conditionalFormatting>
  <conditionalFormatting sqref="P4">
    <cfRule type="expression" dxfId="11036" priority="703">
      <formula>$D$1&lt;P4</formula>
    </cfRule>
    <cfRule type="expression" dxfId="11035" priority="704">
      <formula>$D$1&gt;P4</formula>
    </cfRule>
  </conditionalFormatting>
  <conditionalFormatting sqref="P5">
    <cfRule type="cellIs" priority="705" operator="equal">
      <formula>5</formula>
    </cfRule>
    <cfRule type="cellIs" priority="706" operator="equal">
      <formula>4</formula>
    </cfRule>
    <cfRule type="cellIs" priority="707" operator="equal">
      <formula>3</formula>
    </cfRule>
  </conditionalFormatting>
  <conditionalFormatting sqref="P5">
    <cfRule type="cellIs" dxfId="11034" priority="708" operator="equal">
      <formula>5</formula>
    </cfRule>
    <cfRule type="cellIs" dxfId="11033" priority="709" operator="equal">
      <formula>4</formula>
    </cfRule>
    <cfRule type="cellIs" priority="710" operator="equal">
      <formula>3</formula>
    </cfRule>
  </conditionalFormatting>
  <conditionalFormatting sqref="P4">
    <cfRule type="expression" priority="711">
      <formula>$D$1&lt;P4</formula>
    </cfRule>
    <cfRule type="expression" priority="712">
      <formula>$D$1&gt;P4</formula>
    </cfRule>
  </conditionalFormatting>
  <conditionalFormatting sqref="P5">
    <cfRule type="cellIs" dxfId="11032" priority="713" operator="equal">
      <formula>5</formula>
    </cfRule>
    <cfRule type="cellIs" dxfId="11031" priority="714" operator="equal">
      <formula>4</formula>
    </cfRule>
    <cfRule type="cellIs" priority="715" operator="equal">
      <formula>3</formula>
    </cfRule>
  </conditionalFormatting>
  <conditionalFormatting sqref="P4">
    <cfRule type="expression" priority="716">
      <formula>$D$1&lt;P4</formula>
    </cfRule>
    <cfRule type="expression" priority="717">
      <formula>$D$1&gt;P4</formula>
    </cfRule>
  </conditionalFormatting>
  <conditionalFormatting sqref="P4">
    <cfRule type="expression" dxfId="11030" priority="718">
      <formula>$D$1&lt;P4</formula>
    </cfRule>
    <cfRule type="expression" dxfId="11029" priority="719">
      <formula>$D$1&gt;P4</formula>
    </cfRule>
  </conditionalFormatting>
  <conditionalFormatting sqref="P4">
    <cfRule type="expression" dxfId="11028" priority="720">
      <formula>$D$1&lt;P4</formula>
    </cfRule>
    <cfRule type="expression" dxfId="11027" priority="721">
      <formula>$D$1&gt;P4</formula>
    </cfRule>
  </conditionalFormatting>
  <conditionalFormatting sqref="P4">
    <cfRule type="expression" dxfId="11026" priority="722">
      <formula>$D$1&lt;P4</formula>
    </cfRule>
    <cfRule type="expression" dxfId="11025" priority="723">
      <formula>$D$1&gt;P4</formula>
    </cfRule>
  </conditionalFormatting>
  <conditionalFormatting sqref="P4">
    <cfRule type="expression" dxfId="11024" priority="724">
      <formula>$D$1&lt;P4</formula>
    </cfRule>
    <cfRule type="expression" dxfId="11023" priority="725">
      <formula>$D$1&gt;P4</formula>
    </cfRule>
  </conditionalFormatting>
  <conditionalFormatting sqref="P4">
    <cfRule type="expression" priority="726">
      <formula>$D$1&lt;P4</formula>
    </cfRule>
    <cfRule type="expression" priority="727">
      <formula>$D$1&gt;P4</formula>
    </cfRule>
  </conditionalFormatting>
  <conditionalFormatting sqref="P4">
    <cfRule type="expression" priority="728">
      <formula>$D$1&lt;P4</formula>
    </cfRule>
    <cfRule type="expression" dxfId="11022" priority="729">
      <formula>$D$1&gt;P4</formula>
    </cfRule>
  </conditionalFormatting>
  <conditionalFormatting sqref="P4">
    <cfRule type="expression" dxfId="11021" priority="730">
      <formula>$D$1&lt;P4</formula>
    </cfRule>
    <cfRule type="expression" dxfId="11020" priority="731">
      <formula>$D$1&gt;P4</formula>
    </cfRule>
  </conditionalFormatting>
  <conditionalFormatting sqref="P4">
    <cfRule type="expression" dxfId="11019" priority="732">
      <formula>$D$1&lt;P4</formula>
    </cfRule>
    <cfRule type="expression" dxfId="11018" priority="733">
      <formula>$D$1&gt;P4</formula>
    </cfRule>
  </conditionalFormatting>
  <conditionalFormatting sqref="P4">
    <cfRule type="expression" dxfId="11017" priority="734">
      <formula>$D$1&lt;P4</formula>
    </cfRule>
    <cfRule type="expression" priority="735">
      <formula>$D$1&gt;P4</formula>
    </cfRule>
  </conditionalFormatting>
  <conditionalFormatting sqref="H5">
    <cfRule type="cellIs" priority="736" operator="equal">
      <formula>5</formula>
    </cfRule>
    <cfRule type="cellIs" priority="737" operator="equal">
      <formula>4</formula>
    </cfRule>
    <cfRule type="cellIs" dxfId="11016" priority="738" operator="equal">
      <formula>3</formula>
    </cfRule>
  </conditionalFormatting>
  <conditionalFormatting sqref="J4">
    <cfRule type="expression" dxfId="11015" priority="739">
      <formula>$D$1&lt;J4</formula>
    </cfRule>
    <cfRule type="expression" priority="740">
      <formula>$D$1&gt;J4</formula>
    </cfRule>
  </conditionalFormatting>
  <conditionalFormatting sqref="J4">
    <cfRule type="expression" priority="741">
      <formula>$D$1&lt;J4</formula>
    </cfRule>
    <cfRule type="expression" priority="742">
      <formula>$D$1&gt;J4</formula>
    </cfRule>
  </conditionalFormatting>
  <conditionalFormatting sqref="H4">
    <cfRule type="expression" priority="743">
      <formula>$D$1&lt;H4</formula>
    </cfRule>
    <cfRule type="expression" priority="744">
      <formula>$D$1&gt;H4</formula>
    </cfRule>
  </conditionalFormatting>
  <conditionalFormatting sqref="J4">
    <cfRule type="expression" priority="745">
      <formula>$D$1&lt;J4</formula>
    </cfRule>
    <cfRule type="expression" dxfId="11014" priority="746">
      <formula>$D$1&gt;J4</formula>
    </cfRule>
  </conditionalFormatting>
  <conditionalFormatting sqref="J4">
    <cfRule type="expression" dxfId="11013" priority="747">
      <formula>$D$1&lt;J4</formula>
    </cfRule>
    <cfRule type="expression" dxfId="11012" priority="748">
      <formula>$D$1&gt;J4</formula>
    </cfRule>
  </conditionalFormatting>
  <conditionalFormatting sqref="J4">
    <cfRule type="expression" dxfId="11011" priority="749">
      <formula>$D$1&lt;J4</formula>
    </cfRule>
    <cfRule type="expression" dxfId="11010" priority="750">
      <formula>$D$1&gt;J4</formula>
    </cfRule>
  </conditionalFormatting>
  <conditionalFormatting sqref="L3">
    <cfRule type="expression" dxfId="11009" priority="751">
      <formula>$D$1&lt;L3</formula>
    </cfRule>
    <cfRule type="expression" dxfId="11008" priority="752">
      <formula>$D$1&gt;L3</formula>
    </cfRule>
  </conditionalFormatting>
  <conditionalFormatting sqref="L3">
    <cfRule type="expression" dxfId="11007" priority="753">
      <formula>$D$1&lt;L3</formula>
    </cfRule>
    <cfRule type="expression" dxfId="11006" priority="754">
      <formula>$D$1&gt;L3</formula>
    </cfRule>
  </conditionalFormatting>
  <conditionalFormatting sqref="H5">
    <cfRule type="cellIs" dxfId="11005" priority="755" operator="equal">
      <formula>5</formula>
    </cfRule>
    <cfRule type="cellIs" dxfId="11004" priority="756" operator="equal">
      <formula>4</formula>
    </cfRule>
    <cfRule type="cellIs" dxfId="11003" priority="757" operator="equal">
      <formula>3</formula>
    </cfRule>
  </conditionalFormatting>
  <conditionalFormatting sqref="H5">
    <cfRule type="cellIs" dxfId="11002" priority="758" operator="equal">
      <formula>5</formula>
    </cfRule>
    <cfRule type="cellIs" dxfId="11001" priority="759" operator="equal">
      <formula>4</formula>
    </cfRule>
    <cfRule type="cellIs" dxfId="11000" priority="760" operator="equal">
      <formula>3</formula>
    </cfRule>
  </conditionalFormatting>
  <conditionalFormatting sqref="H5">
    <cfRule type="cellIs" dxfId="10999" priority="761" operator="equal">
      <formula>5</formula>
    </cfRule>
    <cfRule type="cellIs" dxfId="10998" priority="762" operator="equal">
      <formula>4</formula>
    </cfRule>
    <cfRule type="cellIs" dxfId="10997" priority="763" operator="equal">
      <formula>3</formula>
    </cfRule>
  </conditionalFormatting>
  <conditionalFormatting sqref="J5">
    <cfRule type="cellIs" dxfId="10996" priority="764" operator="equal">
      <formula>5</formula>
    </cfRule>
    <cfRule type="cellIs" dxfId="10995" priority="765" operator="equal">
      <formula>4</formula>
    </cfRule>
    <cfRule type="cellIs" dxfId="10994" priority="766" operator="equal">
      <formula>3</formula>
    </cfRule>
  </conditionalFormatting>
  <conditionalFormatting sqref="J4">
    <cfRule type="expression" dxfId="10993" priority="767">
      <formula>$D$1&lt;J4</formula>
    </cfRule>
    <cfRule type="expression" dxfId="10992" priority="768">
      <formula>$D$1&gt;J4</formula>
    </cfRule>
  </conditionalFormatting>
  <conditionalFormatting sqref="J5">
    <cfRule type="cellIs" dxfId="10991" priority="769" operator="equal">
      <formula>5</formula>
    </cfRule>
    <cfRule type="cellIs" dxfId="10990" priority="770" operator="equal">
      <formula>4</formula>
    </cfRule>
    <cfRule type="cellIs" dxfId="10989" priority="771" operator="equal">
      <formula>3</formula>
    </cfRule>
  </conditionalFormatting>
  <conditionalFormatting sqref="J4">
    <cfRule type="expression" dxfId="10988" priority="772">
      <formula>$D$1&lt;J4</formula>
    </cfRule>
    <cfRule type="expression" dxfId="10987" priority="773">
      <formula>$D$1&gt;J4</formula>
    </cfRule>
  </conditionalFormatting>
  <conditionalFormatting sqref="J5">
    <cfRule type="cellIs" dxfId="10986" priority="774" operator="equal">
      <formula>5</formula>
    </cfRule>
    <cfRule type="cellIs" dxfId="10985" priority="775" operator="equal">
      <formula>4</formula>
    </cfRule>
    <cfRule type="cellIs" dxfId="10984" priority="776" operator="equal">
      <formula>3</formula>
    </cfRule>
  </conditionalFormatting>
  <conditionalFormatting sqref="J4">
    <cfRule type="expression" dxfId="10983" priority="777">
      <formula>$D$1&lt;J4</formula>
    </cfRule>
    <cfRule type="expression" dxfId="10982" priority="778">
      <formula>$D$1&gt;J4</formula>
    </cfRule>
  </conditionalFormatting>
  <conditionalFormatting sqref="J5">
    <cfRule type="cellIs" priority="779" operator="equal">
      <formula>5</formula>
    </cfRule>
    <cfRule type="cellIs" priority="780" operator="equal">
      <formula>4</formula>
    </cfRule>
    <cfRule type="cellIs" priority="781" operator="equal">
      <formula>3</formula>
    </cfRule>
  </conditionalFormatting>
  <conditionalFormatting sqref="J4">
    <cfRule type="expression" dxfId="10981" priority="782">
      <formula>$D$1&lt;J4</formula>
    </cfRule>
    <cfRule type="expression" dxfId="10980" priority="783">
      <formula>$D$1&gt;J4</formula>
    </cfRule>
  </conditionalFormatting>
  <conditionalFormatting sqref="J5">
    <cfRule type="cellIs" dxfId="10979" priority="784" operator="equal">
      <formula>5</formula>
    </cfRule>
    <cfRule type="cellIs" dxfId="10978" priority="785" operator="equal">
      <formula>4</formula>
    </cfRule>
    <cfRule type="cellIs" dxfId="10977" priority="786" operator="equal">
      <formula>3</formula>
    </cfRule>
  </conditionalFormatting>
  <conditionalFormatting sqref="J4">
    <cfRule type="expression" dxfId="10976" priority="787">
      <formula>$D$1&lt;J4</formula>
    </cfRule>
    <cfRule type="expression" dxfId="10975" priority="788">
      <formula>$D$1&gt;J4</formula>
    </cfRule>
  </conditionalFormatting>
  <conditionalFormatting sqref="J5">
    <cfRule type="cellIs" dxfId="10974" priority="789" operator="equal">
      <formula>5</formula>
    </cfRule>
    <cfRule type="cellIs" dxfId="10973" priority="790" operator="equal">
      <formula>4</formula>
    </cfRule>
    <cfRule type="cellIs" dxfId="10972" priority="791" operator="equal">
      <formula>3</formula>
    </cfRule>
  </conditionalFormatting>
  <conditionalFormatting sqref="J4">
    <cfRule type="expression" dxfId="10971" priority="792">
      <formula>$D$1&lt;J4</formula>
    </cfRule>
    <cfRule type="expression" dxfId="10970" priority="793">
      <formula>$D$1&gt;J4</formula>
    </cfRule>
  </conditionalFormatting>
  <conditionalFormatting sqref="J4">
    <cfRule type="expression" dxfId="10969" priority="794">
      <formula>$D$1&lt;J4</formula>
    </cfRule>
    <cfRule type="expression" dxfId="10968" priority="795">
      <formula>$D$1&gt;J4</formula>
    </cfRule>
  </conditionalFormatting>
  <conditionalFormatting sqref="J4">
    <cfRule type="expression" dxfId="10967" priority="796">
      <formula>$D$1&lt;J4</formula>
    </cfRule>
    <cfRule type="expression" dxfId="10966" priority="797">
      <formula>$D$1&gt;J4</formula>
    </cfRule>
  </conditionalFormatting>
  <conditionalFormatting sqref="J4">
    <cfRule type="expression" dxfId="10965" priority="798">
      <formula>$D$1&lt;J4</formula>
    </cfRule>
    <cfRule type="expression" dxfId="10964" priority="799">
      <formula>$D$1&gt;J4</formula>
    </cfRule>
  </conditionalFormatting>
  <conditionalFormatting sqref="J4">
    <cfRule type="expression" dxfId="10963" priority="800">
      <formula>$D$1&lt;J4</formula>
    </cfRule>
    <cfRule type="expression" dxfId="10962" priority="801">
      <formula>$D$1&gt;J4</formula>
    </cfRule>
  </conditionalFormatting>
  <conditionalFormatting sqref="J4">
    <cfRule type="expression" priority="802">
      <formula>$D$1&lt;J4</formula>
    </cfRule>
    <cfRule type="expression" priority="803">
      <formula>$D$1&gt;J4</formula>
    </cfRule>
  </conditionalFormatting>
  <conditionalFormatting sqref="J4">
    <cfRule type="expression" priority="804">
      <formula>$D$1&lt;J4</formula>
    </cfRule>
    <cfRule type="expression" dxfId="10961" priority="805">
      <formula>$D$1&gt;J4</formula>
    </cfRule>
  </conditionalFormatting>
  <conditionalFormatting sqref="J5">
    <cfRule type="cellIs" dxfId="10960" priority="806" operator="equal">
      <formula>5</formula>
    </cfRule>
    <cfRule type="cellIs" dxfId="10959" priority="807" operator="equal">
      <formula>4</formula>
    </cfRule>
    <cfRule type="cellIs" dxfId="10958" priority="808" operator="equal">
      <formula>3</formula>
    </cfRule>
  </conditionalFormatting>
  <conditionalFormatting sqref="J4">
    <cfRule type="expression" dxfId="10957" priority="809">
      <formula>$D$1&lt;J4</formula>
    </cfRule>
    <cfRule type="expression" dxfId="10956" priority="810">
      <formula>$D$1&gt;J4</formula>
    </cfRule>
  </conditionalFormatting>
  <conditionalFormatting sqref="J5">
    <cfRule type="cellIs" dxfId="10955" priority="811" operator="equal">
      <formula>5</formula>
    </cfRule>
    <cfRule type="cellIs" dxfId="10954" priority="812" operator="equal">
      <formula>4</formula>
    </cfRule>
    <cfRule type="cellIs" dxfId="10953" priority="813" operator="equal">
      <formula>3</formula>
    </cfRule>
  </conditionalFormatting>
  <conditionalFormatting sqref="J4">
    <cfRule type="expression" dxfId="10952" priority="814">
      <formula>$D$1&lt;J4</formula>
    </cfRule>
    <cfRule type="expression" dxfId="10951" priority="815">
      <formula>$D$1&gt;J4</formula>
    </cfRule>
  </conditionalFormatting>
  <conditionalFormatting sqref="J5">
    <cfRule type="cellIs" dxfId="10950" priority="816" operator="equal">
      <formula>5</formula>
    </cfRule>
    <cfRule type="cellIs" priority="817" operator="equal">
      <formula>4</formula>
    </cfRule>
    <cfRule type="cellIs" priority="818" operator="equal">
      <formula>3</formula>
    </cfRule>
  </conditionalFormatting>
  <conditionalFormatting sqref="J4">
    <cfRule type="expression" priority="819">
      <formula>$D$1&lt;J4</formula>
    </cfRule>
    <cfRule type="expression" dxfId="10949" priority="820">
      <formula>$D$1&gt;J4</formula>
    </cfRule>
  </conditionalFormatting>
  <conditionalFormatting sqref="J4">
    <cfRule type="expression" dxfId="10948" priority="821">
      <formula>$D$1&lt;J4</formula>
    </cfRule>
    <cfRule type="expression" dxfId="10947" priority="822">
      <formula>$D$1&gt;J4</formula>
    </cfRule>
  </conditionalFormatting>
  <conditionalFormatting sqref="J4">
    <cfRule type="expression" dxfId="10946" priority="823">
      <formula>$D$1&lt;J4</formula>
    </cfRule>
    <cfRule type="expression" priority="824">
      <formula>$D$1&gt;J4</formula>
    </cfRule>
  </conditionalFormatting>
  <conditionalFormatting sqref="J4">
    <cfRule type="expression" priority="825">
      <formula>$D$1&lt;J4</formula>
    </cfRule>
    <cfRule type="expression" priority="826">
      <formula>$D$1&gt;J4</formula>
    </cfRule>
  </conditionalFormatting>
  <conditionalFormatting sqref="J4">
    <cfRule type="expression" dxfId="10945" priority="827">
      <formula>$D$1&lt;J4</formula>
    </cfRule>
    <cfRule type="expression" dxfId="10944" priority="828">
      <formula>$D$1&gt;J4</formula>
    </cfRule>
  </conditionalFormatting>
  <conditionalFormatting sqref="J4">
    <cfRule type="expression" dxfId="10943" priority="829">
      <formula>$D$1&lt;J4</formula>
    </cfRule>
    <cfRule type="expression" dxfId="10942" priority="830">
      <formula>$D$1&gt;J4</formula>
    </cfRule>
  </conditionalFormatting>
  <conditionalFormatting sqref="J4">
    <cfRule type="expression" dxfId="10941" priority="831">
      <formula>$D$1&lt;J4</formula>
    </cfRule>
    <cfRule type="expression" dxfId="10940" priority="832">
      <formula>$D$1&gt;J4</formula>
    </cfRule>
  </conditionalFormatting>
  <conditionalFormatting sqref="J4">
    <cfRule type="expression" dxfId="10939" priority="833">
      <formula>$D$1&lt;J4</formula>
    </cfRule>
    <cfRule type="expression" dxfId="10938" priority="834">
      <formula>$D$1&gt;J4</formula>
    </cfRule>
  </conditionalFormatting>
  <conditionalFormatting sqref="J4">
    <cfRule type="expression" dxfId="10937" priority="835">
      <formula>$D$1&lt;J4</formula>
    </cfRule>
    <cfRule type="expression" priority="836">
      <formula>$D$1&gt;J4</formula>
    </cfRule>
  </conditionalFormatting>
  <conditionalFormatting sqref="J4">
    <cfRule type="expression" priority="837">
      <formula>$D$1&lt;J4</formula>
    </cfRule>
    <cfRule type="expression" priority="838">
      <formula>$D$1&gt;J4</formula>
    </cfRule>
  </conditionalFormatting>
  <conditionalFormatting sqref="J5">
    <cfRule type="cellIs" dxfId="10936" priority="839" operator="equal">
      <formula>5</formula>
    </cfRule>
    <cfRule type="cellIs" dxfId="10935" priority="840" operator="equal">
      <formula>4</formula>
    </cfRule>
    <cfRule type="cellIs" dxfId="10934" priority="841" operator="equal">
      <formula>3</formula>
    </cfRule>
  </conditionalFormatting>
  <conditionalFormatting sqref="J4">
    <cfRule type="expression" dxfId="10933" priority="842">
      <formula>$D$1&lt;J4</formula>
    </cfRule>
    <cfRule type="expression" dxfId="10932" priority="843">
      <formula>$D$1&gt;J4</formula>
    </cfRule>
  </conditionalFormatting>
  <conditionalFormatting sqref="J5">
    <cfRule type="cellIs" dxfId="10931" priority="844" operator="equal">
      <formula>5</formula>
    </cfRule>
    <cfRule type="cellIs" dxfId="10930" priority="845" operator="equal">
      <formula>4</formula>
    </cfRule>
    <cfRule type="cellIs" dxfId="10929" priority="846" operator="equal">
      <formula>3</formula>
    </cfRule>
  </conditionalFormatting>
  <conditionalFormatting sqref="J4">
    <cfRule type="expression" priority="847">
      <formula>$D$1&lt;J4</formula>
    </cfRule>
    <cfRule type="expression" priority="848">
      <formula>$D$1&gt;J4</formula>
    </cfRule>
  </conditionalFormatting>
  <conditionalFormatting sqref="J5">
    <cfRule type="cellIs" priority="849" operator="equal">
      <formula>5</formula>
    </cfRule>
    <cfRule type="cellIs" dxfId="10928" priority="850" operator="equal">
      <formula>4</formula>
    </cfRule>
    <cfRule type="cellIs" dxfId="10927" priority="851" operator="equal">
      <formula>3</formula>
    </cfRule>
  </conditionalFormatting>
  <conditionalFormatting sqref="J4">
    <cfRule type="expression" dxfId="10926" priority="852">
      <formula>$D$1&lt;J4</formula>
    </cfRule>
    <cfRule type="expression" dxfId="10925" priority="853">
      <formula>$D$1&gt;J4</formula>
    </cfRule>
  </conditionalFormatting>
  <conditionalFormatting sqref="J5">
    <cfRule type="cellIs" priority="854" operator="equal">
      <formula>5</formula>
    </cfRule>
    <cfRule type="cellIs" priority="855" operator="equal">
      <formula>4</formula>
    </cfRule>
    <cfRule type="cellIs" priority="856" operator="equal">
      <formula>3</formula>
    </cfRule>
  </conditionalFormatting>
  <conditionalFormatting sqref="J4">
    <cfRule type="expression" priority="857">
      <formula>$D$1&lt;J4</formula>
    </cfRule>
    <cfRule type="expression" priority="858">
      <formula>$D$1&gt;J4</formula>
    </cfRule>
  </conditionalFormatting>
  <conditionalFormatting sqref="J5">
    <cfRule type="cellIs" priority="859" operator="equal">
      <formula>5</formula>
    </cfRule>
    <cfRule type="cellIs" priority="860" operator="equal">
      <formula>4</formula>
    </cfRule>
    <cfRule type="cellIs" priority="861" operator="equal">
      <formula>3</formula>
    </cfRule>
  </conditionalFormatting>
  <conditionalFormatting sqref="J4">
    <cfRule type="expression" priority="862">
      <formula>$D$1&lt;J4</formula>
    </cfRule>
    <cfRule type="expression" priority="863">
      <formula>$D$1&gt;J4</formula>
    </cfRule>
  </conditionalFormatting>
  <conditionalFormatting sqref="J5">
    <cfRule type="cellIs" priority="864" operator="equal">
      <formula>5</formula>
    </cfRule>
    <cfRule type="cellIs" priority="865" operator="equal">
      <formula>4</formula>
    </cfRule>
    <cfRule type="cellIs" priority="866" operator="equal">
      <formula>3</formula>
    </cfRule>
  </conditionalFormatting>
  <conditionalFormatting sqref="M5">
    <cfRule type="cellIs" priority="867" operator="equal">
      <formula>5</formula>
    </cfRule>
    <cfRule type="cellIs" priority="868" operator="equal">
      <formula>4</formula>
    </cfRule>
    <cfRule type="cellIs" priority="869" operator="equal">
      <formula>3</formula>
    </cfRule>
  </conditionalFormatting>
  <conditionalFormatting sqref="M4">
    <cfRule type="expression" priority="870">
      <formula>$D$1&lt;M4</formula>
    </cfRule>
    <cfRule type="expression" priority="871">
      <formula>$D$1&gt;M4</formula>
    </cfRule>
  </conditionalFormatting>
  <conditionalFormatting sqref="M5">
    <cfRule type="cellIs" priority="872" operator="equal">
      <formula>5</formula>
    </cfRule>
    <cfRule type="cellIs" priority="873" operator="equal">
      <formula>4</formula>
    </cfRule>
    <cfRule type="cellIs" priority="874" operator="equal">
      <formula>3</formula>
    </cfRule>
  </conditionalFormatting>
  <conditionalFormatting sqref="M4">
    <cfRule type="expression" dxfId="10924" priority="875">
      <formula>$D$1&lt;M4</formula>
    </cfRule>
    <cfRule type="expression" dxfId="10923" priority="876">
      <formula>$D$1&gt;M4</formula>
    </cfRule>
  </conditionalFormatting>
  <conditionalFormatting sqref="M4">
    <cfRule type="expression" dxfId="10922" priority="877">
      <formula>$D$1&lt;M4</formula>
    </cfRule>
    <cfRule type="expression" dxfId="10921" priority="878">
      <formula>$D$1&gt;M4</formula>
    </cfRule>
  </conditionalFormatting>
  <conditionalFormatting sqref="M4">
    <cfRule type="expression" dxfId="10920" priority="879">
      <formula>$D$1&lt;M4</formula>
    </cfRule>
    <cfRule type="expression" dxfId="10919" priority="880">
      <formula>$D$1&gt;M4</formula>
    </cfRule>
  </conditionalFormatting>
  <conditionalFormatting sqref="M5">
    <cfRule type="cellIs" priority="881" operator="equal">
      <formula>5</formula>
    </cfRule>
    <cfRule type="cellIs" priority="882" operator="equal">
      <formula>4</formula>
    </cfRule>
    <cfRule type="cellIs" priority="883" operator="equal">
      <formula>3</formula>
    </cfRule>
  </conditionalFormatting>
  <conditionalFormatting sqref="M4">
    <cfRule type="expression" dxfId="10918" priority="884">
      <formula>$D$1&lt;M4</formula>
    </cfRule>
    <cfRule type="expression" dxfId="10917" priority="885">
      <formula>$D$1&gt;M4</formula>
    </cfRule>
  </conditionalFormatting>
  <conditionalFormatting sqref="M5">
    <cfRule type="cellIs" dxfId="10916" priority="886" operator="equal">
      <formula>5</formula>
    </cfRule>
    <cfRule type="cellIs" dxfId="10915" priority="887" operator="equal">
      <formula>4</formula>
    </cfRule>
    <cfRule type="cellIs" dxfId="10914" priority="888" operator="equal">
      <formula>3</formula>
    </cfRule>
  </conditionalFormatting>
  <conditionalFormatting sqref="M4">
    <cfRule type="expression" dxfId="10913" priority="889">
      <formula>$D$1&lt;M4</formula>
    </cfRule>
    <cfRule type="expression" dxfId="10912" priority="890">
      <formula>$D$1&gt;M4</formula>
    </cfRule>
  </conditionalFormatting>
  <conditionalFormatting sqref="M5">
    <cfRule type="cellIs" dxfId="10911" priority="891" operator="equal">
      <formula>5</formula>
    </cfRule>
    <cfRule type="cellIs" priority="892" operator="equal">
      <formula>4</formula>
    </cfRule>
    <cfRule type="cellIs" priority="893" operator="equal">
      <formula>3</formula>
    </cfRule>
  </conditionalFormatting>
  <conditionalFormatting sqref="M4">
    <cfRule type="expression" priority="894">
      <formula>$D$1&lt;M4</formula>
    </cfRule>
    <cfRule type="expression" dxfId="10910" priority="895">
      <formula>$D$1&gt;M4</formula>
    </cfRule>
  </conditionalFormatting>
  <conditionalFormatting sqref="M4">
    <cfRule type="expression" dxfId="10909" priority="896">
      <formula>$D$1&lt;M4</formula>
    </cfRule>
    <cfRule type="expression" dxfId="10908" priority="897">
      <formula>$D$1&gt;M4</formula>
    </cfRule>
  </conditionalFormatting>
  <conditionalFormatting sqref="M4">
    <cfRule type="expression" dxfId="10907" priority="898">
      <formula>$D$1&lt;M4</formula>
    </cfRule>
    <cfRule type="expression" dxfId="10906" priority="899">
      <formula>$D$1&gt;M4</formula>
    </cfRule>
  </conditionalFormatting>
  <conditionalFormatting sqref="M4">
    <cfRule type="expression" dxfId="10905" priority="900">
      <formula>$D$1&lt;M4</formula>
    </cfRule>
    <cfRule type="expression" dxfId="10904" priority="901">
      <formula>$D$1&gt;M4</formula>
    </cfRule>
  </conditionalFormatting>
  <conditionalFormatting sqref="M4">
    <cfRule type="expression" dxfId="10903" priority="902">
      <formula>$D$1&lt;M4</formula>
    </cfRule>
    <cfRule type="expression" dxfId="10902" priority="903">
      <formula>$D$1&gt;M4</formula>
    </cfRule>
  </conditionalFormatting>
  <conditionalFormatting sqref="M4">
    <cfRule type="expression" dxfId="10901" priority="904">
      <formula>$D$1&lt;M4</formula>
    </cfRule>
    <cfRule type="expression" priority="905">
      <formula>$D$1&gt;M4</formula>
    </cfRule>
  </conditionalFormatting>
  <conditionalFormatting sqref="M4">
    <cfRule type="expression" priority="906">
      <formula>$D$1&lt;M4</formula>
    </cfRule>
    <cfRule type="expression" priority="907">
      <formula>$D$1&gt;M4</formula>
    </cfRule>
  </conditionalFormatting>
  <conditionalFormatting sqref="M4">
    <cfRule type="expression" dxfId="10900" priority="908">
      <formula>$D$1&lt;M4</formula>
    </cfRule>
    <cfRule type="expression" dxfId="10899" priority="909">
      <formula>$D$1&gt;M4</formula>
    </cfRule>
  </conditionalFormatting>
  <conditionalFormatting sqref="M4">
    <cfRule type="expression" dxfId="10898" priority="910">
      <formula>$D$1&lt;M4</formula>
    </cfRule>
    <cfRule type="expression" dxfId="10897" priority="911">
      <formula>$D$1&gt;M4</formula>
    </cfRule>
  </conditionalFormatting>
  <conditionalFormatting sqref="M5">
    <cfRule type="cellIs" dxfId="10896" priority="912" operator="equal">
      <formula>5</formula>
    </cfRule>
    <cfRule type="cellIs" dxfId="10895" priority="913" operator="equal">
      <formula>4</formula>
    </cfRule>
    <cfRule type="cellIs" dxfId="10894" priority="914" operator="equal">
      <formula>3</formula>
    </cfRule>
  </conditionalFormatting>
  <conditionalFormatting sqref="M4">
    <cfRule type="expression" dxfId="10893" priority="915">
      <formula>$D$1&lt;M4</formula>
    </cfRule>
    <cfRule type="expression" priority="916">
      <formula>$D$1&gt;M4</formula>
    </cfRule>
  </conditionalFormatting>
  <conditionalFormatting sqref="M5">
    <cfRule type="cellIs" priority="917" operator="equal">
      <formula>5</formula>
    </cfRule>
    <cfRule type="cellIs" priority="918" operator="equal">
      <formula>4</formula>
    </cfRule>
    <cfRule type="cellIs" dxfId="10892" priority="919" operator="equal">
      <formula>3</formula>
    </cfRule>
  </conditionalFormatting>
  <conditionalFormatting sqref="M4">
    <cfRule type="expression" dxfId="10891" priority="920">
      <formula>$D$1&lt;M4</formula>
    </cfRule>
    <cfRule type="expression" dxfId="10890" priority="921">
      <formula>$D$1&gt;M4</formula>
    </cfRule>
  </conditionalFormatting>
  <conditionalFormatting sqref="M5">
    <cfRule type="cellIs" dxfId="10889" priority="922" operator="equal">
      <formula>5</formula>
    </cfRule>
    <cfRule type="cellIs" priority="923" operator="equal">
      <formula>4</formula>
    </cfRule>
    <cfRule type="cellIs" priority="924" operator="equal">
      <formula>3</formula>
    </cfRule>
  </conditionalFormatting>
  <conditionalFormatting sqref="M4">
    <cfRule type="expression" priority="925">
      <formula>$D$1&lt;M4</formula>
    </cfRule>
    <cfRule type="expression" dxfId="10888" priority="926">
      <formula>$D$1&gt;M4</formula>
    </cfRule>
  </conditionalFormatting>
  <conditionalFormatting sqref="M5">
    <cfRule type="cellIs" dxfId="10887" priority="927" operator="equal">
      <formula>5</formula>
    </cfRule>
    <cfRule type="cellIs" dxfId="10886" priority="928" operator="equal">
      <formula>4</formula>
    </cfRule>
    <cfRule type="cellIs" dxfId="10885" priority="929" operator="equal">
      <formula>3</formula>
    </cfRule>
  </conditionalFormatting>
  <conditionalFormatting sqref="M4">
    <cfRule type="expression" dxfId="10884" priority="930">
      <formula>$D$1&lt;M4</formula>
    </cfRule>
    <cfRule type="expression" dxfId="10883" priority="931">
      <formula>$D$1&gt;M4</formula>
    </cfRule>
  </conditionalFormatting>
  <conditionalFormatting sqref="M5">
    <cfRule type="cellIs" dxfId="10882" priority="932" operator="equal">
      <formula>5</formula>
    </cfRule>
    <cfRule type="cellIs" dxfId="10881" priority="933" operator="equal">
      <formula>4</formula>
    </cfRule>
    <cfRule type="cellIs" dxfId="10880" priority="934" operator="equal">
      <formula>3</formula>
    </cfRule>
  </conditionalFormatting>
  <conditionalFormatting sqref="M4">
    <cfRule type="expression" priority="935">
      <formula>$D$1&lt;M4</formula>
    </cfRule>
    <cfRule type="expression" priority="936">
      <formula>$D$1&gt;M4</formula>
    </cfRule>
  </conditionalFormatting>
  <conditionalFormatting sqref="M4">
    <cfRule type="expression" priority="937">
      <formula>$D$1&lt;M4</formula>
    </cfRule>
    <cfRule type="expression" priority="938">
      <formula>$D$1&gt;M4</formula>
    </cfRule>
  </conditionalFormatting>
  <conditionalFormatting sqref="M4">
    <cfRule type="expression" priority="939">
      <formula>$D$1&lt;M4</formula>
    </cfRule>
    <cfRule type="expression" priority="940">
      <formula>$D$1&gt;M4</formula>
    </cfRule>
  </conditionalFormatting>
  <conditionalFormatting sqref="M4">
    <cfRule type="expression" dxfId="10879" priority="941">
      <formula>$D$1&lt;M4</formula>
    </cfRule>
    <cfRule type="expression" dxfId="10878" priority="942">
      <formula>$D$1&gt;M4</formula>
    </cfRule>
  </conditionalFormatting>
  <conditionalFormatting sqref="M4">
    <cfRule type="expression" dxfId="10877" priority="943">
      <formula>$D$1&lt;M4</formula>
    </cfRule>
    <cfRule type="expression" dxfId="10876" priority="944">
      <formula>$D$1&gt;M4</formula>
    </cfRule>
  </conditionalFormatting>
  <conditionalFormatting sqref="M4">
    <cfRule type="expression" dxfId="10875" priority="945">
      <formula>$D$1&lt;M4</formula>
    </cfRule>
    <cfRule type="expression" dxfId="10874" priority="946">
      <formula>$D$1&gt;M4</formula>
    </cfRule>
  </conditionalFormatting>
  <conditionalFormatting sqref="M4">
    <cfRule type="expression" priority="947">
      <formula>$D$1&lt;M4</formula>
    </cfRule>
    <cfRule type="expression" priority="948">
      <formula>$D$1&gt;M4</formula>
    </cfRule>
  </conditionalFormatting>
  <conditionalFormatting sqref="M4">
    <cfRule type="expression" priority="949">
      <formula>$D$1&lt;M4</formula>
    </cfRule>
    <cfRule type="expression" dxfId="10873" priority="950">
      <formula>$D$1&gt;M4</formula>
    </cfRule>
  </conditionalFormatting>
  <conditionalFormatting sqref="M4">
    <cfRule type="expression" dxfId="10872" priority="951">
      <formula>$D$1&lt;M4</formula>
    </cfRule>
    <cfRule type="expression" priority="952">
      <formula>$D$1&gt;M4</formula>
    </cfRule>
  </conditionalFormatting>
  <conditionalFormatting sqref="T6:T31 T34:T36">
    <cfRule type="cellIs" priority="953" operator="equal">
      <formula>5</formula>
    </cfRule>
    <cfRule type="cellIs" priority="954" operator="equal">
      <formula>4</formula>
    </cfRule>
    <cfRule type="cellIs" dxfId="10871" priority="955" operator="equal">
      <formula>3</formula>
    </cfRule>
  </conditionalFormatting>
  <conditionalFormatting sqref="T32:T33">
    <cfRule type="cellIs" dxfId="10870" priority="956" operator="equal">
      <formula>5</formula>
    </cfRule>
    <cfRule type="cellIs" dxfId="10869" priority="957" operator="equal">
      <formula>4</formula>
    </cfRule>
    <cfRule type="cellIs" dxfId="10868" priority="958" operator="equal">
      <formula>3</formula>
    </cfRule>
  </conditionalFormatting>
  <conditionalFormatting sqref="T4">
    <cfRule type="expression" priority="959">
      <formula>$D$1&lt;T4</formula>
    </cfRule>
    <cfRule type="expression" priority="960">
      <formula>$D$1&gt;T4</formula>
    </cfRule>
  </conditionalFormatting>
  <conditionalFormatting sqref="T5">
    <cfRule type="cellIs" priority="961" operator="equal">
      <formula>5</formula>
    </cfRule>
    <cfRule type="cellIs" dxfId="10867" priority="962" operator="equal">
      <formula>4</formula>
    </cfRule>
    <cfRule type="cellIs" dxfId="10866" priority="963" operator="equal">
      <formula>3</formula>
    </cfRule>
  </conditionalFormatting>
  <conditionalFormatting sqref="T4">
    <cfRule type="expression" dxfId="10865" priority="964">
      <formula>$D$1&lt;T4</formula>
    </cfRule>
    <cfRule type="expression" dxfId="10864" priority="965">
      <formula>$D$1&gt;T4</formula>
    </cfRule>
  </conditionalFormatting>
  <conditionalFormatting sqref="T4">
    <cfRule type="expression" priority="966">
      <formula>$D$1&lt;T4</formula>
    </cfRule>
    <cfRule type="expression" priority="967">
      <formula>$D$1&gt;T4</formula>
    </cfRule>
  </conditionalFormatting>
  <conditionalFormatting sqref="T4">
    <cfRule type="expression" priority="968">
      <formula>$D$1&lt;T4</formula>
    </cfRule>
    <cfRule type="expression" dxfId="10863" priority="969">
      <formula>$D$1&gt;T4</formula>
    </cfRule>
  </conditionalFormatting>
  <conditionalFormatting sqref="T4">
    <cfRule type="expression" dxfId="10862" priority="970">
      <formula>$D$1&lt;T4</formula>
    </cfRule>
    <cfRule type="expression" priority="971">
      <formula>$D$1&gt;T4</formula>
    </cfRule>
  </conditionalFormatting>
  <conditionalFormatting sqref="T4">
    <cfRule type="expression" priority="972">
      <formula>$D$1&lt;T4</formula>
    </cfRule>
    <cfRule type="expression" priority="973">
      <formula>$D$1&gt;T4</formula>
    </cfRule>
  </conditionalFormatting>
  <conditionalFormatting sqref="T5">
    <cfRule type="cellIs" dxfId="10861" priority="974" operator="equal">
      <formula>5</formula>
    </cfRule>
    <cfRule type="cellIs" dxfId="10860" priority="975" operator="equal">
      <formula>4</formula>
    </cfRule>
    <cfRule type="cellIs" dxfId="10859" priority="976" operator="equal">
      <formula>3</formula>
    </cfRule>
  </conditionalFormatting>
  <conditionalFormatting sqref="T4">
    <cfRule type="expression" dxfId="10858" priority="977">
      <formula>$D$1&lt;T4</formula>
    </cfRule>
    <cfRule type="expression" dxfId="10857" priority="978">
      <formula>$D$1&gt;T4</formula>
    </cfRule>
  </conditionalFormatting>
  <conditionalFormatting sqref="T5">
    <cfRule type="cellIs" dxfId="10856" priority="979" operator="equal">
      <formula>5</formula>
    </cfRule>
    <cfRule type="cellIs" priority="980" operator="equal">
      <formula>4</formula>
    </cfRule>
    <cfRule type="cellIs" priority="981" operator="equal">
      <formula>3</formula>
    </cfRule>
  </conditionalFormatting>
  <conditionalFormatting sqref="T4">
    <cfRule type="expression" priority="982">
      <formula>$D$1&lt;T4</formula>
    </cfRule>
    <cfRule type="expression" dxfId="10855" priority="983">
      <formula>$D$1&gt;T4</formula>
    </cfRule>
  </conditionalFormatting>
  <conditionalFormatting sqref="T5">
    <cfRule type="cellIs" dxfId="10854" priority="984" operator="equal">
      <formula>5</formula>
    </cfRule>
    <cfRule type="cellIs" dxfId="10853" priority="985" operator="equal">
      <formula>4</formula>
    </cfRule>
    <cfRule type="cellIs" dxfId="10852" priority="986" operator="equal">
      <formula>3</formula>
    </cfRule>
  </conditionalFormatting>
  <conditionalFormatting sqref="T4">
    <cfRule type="expression" dxfId="10851" priority="987">
      <formula>$D$1&lt;T4</formula>
    </cfRule>
    <cfRule type="expression" dxfId="10850" priority="988">
      <formula>$D$1&gt;T4</formula>
    </cfRule>
  </conditionalFormatting>
  <conditionalFormatting sqref="T4">
    <cfRule type="expression" dxfId="10849" priority="989">
      <formula>$D$1&lt;T4</formula>
    </cfRule>
    <cfRule type="expression" dxfId="10848" priority="990">
      <formula>$D$1&gt;T4</formula>
    </cfRule>
  </conditionalFormatting>
  <conditionalFormatting sqref="T4">
    <cfRule type="expression" dxfId="10847" priority="991">
      <formula>$D$1&lt;T4</formula>
    </cfRule>
    <cfRule type="expression" dxfId="10846" priority="992">
      <formula>$D$1&gt;T4</formula>
    </cfRule>
  </conditionalFormatting>
  <conditionalFormatting sqref="T4">
    <cfRule type="expression" dxfId="10845" priority="993">
      <formula>$D$1&lt;T4</formula>
    </cfRule>
    <cfRule type="expression" dxfId="10844" priority="994">
      <formula>$D$1&gt;T4</formula>
    </cfRule>
  </conditionalFormatting>
  <conditionalFormatting sqref="T4">
    <cfRule type="expression" dxfId="10843" priority="995">
      <formula>$D$1&lt;T4</formula>
    </cfRule>
    <cfRule type="expression" dxfId="10842" priority="996">
      <formula>$D$1&gt;T4</formula>
    </cfRule>
  </conditionalFormatting>
  <conditionalFormatting sqref="T4">
    <cfRule type="expression" dxfId="10841" priority="997">
      <formula>$D$1&lt;T4</formula>
    </cfRule>
    <cfRule type="expression" dxfId="10840" priority="998">
      <formula>$D$1&gt;T4</formula>
    </cfRule>
  </conditionalFormatting>
  <conditionalFormatting sqref="T4">
    <cfRule type="expression" dxfId="10839" priority="999">
      <formula>$D$1&lt;T4</formula>
    </cfRule>
    <cfRule type="expression" dxfId="10838" priority="1000">
      <formula>$D$1&gt;T4</formula>
    </cfRule>
  </conditionalFormatting>
  <conditionalFormatting sqref="T4">
    <cfRule type="expression" dxfId="10837" priority="1001">
      <formula>$D$1&lt;T4</formula>
    </cfRule>
    <cfRule type="expression" dxfId="10836" priority="1002">
      <formula>$D$1&gt;T4</formula>
    </cfRule>
  </conditionalFormatting>
  <conditionalFormatting sqref="T4">
    <cfRule type="expression" dxfId="10835" priority="1003">
      <formula>$D$1&lt;T4</formula>
    </cfRule>
    <cfRule type="expression" dxfId="10834" priority="1004">
      <formula>$D$1&gt;T4</formula>
    </cfRule>
  </conditionalFormatting>
  <conditionalFormatting sqref="T4">
    <cfRule type="expression" dxfId="10833" priority="1005">
      <formula>$D$1&lt;T4</formula>
    </cfRule>
    <cfRule type="expression" dxfId="10832" priority="1006">
      <formula>$D$1&gt;T4</formula>
    </cfRule>
  </conditionalFormatting>
  <conditionalFormatting sqref="T4">
    <cfRule type="expression" dxfId="10831" priority="1007">
      <formula>$D$1&lt;T4</formula>
    </cfRule>
    <cfRule type="expression" dxfId="10830" priority="1008">
      <formula>$D$1&gt;T4</formula>
    </cfRule>
  </conditionalFormatting>
  <conditionalFormatting sqref="T4">
    <cfRule type="expression" dxfId="10829" priority="1009">
      <formula>$D$1&lt;T4</formula>
    </cfRule>
    <cfRule type="expression" dxfId="10828" priority="1010">
      <formula>$D$1&gt;T4</formula>
    </cfRule>
  </conditionalFormatting>
  <conditionalFormatting sqref="T4">
    <cfRule type="expression" dxfId="10827" priority="1011">
      <formula>$D$1&lt;T4</formula>
    </cfRule>
    <cfRule type="expression" dxfId="10826" priority="1012">
      <formula>$D$1&gt;T4</formula>
    </cfRule>
  </conditionalFormatting>
  <conditionalFormatting sqref="T4">
    <cfRule type="expression" dxfId="10825" priority="1013">
      <formula>$D$1&lt;T4</formula>
    </cfRule>
    <cfRule type="expression" dxfId="10824" priority="1014">
      <formula>$D$1&gt;T4</formula>
    </cfRule>
  </conditionalFormatting>
  <conditionalFormatting sqref="T4">
    <cfRule type="expression" dxfId="10823" priority="1015">
      <formula>$D$1&lt;T4</formula>
    </cfRule>
    <cfRule type="expression" dxfId="10822" priority="1016">
      <formula>$D$1&gt;T4</formula>
    </cfRule>
  </conditionalFormatting>
  <conditionalFormatting sqref="T4">
    <cfRule type="expression" dxfId="10821" priority="1017">
      <formula>$D$1&lt;T4</formula>
    </cfRule>
    <cfRule type="expression" priority="1018">
      <formula>$D$1&gt;T4</formula>
    </cfRule>
  </conditionalFormatting>
  <conditionalFormatting sqref="T4">
    <cfRule type="expression" priority="1019">
      <formula>$D$1&lt;T4</formula>
    </cfRule>
    <cfRule type="expression" priority="1020">
      <formula>$D$1&gt;T4</formula>
    </cfRule>
  </conditionalFormatting>
  <conditionalFormatting sqref="T4">
    <cfRule type="expression" priority="1021">
      <formula>$D$1&lt;T4</formula>
    </cfRule>
    <cfRule type="expression" priority="1022">
      <formula>$D$1&gt;T4</formula>
    </cfRule>
  </conditionalFormatting>
  <conditionalFormatting sqref="G6:G18">
    <cfRule type="cellIs" priority="1023" operator="equal">
      <formula>5</formula>
    </cfRule>
    <cfRule type="cellIs" dxfId="10820" priority="1024" operator="equal">
      <formula>4</formula>
    </cfRule>
    <cfRule type="cellIs" dxfId="10819" priority="1025" operator="equal">
      <formula>3</formula>
    </cfRule>
  </conditionalFormatting>
  <conditionalFormatting sqref="O36">
    <cfRule type="cellIs" priority="1026" operator="equal">
      <formula>5</formula>
    </cfRule>
    <cfRule type="cellIs" priority="1027" operator="equal">
      <formula>4</formula>
    </cfRule>
    <cfRule type="cellIs" priority="1028" operator="equal">
      <formula>3</formula>
    </cfRule>
  </conditionalFormatting>
  <conditionalFormatting sqref="O35">
    <cfRule type="cellIs" dxfId="10818" priority="1029" operator="equal">
      <formula>5</formula>
    </cfRule>
    <cfRule type="cellIs" dxfId="10817" priority="1030" operator="equal">
      <formula>4</formula>
    </cfRule>
    <cfRule type="cellIs" dxfId="10816" priority="1031" operator="equal">
      <formula>3</formula>
    </cfRule>
  </conditionalFormatting>
  <conditionalFormatting sqref="O34">
    <cfRule type="cellIs" dxfId="10815" priority="1032" operator="equal">
      <formula>5</formula>
    </cfRule>
    <cfRule type="cellIs" priority="1033" operator="equal">
      <formula>4</formula>
    </cfRule>
    <cfRule type="cellIs" priority="1034" operator="equal">
      <formula>3</formula>
    </cfRule>
  </conditionalFormatting>
  <conditionalFormatting sqref="O33">
    <cfRule type="cellIs" priority="1035" operator="equal">
      <formula>5</formula>
    </cfRule>
    <cfRule type="cellIs" dxfId="10814" priority="1036" operator="equal">
      <formula>4</formula>
    </cfRule>
    <cfRule type="cellIs" dxfId="10813" priority="1037" operator="equal">
      <formula>3</formula>
    </cfRule>
  </conditionalFormatting>
  <conditionalFormatting sqref="O32">
    <cfRule type="cellIs" priority="1038" operator="equal">
      <formula>5</formula>
    </cfRule>
    <cfRule type="cellIs" priority="1039" operator="equal">
      <formula>4</formula>
    </cfRule>
    <cfRule type="cellIs" priority="1040" operator="equal">
      <formula>3</formula>
    </cfRule>
  </conditionalFormatting>
  <conditionalFormatting sqref="Q32">
    <cfRule type="cellIs" priority="1041" operator="equal">
      <formula>5</formula>
    </cfRule>
    <cfRule type="cellIs" priority="1042" operator="equal">
      <formula>4</formula>
    </cfRule>
    <cfRule type="cellIs" priority="1043" operator="equal">
      <formula>3</formula>
    </cfRule>
  </conditionalFormatting>
  <conditionalFormatting sqref="Q33">
    <cfRule type="cellIs" priority="1044" operator="equal">
      <formula>5</formula>
    </cfRule>
    <cfRule type="cellIs" priority="1045" operator="equal">
      <formula>4</formula>
    </cfRule>
    <cfRule type="cellIs" priority="1046" operator="equal">
      <formula>3</formula>
    </cfRule>
  </conditionalFormatting>
  <conditionalFormatting sqref="I32">
    <cfRule type="cellIs" dxfId="10812" priority="1047" operator="equal">
      <formula>5</formula>
    </cfRule>
    <cfRule type="cellIs" dxfId="10811" priority="1048" operator="equal">
      <formula>4</formula>
    </cfRule>
    <cfRule type="cellIs" dxfId="10810" priority="1049" operator="equal">
      <formula>3</formula>
    </cfRule>
  </conditionalFormatting>
  <conditionalFormatting sqref="I33">
    <cfRule type="cellIs" dxfId="10809" priority="1050" operator="equal">
      <formula>5</formula>
    </cfRule>
    <cfRule type="cellIs" dxfId="10808" priority="1051" operator="equal">
      <formula>4</formula>
    </cfRule>
    <cfRule type="cellIs" dxfId="10807" priority="1052" operator="equal">
      <formula>3</formula>
    </cfRule>
  </conditionalFormatting>
  <conditionalFormatting sqref="O31">
    <cfRule type="cellIs" dxfId="10806" priority="1053" operator="equal">
      <formula>5</formula>
    </cfRule>
    <cfRule type="cellIs" dxfId="10805" priority="1054" operator="equal">
      <formula>4</formula>
    </cfRule>
    <cfRule type="cellIs" dxfId="10804" priority="1055" operator="equal">
      <formula>3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MK48"/>
  <sheetViews>
    <sheetView view="pageBreakPreview" topLeftCell="D4" zoomScale="65" zoomScaleNormal="70" zoomScalePageLayoutView="65" workbookViewId="0">
      <selection activeCell="S4" sqref="S4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3.109375" style="15" customWidth="1"/>
    <col min="5" max="5" width="7.5546875" style="217" customWidth="1"/>
    <col min="6" max="6" width="7" hidden="1" customWidth="1"/>
    <col min="7" max="8" width="7" customWidth="1"/>
    <col min="9" max="9" width="7" hidden="1" customWidth="1"/>
    <col min="10" max="11" width="7" customWidth="1"/>
    <col min="12" max="12" width="7.44140625" customWidth="1"/>
    <col min="13" max="14" width="7" customWidth="1"/>
    <col min="15" max="15" width="7.6640625" customWidth="1"/>
    <col min="16" max="16" width="7" customWidth="1"/>
    <col min="17" max="17" width="7.88671875" customWidth="1"/>
    <col min="18" max="18" width="7" customWidth="1"/>
    <col min="19" max="19" width="6.5546875" hidden="1" customWidth="1"/>
    <col min="20" max="20" width="7.88671875" customWidth="1"/>
    <col min="21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79" width="3.44140625" style="16" hidden="1" customWidth="1"/>
    <col min="80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346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346"/>
      <c r="F2" s="1" t="s">
        <v>511</v>
      </c>
      <c r="G2" s="1"/>
      <c r="H2" s="1" t="s">
        <v>425</v>
      </c>
      <c r="I2" s="1"/>
      <c r="J2" s="1"/>
      <c r="K2" s="1"/>
      <c r="L2" s="1"/>
      <c r="M2" s="500" t="s">
        <v>2</v>
      </c>
      <c r="N2" s="500"/>
      <c r="O2" s="500"/>
      <c r="P2" s="500"/>
      <c r="Q2" s="500"/>
      <c r="R2" s="500"/>
      <c r="S2" s="311"/>
      <c r="T2" s="296" t="s">
        <v>268</v>
      </c>
      <c r="U2" s="297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2535</v>
      </c>
      <c r="B3" s="13"/>
      <c r="C3" s="13"/>
      <c r="D3" s="39" t="s">
        <v>3</v>
      </c>
      <c r="E3" s="40"/>
      <c r="F3" s="204"/>
      <c r="G3" s="204">
        <v>43288</v>
      </c>
      <c r="H3" s="306">
        <v>43187</v>
      </c>
      <c r="I3" s="306"/>
      <c r="J3" s="306">
        <v>43217</v>
      </c>
      <c r="K3" s="306">
        <v>43243</v>
      </c>
      <c r="L3" s="306">
        <v>43292</v>
      </c>
      <c r="M3" s="204">
        <v>43256</v>
      </c>
      <c r="N3" s="204">
        <v>43301</v>
      </c>
      <c r="O3" s="204">
        <v>43304</v>
      </c>
      <c r="P3" s="204">
        <v>43297</v>
      </c>
      <c r="Q3" s="222">
        <v>43308</v>
      </c>
      <c r="R3" s="222">
        <v>43312</v>
      </c>
      <c r="S3" s="222"/>
      <c r="T3" s="299">
        <v>43285</v>
      </c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514</v>
      </c>
      <c r="I4" s="53"/>
      <c r="J4" s="53" t="s">
        <v>12</v>
      </c>
      <c r="K4" s="53" t="s">
        <v>513</v>
      </c>
      <c r="L4" s="53" t="s">
        <v>515</v>
      </c>
      <c r="M4" s="53" t="s">
        <v>269</v>
      </c>
      <c r="N4" s="333" t="s">
        <v>518</v>
      </c>
      <c r="O4" s="53" t="s">
        <v>14</v>
      </c>
      <c r="P4" s="53" t="s">
        <v>517</v>
      </c>
      <c r="Q4" s="333" t="s">
        <v>519</v>
      </c>
      <c r="R4" s="53" t="s">
        <v>658</v>
      </c>
      <c r="S4" s="53"/>
      <c r="T4" s="232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4" t="s">
        <v>659</v>
      </c>
      <c r="I5" s="65"/>
      <c r="J5" s="64" t="s">
        <v>154</v>
      </c>
      <c r="K5" s="63" t="s">
        <v>522</v>
      </c>
      <c r="L5" s="63" t="s">
        <v>524</v>
      </c>
      <c r="M5" s="63" t="s">
        <v>277</v>
      </c>
      <c r="N5" s="63" t="s">
        <v>527</v>
      </c>
      <c r="O5" s="63" t="s">
        <v>207</v>
      </c>
      <c r="P5" s="63" t="s">
        <v>526</v>
      </c>
      <c r="Q5" s="64" t="s">
        <v>528</v>
      </c>
      <c r="R5" s="64" t="s">
        <v>525</v>
      </c>
      <c r="S5" s="63"/>
      <c r="T5" s="63" t="s">
        <v>660</v>
      </c>
      <c r="U5" s="63"/>
      <c r="V5" s="344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25">
      <c r="A6" s="80">
        <v>1</v>
      </c>
      <c r="B6" s="81" t="s">
        <v>36</v>
      </c>
      <c r="C6" s="252" t="s">
        <v>37</v>
      </c>
      <c r="D6" s="301" t="s">
        <v>661</v>
      </c>
      <c r="E6" s="347">
        <v>2535</v>
      </c>
      <c r="F6" s="85"/>
      <c r="G6" s="85" t="s">
        <v>531</v>
      </c>
      <c r="H6" s="85">
        <v>4</v>
      </c>
      <c r="I6" s="85"/>
      <c r="J6" s="85">
        <v>5</v>
      </c>
      <c r="K6" s="85">
        <v>5</v>
      </c>
      <c r="L6" s="85">
        <v>4</v>
      </c>
      <c r="M6" s="85">
        <v>5</v>
      </c>
      <c r="N6" s="85">
        <v>4</v>
      </c>
      <c r="O6" s="85">
        <v>4</v>
      </c>
      <c r="P6" s="85">
        <v>4</v>
      </c>
      <c r="Q6" s="85">
        <v>4</v>
      </c>
      <c r="R6" s="85">
        <v>4</v>
      </c>
      <c r="S6" s="85"/>
      <c r="T6" s="85">
        <v>4</v>
      </c>
      <c r="U6" s="85"/>
      <c r="V6" s="245">
        <f t="shared" ref="V6:V30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37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8</v>
      </c>
      <c r="AB6" s="98">
        <f t="shared" ref="AB6:AB37" si="6">COUNTIF(AG6:AV6,AB$5)</f>
        <v>3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4.2727272727272725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4</v>
      </c>
      <c r="AJ6" s="247" t="str">
        <f t="shared" ref="AJ6:AJ37" si="13">IF(ISERROR(VALUE(LEFT(I6))),LEFT(I6),VALUE(LEFT(I6)))</f>
        <v/>
      </c>
      <c r="AK6" s="247">
        <f t="shared" ref="AK6:AK37" si="14">IF(ISERROR(VALUE(LEFT(J6))),LEFT(J6),VALUE(LEFT(J6)))</f>
        <v>5</v>
      </c>
      <c r="AL6" s="247">
        <f t="shared" ref="AL6:AL37" si="15">IF(ISERROR(VALUE(LEFT(K6))),LEFT(K6),VALUE(LEFT(K6)))</f>
        <v>5</v>
      </c>
      <c r="AM6" s="247">
        <f t="shared" ref="AM6:AM37" si="16">IF(ISERROR(VALUE(LEFT(L6))),LEFT(L6),VALUE(LEFT(L6)))</f>
        <v>4</v>
      </c>
      <c r="AN6" s="247">
        <f t="shared" ref="AN6:AN37" si="17">IF(ISERROR(VALUE(LEFT(M6))),LEFT(M6),VALUE(LEFT(M6)))</f>
        <v>5</v>
      </c>
      <c r="AO6" s="247">
        <f t="shared" ref="AO6:AO37" si="18">IF(ISERROR(VALUE(LEFT(N6))),LEFT(N6),VALUE(LEFT(N6)))</f>
        <v>4</v>
      </c>
      <c r="AP6" s="247">
        <f t="shared" ref="AP6:AP37" si="19">IF(ISERROR(VALUE(LEFT(O6))),LEFT(O6),VALUE(LEFT(O6)))</f>
        <v>4</v>
      </c>
      <c r="AQ6" s="247">
        <f t="shared" ref="AQ6:AQ37" si="20">IF(ISERROR(VALUE(LEFT(P6))),LEFT(P6),VALUE(LEFT(P6)))</f>
        <v>4</v>
      </c>
      <c r="AR6" s="247">
        <f t="shared" ref="AR6:AR37" si="21">IF(ISERROR(VALUE(LEFT(Q6))),LEFT(Q6),VALUE(LEFT(Q6)))</f>
        <v>4</v>
      </c>
      <c r="AS6" s="247">
        <f t="shared" ref="AS6:AS37" si="22">IF(ISERROR(VALUE(LEFT(R6))),LEFT(R6),VALUE(LEFT(R6)))</f>
        <v>4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4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25">
      <c r="A7" s="80">
        <v>2</v>
      </c>
      <c r="B7" s="81" t="s">
        <v>36</v>
      </c>
      <c r="C7" s="252" t="s">
        <v>37</v>
      </c>
      <c r="D7" s="301" t="s">
        <v>662</v>
      </c>
      <c r="E7" s="347">
        <v>2535</v>
      </c>
      <c r="F7" s="85"/>
      <c r="G7" s="85" t="s">
        <v>531</v>
      </c>
      <c r="H7" s="85">
        <v>4</v>
      </c>
      <c r="I7" s="85"/>
      <c r="J7" s="85">
        <v>5</v>
      </c>
      <c r="K7" s="85">
        <v>5</v>
      </c>
      <c r="L7" s="85">
        <v>5</v>
      </c>
      <c r="M7" s="85">
        <v>4</v>
      </c>
      <c r="N7" s="85">
        <v>4</v>
      </c>
      <c r="O7" s="85">
        <v>5</v>
      </c>
      <c r="P7" s="85">
        <v>4</v>
      </c>
      <c r="Q7" s="85">
        <v>5</v>
      </c>
      <c r="R7" s="85">
        <v>4</v>
      </c>
      <c r="S7" s="85"/>
      <c r="T7" s="85">
        <v>5</v>
      </c>
      <c r="U7" s="85"/>
      <c r="V7" s="245">
        <f t="shared" si="0"/>
        <v>4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5</v>
      </c>
      <c r="AB7" s="98">
        <f t="shared" si="6"/>
        <v>6</v>
      </c>
      <c r="AC7" s="98">
        <f t="shared" si="7"/>
        <v>11</v>
      </c>
      <c r="AD7" s="246">
        <f t="shared" si="8"/>
        <v>4.5454545454545459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4</v>
      </c>
      <c r="AJ7" s="247" t="str">
        <f t="shared" si="13"/>
        <v/>
      </c>
      <c r="AK7" s="247">
        <f t="shared" si="14"/>
        <v>5</v>
      </c>
      <c r="AL7" s="247">
        <f t="shared" si="15"/>
        <v>5</v>
      </c>
      <c r="AM7" s="247">
        <f t="shared" si="16"/>
        <v>5</v>
      </c>
      <c r="AN7" s="247">
        <f t="shared" si="17"/>
        <v>4</v>
      </c>
      <c r="AO7" s="247">
        <f t="shared" si="18"/>
        <v>4</v>
      </c>
      <c r="AP7" s="247">
        <f t="shared" si="19"/>
        <v>5</v>
      </c>
      <c r="AQ7" s="247">
        <f t="shared" si="20"/>
        <v>4</v>
      </c>
      <c r="AR7" s="247">
        <f t="shared" si="21"/>
        <v>5</v>
      </c>
      <c r="AS7" s="247">
        <f t="shared" si="22"/>
        <v>4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25">
      <c r="A8" s="80">
        <v>3</v>
      </c>
      <c r="B8" s="81" t="s">
        <v>36</v>
      </c>
      <c r="C8" s="252" t="s">
        <v>37</v>
      </c>
      <c r="D8" s="301" t="s">
        <v>663</v>
      </c>
      <c r="E8" s="347">
        <v>2535</v>
      </c>
      <c r="F8" s="85"/>
      <c r="G8" s="85" t="s">
        <v>531</v>
      </c>
      <c r="H8" s="85">
        <v>5</v>
      </c>
      <c r="I8" s="85"/>
      <c r="J8" s="85">
        <v>5</v>
      </c>
      <c r="K8" s="85">
        <v>4</v>
      </c>
      <c r="L8" s="85">
        <v>3</v>
      </c>
      <c r="M8" s="85">
        <v>3</v>
      </c>
      <c r="N8" s="85">
        <v>4</v>
      </c>
      <c r="O8" s="85">
        <v>5</v>
      </c>
      <c r="P8" s="85">
        <v>4</v>
      </c>
      <c r="Q8" s="85">
        <v>4</v>
      </c>
      <c r="R8" s="85">
        <v>4</v>
      </c>
      <c r="S8" s="85"/>
      <c r="T8" s="85">
        <v>4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2</v>
      </c>
      <c r="AA8" s="98">
        <f t="shared" si="5"/>
        <v>6</v>
      </c>
      <c r="AB8" s="98">
        <f t="shared" si="6"/>
        <v>3</v>
      </c>
      <c r="AC8" s="98">
        <f t="shared" si="7"/>
        <v>11</v>
      </c>
      <c r="AD8" s="246">
        <f t="shared" si="8"/>
        <v>4.0909090909090908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 t="str">
        <f t="shared" si="13"/>
        <v/>
      </c>
      <c r="AK8" s="247">
        <f t="shared" si="14"/>
        <v>5</v>
      </c>
      <c r="AL8" s="247">
        <f t="shared" si="15"/>
        <v>4</v>
      </c>
      <c r="AM8" s="247">
        <f t="shared" si="16"/>
        <v>3</v>
      </c>
      <c r="AN8" s="247">
        <f t="shared" si="17"/>
        <v>3</v>
      </c>
      <c r="AO8" s="247">
        <f t="shared" si="18"/>
        <v>4</v>
      </c>
      <c r="AP8" s="247">
        <f t="shared" si="19"/>
        <v>5</v>
      </c>
      <c r="AQ8" s="247">
        <f t="shared" si="20"/>
        <v>4</v>
      </c>
      <c r="AR8" s="247">
        <f t="shared" si="21"/>
        <v>4</v>
      </c>
      <c r="AS8" s="247">
        <f t="shared" si="22"/>
        <v>4</v>
      </c>
      <c r="AT8" s="247" t="str">
        <f t="shared" si="23"/>
        <v/>
      </c>
      <c r="AU8" s="247">
        <f t="shared" si="24"/>
        <v>4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664</v>
      </c>
      <c r="E9" s="347">
        <v>2535</v>
      </c>
      <c r="F9" s="85"/>
      <c r="G9" s="85" t="s">
        <v>531</v>
      </c>
      <c r="H9" s="85">
        <v>5</v>
      </c>
      <c r="I9" s="85"/>
      <c r="J9" s="85">
        <v>5</v>
      </c>
      <c r="K9" s="85">
        <v>4</v>
      </c>
      <c r="L9" s="85">
        <v>4</v>
      </c>
      <c r="M9" s="85">
        <v>5</v>
      </c>
      <c r="N9" s="85">
        <v>5</v>
      </c>
      <c r="O9" s="85">
        <v>5</v>
      </c>
      <c r="P9" s="85">
        <v>4</v>
      </c>
      <c r="Q9" s="85">
        <v>5</v>
      </c>
      <c r="R9" s="85">
        <v>4</v>
      </c>
      <c r="S9" s="85"/>
      <c r="T9" s="85">
        <v>5</v>
      </c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4</v>
      </c>
      <c r="AB9" s="98">
        <f t="shared" si="6"/>
        <v>7</v>
      </c>
      <c r="AC9" s="98">
        <f t="shared" si="7"/>
        <v>11</v>
      </c>
      <c r="AD9" s="246">
        <f t="shared" si="8"/>
        <v>4.6363636363636367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 t="str">
        <f t="shared" si="13"/>
        <v/>
      </c>
      <c r="AK9" s="247">
        <f t="shared" si="14"/>
        <v>5</v>
      </c>
      <c r="AL9" s="247">
        <f t="shared" si="15"/>
        <v>4</v>
      </c>
      <c r="AM9" s="247">
        <f t="shared" si="16"/>
        <v>4</v>
      </c>
      <c r="AN9" s="247">
        <f t="shared" si="17"/>
        <v>5</v>
      </c>
      <c r="AO9" s="247">
        <f t="shared" si="18"/>
        <v>5</v>
      </c>
      <c r="AP9" s="247">
        <f t="shared" si="19"/>
        <v>5</v>
      </c>
      <c r="AQ9" s="247">
        <f t="shared" si="20"/>
        <v>4</v>
      </c>
      <c r="AR9" s="247">
        <f t="shared" si="21"/>
        <v>5</v>
      </c>
      <c r="AS9" s="247">
        <f t="shared" si="22"/>
        <v>4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25">
      <c r="A10" s="80">
        <v>5</v>
      </c>
      <c r="B10" s="81" t="s">
        <v>36</v>
      </c>
      <c r="C10" s="252" t="s">
        <v>37</v>
      </c>
      <c r="D10" s="301" t="s">
        <v>665</v>
      </c>
      <c r="E10" s="347">
        <v>2535</v>
      </c>
      <c r="F10" s="85"/>
      <c r="G10" s="85" t="s">
        <v>531</v>
      </c>
      <c r="H10" s="85">
        <v>4</v>
      </c>
      <c r="I10" s="85"/>
      <c r="J10" s="85">
        <v>4</v>
      </c>
      <c r="K10" s="85">
        <v>5</v>
      </c>
      <c r="L10" s="85">
        <v>4</v>
      </c>
      <c r="M10" s="85">
        <v>3</v>
      </c>
      <c r="N10" s="85">
        <v>4</v>
      </c>
      <c r="O10" s="85">
        <v>5</v>
      </c>
      <c r="P10" s="85">
        <v>3</v>
      </c>
      <c r="Q10" s="85">
        <v>4</v>
      </c>
      <c r="R10" s="85">
        <v>4</v>
      </c>
      <c r="S10" s="85"/>
      <c r="T10" s="85">
        <v>4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2</v>
      </c>
      <c r="AA10" s="98">
        <f t="shared" si="5"/>
        <v>7</v>
      </c>
      <c r="AB10" s="98">
        <f t="shared" si="6"/>
        <v>2</v>
      </c>
      <c r="AC10" s="98">
        <f t="shared" si="7"/>
        <v>11</v>
      </c>
      <c r="AD10" s="246">
        <f t="shared" si="8"/>
        <v>4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4</v>
      </c>
      <c r="AJ10" s="247" t="str">
        <f t="shared" si="13"/>
        <v/>
      </c>
      <c r="AK10" s="247">
        <f t="shared" si="14"/>
        <v>4</v>
      </c>
      <c r="AL10" s="247">
        <f t="shared" si="15"/>
        <v>5</v>
      </c>
      <c r="AM10" s="247">
        <f t="shared" si="16"/>
        <v>4</v>
      </c>
      <c r="AN10" s="247">
        <f t="shared" si="17"/>
        <v>3</v>
      </c>
      <c r="AO10" s="247">
        <f t="shared" si="18"/>
        <v>4</v>
      </c>
      <c r="AP10" s="247">
        <f t="shared" si="19"/>
        <v>5</v>
      </c>
      <c r="AQ10" s="247">
        <f t="shared" si="20"/>
        <v>3</v>
      </c>
      <c r="AR10" s="247">
        <f t="shared" si="21"/>
        <v>4</v>
      </c>
      <c r="AS10" s="247">
        <f t="shared" si="22"/>
        <v>4</v>
      </c>
      <c r="AT10" s="247" t="str">
        <f t="shared" si="23"/>
        <v/>
      </c>
      <c r="AU10" s="247">
        <f t="shared" si="24"/>
        <v>4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25">
      <c r="A11" s="80">
        <v>6</v>
      </c>
      <c r="B11" s="81" t="s">
        <v>36</v>
      </c>
      <c r="C11" s="252" t="s">
        <v>37</v>
      </c>
      <c r="D11" s="301" t="s">
        <v>666</v>
      </c>
      <c r="E11" s="347">
        <v>2535</v>
      </c>
      <c r="F11" s="85"/>
      <c r="G11" s="85" t="s">
        <v>531</v>
      </c>
      <c r="H11" s="85">
        <v>4</v>
      </c>
      <c r="I11" s="85"/>
      <c r="J11" s="85">
        <v>5</v>
      </c>
      <c r="K11" s="85">
        <v>5</v>
      </c>
      <c r="L11" s="85">
        <v>5</v>
      </c>
      <c r="M11" s="85">
        <v>5</v>
      </c>
      <c r="N11" s="85">
        <v>5</v>
      </c>
      <c r="O11" s="85">
        <v>5</v>
      </c>
      <c r="P11" s="85">
        <v>5</v>
      </c>
      <c r="Q11" s="85">
        <v>5</v>
      </c>
      <c r="R11" s="85">
        <v>5</v>
      </c>
      <c r="S11" s="85"/>
      <c r="T11" s="85">
        <v>5</v>
      </c>
      <c r="U11" s="85"/>
      <c r="V11" s="245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1</v>
      </c>
      <c r="AB11" s="98">
        <f t="shared" si="6"/>
        <v>10</v>
      </c>
      <c r="AC11" s="98">
        <f t="shared" si="7"/>
        <v>11</v>
      </c>
      <c r="AD11" s="246">
        <f t="shared" si="8"/>
        <v>4.9090909090909092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4</v>
      </c>
      <c r="AJ11" s="247" t="str">
        <f t="shared" si="13"/>
        <v/>
      </c>
      <c r="AK11" s="247">
        <f t="shared" si="14"/>
        <v>5</v>
      </c>
      <c r="AL11" s="247">
        <f t="shared" si="15"/>
        <v>5</v>
      </c>
      <c r="AM11" s="247">
        <f t="shared" si="16"/>
        <v>5</v>
      </c>
      <c r="AN11" s="247">
        <f t="shared" si="17"/>
        <v>5</v>
      </c>
      <c r="AO11" s="247">
        <f t="shared" si="18"/>
        <v>5</v>
      </c>
      <c r="AP11" s="247">
        <f t="shared" si="19"/>
        <v>5</v>
      </c>
      <c r="AQ11" s="247">
        <f t="shared" si="20"/>
        <v>5</v>
      </c>
      <c r="AR11" s="247">
        <f t="shared" si="21"/>
        <v>5</v>
      </c>
      <c r="AS11" s="247">
        <f t="shared" si="22"/>
        <v>5</v>
      </c>
      <c r="AT11" s="247" t="str">
        <f t="shared" si="23"/>
        <v/>
      </c>
      <c r="AU11" s="247">
        <f t="shared" si="24"/>
        <v>5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667</v>
      </c>
      <c r="E12" s="347">
        <v>2535</v>
      </c>
      <c r="F12" s="85"/>
      <c r="G12" s="85" t="s">
        <v>531</v>
      </c>
      <c r="H12" s="85">
        <v>4</v>
      </c>
      <c r="I12" s="85"/>
      <c r="J12" s="85">
        <v>5</v>
      </c>
      <c r="K12" s="85">
        <v>4</v>
      </c>
      <c r="L12" s="85">
        <v>5</v>
      </c>
      <c r="M12" s="85">
        <v>5</v>
      </c>
      <c r="N12" s="85">
        <v>4</v>
      </c>
      <c r="O12" s="85">
        <v>5</v>
      </c>
      <c r="P12" s="85">
        <v>4</v>
      </c>
      <c r="Q12" s="85">
        <v>4</v>
      </c>
      <c r="R12" s="85">
        <v>4</v>
      </c>
      <c r="S12" s="85"/>
      <c r="T12" s="85">
        <v>5</v>
      </c>
      <c r="U12" s="85"/>
      <c r="V12" s="245">
        <f t="shared" si="0"/>
        <v>4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6</v>
      </c>
      <c r="AB12" s="98">
        <f t="shared" si="6"/>
        <v>5</v>
      </c>
      <c r="AC12" s="98">
        <f t="shared" si="7"/>
        <v>11</v>
      </c>
      <c r="AD12" s="246">
        <f t="shared" si="8"/>
        <v>4.4545454545454541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4</v>
      </c>
      <c r="AJ12" s="247" t="str">
        <f t="shared" si="13"/>
        <v/>
      </c>
      <c r="AK12" s="247">
        <f t="shared" si="14"/>
        <v>5</v>
      </c>
      <c r="AL12" s="247">
        <f t="shared" si="15"/>
        <v>4</v>
      </c>
      <c r="AM12" s="247">
        <f t="shared" si="16"/>
        <v>5</v>
      </c>
      <c r="AN12" s="247">
        <f t="shared" si="17"/>
        <v>5</v>
      </c>
      <c r="AO12" s="247">
        <f t="shared" si="18"/>
        <v>4</v>
      </c>
      <c r="AP12" s="247">
        <f t="shared" si="19"/>
        <v>5</v>
      </c>
      <c r="AQ12" s="247">
        <f t="shared" si="20"/>
        <v>4</v>
      </c>
      <c r="AR12" s="247">
        <f t="shared" si="21"/>
        <v>4</v>
      </c>
      <c r="AS12" s="247">
        <f t="shared" si="22"/>
        <v>4</v>
      </c>
      <c r="AT12" s="247" t="str">
        <f t="shared" si="23"/>
        <v/>
      </c>
      <c r="AU12" s="247">
        <f t="shared" si="24"/>
        <v>5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25">
      <c r="A13" s="80">
        <v>8</v>
      </c>
      <c r="B13" s="81" t="s">
        <v>36</v>
      </c>
      <c r="C13" s="252" t="s">
        <v>37</v>
      </c>
      <c r="D13" s="301" t="s">
        <v>668</v>
      </c>
      <c r="E13" s="347">
        <v>2535</v>
      </c>
      <c r="F13" s="85"/>
      <c r="G13" s="85" t="s">
        <v>531</v>
      </c>
      <c r="H13" s="85">
        <v>4</v>
      </c>
      <c r="I13" s="85"/>
      <c r="J13" s="85">
        <v>4</v>
      </c>
      <c r="K13" s="85">
        <v>4</v>
      </c>
      <c r="L13" s="85">
        <v>4</v>
      </c>
      <c r="M13" s="85">
        <v>4</v>
      </c>
      <c r="N13" s="85">
        <v>4</v>
      </c>
      <c r="O13" s="85">
        <v>5</v>
      </c>
      <c r="P13" s="85">
        <v>4</v>
      </c>
      <c r="Q13" s="85">
        <v>5</v>
      </c>
      <c r="R13" s="85">
        <v>4</v>
      </c>
      <c r="S13" s="85"/>
      <c r="T13" s="85">
        <v>5</v>
      </c>
      <c r="U13" s="85"/>
      <c r="V13" s="245">
        <f t="shared" si="0"/>
        <v>4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8</v>
      </c>
      <c r="AB13" s="98">
        <f t="shared" si="6"/>
        <v>3</v>
      </c>
      <c r="AC13" s="98">
        <f t="shared" si="7"/>
        <v>11</v>
      </c>
      <c r="AD13" s="246">
        <f t="shared" si="8"/>
        <v>4.2727272727272725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4</v>
      </c>
      <c r="AJ13" s="247" t="str">
        <f t="shared" si="13"/>
        <v/>
      </c>
      <c r="AK13" s="247">
        <f t="shared" si="14"/>
        <v>4</v>
      </c>
      <c r="AL13" s="247">
        <f t="shared" si="15"/>
        <v>4</v>
      </c>
      <c r="AM13" s="247">
        <f t="shared" si="16"/>
        <v>4</v>
      </c>
      <c r="AN13" s="247">
        <f t="shared" si="17"/>
        <v>4</v>
      </c>
      <c r="AO13" s="247">
        <f t="shared" si="18"/>
        <v>4</v>
      </c>
      <c r="AP13" s="247">
        <f t="shared" si="19"/>
        <v>5</v>
      </c>
      <c r="AQ13" s="247">
        <f t="shared" si="20"/>
        <v>4</v>
      </c>
      <c r="AR13" s="247">
        <f t="shared" si="21"/>
        <v>5</v>
      </c>
      <c r="AS13" s="247">
        <f t="shared" si="22"/>
        <v>4</v>
      </c>
      <c r="AT13" s="247" t="str">
        <f t="shared" si="23"/>
        <v/>
      </c>
      <c r="AU13" s="247">
        <f t="shared" si="24"/>
        <v>5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25">
      <c r="A14" s="80">
        <v>9</v>
      </c>
      <c r="B14" s="248"/>
      <c r="C14" s="252" t="s">
        <v>37</v>
      </c>
      <c r="D14" s="301" t="s">
        <v>669</v>
      </c>
      <c r="E14" s="347">
        <v>2535</v>
      </c>
      <c r="F14" s="85"/>
      <c r="G14" s="85" t="s">
        <v>531</v>
      </c>
      <c r="H14" s="85" t="s">
        <v>41</v>
      </c>
      <c r="I14" s="85"/>
      <c r="J14" s="85">
        <v>5</v>
      </c>
      <c r="K14" s="85">
        <v>4</v>
      </c>
      <c r="L14" s="85">
        <v>5</v>
      </c>
      <c r="M14" s="85">
        <v>4</v>
      </c>
      <c r="N14" s="85">
        <v>4</v>
      </c>
      <c r="O14" s="85">
        <v>5</v>
      </c>
      <c r="P14" s="85">
        <v>4</v>
      </c>
      <c r="Q14" s="85">
        <v>5</v>
      </c>
      <c r="R14" s="102">
        <v>4</v>
      </c>
      <c r="S14" s="85"/>
      <c r="T14" s="85">
        <v>4</v>
      </c>
      <c r="U14" s="85"/>
      <c r="V14" s="124">
        <f t="shared" si="0"/>
        <v>4</v>
      </c>
      <c r="W14" s="98">
        <f t="shared" si="1"/>
        <v>0</v>
      </c>
      <c r="X14" s="98">
        <f t="shared" si="2"/>
        <v>0</v>
      </c>
      <c r="Y14" s="98">
        <f t="shared" si="3"/>
        <v>0</v>
      </c>
      <c r="Z14" s="98">
        <f t="shared" si="4"/>
        <v>0</v>
      </c>
      <c r="AA14" s="98">
        <f t="shared" si="5"/>
        <v>6</v>
      </c>
      <c r="AB14" s="98">
        <f t="shared" si="6"/>
        <v>4</v>
      </c>
      <c r="AC14" s="98">
        <f t="shared" si="7"/>
        <v>10</v>
      </c>
      <c r="AD14" s="246">
        <f t="shared" si="8"/>
        <v>4.4000000000000004</v>
      </c>
      <c r="AE14" s="99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 t="str">
        <f t="shared" si="12"/>
        <v>а</v>
      </c>
      <c r="AJ14" s="247" t="str">
        <f t="shared" si="13"/>
        <v/>
      </c>
      <c r="AK14" s="247">
        <f t="shared" si="14"/>
        <v>5</v>
      </c>
      <c r="AL14" s="247">
        <f t="shared" si="15"/>
        <v>4</v>
      </c>
      <c r="AM14" s="247">
        <f t="shared" si="16"/>
        <v>5</v>
      </c>
      <c r="AN14" s="247">
        <f t="shared" si="17"/>
        <v>4</v>
      </c>
      <c r="AO14" s="247">
        <f t="shared" si="18"/>
        <v>4</v>
      </c>
      <c r="AP14" s="247">
        <f t="shared" si="19"/>
        <v>5</v>
      </c>
      <c r="AQ14" s="247">
        <f t="shared" si="20"/>
        <v>4</v>
      </c>
      <c r="AR14" s="247">
        <f t="shared" si="21"/>
        <v>5</v>
      </c>
      <c r="AS14" s="247">
        <f t="shared" si="22"/>
        <v>4</v>
      </c>
      <c r="AT14" s="247" t="str">
        <f t="shared" si="23"/>
        <v/>
      </c>
      <c r="AU14" s="247">
        <f t="shared" si="24"/>
        <v>4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0">
        <v>10</v>
      </c>
      <c r="B15" s="248"/>
      <c r="C15" s="252" t="s">
        <v>37</v>
      </c>
      <c r="D15" s="301" t="s">
        <v>670</v>
      </c>
      <c r="E15" s="347">
        <v>2535</v>
      </c>
      <c r="F15" s="85"/>
      <c r="G15" s="85" t="s">
        <v>531</v>
      </c>
      <c r="H15" s="85">
        <v>4</v>
      </c>
      <c r="I15" s="85"/>
      <c r="J15" s="85">
        <v>4</v>
      </c>
      <c r="K15" s="85">
        <v>4</v>
      </c>
      <c r="L15" s="85">
        <v>4</v>
      </c>
      <c r="M15" s="85">
        <v>4</v>
      </c>
      <c r="N15" s="85">
        <v>5</v>
      </c>
      <c r="O15" s="85">
        <v>5</v>
      </c>
      <c r="P15" s="85">
        <v>4</v>
      </c>
      <c r="Q15" s="85">
        <v>5</v>
      </c>
      <c r="R15" s="102">
        <v>4</v>
      </c>
      <c r="S15" s="85"/>
      <c r="T15" s="85">
        <v>4</v>
      </c>
      <c r="U15" s="85"/>
      <c r="V15" s="124">
        <f t="shared" si="0"/>
        <v>4</v>
      </c>
      <c r="W15" s="98">
        <f t="shared" si="1"/>
        <v>0</v>
      </c>
      <c r="X15" s="98">
        <f t="shared" si="2"/>
        <v>0</v>
      </c>
      <c r="Y15" s="98">
        <f t="shared" si="3"/>
        <v>0</v>
      </c>
      <c r="Z15" s="98">
        <f t="shared" si="4"/>
        <v>0</v>
      </c>
      <c r="AA15" s="98">
        <f t="shared" si="5"/>
        <v>8</v>
      </c>
      <c r="AB15" s="98">
        <f t="shared" si="6"/>
        <v>3</v>
      </c>
      <c r="AC15" s="98">
        <f t="shared" si="7"/>
        <v>11</v>
      </c>
      <c r="AD15" s="246">
        <f t="shared" si="8"/>
        <v>4.2727272727272725</v>
      </c>
      <c r="AE15" s="99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 t="str">
        <f t="shared" si="13"/>
        <v/>
      </c>
      <c r="AK15" s="247">
        <f t="shared" si="14"/>
        <v>4</v>
      </c>
      <c r="AL15" s="247">
        <f t="shared" si="15"/>
        <v>4</v>
      </c>
      <c r="AM15" s="247">
        <f t="shared" si="16"/>
        <v>4</v>
      </c>
      <c r="AN15" s="247">
        <f t="shared" si="17"/>
        <v>4</v>
      </c>
      <c r="AO15" s="247">
        <f t="shared" si="18"/>
        <v>5</v>
      </c>
      <c r="AP15" s="247">
        <f t="shared" si="19"/>
        <v>5</v>
      </c>
      <c r="AQ15" s="247">
        <f t="shared" si="20"/>
        <v>4</v>
      </c>
      <c r="AR15" s="247">
        <f t="shared" si="21"/>
        <v>5</v>
      </c>
      <c r="AS15" s="247">
        <f t="shared" si="22"/>
        <v>4</v>
      </c>
      <c r="AT15" s="247" t="str">
        <f t="shared" si="23"/>
        <v/>
      </c>
      <c r="AU15" s="247">
        <f t="shared" si="24"/>
        <v>4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25">
      <c r="A16" s="80">
        <v>11</v>
      </c>
      <c r="B16" s="248"/>
      <c r="C16" s="252" t="s">
        <v>37</v>
      </c>
      <c r="D16" s="301" t="s">
        <v>671</v>
      </c>
      <c r="E16" s="347">
        <v>2535</v>
      </c>
      <c r="F16" s="85"/>
      <c r="G16" s="85" t="s">
        <v>531</v>
      </c>
      <c r="H16" s="85">
        <v>3</v>
      </c>
      <c r="I16" s="85"/>
      <c r="J16" s="85">
        <v>4</v>
      </c>
      <c r="K16" s="85">
        <v>5</v>
      </c>
      <c r="L16" s="85">
        <v>4</v>
      </c>
      <c r="M16" s="85">
        <v>3</v>
      </c>
      <c r="N16" s="85">
        <v>4</v>
      </c>
      <c r="O16" s="85">
        <v>3</v>
      </c>
      <c r="P16" s="85">
        <v>3</v>
      </c>
      <c r="Q16" s="85">
        <v>4</v>
      </c>
      <c r="R16" s="102">
        <v>5</v>
      </c>
      <c r="S16" s="85"/>
      <c r="T16" s="85">
        <v>3</v>
      </c>
      <c r="U16" s="85"/>
      <c r="V16" s="124">
        <f t="shared" si="0"/>
        <v>3</v>
      </c>
      <c r="W16" s="98">
        <f t="shared" si="1"/>
        <v>0</v>
      </c>
      <c r="X16" s="98">
        <f t="shared" si="2"/>
        <v>0</v>
      </c>
      <c r="Y16" s="98">
        <f t="shared" si="3"/>
        <v>0</v>
      </c>
      <c r="Z16" s="98">
        <f t="shared" si="4"/>
        <v>5</v>
      </c>
      <c r="AA16" s="98">
        <f t="shared" si="5"/>
        <v>4</v>
      </c>
      <c r="AB16" s="98">
        <f t="shared" si="6"/>
        <v>2</v>
      </c>
      <c r="AC16" s="98">
        <f t="shared" si="7"/>
        <v>11</v>
      </c>
      <c r="AD16" s="246">
        <f t="shared" si="8"/>
        <v>3.7272727272727271</v>
      </c>
      <c r="AE16" s="99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3</v>
      </c>
      <c r="AJ16" s="247" t="str">
        <f t="shared" si="13"/>
        <v/>
      </c>
      <c r="AK16" s="247">
        <f t="shared" si="14"/>
        <v>4</v>
      </c>
      <c r="AL16" s="247">
        <f t="shared" si="15"/>
        <v>5</v>
      </c>
      <c r="AM16" s="247">
        <f t="shared" si="16"/>
        <v>4</v>
      </c>
      <c r="AN16" s="247">
        <f t="shared" si="17"/>
        <v>3</v>
      </c>
      <c r="AO16" s="247">
        <f t="shared" si="18"/>
        <v>4</v>
      </c>
      <c r="AP16" s="247">
        <f t="shared" si="19"/>
        <v>3</v>
      </c>
      <c r="AQ16" s="247">
        <f t="shared" si="20"/>
        <v>3</v>
      </c>
      <c r="AR16" s="247">
        <f t="shared" si="21"/>
        <v>4</v>
      </c>
      <c r="AS16" s="247">
        <f t="shared" si="22"/>
        <v>5</v>
      </c>
      <c r="AT16" s="247" t="str">
        <f t="shared" si="23"/>
        <v/>
      </c>
      <c r="AU16" s="247">
        <f t="shared" si="24"/>
        <v>3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37</v>
      </c>
      <c r="D17" s="253" t="s">
        <v>672</v>
      </c>
      <c r="E17" s="347">
        <v>2535</v>
      </c>
      <c r="F17" s="85"/>
      <c r="G17" s="85" t="s">
        <v>531</v>
      </c>
      <c r="H17" s="85" t="s">
        <v>41</v>
      </c>
      <c r="I17" s="85"/>
      <c r="J17" s="85">
        <v>5</v>
      </c>
      <c r="K17" s="85">
        <v>5</v>
      </c>
      <c r="L17" s="85">
        <v>5</v>
      </c>
      <c r="M17" s="85">
        <v>5</v>
      </c>
      <c r="N17" s="85">
        <v>5</v>
      </c>
      <c r="O17" s="85">
        <v>5</v>
      </c>
      <c r="P17" s="85">
        <v>5</v>
      </c>
      <c r="Q17" s="85">
        <v>5</v>
      </c>
      <c r="R17" s="102">
        <v>5</v>
      </c>
      <c r="S17" s="85"/>
      <c r="T17" s="85">
        <v>5</v>
      </c>
      <c r="U17" s="85"/>
      <c r="V17" s="124">
        <f t="shared" si="0"/>
        <v>5</v>
      </c>
      <c r="W17" s="98">
        <f t="shared" si="1"/>
        <v>0</v>
      </c>
      <c r="X17" s="98">
        <f t="shared" si="2"/>
        <v>0</v>
      </c>
      <c r="Y17" s="98">
        <f t="shared" si="3"/>
        <v>0</v>
      </c>
      <c r="Z17" s="98">
        <f t="shared" si="4"/>
        <v>0</v>
      </c>
      <c r="AA17" s="98">
        <f t="shared" si="5"/>
        <v>0</v>
      </c>
      <c r="AB17" s="98">
        <f t="shared" si="6"/>
        <v>10</v>
      </c>
      <c r="AC17" s="98">
        <f t="shared" si="7"/>
        <v>10</v>
      </c>
      <c r="AD17" s="246">
        <f t="shared" si="8"/>
        <v>5</v>
      </c>
      <c r="AE17" s="99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 t="str">
        <f t="shared" si="12"/>
        <v>а</v>
      </c>
      <c r="AJ17" s="247" t="str">
        <f t="shared" si="13"/>
        <v/>
      </c>
      <c r="AK17" s="247">
        <f t="shared" si="14"/>
        <v>5</v>
      </c>
      <c r="AL17" s="247">
        <f t="shared" si="15"/>
        <v>5</v>
      </c>
      <c r="AM17" s="247">
        <f t="shared" si="16"/>
        <v>5</v>
      </c>
      <c r="AN17" s="247">
        <f t="shared" si="17"/>
        <v>5</v>
      </c>
      <c r="AO17" s="247">
        <f t="shared" si="18"/>
        <v>5</v>
      </c>
      <c r="AP17" s="247">
        <f t="shared" si="19"/>
        <v>5</v>
      </c>
      <c r="AQ17" s="247">
        <f t="shared" si="20"/>
        <v>5</v>
      </c>
      <c r="AR17" s="247">
        <f t="shared" si="21"/>
        <v>5</v>
      </c>
      <c r="AS17" s="247">
        <f t="shared" si="22"/>
        <v>5</v>
      </c>
      <c r="AT17" s="247" t="str">
        <f t="shared" si="23"/>
        <v/>
      </c>
      <c r="AU17" s="247">
        <f t="shared" si="24"/>
        <v>5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25">
      <c r="A18" s="80">
        <v>13</v>
      </c>
      <c r="B18" s="199"/>
      <c r="C18" s="252" t="s">
        <v>37</v>
      </c>
      <c r="D18" s="301" t="s">
        <v>673</v>
      </c>
      <c r="E18" s="347">
        <v>2535</v>
      </c>
      <c r="F18" s="85"/>
      <c r="G18" s="85" t="s">
        <v>531</v>
      </c>
      <c r="H18" s="85">
        <v>4</v>
      </c>
      <c r="I18" s="85"/>
      <c r="J18" s="85">
        <v>5</v>
      </c>
      <c r="K18" s="85">
        <v>5</v>
      </c>
      <c r="L18" s="85">
        <v>3</v>
      </c>
      <c r="M18" s="85">
        <v>5</v>
      </c>
      <c r="N18" s="85">
        <v>4</v>
      </c>
      <c r="O18" s="85">
        <v>5</v>
      </c>
      <c r="P18" s="85">
        <v>4</v>
      </c>
      <c r="Q18" s="85">
        <v>5</v>
      </c>
      <c r="R18" s="102">
        <v>5</v>
      </c>
      <c r="S18" s="85"/>
      <c r="T18" s="85">
        <v>4</v>
      </c>
      <c r="U18" s="85"/>
      <c r="V18" s="124">
        <f t="shared" si="0"/>
        <v>3</v>
      </c>
      <c r="W18" s="98">
        <f t="shared" si="1"/>
        <v>0</v>
      </c>
      <c r="X18" s="98">
        <f t="shared" si="2"/>
        <v>0</v>
      </c>
      <c r="Y18" s="98">
        <f t="shared" si="3"/>
        <v>0</v>
      </c>
      <c r="Z18" s="98">
        <f t="shared" si="4"/>
        <v>1</v>
      </c>
      <c r="AA18" s="98">
        <f t="shared" si="5"/>
        <v>4</v>
      </c>
      <c r="AB18" s="98">
        <f t="shared" si="6"/>
        <v>6</v>
      </c>
      <c r="AC18" s="98">
        <f t="shared" si="7"/>
        <v>11</v>
      </c>
      <c r="AD18" s="246">
        <f t="shared" si="8"/>
        <v>4.4545454545454541</v>
      </c>
      <c r="AE18" s="99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4</v>
      </c>
      <c r="AJ18" s="247" t="str">
        <f t="shared" si="13"/>
        <v/>
      </c>
      <c r="AK18" s="247">
        <f t="shared" si="14"/>
        <v>5</v>
      </c>
      <c r="AL18" s="247">
        <f t="shared" si="15"/>
        <v>5</v>
      </c>
      <c r="AM18" s="247">
        <f t="shared" si="16"/>
        <v>3</v>
      </c>
      <c r="AN18" s="247">
        <f t="shared" si="17"/>
        <v>5</v>
      </c>
      <c r="AO18" s="247">
        <f t="shared" si="18"/>
        <v>4</v>
      </c>
      <c r="AP18" s="247">
        <f t="shared" si="19"/>
        <v>5</v>
      </c>
      <c r="AQ18" s="247">
        <f t="shared" si="20"/>
        <v>4</v>
      </c>
      <c r="AR18" s="247">
        <f t="shared" si="21"/>
        <v>5</v>
      </c>
      <c r="AS18" s="247">
        <f t="shared" si="22"/>
        <v>5</v>
      </c>
      <c r="AT18" s="247" t="str">
        <f t="shared" si="23"/>
        <v/>
      </c>
      <c r="AU18" s="247">
        <f t="shared" si="24"/>
        <v>4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25">
      <c r="A19" s="80">
        <v>14</v>
      </c>
      <c r="B19" s="199"/>
      <c r="C19" s="252" t="s">
        <v>37</v>
      </c>
      <c r="D19" s="301" t="s">
        <v>674</v>
      </c>
      <c r="E19" s="347">
        <v>2535</v>
      </c>
      <c r="F19" s="85"/>
      <c r="G19" s="85" t="s">
        <v>531</v>
      </c>
      <c r="H19" s="85" t="s">
        <v>41</v>
      </c>
      <c r="I19" s="85"/>
      <c r="J19" s="85">
        <v>5</v>
      </c>
      <c r="K19" s="85">
        <v>5</v>
      </c>
      <c r="L19" s="85">
        <v>5</v>
      </c>
      <c r="M19" s="85">
        <v>5</v>
      </c>
      <c r="N19" s="85">
        <v>5</v>
      </c>
      <c r="O19" s="85">
        <v>5</v>
      </c>
      <c r="P19" s="85">
        <v>5</v>
      </c>
      <c r="Q19" s="85">
        <v>5</v>
      </c>
      <c r="R19" s="85">
        <v>5</v>
      </c>
      <c r="S19" s="85"/>
      <c r="T19" s="85">
        <v>5</v>
      </c>
      <c r="U19" s="85"/>
      <c r="V19" s="124">
        <f t="shared" si="0"/>
        <v>5</v>
      </c>
      <c r="W19" s="98">
        <f t="shared" si="1"/>
        <v>0</v>
      </c>
      <c r="X19" s="98">
        <f t="shared" si="2"/>
        <v>0</v>
      </c>
      <c r="Y19" s="98">
        <f t="shared" si="3"/>
        <v>0</v>
      </c>
      <c r="Z19" s="98">
        <f t="shared" si="4"/>
        <v>0</v>
      </c>
      <c r="AA19" s="98">
        <f t="shared" si="5"/>
        <v>0</v>
      </c>
      <c r="AB19" s="98">
        <f t="shared" si="6"/>
        <v>10</v>
      </c>
      <c r="AC19" s="98">
        <f t="shared" si="7"/>
        <v>10</v>
      </c>
      <c r="AD19" s="246">
        <f t="shared" si="8"/>
        <v>5</v>
      </c>
      <c r="AE19" s="99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 t="str">
        <f t="shared" si="12"/>
        <v>а</v>
      </c>
      <c r="AJ19" s="247" t="str">
        <f t="shared" si="13"/>
        <v/>
      </c>
      <c r="AK19" s="247">
        <f t="shared" si="14"/>
        <v>5</v>
      </c>
      <c r="AL19" s="247">
        <f t="shared" si="15"/>
        <v>5</v>
      </c>
      <c r="AM19" s="247">
        <f t="shared" si="16"/>
        <v>5</v>
      </c>
      <c r="AN19" s="247">
        <f t="shared" si="17"/>
        <v>5</v>
      </c>
      <c r="AO19" s="247">
        <f t="shared" si="18"/>
        <v>5</v>
      </c>
      <c r="AP19" s="247">
        <f t="shared" si="19"/>
        <v>5</v>
      </c>
      <c r="AQ19" s="247">
        <f t="shared" si="20"/>
        <v>5</v>
      </c>
      <c r="AR19" s="247">
        <f t="shared" si="21"/>
        <v>5</v>
      </c>
      <c r="AS19" s="247">
        <f t="shared" si="22"/>
        <v>5</v>
      </c>
      <c r="AT19" s="247" t="str">
        <f t="shared" si="23"/>
        <v/>
      </c>
      <c r="AU19" s="247">
        <f t="shared" si="24"/>
        <v>5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25">
      <c r="A20" s="80">
        <v>15</v>
      </c>
      <c r="B20" s="199"/>
      <c r="C20" s="252" t="s">
        <v>37</v>
      </c>
      <c r="D20" s="301" t="s">
        <v>675</v>
      </c>
      <c r="E20" s="347">
        <v>2535</v>
      </c>
      <c r="F20" s="85"/>
      <c r="G20" s="85" t="s">
        <v>531</v>
      </c>
      <c r="H20" s="85" t="s">
        <v>41</v>
      </c>
      <c r="I20" s="85"/>
      <c r="J20" s="85">
        <v>5</v>
      </c>
      <c r="K20" s="85">
        <v>5</v>
      </c>
      <c r="L20" s="85">
        <v>5</v>
      </c>
      <c r="M20" s="85">
        <v>5</v>
      </c>
      <c r="N20" s="85">
        <v>5</v>
      </c>
      <c r="O20" s="85">
        <v>5</v>
      </c>
      <c r="P20" s="85">
        <v>5</v>
      </c>
      <c r="Q20" s="85">
        <v>5</v>
      </c>
      <c r="R20" s="102">
        <v>5</v>
      </c>
      <c r="S20" s="85"/>
      <c r="T20" s="85">
        <v>5</v>
      </c>
      <c r="U20" s="85"/>
      <c r="V20" s="124">
        <f t="shared" si="0"/>
        <v>5</v>
      </c>
      <c r="W20" s="98">
        <f t="shared" si="1"/>
        <v>0</v>
      </c>
      <c r="X20" s="98">
        <f t="shared" si="2"/>
        <v>0</v>
      </c>
      <c r="Y20" s="98">
        <f t="shared" si="3"/>
        <v>0</v>
      </c>
      <c r="Z20" s="98">
        <f t="shared" si="4"/>
        <v>0</v>
      </c>
      <c r="AA20" s="98">
        <f t="shared" si="5"/>
        <v>0</v>
      </c>
      <c r="AB20" s="98">
        <f t="shared" si="6"/>
        <v>10</v>
      </c>
      <c r="AC20" s="98">
        <f t="shared" si="7"/>
        <v>10</v>
      </c>
      <c r="AD20" s="246">
        <f t="shared" si="8"/>
        <v>5</v>
      </c>
      <c r="AE20" s="99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 t="str">
        <f t="shared" si="12"/>
        <v>а</v>
      </c>
      <c r="AJ20" s="247" t="str">
        <f t="shared" si="13"/>
        <v/>
      </c>
      <c r="AK20" s="247">
        <f t="shared" si="14"/>
        <v>5</v>
      </c>
      <c r="AL20" s="247">
        <f t="shared" si="15"/>
        <v>5</v>
      </c>
      <c r="AM20" s="247">
        <f t="shared" si="16"/>
        <v>5</v>
      </c>
      <c r="AN20" s="247">
        <f t="shared" si="17"/>
        <v>5</v>
      </c>
      <c r="AO20" s="247">
        <f t="shared" si="18"/>
        <v>5</v>
      </c>
      <c r="AP20" s="247">
        <f t="shared" si="19"/>
        <v>5</v>
      </c>
      <c r="AQ20" s="247">
        <f t="shared" si="20"/>
        <v>5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5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25">
      <c r="A21" s="80">
        <v>16</v>
      </c>
      <c r="B21" s="199"/>
      <c r="C21" s="252" t="s">
        <v>37</v>
      </c>
      <c r="D21" s="301" t="s">
        <v>676</v>
      </c>
      <c r="E21" s="347">
        <v>2535</v>
      </c>
      <c r="F21" s="85"/>
      <c r="G21" s="85" t="s">
        <v>531</v>
      </c>
      <c r="H21" s="85">
        <v>4</v>
      </c>
      <c r="I21" s="85"/>
      <c r="J21" s="85">
        <v>5</v>
      </c>
      <c r="K21" s="85">
        <v>5</v>
      </c>
      <c r="L21" s="85">
        <v>5</v>
      </c>
      <c r="M21" s="85">
        <v>4</v>
      </c>
      <c r="N21" s="85">
        <v>5</v>
      </c>
      <c r="O21" s="85">
        <v>5</v>
      </c>
      <c r="P21" s="85">
        <v>5</v>
      </c>
      <c r="Q21" s="85">
        <v>5</v>
      </c>
      <c r="R21" s="102">
        <v>4</v>
      </c>
      <c r="S21" s="85"/>
      <c r="T21" s="85">
        <v>5</v>
      </c>
      <c r="U21" s="85"/>
      <c r="V21" s="124">
        <f t="shared" si="0"/>
        <v>4</v>
      </c>
      <c r="W21" s="98">
        <f t="shared" si="1"/>
        <v>0</v>
      </c>
      <c r="X21" s="98">
        <f t="shared" si="2"/>
        <v>0</v>
      </c>
      <c r="Y21" s="98">
        <f t="shared" si="3"/>
        <v>0</v>
      </c>
      <c r="Z21" s="98">
        <f t="shared" si="4"/>
        <v>0</v>
      </c>
      <c r="AA21" s="98">
        <f t="shared" si="5"/>
        <v>3</v>
      </c>
      <c r="AB21" s="98">
        <f t="shared" si="6"/>
        <v>8</v>
      </c>
      <c r="AC21" s="98">
        <f t="shared" si="7"/>
        <v>11</v>
      </c>
      <c r="AD21" s="246">
        <f t="shared" si="8"/>
        <v>4.7272727272727275</v>
      </c>
      <c r="AE21" s="99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4</v>
      </c>
      <c r="AJ21" s="247" t="str">
        <f t="shared" si="13"/>
        <v/>
      </c>
      <c r="AK21" s="247">
        <f t="shared" si="14"/>
        <v>5</v>
      </c>
      <c r="AL21" s="247">
        <f t="shared" si="15"/>
        <v>5</v>
      </c>
      <c r="AM21" s="247">
        <f t="shared" si="16"/>
        <v>5</v>
      </c>
      <c r="AN21" s="247">
        <f t="shared" si="17"/>
        <v>4</v>
      </c>
      <c r="AO21" s="247">
        <f t="shared" si="18"/>
        <v>5</v>
      </c>
      <c r="AP21" s="247">
        <f t="shared" si="19"/>
        <v>5</v>
      </c>
      <c r="AQ21" s="247">
        <f t="shared" si="20"/>
        <v>5</v>
      </c>
      <c r="AR21" s="247">
        <f t="shared" si="21"/>
        <v>5</v>
      </c>
      <c r="AS21" s="247">
        <f t="shared" si="22"/>
        <v>4</v>
      </c>
      <c r="AT21" s="247" t="str">
        <f t="shared" si="23"/>
        <v/>
      </c>
      <c r="AU21" s="247">
        <f t="shared" si="24"/>
        <v>5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25">
      <c r="A22" s="80">
        <v>17</v>
      </c>
      <c r="B22" s="199"/>
      <c r="C22" s="252" t="s">
        <v>37</v>
      </c>
      <c r="D22" s="301" t="s">
        <v>677</v>
      </c>
      <c r="E22" s="347">
        <v>2535</v>
      </c>
      <c r="F22" s="85"/>
      <c r="G22" s="85" t="s">
        <v>531</v>
      </c>
      <c r="H22" s="85">
        <v>3</v>
      </c>
      <c r="I22" s="85"/>
      <c r="J22" s="85">
        <v>5</v>
      </c>
      <c r="K22" s="85">
        <v>5</v>
      </c>
      <c r="L22" s="85">
        <v>4</v>
      </c>
      <c r="M22" s="85">
        <v>5</v>
      </c>
      <c r="N22" s="85">
        <v>5</v>
      </c>
      <c r="O22" s="85">
        <v>5</v>
      </c>
      <c r="P22" s="85">
        <v>5</v>
      </c>
      <c r="Q22" s="85">
        <v>5</v>
      </c>
      <c r="R22" s="102">
        <v>4</v>
      </c>
      <c r="S22" s="85"/>
      <c r="T22" s="85">
        <v>5</v>
      </c>
      <c r="U22" s="85"/>
      <c r="V22" s="124">
        <f t="shared" si="0"/>
        <v>3</v>
      </c>
      <c r="W22" s="98">
        <f t="shared" si="1"/>
        <v>0</v>
      </c>
      <c r="X22" s="98">
        <f t="shared" si="2"/>
        <v>0</v>
      </c>
      <c r="Y22" s="98">
        <f t="shared" si="3"/>
        <v>0</v>
      </c>
      <c r="Z22" s="98">
        <f t="shared" si="4"/>
        <v>1</v>
      </c>
      <c r="AA22" s="98">
        <f t="shared" si="5"/>
        <v>2</v>
      </c>
      <c r="AB22" s="98">
        <f t="shared" si="6"/>
        <v>8</v>
      </c>
      <c r="AC22" s="98">
        <f t="shared" si="7"/>
        <v>11</v>
      </c>
      <c r="AD22" s="246">
        <f t="shared" si="8"/>
        <v>4.6363636363636367</v>
      </c>
      <c r="AE22" s="99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3</v>
      </c>
      <c r="AJ22" s="247" t="str">
        <f t="shared" si="13"/>
        <v/>
      </c>
      <c r="AK22" s="247">
        <f t="shared" si="14"/>
        <v>5</v>
      </c>
      <c r="AL22" s="247">
        <f t="shared" si="15"/>
        <v>5</v>
      </c>
      <c r="AM22" s="247">
        <f t="shared" si="16"/>
        <v>4</v>
      </c>
      <c r="AN22" s="247">
        <f t="shared" si="17"/>
        <v>5</v>
      </c>
      <c r="AO22" s="247">
        <f t="shared" si="18"/>
        <v>5</v>
      </c>
      <c r="AP22" s="247">
        <f t="shared" si="19"/>
        <v>5</v>
      </c>
      <c r="AQ22" s="247">
        <f t="shared" si="20"/>
        <v>5</v>
      </c>
      <c r="AR22" s="247">
        <f t="shared" si="21"/>
        <v>5</v>
      </c>
      <c r="AS22" s="247">
        <f t="shared" si="22"/>
        <v>4</v>
      </c>
      <c r="AT22" s="247" t="str">
        <f t="shared" si="23"/>
        <v/>
      </c>
      <c r="AU22" s="247">
        <f t="shared" si="24"/>
        <v>5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25">
      <c r="A23" s="80">
        <v>18</v>
      </c>
      <c r="B23" s="199"/>
      <c r="C23" s="252" t="s">
        <v>37</v>
      </c>
      <c r="D23" s="301" t="s">
        <v>678</v>
      </c>
      <c r="E23" s="347">
        <v>2535</v>
      </c>
      <c r="F23" s="85"/>
      <c r="G23" s="85" t="s">
        <v>531</v>
      </c>
      <c r="H23" s="85" t="s">
        <v>40</v>
      </c>
      <c r="I23" s="85"/>
      <c r="J23" s="85">
        <v>5</v>
      </c>
      <c r="K23" s="85">
        <v>5</v>
      </c>
      <c r="L23" s="85">
        <v>4</v>
      </c>
      <c r="M23" s="85">
        <v>4</v>
      </c>
      <c r="N23" s="85">
        <v>4</v>
      </c>
      <c r="O23" s="85">
        <v>5</v>
      </c>
      <c r="P23" s="85">
        <v>4</v>
      </c>
      <c r="Q23" s="85">
        <v>4</v>
      </c>
      <c r="R23" s="102">
        <v>4</v>
      </c>
      <c r="S23" s="85"/>
      <c r="T23" s="85">
        <v>4</v>
      </c>
      <c r="U23" s="85"/>
      <c r="V23" s="124">
        <f t="shared" si="0"/>
        <v>4</v>
      </c>
      <c r="W23" s="98">
        <f t="shared" si="1"/>
        <v>0</v>
      </c>
      <c r="X23" s="98">
        <f t="shared" si="2"/>
        <v>0</v>
      </c>
      <c r="Y23" s="98">
        <f t="shared" si="3"/>
        <v>0</v>
      </c>
      <c r="Z23" s="98">
        <f t="shared" si="4"/>
        <v>0</v>
      </c>
      <c r="AA23" s="98">
        <f t="shared" si="5"/>
        <v>7</v>
      </c>
      <c r="AB23" s="98">
        <f t="shared" si="6"/>
        <v>3</v>
      </c>
      <c r="AC23" s="98">
        <f t="shared" si="7"/>
        <v>10</v>
      </c>
      <c r="AD23" s="246">
        <f t="shared" si="8"/>
        <v>4.3</v>
      </c>
      <c r="AE23" s="99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 t="str">
        <f t="shared" si="12"/>
        <v>а</v>
      </c>
      <c r="AJ23" s="247" t="str">
        <f t="shared" si="13"/>
        <v/>
      </c>
      <c r="AK23" s="247">
        <f t="shared" si="14"/>
        <v>5</v>
      </c>
      <c r="AL23" s="247">
        <f t="shared" si="15"/>
        <v>5</v>
      </c>
      <c r="AM23" s="247">
        <f t="shared" si="16"/>
        <v>4</v>
      </c>
      <c r="AN23" s="247">
        <f t="shared" si="17"/>
        <v>4</v>
      </c>
      <c r="AO23" s="247">
        <f t="shared" si="18"/>
        <v>4</v>
      </c>
      <c r="AP23" s="247">
        <f t="shared" si="19"/>
        <v>5</v>
      </c>
      <c r="AQ23" s="247">
        <f t="shared" si="20"/>
        <v>4</v>
      </c>
      <c r="AR23" s="247">
        <f t="shared" si="21"/>
        <v>4</v>
      </c>
      <c r="AS23" s="247">
        <f t="shared" si="22"/>
        <v>4</v>
      </c>
      <c r="AT23" s="247" t="str">
        <f t="shared" si="23"/>
        <v/>
      </c>
      <c r="AU23" s="247">
        <f t="shared" si="24"/>
        <v>4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25">
      <c r="A24" s="80">
        <v>19</v>
      </c>
      <c r="B24" s="199"/>
      <c r="C24" s="252" t="s">
        <v>37</v>
      </c>
      <c r="D24" s="301" t="s">
        <v>679</v>
      </c>
      <c r="E24" s="347">
        <v>2535</v>
      </c>
      <c r="F24" s="85"/>
      <c r="G24" s="85" t="s">
        <v>531</v>
      </c>
      <c r="H24" s="85" t="s">
        <v>41</v>
      </c>
      <c r="I24" s="85"/>
      <c r="J24" s="85">
        <v>5</v>
      </c>
      <c r="K24" s="85">
        <v>5</v>
      </c>
      <c r="L24" s="85">
        <v>5</v>
      </c>
      <c r="M24" s="85">
        <v>4</v>
      </c>
      <c r="N24" s="85">
        <v>4</v>
      </c>
      <c r="O24" s="85">
        <v>5</v>
      </c>
      <c r="P24" s="85">
        <v>4</v>
      </c>
      <c r="Q24" s="85">
        <v>5</v>
      </c>
      <c r="R24" s="102">
        <v>4</v>
      </c>
      <c r="S24" s="85"/>
      <c r="T24" s="85">
        <v>5</v>
      </c>
      <c r="U24" s="85"/>
      <c r="V24" s="124">
        <f t="shared" si="0"/>
        <v>4</v>
      </c>
      <c r="W24" s="98">
        <f t="shared" si="1"/>
        <v>0</v>
      </c>
      <c r="X24" s="98">
        <f t="shared" si="2"/>
        <v>0</v>
      </c>
      <c r="Y24" s="98">
        <f t="shared" si="3"/>
        <v>0</v>
      </c>
      <c r="Z24" s="98">
        <f t="shared" si="4"/>
        <v>0</v>
      </c>
      <c r="AA24" s="98">
        <f t="shared" si="5"/>
        <v>4</v>
      </c>
      <c r="AB24" s="98">
        <f t="shared" si="6"/>
        <v>6</v>
      </c>
      <c r="AC24" s="98">
        <f t="shared" si="7"/>
        <v>10</v>
      </c>
      <c r="AD24" s="246">
        <f t="shared" si="8"/>
        <v>4.5999999999999996</v>
      </c>
      <c r="AE24" s="99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 t="str">
        <f t="shared" si="12"/>
        <v>а</v>
      </c>
      <c r="AJ24" s="247" t="str">
        <f t="shared" si="13"/>
        <v/>
      </c>
      <c r="AK24" s="247">
        <f t="shared" si="14"/>
        <v>5</v>
      </c>
      <c r="AL24" s="247">
        <f t="shared" si="15"/>
        <v>5</v>
      </c>
      <c r="AM24" s="247">
        <f t="shared" si="16"/>
        <v>5</v>
      </c>
      <c r="AN24" s="247">
        <f t="shared" si="17"/>
        <v>4</v>
      </c>
      <c r="AO24" s="247">
        <f t="shared" si="18"/>
        <v>4</v>
      </c>
      <c r="AP24" s="247">
        <f t="shared" si="19"/>
        <v>5</v>
      </c>
      <c r="AQ24" s="247">
        <f t="shared" si="20"/>
        <v>4</v>
      </c>
      <c r="AR24" s="247">
        <f t="shared" si="21"/>
        <v>5</v>
      </c>
      <c r="AS24" s="247">
        <f t="shared" si="22"/>
        <v>4</v>
      </c>
      <c r="AT24" s="247" t="str">
        <f t="shared" si="23"/>
        <v/>
      </c>
      <c r="AU24" s="247">
        <f t="shared" si="24"/>
        <v>5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25">
      <c r="A25" s="80">
        <v>20</v>
      </c>
      <c r="B25" s="199"/>
      <c r="C25" s="252" t="s">
        <v>37</v>
      </c>
      <c r="D25" s="301" t="s">
        <v>680</v>
      </c>
      <c r="E25" s="347">
        <v>2535</v>
      </c>
      <c r="F25" s="85"/>
      <c r="G25" s="85" t="s">
        <v>531</v>
      </c>
      <c r="H25" s="85">
        <v>3</v>
      </c>
      <c r="I25" s="85"/>
      <c r="J25" s="85">
        <v>5</v>
      </c>
      <c r="K25" s="85">
        <v>5</v>
      </c>
      <c r="L25" s="85">
        <v>4</v>
      </c>
      <c r="M25" s="85">
        <v>4</v>
      </c>
      <c r="N25" s="85">
        <v>4</v>
      </c>
      <c r="O25" s="85">
        <v>5</v>
      </c>
      <c r="P25" s="85">
        <v>4</v>
      </c>
      <c r="Q25" s="85">
        <v>5</v>
      </c>
      <c r="R25" s="85">
        <v>4</v>
      </c>
      <c r="S25" s="85"/>
      <c r="T25" s="85">
        <v>4</v>
      </c>
      <c r="U25" s="85"/>
      <c r="V25" s="124">
        <f t="shared" si="0"/>
        <v>3</v>
      </c>
      <c r="W25" s="98">
        <f t="shared" si="1"/>
        <v>0</v>
      </c>
      <c r="X25" s="98">
        <f t="shared" si="2"/>
        <v>0</v>
      </c>
      <c r="Y25" s="98">
        <f t="shared" si="3"/>
        <v>0</v>
      </c>
      <c r="Z25" s="98">
        <f t="shared" si="4"/>
        <v>1</v>
      </c>
      <c r="AA25" s="98">
        <f t="shared" si="5"/>
        <v>6</v>
      </c>
      <c r="AB25" s="98">
        <f t="shared" si="6"/>
        <v>4</v>
      </c>
      <c r="AC25" s="98">
        <f t="shared" si="7"/>
        <v>11</v>
      </c>
      <c r="AD25" s="246">
        <f t="shared" si="8"/>
        <v>4.2727272727272725</v>
      </c>
      <c r="AE25" s="99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3</v>
      </c>
      <c r="AJ25" s="247" t="str">
        <f t="shared" si="13"/>
        <v/>
      </c>
      <c r="AK25" s="247">
        <f t="shared" si="14"/>
        <v>5</v>
      </c>
      <c r="AL25" s="247">
        <f t="shared" si="15"/>
        <v>5</v>
      </c>
      <c r="AM25" s="247">
        <f t="shared" si="16"/>
        <v>4</v>
      </c>
      <c r="AN25" s="247">
        <f t="shared" si="17"/>
        <v>4</v>
      </c>
      <c r="AO25" s="247">
        <f t="shared" si="18"/>
        <v>4</v>
      </c>
      <c r="AP25" s="247">
        <f t="shared" si="19"/>
        <v>5</v>
      </c>
      <c r="AQ25" s="247">
        <f t="shared" si="20"/>
        <v>4</v>
      </c>
      <c r="AR25" s="247">
        <f t="shared" si="21"/>
        <v>5</v>
      </c>
      <c r="AS25" s="247">
        <f t="shared" si="22"/>
        <v>4</v>
      </c>
      <c r="AT25" s="247" t="str">
        <f t="shared" si="23"/>
        <v/>
      </c>
      <c r="AU25" s="247">
        <f t="shared" si="24"/>
        <v>4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25">
      <c r="A26" s="80">
        <v>21</v>
      </c>
      <c r="B26" s="199"/>
      <c r="C26" s="252" t="s">
        <v>37</v>
      </c>
      <c r="D26" s="301" t="s">
        <v>681</v>
      </c>
      <c r="E26" s="347">
        <v>2535</v>
      </c>
      <c r="F26" s="85"/>
      <c r="G26" s="85" t="s">
        <v>531</v>
      </c>
      <c r="H26" s="85">
        <v>3</v>
      </c>
      <c r="I26" s="85"/>
      <c r="J26" s="85">
        <v>5</v>
      </c>
      <c r="K26" s="85">
        <v>5</v>
      </c>
      <c r="L26" s="85">
        <v>5</v>
      </c>
      <c r="M26" s="85">
        <v>4</v>
      </c>
      <c r="N26" s="85">
        <v>5</v>
      </c>
      <c r="O26" s="85">
        <v>5</v>
      </c>
      <c r="P26" s="85">
        <v>5</v>
      </c>
      <c r="Q26" s="85">
        <v>4</v>
      </c>
      <c r="R26" s="102">
        <v>4</v>
      </c>
      <c r="S26" s="85"/>
      <c r="T26" s="85">
        <v>4</v>
      </c>
      <c r="U26" s="85"/>
      <c r="V26" s="124">
        <f t="shared" si="0"/>
        <v>3</v>
      </c>
      <c r="W26" s="98">
        <f t="shared" si="1"/>
        <v>0</v>
      </c>
      <c r="X26" s="98">
        <f t="shared" si="2"/>
        <v>0</v>
      </c>
      <c r="Y26" s="98">
        <f t="shared" si="3"/>
        <v>0</v>
      </c>
      <c r="Z26" s="98">
        <f t="shared" si="4"/>
        <v>1</v>
      </c>
      <c r="AA26" s="98">
        <f t="shared" si="5"/>
        <v>4</v>
      </c>
      <c r="AB26" s="98">
        <f t="shared" si="6"/>
        <v>6</v>
      </c>
      <c r="AC26" s="98">
        <f t="shared" si="7"/>
        <v>11</v>
      </c>
      <c r="AD26" s="246">
        <f t="shared" si="8"/>
        <v>4.4545454545454541</v>
      </c>
      <c r="AE26" s="99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3</v>
      </c>
      <c r="AJ26" s="247" t="str">
        <f t="shared" si="13"/>
        <v/>
      </c>
      <c r="AK26" s="247">
        <f t="shared" si="14"/>
        <v>5</v>
      </c>
      <c r="AL26" s="247">
        <f t="shared" si="15"/>
        <v>5</v>
      </c>
      <c r="AM26" s="247">
        <f t="shared" si="16"/>
        <v>5</v>
      </c>
      <c r="AN26" s="247">
        <f t="shared" si="17"/>
        <v>4</v>
      </c>
      <c r="AO26" s="247">
        <f t="shared" si="18"/>
        <v>5</v>
      </c>
      <c r="AP26" s="247">
        <f t="shared" si="19"/>
        <v>5</v>
      </c>
      <c r="AQ26" s="247">
        <f t="shared" si="20"/>
        <v>5</v>
      </c>
      <c r="AR26" s="247">
        <f t="shared" si="21"/>
        <v>4</v>
      </c>
      <c r="AS26" s="247">
        <f t="shared" si="22"/>
        <v>4</v>
      </c>
      <c r="AT26" s="247" t="str">
        <f t="shared" si="23"/>
        <v/>
      </c>
      <c r="AU26" s="247">
        <f t="shared" si="24"/>
        <v>4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25">
      <c r="A27" s="80">
        <v>22</v>
      </c>
      <c r="B27" s="199"/>
      <c r="C27" s="252" t="s">
        <v>37</v>
      </c>
      <c r="D27" s="301" t="s">
        <v>682</v>
      </c>
      <c r="E27" s="347">
        <v>2535</v>
      </c>
      <c r="F27" s="85"/>
      <c r="G27" s="85" t="s">
        <v>531</v>
      </c>
      <c r="H27" s="85">
        <v>5</v>
      </c>
      <c r="I27" s="85"/>
      <c r="J27" s="85">
        <v>5</v>
      </c>
      <c r="K27" s="85">
        <v>5</v>
      </c>
      <c r="L27" s="85">
        <v>5</v>
      </c>
      <c r="M27" s="85">
        <v>5</v>
      </c>
      <c r="N27" s="85">
        <v>4</v>
      </c>
      <c r="O27" s="85">
        <v>5</v>
      </c>
      <c r="P27" s="85">
        <v>5</v>
      </c>
      <c r="Q27" s="85">
        <v>5</v>
      </c>
      <c r="R27" s="102">
        <v>4</v>
      </c>
      <c r="S27" s="85"/>
      <c r="T27" s="85">
        <v>4</v>
      </c>
      <c r="U27" s="85"/>
      <c r="V27" s="124">
        <f t="shared" si="0"/>
        <v>4</v>
      </c>
      <c r="W27" s="98">
        <f t="shared" si="1"/>
        <v>0</v>
      </c>
      <c r="X27" s="98">
        <f t="shared" si="2"/>
        <v>0</v>
      </c>
      <c r="Y27" s="98">
        <f t="shared" si="3"/>
        <v>0</v>
      </c>
      <c r="Z27" s="98">
        <f t="shared" si="4"/>
        <v>0</v>
      </c>
      <c r="AA27" s="98">
        <f t="shared" si="5"/>
        <v>3</v>
      </c>
      <c r="AB27" s="98">
        <f t="shared" si="6"/>
        <v>8</v>
      </c>
      <c r="AC27" s="98">
        <f t="shared" si="7"/>
        <v>11</v>
      </c>
      <c r="AD27" s="246">
        <f t="shared" si="8"/>
        <v>4.7272727272727275</v>
      </c>
      <c r="AE27" s="99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5</v>
      </c>
      <c r="AJ27" s="247" t="str">
        <f t="shared" si="13"/>
        <v/>
      </c>
      <c r="AK27" s="247">
        <f t="shared" si="14"/>
        <v>5</v>
      </c>
      <c r="AL27" s="247">
        <f t="shared" si="15"/>
        <v>5</v>
      </c>
      <c r="AM27" s="247">
        <f t="shared" si="16"/>
        <v>5</v>
      </c>
      <c r="AN27" s="247">
        <f t="shared" si="17"/>
        <v>5</v>
      </c>
      <c r="AO27" s="247">
        <f t="shared" si="18"/>
        <v>4</v>
      </c>
      <c r="AP27" s="247">
        <f t="shared" si="19"/>
        <v>5</v>
      </c>
      <c r="AQ27" s="247">
        <f t="shared" si="20"/>
        <v>5</v>
      </c>
      <c r="AR27" s="247">
        <f t="shared" si="21"/>
        <v>5</v>
      </c>
      <c r="AS27" s="247">
        <f t="shared" si="22"/>
        <v>4</v>
      </c>
      <c r="AT27" s="247" t="str">
        <f t="shared" si="23"/>
        <v/>
      </c>
      <c r="AU27" s="247">
        <f t="shared" si="24"/>
        <v>4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25">
      <c r="A28" s="80">
        <v>23</v>
      </c>
      <c r="B28" s="199"/>
      <c r="C28" s="252" t="s">
        <v>37</v>
      </c>
      <c r="D28" s="301" t="s">
        <v>683</v>
      </c>
      <c r="E28" s="347">
        <v>2535</v>
      </c>
      <c r="F28" s="85"/>
      <c r="G28" s="85" t="s">
        <v>531</v>
      </c>
      <c r="H28" s="85">
        <v>4</v>
      </c>
      <c r="I28" s="85"/>
      <c r="J28" s="85">
        <v>5</v>
      </c>
      <c r="K28" s="85">
        <v>5</v>
      </c>
      <c r="L28" s="85">
        <v>5</v>
      </c>
      <c r="M28" s="85">
        <v>4</v>
      </c>
      <c r="N28" s="85">
        <v>5</v>
      </c>
      <c r="O28" s="85">
        <v>4</v>
      </c>
      <c r="P28" s="85">
        <v>4</v>
      </c>
      <c r="Q28" s="85">
        <v>5</v>
      </c>
      <c r="R28" s="102">
        <v>5</v>
      </c>
      <c r="S28" s="85"/>
      <c r="T28" s="85">
        <v>4</v>
      </c>
      <c r="U28" s="85"/>
      <c r="V28" s="124">
        <f t="shared" si="0"/>
        <v>4</v>
      </c>
      <c r="W28" s="98">
        <f t="shared" si="1"/>
        <v>0</v>
      </c>
      <c r="X28" s="98">
        <f t="shared" si="2"/>
        <v>0</v>
      </c>
      <c r="Y28" s="98">
        <f t="shared" si="3"/>
        <v>0</v>
      </c>
      <c r="Z28" s="98">
        <f t="shared" si="4"/>
        <v>0</v>
      </c>
      <c r="AA28" s="98">
        <f t="shared" si="5"/>
        <v>5</v>
      </c>
      <c r="AB28" s="98">
        <f t="shared" si="6"/>
        <v>6</v>
      </c>
      <c r="AC28" s="98">
        <f t="shared" si="7"/>
        <v>11</v>
      </c>
      <c r="AD28" s="246">
        <f t="shared" si="8"/>
        <v>4.5454545454545459</v>
      </c>
      <c r="AE28" s="99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4</v>
      </c>
      <c r="AJ28" s="247" t="str">
        <f t="shared" si="13"/>
        <v/>
      </c>
      <c r="AK28" s="247">
        <f t="shared" si="14"/>
        <v>5</v>
      </c>
      <c r="AL28" s="247">
        <f t="shared" si="15"/>
        <v>5</v>
      </c>
      <c r="AM28" s="247">
        <f t="shared" si="16"/>
        <v>5</v>
      </c>
      <c r="AN28" s="247">
        <f t="shared" si="17"/>
        <v>4</v>
      </c>
      <c r="AO28" s="247">
        <f t="shared" si="18"/>
        <v>5</v>
      </c>
      <c r="AP28" s="247">
        <f t="shared" si="19"/>
        <v>4</v>
      </c>
      <c r="AQ28" s="247">
        <f t="shared" si="20"/>
        <v>4</v>
      </c>
      <c r="AR28" s="247">
        <f t="shared" si="21"/>
        <v>5</v>
      </c>
      <c r="AS28" s="247">
        <f t="shared" si="22"/>
        <v>5</v>
      </c>
      <c r="AT28" s="247" t="str">
        <f t="shared" si="23"/>
        <v/>
      </c>
      <c r="AU28" s="247">
        <f t="shared" si="24"/>
        <v>4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25">
      <c r="A29" s="80">
        <v>24</v>
      </c>
      <c r="B29" s="199"/>
      <c r="C29" s="252" t="s">
        <v>37</v>
      </c>
      <c r="D29" s="301" t="s">
        <v>684</v>
      </c>
      <c r="E29" s="347">
        <v>2535</v>
      </c>
      <c r="F29" s="85"/>
      <c r="G29" s="85" t="s">
        <v>531</v>
      </c>
      <c r="H29" s="85">
        <v>4</v>
      </c>
      <c r="I29" s="85"/>
      <c r="J29" s="85">
        <v>5</v>
      </c>
      <c r="K29" s="85">
        <v>5</v>
      </c>
      <c r="L29" s="85">
        <v>5</v>
      </c>
      <c r="M29" s="85">
        <v>5</v>
      </c>
      <c r="N29" s="85">
        <v>5</v>
      </c>
      <c r="O29" s="85">
        <v>5</v>
      </c>
      <c r="P29" s="85">
        <v>5</v>
      </c>
      <c r="Q29" s="85">
        <v>5</v>
      </c>
      <c r="R29" s="102">
        <v>5</v>
      </c>
      <c r="S29" s="85"/>
      <c r="T29" s="85">
        <v>5</v>
      </c>
      <c r="U29" s="85"/>
      <c r="V29" s="124">
        <f t="shared" si="0"/>
        <v>4</v>
      </c>
      <c r="W29" s="98">
        <f t="shared" si="1"/>
        <v>0</v>
      </c>
      <c r="X29" s="98">
        <f t="shared" si="2"/>
        <v>0</v>
      </c>
      <c r="Y29" s="98">
        <f t="shared" si="3"/>
        <v>0</v>
      </c>
      <c r="Z29" s="98">
        <f t="shared" si="4"/>
        <v>0</v>
      </c>
      <c r="AA29" s="98">
        <f t="shared" si="5"/>
        <v>1</v>
      </c>
      <c r="AB29" s="98">
        <f t="shared" si="6"/>
        <v>10</v>
      </c>
      <c r="AC29" s="98">
        <f t="shared" si="7"/>
        <v>11</v>
      </c>
      <c r="AD29" s="246">
        <f t="shared" si="8"/>
        <v>4.9090909090909092</v>
      </c>
      <c r="AE29" s="99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4</v>
      </c>
      <c r="AJ29" s="247" t="str">
        <f t="shared" si="13"/>
        <v/>
      </c>
      <c r="AK29" s="247">
        <f t="shared" si="14"/>
        <v>5</v>
      </c>
      <c r="AL29" s="247">
        <f t="shared" si="15"/>
        <v>5</v>
      </c>
      <c r="AM29" s="247">
        <f t="shared" si="16"/>
        <v>5</v>
      </c>
      <c r="AN29" s="247">
        <f t="shared" si="17"/>
        <v>5</v>
      </c>
      <c r="AO29" s="247">
        <f t="shared" si="18"/>
        <v>5</v>
      </c>
      <c r="AP29" s="247">
        <f t="shared" si="19"/>
        <v>5</v>
      </c>
      <c r="AQ29" s="247">
        <f t="shared" si="20"/>
        <v>5</v>
      </c>
      <c r="AR29" s="247">
        <f t="shared" si="21"/>
        <v>5</v>
      </c>
      <c r="AS29" s="247">
        <f t="shared" si="22"/>
        <v>5</v>
      </c>
      <c r="AT29" s="247" t="str">
        <f t="shared" si="23"/>
        <v/>
      </c>
      <c r="AU29" s="247">
        <f t="shared" si="24"/>
        <v>5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0">
        <v>25</v>
      </c>
      <c r="B30" s="199"/>
      <c r="C30" s="252" t="s">
        <v>37</v>
      </c>
      <c r="D30" s="253" t="s">
        <v>685</v>
      </c>
      <c r="E30" s="347">
        <v>2535</v>
      </c>
      <c r="F30" s="85"/>
      <c r="G30" s="85" t="s">
        <v>531</v>
      </c>
      <c r="H30" s="85" t="s">
        <v>40</v>
      </c>
      <c r="I30" s="85"/>
      <c r="J30" s="85">
        <v>4</v>
      </c>
      <c r="K30" s="85">
        <v>4</v>
      </c>
      <c r="L30" s="85">
        <v>5</v>
      </c>
      <c r="M30" s="85">
        <v>5</v>
      </c>
      <c r="N30" s="85">
        <v>4</v>
      </c>
      <c r="O30" s="85">
        <v>5</v>
      </c>
      <c r="P30" s="85">
        <v>3</v>
      </c>
      <c r="Q30" s="85">
        <v>5</v>
      </c>
      <c r="R30" s="102">
        <v>4</v>
      </c>
      <c r="S30" s="85"/>
      <c r="T30" s="85">
        <v>4</v>
      </c>
      <c r="U30" s="85"/>
      <c r="V30" s="124">
        <f t="shared" si="0"/>
        <v>3</v>
      </c>
      <c r="W30" s="98">
        <f t="shared" si="1"/>
        <v>0</v>
      </c>
      <c r="X30" s="98">
        <f t="shared" si="2"/>
        <v>0</v>
      </c>
      <c r="Y30" s="98">
        <f t="shared" si="3"/>
        <v>0</v>
      </c>
      <c r="Z30" s="98">
        <f t="shared" si="4"/>
        <v>1</v>
      </c>
      <c r="AA30" s="98">
        <f t="shared" si="5"/>
        <v>5</v>
      </c>
      <c r="AB30" s="98">
        <f t="shared" si="6"/>
        <v>4</v>
      </c>
      <c r="AC30" s="98">
        <f t="shared" si="7"/>
        <v>10</v>
      </c>
      <c r="AD30" s="246">
        <f t="shared" si="8"/>
        <v>4.3</v>
      </c>
      <c r="AE30" s="99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 t="str">
        <f t="shared" si="12"/>
        <v>а</v>
      </c>
      <c r="AJ30" s="247" t="str">
        <f t="shared" si="13"/>
        <v/>
      </c>
      <c r="AK30" s="247">
        <f t="shared" si="14"/>
        <v>4</v>
      </c>
      <c r="AL30" s="247">
        <f t="shared" si="15"/>
        <v>4</v>
      </c>
      <c r="AM30" s="247">
        <f t="shared" si="16"/>
        <v>5</v>
      </c>
      <c r="AN30" s="247">
        <f t="shared" si="17"/>
        <v>5</v>
      </c>
      <c r="AO30" s="247">
        <f t="shared" si="18"/>
        <v>4</v>
      </c>
      <c r="AP30" s="247">
        <f t="shared" si="19"/>
        <v>5</v>
      </c>
      <c r="AQ30" s="247">
        <f t="shared" si="20"/>
        <v>3</v>
      </c>
      <c r="AR30" s="247">
        <f t="shared" si="21"/>
        <v>5</v>
      </c>
      <c r="AS30" s="247">
        <f t="shared" si="22"/>
        <v>4</v>
      </c>
      <c r="AT30" s="247" t="str">
        <f t="shared" si="23"/>
        <v/>
      </c>
      <c r="AU30" s="247">
        <f t="shared" si="24"/>
        <v>4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3">
      <c r="A31" s="80"/>
      <c r="B31" s="199"/>
      <c r="C31" s="252"/>
      <c r="D31" s="253"/>
      <c r="E31" s="347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5"/>
      <c r="V31" s="124"/>
      <c r="W31" s="98">
        <f t="shared" si="1"/>
        <v>0</v>
      </c>
      <c r="X31" s="98">
        <f t="shared" si="2"/>
        <v>0</v>
      </c>
      <c r="Y31" s="98">
        <f t="shared" si="3"/>
        <v>0</v>
      </c>
      <c r="Z31" s="98">
        <f t="shared" si="4"/>
        <v>0</v>
      </c>
      <c r="AA31" s="98">
        <f t="shared" si="5"/>
        <v>0</v>
      </c>
      <c r="AB31" s="98">
        <f t="shared" si="6"/>
        <v>0</v>
      </c>
      <c r="AC31" s="98">
        <f t="shared" si="7"/>
        <v>0</v>
      </c>
      <c r="AD31" s="246" t="str">
        <f t="shared" si="8"/>
        <v/>
      </c>
      <c r="AE31" s="99">
        <f t="shared" si="9"/>
        <v>0</v>
      </c>
      <c r="AF31" s="15"/>
      <c r="AG31" s="247" t="str">
        <f t="shared" si="10"/>
        <v/>
      </c>
      <c r="AH31" s="247" t="str">
        <f t="shared" si="11"/>
        <v/>
      </c>
      <c r="AI31" s="247" t="str">
        <f t="shared" si="12"/>
        <v/>
      </c>
      <c r="AJ31" s="247" t="str">
        <f t="shared" si="13"/>
        <v/>
      </c>
      <c r="AK31" s="247" t="str">
        <f t="shared" si="14"/>
        <v/>
      </c>
      <c r="AL31" s="247" t="str">
        <f t="shared" si="15"/>
        <v/>
      </c>
      <c r="AM31" s="247" t="str">
        <f t="shared" si="16"/>
        <v/>
      </c>
      <c r="AN31" s="247" t="str">
        <f t="shared" si="17"/>
        <v/>
      </c>
      <c r="AO31" s="247" t="str">
        <f t="shared" si="18"/>
        <v/>
      </c>
      <c r="AP31" s="247" t="str">
        <f t="shared" si="19"/>
        <v/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3">
      <c r="A32" s="80"/>
      <c r="B32" s="199"/>
      <c r="C32" s="252"/>
      <c r="D32" s="253"/>
      <c r="E32" s="347"/>
      <c r="F32" s="85"/>
      <c r="G32" s="85"/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102"/>
      <c r="S32" s="85"/>
      <c r="T32" s="85"/>
      <c r="U32" s="85"/>
      <c r="V32" s="124"/>
      <c r="W32" s="98">
        <f t="shared" si="1"/>
        <v>0</v>
      </c>
      <c r="X32" s="98">
        <f t="shared" si="2"/>
        <v>0</v>
      </c>
      <c r="Y32" s="98">
        <f t="shared" si="3"/>
        <v>0</v>
      </c>
      <c r="Z32" s="98">
        <f t="shared" si="4"/>
        <v>0</v>
      </c>
      <c r="AA32" s="98">
        <f t="shared" si="5"/>
        <v>0</v>
      </c>
      <c r="AB32" s="98">
        <f t="shared" si="6"/>
        <v>0</v>
      </c>
      <c r="AC32" s="98">
        <f t="shared" si="7"/>
        <v>0</v>
      </c>
      <c r="AD32" s="246" t="str">
        <f t="shared" si="8"/>
        <v/>
      </c>
      <c r="AE32" s="99">
        <f t="shared" si="9"/>
        <v>0</v>
      </c>
      <c r="AF32" s="15"/>
      <c r="AG32" s="247" t="str">
        <f t="shared" si="10"/>
        <v/>
      </c>
      <c r="AH32" s="247" t="str">
        <f t="shared" si="11"/>
        <v/>
      </c>
      <c r="AI32" s="247" t="str">
        <f t="shared" si="12"/>
        <v/>
      </c>
      <c r="AJ32" s="247" t="str">
        <f t="shared" si="13"/>
        <v/>
      </c>
      <c r="AK32" s="247" t="str">
        <f t="shared" si="14"/>
        <v/>
      </c>
      <c r="AL32" s="247" t="str">
        <f t="shared" si="15"/>
        <v/>
      </c>
      <c r="AM32" s="247" t="str">
        <f t="shared" si="16"/>
        <v/>
      </c>
      <c r="AN32" s="247" t="str">
        <f t="shared" si="17"/>
        <v/>
      </c>
      <c r="AO32" s="247" t="str">
        <f t="shared" si="18"/>
        <v/>
      </c>
      <c r="AP32" s="247" t="str">
        <f t="shared" si="19"/>
        <v/>
      </c>
      <c r="AQ32" s="247" t="str">
        <f t="shared" si="20"/>
        <v/>
      </c>
      <c r="AR32" s="247" t="str">
        <f t="shared" si="21"/>
        <v/>
      </c>
      <c r="AS32" s="247" t="str">
        <f t="shared" si="22"/>
        <v/>
      </c>
      <c r="AT32" s="247" t="str">
        <f t="shared" si="23"/>
        <v/>
      </c>
      <c r="AU32" s="247" t="str">
        <f t="shared" si="24"/>
        <v/>
      </c>
      <c r="AV32" s="247" t="str">
        <f t="shared" si="25"/>
        <v/>
      </c>
      <c r="AW32" s="245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3">
      <c r="A33" s="80"/>
      <c r="B33" s="199"/>
      <c r="C33" s="252"/>
      <c r="D33" s="253"/>
      <c r="E33" s="347"/>
      <c r="F33" s="85"/>
      <c r="G33" s="85"/>
      <c r="H33" s="85"/>
      <c r="I33" s="85"/>
      <c r="J33" s="85"/>
      <c r="K33" s="85"/>
      <c r="L33" s="85"/>
      <c r="M33" s="85"/>
      <c r="N33" s="85"/>
      <c r="O33" s="85"/>
      <c r="P33" s="85"/>
      <c r="Q33" s="85"/>
      <c r="R33" s="102"/>
      <c r="S33" s="85"/>
      <c r="T33" s="85"/>
      <c r="U33" s="85"/>
      <c r="V33" s="124"/>
      <c r="W33" s="98">
        <f t="shared" si="1"/>
        <v>0</v>
      </c>
      <c r="X33" s="98">
        <f t="shared" si="2"/>
        <v>0</v>
      </c>
      <c r="Y33" s="98">
        <f t="shared" si="3"/>
        <v>0</v>
      </c>
      <c r="Z33" s="98">
        <f t="shared" si="4"/>
        <v>0</v>
      </c>
      <c r="AA33" s="98">
        <f t="shared" si="5"/>
        <v>0</v>
      </c>
      <c r="AB33" s="98">
        <f t="shared" si="6"/>
        <v>0</v>
      </c>
      <c r="AC33" s="98">
        <f t="shared" si="7"/>
        <v>0</v>
      </c>
      <c r="AD33" s="246" t="str">
        <f t="shared" si="8"/>
        <v/>
      </c>
      <c r="AE33" s="99">
        <f t="shared" si="9"/>
        <v>0</v>
      </c>
      <c r="AF33" s="15"/>
      <c r="AG33" s="247" t="str">
        <f t="shared" si="10"/>
        <v/>
      </c>
      <c r="AH33" s="247" t="str">
        <f t="shared" si="11"/>
        <v/>
      </c>
      <c r="AI33" s="247" t="str">
        <f t="shared" si="12"/>
        <v/>
      </c>
      <c r="AJ33" s="247" t="str">
        <f t="shared" si="13"/>
        <v/>
      </c>
      <c r="AK33" s="247" t="str">
        <f t="shared" si="14"/>
        <v/>
      </c>
      <c r="AL33" s="247" t="str">
        <f t="shared" si="15"/>
        <v/>
      </c>
      <c r="AM33" s="247" t="str">
        <f t="shared" si="16"/>
        <v/>
      </c>
      <c r="AN33" s="247" t="str">
        <f t="shared" si="17"/>
        <v/>
      </c>
      <c r="AO33" s="247" t="str">
        <f t="shared" si="18"/>
        <v/>
      </c>
      <c r="AP33" s="247" t="str">
        <f t="shared" si="19"/>
        <v/>
      </c>
      <c r="AQ33" s="247" t="str">
        <f t="shared" si="20"/>
        <v/>
      </c>
      <c r="AR33" s="247" t="str">
        <f t="shared" si="21"/>
        <v/>
      </c>
      <c r="AS33" s="247" t="str">
        <f t="shared" si="22"/>
        <v/>
      </c>
      <c r="AT33" s="247" t="str">
        <f t="shared" si="23"/>
        <v/>
      </c>
      <c r="AU33" s="247" t="str">
        <f t="shared" si="24"/>
        <v/>
      </c>
      <c r="AV33" s="247" t="str">
        <f t="shared" si="25"/>
        <v/>
      </c>
      <c r="AW33" s="245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3">
      <c r="A34" s="80"/>
      <c r="B34" s="199"/>
      <c r="C34" s="252"/>
      <c r="D34" s="253"/>
      <c r="E34" s="347"/>
      <c r="F34" s="85"/>
      <c r="G34" s="85"/>
      <c r="H34" s="85"/>
      <c r="I34" s="85"/>
      <c r="J34" s="85"/>
      <c r="K34" s="85"/>
      <c r="L34" s="85"/>
      <c r="M34" s="85"/>
      <c r="N34" s="85"/>
      <c r="O34" s="85"/>
      <c r="P34" s="85"/>
      <c r="Q34" s="85"/>
      <c r="R34" s="102"/>
      <c r="S34" s="85"/>
      <c r="T34" s="85"/>
      <c r="U34" s="85"/>
      <c r="V34" s="124"/>
      <c r="W34" s="98">
        <f t="shared" si="1"/>
        <v>0</v>
      </c>
      <c r="X34" s="98">
        <f t="shared" si="2"/>
        <v>0</v>
      </c>
      <c r="Y34" s="98">
        <f t="shared" si="3"/>
        <v>0</v>
      </c>
      <c r="Z34" s="98">
        <f t="shared" si="4"/>
        <v>0</v>
      </c>
      <c r="AA34" s="98">
        <f t="shared" si="5"/>
        <v>0</v>
      </c>
      <c r="AB34" s="98">
        <f t="shared" si="6"/>
        <v>0</v>
      </c>
      <c r="AC34" s="98">
        <f t="shared" si="7"/>
        <v>0</v>
      </c>
      <c r="AD34" s="246" t="str">
        <f t="shared" si="8"/>
        <v/>
      </c>
      <c r="AE34" s="99">
        <f t="shared" si="9"/>
        <v>0</v>
      </c>
      <c r="AF34" s="15"/>
      <c r="AG34" s="247" t="str">
        <f t="shared" si="10"/>
        <v/>
      </c>
      <c r="AH34" s="247" t="str">
        <f t="shared" si="11"/>
        <v/>
      </c>
      <c r="AI34" s="247" t="str">
        <f t="shared" si="12"/>
        <v/>
      </c>
      <c r="AJ34" s="247" t="str">
        <f t="shared" si="13"/>
        <v/>
      </c>
      <c r="AK34" s="247" t="str">
        <f t="shared" si="14"/>
        <v/>
      </c>
      <c r="AL34" s="247" t="str">
        <f t="shared" si="15"/>
        <v/>
      </c>
      <c r="AM34" s="247" t="str">
        <f t="shared" si="16"/>
        <v/>
      </c>
      <c r="AN34" s="247" t="str">
        <f t="shared" si="17"/>
        <v/>
      </c>
      <c r="AO34" s="247" t="str">
        <f t="shared" si="18"/>
        <v/>
      </c>
      <c r="AP34" s="247" t="str">
        <f t="shared" si="19"/>
        <v/>
      </c>
      <c r="AQ34" s="247" t="str">
        <f t="shared" si="20"/>
        <v/>
      </c>
      <c r="AR34" s="247" t="str">
        <f t="shared" si="21"/>
        <v/>
      </c>
      <c r="AS34" s="247" t="str">
        <f t="shared" si="22"/>
        <v/>
      </c>
      <c r="AT34" s="247" t="str">
        <f t="shared" si="23"/>
        <v/>
      </c>
      <c r="AU34" s="247" t="str">
        <f t="shared" si="24"/>
        <v/>
      </c>
      <c r="AV34" s="247" t="str">
        <f t="shared" si="25"/>
        <v/>
      </c>
      <c r="AW34" s="245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3">
      <c r="A35" s="80"/>
      <c r="B35" s="199"/>
      <c r="C35" s="252"/>
      <c r="D35" s="253"/>
      <c r="E35" s="347"/>
      <c r="F35" s="85"/>
      <c r="G35" s="85"/>
      <c r="H35" s="85"/>
      <c r="I35" s="85"/>
      <c r="J35" s="85"/>
      <c r="K35" s="85"/>
      <c r="L35" s="85"/>
      <c r="M35" s="85"/>
      <c r="N35" s="85"/>
      <c r="O35" s="85"/>
      <c r="P35" s="85"/>
      <c r="Q35" s="85"/>
      <c r="R35" s="102"/>
      <c r="S35" s="85"/>
      <c r="T35" s="85"/>
      <c r="U35" s="85"/>
      <c r="V35" s="124"/>
      <c r="W35" s="98">
        <f t="shared" si="1"/>
        <v>0</v>
      </c>
      <c r="X35" s="98">
        <f t="shared" si="2"/>
        <v>0</v>
      </c>
      <c r="Y35" s="98">
        <f t="shared" si="3"/>
        <v>0</v>
      </c>
      <c r="Z35" s="98">
        <f t="shared" si="4"/>
        <v>0</v>
      </c>
      <c r="AA35" s="98">
        <f t="shared" si="5"/>
        <v>0</v>
      </c>
      <c r="AB35" s="98">
        <f t="shared" si="6"/>
        <v>0</v>
      </c>
      <c r="AC35" s="98">
        <f t="shared" si="7"/>
        <v>0</v>
      </c>
      <c r="AD35" s="246" t="str">
        <f t="shared" si="8"/>
        <v/>
      </c>
      <c r="AE35" s="99">
        <f t="shared" si="9"/>
        <v>0</v>
      </c>
      <c r="AF35" s="15"/>
      <c r="AG35" s="247" t="str">
        <f t="shared" si="10"/>
        <v/>
      </c>
      <c r="AH35" s="247" t="str">
        <f t="shared" si="11"/>
        <v/>
      </c>
      <c r="AI35" s="247" t="str">
        <f t="shared" si="12"/>
        <v/>
      </c>
      <c r="AJ35" s="247" t="str">
        <f t="shared" si="13"/>
        <v/>
      </c>
      <c r="AK35" s="247" t="str">
        <f t="shared" si="14"/>
        <v/>
      </c>
      <c r="AL35" s="247" t="str">
        <f t="shared" si="15"/>
        <v/>
      </c>
      <c r="AM35" s="247" t="str">
        <f t="shared" si="16"/>
        <v/>
      </c>
      <c r="AN35" s="247" t="str">
        <f t="shared" si="17"/>
        <v/>
      </c>
      <c r="AO35" s="247" t="str">
        <f t="shared" si="18"/>
        <v/>
      </c>
      <c r="AP35" s="247" t="str">
        <f t="shared" si="19"/>
        <v/>
      </c>
      <c r="AQ35" s="247" t="str">
        <f t="shared" si="20"/>
        <v/>
      </c>
      <c r="AR35" s="247" t="str">
        <f t="shared" si="21"/>
        <v/>
      </c>
      <c r="AS35" s="247" t="str">
        <f t="shared" si="22"/>
        <v/>
      </c>
      <c r="AT35" s="247" t="str">
        <f t="shared" si="23"/>
        <v/>
      </c>
      <c r="AU35" s="247" t="str">
        <f t="shared" si="24"/>
        <v/>
      </c>
      <c r="AV35" s="247" t="str">
        <f t="shared" si="25"/>
        <v/>
      </c>
      <c r="AW35" s="245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hidden="1" x14ac:dyDescent="0.3">
      <c r="A36" s="80"/>
      <c r="B36" s="199"/>
      <c r="C36" s="252"/>
      <c r="D36" s="253"/>
      <c r="E36" s="347"/>
      <c r="F36" s="85"/>
      <c r="G36" s="85"/>
      <c r="H36" s="85"/>
      <c r="I36" s="85"/>
      <c r="J36" s="85"/>
      <c r="K36" s="85"/>
      <c r="L36" s="85"/>
      <c r="M36" s="85"/>
      <c r="N36" s="85"/>
      <c r="O36" s="85"/>
      <c r="P36" s="85"/>
      <c r="Q36" s="85"/>
      <c r="R36" s="102"/>
      <c r="S36" s="85"/>
      <c r="T36" s="85"/>
      <c r="U36" s="85"/>
      <c r="V36" s="124"/>
      <c r="W36" s="98">
        <f t="shared" si="1"/>
        <v>0</v>
      </c>
      <c r="X36" s="98">
        <f t="shared" si="2"/>
        <v>0</v>
      </c>
      <c r="Y36" s="98">
        <f t="shared" si="3"/>
        <v>0</v>
      </c>
      <c r="Z36" s="98">
        <f t="shared" si="4"/>
        <v>0</v>
      </c>
      <c r="AA36" s="98">
        <f t="shared" si="5"/>
        <v>0</v>
      </c>
      <c r="AB36" s="98">
        <f t="shared" si="6"/>
        <v>0</v>
      </c>
      <c r="AC36" s="98">
        <f t="shared" si="7"/>
        <v>0</v>
      </c>
      <c r="AD36" s="246" t="str">
        <f t="shared" si="8"/>
        <v/>
      </c>
      <c r="AE36" s="99">
        <f t="shared" si="9"/>
        <v>0</v>
      </c>
      <c r="AF36" s="15"/>
      <c r="AG36" s="247" t="str">
        <f t="shared" si="10"/>
        <v/>
      </c>
      <c r="AH36" s="247" t="str">
        <f t="shared" si="11"/>
        <v/>
      </c>
      <c r="AI36" s="247" t="str">
        <f t="shared" si="12"/>
        <v/>
      </c>
      <c r="AJ36" s="247" t="str">
        <f t="shared" si="13"/>
        <v/>
      </c>
      <c r="AK36" s="247" t="str">
        <f t="shared" si="14"/>
        <v/>
      </c>
      <c r="AL36" s="247" t="str">
        <f t="shared" si="15"/>
        <v/>
      </c>
      <c r="AM36" s="247" t="str">
        <f t="shared" si="16"/>
        <v/>
      </c>
      <c r="AN36" s="247" t="str">
        <f t="shared" si="17"/>
        <v/>
      </c>
      <c r="AO36" s="247" t="str">
        <f t="shared" si="18"/>
        <v/>
      </c>
      <c r="AP36" s="247" t="str">
        <f t="shared" si="19"/>
        <v/>
      </c>
      <c r="AQ36" s="247" t="str">
        <f t="shared" si="20"/>
        <v/>
      </c>
      <c r="AR36" s="247" t="str">
        <f t="shared" si="21"/>
        <v/>
      </c>
      <c r="AS36" s="247" t="str">
        <f t="shared" si="22"/>
        <v/>
      </c>
      <c r="AT36" s="247" t="str">
        <f t="shared" si="23"/>
        <v/>
      </c>
      <c r="AU36" s="247" t="str">
        <f t="shared" si="24"/>
        <v/>
      </c>
      <c r="AV36" s="247" t="str">
        <f t="shared" si="25"/>
        <v/>
      </c>
      <c r="AW36" s="245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7.399999999999999" hidden="1" x14ac:dyDescent="0.3">
      <c r="A37" s="80"/>
      <c r="B37" s="199"/>
      <c r="C37" s="252"/>
      <c r="D37" s="253"/>
      <c r="E37" s="347"/>
      <c r="F37" s="85"/>
      <c r="G37" s="85"/>
      <c r="H37" s="85"/>
      <c r="I37" s="85"/>
      <c r="J37" s="85"/>
      <c r="K37" s="85"/>
      <c r="L37" s="85"/>
      <c r="M37" s="85"/>
      <c r="N37" s="85"/>
      <c r="O37" s="85"/>
      <c r="P37" s="85"/>
      <c r="Q37" s="85"/>
      <c r="R37" s="102"/>
      <c r="S37" s="85"/>
      <c r="T37" s="85"/>
      <c r="U37" s="85"/>
      <c r="V37" s="124"/>
      <c r="W37" s="98">
        <f t="shared" si="1"/>
        <v>0</v>
      </c>
      <c r="X37" s="98">
        <f t="shared" si="2"/>
        <v>0</v>
      </c>
      <c r="Y37" s="98">
        <f t="shared" si="3"/>
        <v>0</v>
      </c>
      <c r="Z37" s="98">
        <f t="shared" si="4"/>
        <v>0</v>
      </c>
      <c r="AA37" s="98">
        <f t="shared" si="5"/>
        <v>0</v>
      </c>
      <c r="AB37" s="98">
        <f t="shared" si="6"/>
        <v>0</v>
      </c>
      <c r="AC37" s="98">
        <f t="shared" si="7"/>
        <v>0</v>
      </c>
      <c r="AD37" s="246" t="str">
        <f t="shared" si="8"/>
        <v/>
      </c>
      <c r="AE37" s="99">
        <f t="shared" si="9"/>
        <v>0</v>
      </c>
      <c r="AF37" s="15"/>
      <c r="AG37" s="247" t="str">
        <f t="shared" si="10"/>
        <v/>
      </c>
      <c r="AH37" s="247" t="str">
        <f t="shared" si="11"/>
        <v/>
      </c>
      <c r="AI37" s="247" t="str">
        <f t="shared" si="12"/>
        <v/>
      </c>
      <c r="AJ37" s="247" t="str">
        <f t="shared" si="13"/>
        <v/>
      </c>
      <c r="AK37" s="247" t="str">
        <f t="shared" si="14"/>
        <v/>
      </c>
      <c r="AL37" s="247" t="str">
        <f t="shared" si="15"/>
        <v/>
      </c>
      <c r="AM37" s="247" t="str">
        <f t="shared" si="16"/>
        <v/>
      </c>
      <c r="AN37" s="247" t="str">
        <f t="shared" si="17"/>
        <v/>
      </c>
      <c r="AO37" s="247" t="str">
        <f t="shared" si="18"/>
        <v/>
      </c>
      <c r="AP37" s="247" t="str">
        <f t="shared" si="19"/>
        <v/>
      </c>
      <c r="AQ37" s="247" t="str">
        <f t="shared" si="20"/>
        <v/>
      </c>
      <c r="AR37" s="247" t="str">
        <f t="shared" si="21"/>
        <v/>
      </c>
      <c r="AS37" s="247" t="str">
        <f t="shared" si="22"/>
        <v/>
      </c>
      <c r="AT37" s="247" t="str">
        <f t="shared" si="23"/>
        <v/>
      </c>
      <c r="AU37" s="247" t="str">
        <f t="shared" si="24"/>
        <v/>
      </c>
      <c r="AV37" s="247" t="str">
        <f t="shared" si="25"/>
        <v/>
      </c>
      <c r="AW37" s="245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3.9444444444444446</v>
      </c>
      <c r="I38" s="257" t="str">
        <v xml:space="preserve"> </v>
      </c>
      <c r="J38" s="257">
        <v>4.8</v>
      </c>
      <c r="K38" s="257">
        <v>4.72</v>
      </c>
      <c r="L38" s="257">
        <v>4.4800000000000004</v>
      </c>
      <c r="M38" s="257">
        <v>4.3600000000000003</v>
      </c>
      <c r="N38" s="257">
        <v>4.4400000000000004</v>
      </c>
      <c r="O38" s="129">
        <v>4.84</v>
      </c>
      <c r="P38" s="129">
        <v>4.24</v>
      </c>
      <c r="Q38" s="129">
        <v>4.72</v>
      </c>
      <c r="R38" s="129">
        <v>4.32</v>
      </c>
      <c r="S38" s="257" t="str">
        <v xml:space="preserve"> </v>
      </c>
      <c r="T38" s="257">
        <v>4.4400000000000004</v>
      </c>
      <c r="U38" s="257" t="str">
        <v xml:space="preserve"> </v>
      </c>
      <c r="V38" s="124">
        <f>сводн.!T35</f>
        <v>4</v>
      </c>
      <c r="W38" s="254">
        <f>SUM(W6:W30)</f>
        <v>0</v>
      </c>
      <c r="X38" s="254">
        <f>SUM(X6:X30)</f>
        <v>0</v>
      </c>
      <c r="Y38" s="254">
        <f>SUM(Y6:Y30)-X38</f>
        <v>0</v>
      </c>
      <c r="Z38" s="254">
        <f>SUM(Z6:Z30)</f>
        <v>14</v>
      </c>
      <c r="AA38" s="254">
        <f>SUM(AA6:AA30)</f>
        <v>107</v>
      </c>
      <c r="AB38" s="254">
        <f>SUM(AB6:AB30)</f>
        <v>147</v>
      </c>
      <c r="AC38" s="254">
        <f t="shared" si="7"/>
        <v>268</v>
      </c>
      <c r="AD38" s="255">
        <f t="shared" si="8"/>
        <v>4.4962686567164178</v>
      </c>
      <c r="AE38" s="259"/>
      <c r="AF38" s="15"/>
      <c r="AG38" s="260" t="str">
        <f t="shared" ref="AG38:AV38" si="27">IF(COUNT(AG6:AG30)=0," ",SUM(AG6:AG30)/COUNT(AG6:AG30))</f>
        <v xml:space="preserve"> </v>
      </c>
      <c r="AH38" s="260" t="str">
        <f t="shared" si="27"/>
        <v xml:space="preserve"> </v>
      </c>
      <c r="AI38" s="260">
        <f t="shared" si="27"/>
        <v>3.9444444444444446</v>
      </c>
      <c r="AJ38" s="260" t="str">
        <f t="shared" si="27"/>
        <v xml:space="preserve"> </v>
      </c>
      <c r="AK38" s="260">
        <f t="shared" si="27"/>
        <v>4.8</v>
      </c>
      <c r="AL38" s="260">
        <f t="shared" si="27"/>
        <v>4.72</v>
      </c>
      <c r="AM38" s="260">
        <f t="shared" si="27"/>
        <v>4.4800000000000004</v>
      </c>
      <c r="AN38" s="260">
        <f t="shared" si="27"/>
        <v>4.3600000000000003</v>
      </c>
      <c r="AO38" s="260">
        <f t="shared" si="27"/>
        <v>4.4400000000000004</v>
      </c>
      <c r="AP38" s="260">
        <f t="shared" si="27"/>
        <v>4.84</v>
      </c>
      <c r="AQ38" s="260">
        <f t="shared" si="27"/>
        <v>4.24</v>
      </c>
      <c r="AR38" s="260">
        <f t="shared" si="27"/>
        <v>4.72</v>
      </c>
      <c r="AS38" s="260">
        <f t="shared" si="27"/>
        <v>4.32</v>
      </c>
      <c r="AT38" s="260" t="str">
        <f t="shared" si="27"/>
        <v xml:space="preserve"> </v>
      </c>
      <c r="AU38" s="260">
        <f t="shared" si="27"/>
        <v>4.4400000000000004</v>
      </c>
      <c r="AV38" s="261" t="str">
        <f t="shared" si="27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3</v>
      </c>
      <c r="I39" s="262" t="str">
        <v>0</v>
      </c>
      <c r="J39" s="262">
        <v>20</v>
      </c>
      <c r="K39" s="262">
        <v>18</v>
      </c>
      <c r="L39" s="262">
        <v>14</v>
      </c>
      <c r="M39" s="262">
        <v>12</v>
      </c>
      <c r="N39" s="262">
        <v>11</v>
      </c>
      <c r="O39" s="263">
        <v>22</v>
      </c>
      <c r="P39" s="263">
        <v>9</v>
      </c>
      <c r="Q39" s="263">
        <v>18</v>
      </c>
      <c r="R39" s="263">
        <v>8</v>
      </c>
      <c r="S39" s="262" t="str">
        <v>0</v>
      </c>
      <c r="T39" s="262">
        <v>12</v>
      </c>
      <c r="U39" s="262" t="str">
        <v xml:space="preserve"> </v>
      </c>
      <c r="V39" s="264">
        <f>IF(COUNTIF(V6:V30,5)=0,"0",COUNTIF(V6:V30,5))</f>
        <v>3</v>
      </c>
      <c r="W39" s="136"/>
      <c r="X39" s="3">
        <f>SUM(X38:AB38)</f>
        <v>268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8">IF(COUNTIF(AG6:AG30,5)=0,"0",COUNTIF(AG6:AG30,5))</f>
        <v>0</v>
      </c>
      <c r="AH39" s="267" t="str">
        <f t="shared" si="28"/>
        <v>0</v>
      </c>
      <c r="AI39" s="267">
        <f t="shared" si="28"/>
        <v>3</v>
      </c>
      <c r="AJ39" s="267" t="str">
        <f t="shared" si="28"/>
        <v>0</v>
      </c>
      <c r="AK39" s="267">
        <f t="shared" si="28"/>
        <v>20</v>
      </c>
      <c r="AL39" s="267">
        <f t="shared" si="28"/>
        <v>18</v>
      </c>
      <c r="AM39" s="267">
        <f t="shared" si="28"/>
        <v>14</v>
      </c>
      <c r="AN39" s="267">
        <f t="shared" si="28"/>
        <v>12</v>
      </c>
      <c r="AO39" s="267">
        <f t="shared" si="28"/>
        <v>11</v>
      </c>
      <c r="AP39" s="267">
        <f t="shared" si="28"/>
        <v>22</v>
      </c>
      <c r="AQ39" s="267">
        <f t="shared" si="28"/>
        <v>9</v>
      </c>
      <c r="AR39" s="267">
        <f t="shared" si="28"/>
        <v>18</v>
      </c>
      <c r="AS39" s="267">
        <f t="shared" si="28"/>
        <v>8</v>
      </c>
      <c r="AT39" s="267" t="str">
        <f t="shared" si="28"/>
        <v>0</v>
      </c>
      <c r="AU39" s="267">
        <f t="shared" si="28"/>
        <v>12</v>
      </c>
      <c r="AV39" s="268" t="str">
        <f>IF(COUNTIF(AV6:AV30,5)=0," ",COUNTIF(AV6:AV30,5))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11</v>
      </c>
      <c r="I40" s="272" t="str">
        <v>0</v>
      </c>
      <c r="J40" s="272">
        <v>5</v>
      </c>
      <c r="K40" s="272">
        <v>7</v>
      </c>
      <c r="L40" s="272">
        <v>9</v>
      </c>
      <c r="M40" s="272">
        <v>10</v>
      </c>
      <c r="N40" s="272">
        <v>14</v>
      </c>
      <c r="O40" s="273">
        <v>2</v>
      </c>
      <c r="P40" s="273">
        <v>13</v>
      </c>
      <c r="Q40" s="273">
        <v>7</v>
      </c>
      <c r="R40" s="273">
        <v>17</v>
      </c>
      <c r="S40" s="272" t="str">
        <v>0</v>
      </c>
      <c r="T40" s="272">
        <v>12</v>
      </c>
      <c r="U40" s="272" t="str">
        <v xml:space="preserve"> </v>
      </c>
      <c r="V40" s="274">
        <f>IF(COUNTIF(V6:V30,4)=0,"0",COUNTIF(V6:V30,4))</f>
        <v>14</v>
      </c>
      <c r="W40" s="275"/>
      <c r="X40" s="275"/>
      <c r="Y40" s="275" t="str">
        <f>IF(COUNTIF(Y6:Y30,4)=0," ",COUNTIF(Y6:Y30,4))</f>
        <v xml:space="preserve"> </v>
      </c>
      <c r="Z40" s="275" t="str">
        <f>IF(COUNTIF(Z6:Z30,4)=0," ",COUNTIF(Z6:Z30,4))</f>
        <v xml:space="preserve"> </v>
      </c>
      <c r="AA40" s="275">
        <f>IF(COUNTIF(AA6:AA30,4)=0," ",COUNTIF(AA6:AA30,4))</f>
        <v>5</v>
      </c>
      <c r="AB40" s="275">
        <f>IF(COUNTIF(AB6:AB30,4)=0," ",COUNTIF(AB6:AB30,4))</f>
        <v>3</v>
      </c>
      <c r="AC40" s="275"/>
      <c r="AD40" s="275"/>
      <c r="AE40" s="276" t="str">
        <f>IF(COUNTIF(AE6:AE30,4)=0," ",COUNTIF(AE6:AE30,4))</f>
        <v xml:space="preserve"> </v>
      </c>
      <c r="AF40" s="275" t="str">
        <f>IF(COUNTIF(AF6:AF30,4)=0," ",COUNTIF(AF6:AF30,4))</f>
        <v xml:space="preserve"> </v>
      </c>
      <c r="AG40" s="275" t="str">
        <f t="shared" ref="AG40:AU40" si="29">IF(COUNTIF(AG6:AG30,4)=0,"0",COUNTIF(AG6:AG30,4))</f>
        <v>0</v>
      </c>
      <c r="AH40" s="275" t="str">
        <f t="shared" si="29"/>
        <v>0</v>
      </c>
      <c r="AI40" s="275">
        <f t="shared" si="29"/>
        <v>11</v>
      </c>
      <c r="AJ40" s="275" t="str">
        <f t="shared" si="29"/>
        <v>0</v>
      </c>
      <c r="AK40" s="275">
        <f t="shared" si="29"/>
        <v>5</v>
      </c>
      <c r="AL40" s="275">
        <f t="shared" si="29"/>
        <v>7</v>
      </c>
      <c r="AM40" s="275">
        <f t="shared" si="29"/>
        <v>9</v>
      </c>
      <c r="AN40" s="275">
        <f t="shared" si="29"/>
        <v>10</v>
      </c>
      <c r="AO40" s="275">
        <f t="shared" si="29"/>
        <v>14</v>
      </c>
      <c r="AP40" s="275">
        <f t="shared" si="29"/>
        <v>2</v>
      </c>
      <c r="AQ40" s="275">
        <f t="shared" si="29"/>
        <v>13</v>
      </c>
      <c r="AR40" s="275">
        <f t="shared" si="29"/>
        <v>7</v>
      </c>
      <c r="AS40" s="275">
        <f t="shared" si="29"/>
        <v>17</v>
      </c>
      <c r="AT40" s="275" t="str">
        <f t="shared" si="29"/>
        <v>0</v>
      </c>
      <c r="AU40" s="275">
        <f t="shared" si="29"/>
        <v>12</v>
      </c>
      <c r="AV40" s="277" t="str">
        <f>IF(COUNTIF(AV6:AV30,4)=0," ",COUNTIF(AV6:AV30,4))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4</v>
      </c>
      <c r="I41" s="281" t="str">
        <v>0</v>
      </c>
      <c r="J41" s="281" t="str">
        <v>0</v>
      </c>
      <c r="K41" s="281" t="str">
        <v>0</v>
      </c>
      <c r="L41" s="281">
        <v>2</v>
      </c>
      <c r="M41" s="281">
        <v>3</v>
      </c>
      <c r="N41" s="281" t="str">
        <v>0</v>
      </c>
      <c r="O41" s="282">
        <v>1</v>
      </c>
      <c r="P41" s="282">
        <v>3</v>
      </c>
      <c r="Q41" s="282" t="str">
        <v>0</v>
      </c>
      <c r="R41" s="282" t="str">
        <v>0</v>
      </c>
      <c r="S41" s="281" t="str">
        <v>0</v>
      </c>
      <c r="T41" s="281">
        <v>1</v>
      </c>
      <c r="U41" s="281" t="str">
        <v xml:space="preserve"> </v>
      </c>
      <c r="V41" s="283">
        <f>IF(COUNTIF(V6:V30,3)=0,"0",COUNTIF(V6:V30,3))</f>
        <v>8</v>
      </c>
      <c r="W41" s="284"/>
      <c r="X41" s="284"/>
      <c r="Y41" s="284" t="str">
        <f>IF(COUNTIF(Y6:Y30,3)=0," ",COUNTIF(Y6:Y30,3))</f>
        <v xml:space="preserve"> </v>
      </c>
      <c r="Z41" s="284" t="str">
        <f>IF(COUNTIF(Z6:Z30,3)=0," ",COUNTIF(Z6:Z30,3))</f>
        <v xml:space="preserve"> </v>
      </c>
      <c r="AA41" s="284">
        <f>IF(COUNTIF(AA6:AA30,3)=0," ",COUNTIF(AA6:AA30,3))</f>
        <v>2</v>
      </c>
      <c r="AB41" s="284">
        <f>IF(COUNTIF(AB6:AB30,3)=0," ",COUNTIF(AB6:AB30,3))</f>
        <v>5</v>
      </c>
      <c r="AC41" s="284"/>
      <c r="AD41" s="284"/>
      <c r="AE41" s="285" t="str">
        <f>IF(COUNTIF(AE6:AE30,3)=0," ",COUNTIF(AE6:AE30,3))</f>
        <v xml:space="preserve"> </v>
      </c>
      <c r="AF41" s="284" t="str">
        <f>IF(COUNTIF(AF6:AF30,3)=0," ",COUNTIF(AF6:AF30,3))</f>
        <v xml:space="preserve"> </v>
      </c>
      <c r="AG41" s="284" t="str">
        <f t="shared" ref="AG41:AU41" si="30">IF(COUNTIF(AG6:AG30,3)=0,"0",COUNTIF(AG6:AG30,3))</f>
        <v>0</v>
      </c>
      <c r="AH41" s="284" t="str">
        <f t="shared" si="30"/>
        <v>0</v>
      </c>
      <c r="AI41" s="284">
        <f t="shared" si="30"/>
        <v>4</v>
      </c>
      <c r="AJ41" s="284" t="str">
        <f t="shared" si="30"/>
        <v>0</v>
      </c>
      <c r="AK41" s="284" t="str">
        <f t="shared" si="30"/>
        <v>0</v>
      </c>
      <c r="AL41" s="284" t="str">
        <f t="shared" si="30"/>
        <v>0</v>
      </c>
      <c r="AM41" s="284">
        <f t="shared" si="30"/>
        <v>2</v>
      </c>
      <c r="AN41" s="284">
        <f t="shared" si="30"/>
        <v>3</v>
      </c>
      <c r="AO41" s="284" t="str">
        <f t="shared" si="30"/>
        <v>0</v>
      </c>
      <c r="AP41" s="284">
        <f t="shared" si="30"/>
        <v>1</v>
      </c>
      <c r="AQ41" s="284">
        <f t="shared" si="30"/>
        <v>3</v>
      </c>
      <c r="AR41" s="284" t="str">
        <f t="shared" si="30"/>
        <v>0</v>
      </c>
      <c r="AS41" s="284" t="str">
        <f t="shared" si="30"/>
        <v>0</v>
      </c>
      <c r="AT41" s="284" t="str">
        <f t="shared" si="30"/>
        <v>0</v>
      </c>
      <c r="AU41" s="284">
        <f t="shared" si="30"/>
        <v>1</v>
      </c>
      <c r="AV41" s="286" t="str">
        <f>IF(COUNTIF(AV6:AV30,3)=0," ",COUNTIF(AV6:AV30,3))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0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 t="str">
        <f>IF(COUNTIF(V6:V30,2)=0,"0",COUNTIF(V6:V30,2))</f>
        <v>0</v>
      </c>
      <c r="W42" s="245"/>
      <c r="X42" s="245"/>
      <c r="Y42" s="245" t="str">
        <f>IF(COUNTIF(Y6:Y30,2)=0," ",COUNTIF(Y6:Y30,2))</f>
        <v xml:space="preserve"> </v>
      </c>
      <c r="Z42" s="245">
        <f>IF(COUNTIF(Z6:Z30,2)=0," ",COUNTIF(Z6:Z30,2))</f>
        <v>2</v>
      </c>
      <c r="AA42" s="245">
        <f>IF(COUNTIF(AA6:AA30,2)=0," ",COUNTIF(AA6:AA30,2))</f>
        <v>1</v>
      </c>
      <c r="AB42" s="245">
        <f>IF(COUNTIF(AB6:AB30,2)=0," ",COUNTIF(AB6:AB30,2))</f>
        <v>2</v>
      </c>
      <c r="AC42" s="245"/>
      <c r="AD42" s="245"/>
      <c r="AE42" s="290" t="str">
        <f>IF(COUNTIF(AE6:AE30,2)=0," ",COUNTIF(AE6:AE30,2))</f>
        <v xml:space="preserve"> </v>
      </c>
      <c r="AF42" s="245" t="str">
        <f>IF(COUNTIF(AF6:AF30,2)=0," ",COUNTIF(AF6:AF30,2))</f>
        <v xml:space="preserve"> </v>
      </c>
      <c r="AG42" s="245">
        <f t="shared" ref="AG42:AV42" si="31">COUNTIF(AG6:AG30,2)+COUNTIF(AG6:AG30,"д")</f>
        <v>0</v>
      </c>
      <c r="AH42" s="245">
        <f t="shared" si="31"/>
        <v>0</v>
      </c>
      <c r="AI42" s="245">
        <f t="shared" si="31"/>
        <v>0</v>
      </c>
      <c r="AJ42" s="245">
        <f t="shared" si="31"/>
        <v>0</v>
      </c>
      <c r="AK42" s="245">
        <f t="shared" si="31"/>
        <v>0</v>
      </c>
      <c r="AL42" s="245">
        <f t="shared" si="31"/>
        <v>0</v>
      </c>
      <c r="AM42" s="245">
        <f t="shared" si="31"/>
        <v>0</v>
      </c>
      <c r="AN42" s="245">
        <f t="shared" si="31"/>
        <v>0</v>
      </c>
      <c r="AO42" s="245">
        <f t="shared" si="31"/>
        <v>0</v>
      </c>
      <c r="AP42" s="245">
        <f t="shared" si="31"/>
        <v>0</v>
      </c>
      <c r="AQ42" s="245">
        <f t="shared" si="31"/>
        <v>0</v>
      </c>
      <c r="AR42" s="245">
        <f t="shared" si="31"/>
        <v>0</v>
      </c>
      <c r="AS42" s="245">
        <f t="shared" si="31"/>
        <v>0</v>
      </c>
      <c r="AT42" s="245">
        <f t="shared" si="31"/>
        <v>0</v>
      </c>
      <c r="AU42" s="245">
        <f t="shared" si="31"/>
        <v>0</v>
      </c>
      <c r="AV42" s="245">
        <f t="shared" si="31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7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2">COUNTBLANK(V6:V26)</f>
        <v>0</v>
      </c>
      <c r="W43" s="245">
        <f t="shared" si="32"/>
        <v>0</v>
      </c>
      <c r="X43" s="245">
        <f t="shared" si="32"/>
        <v>0</v>
      </c>
      <c r="Y43" s="245">
        <f t="shared" si="32"/>
        <v>0</v>
      </c>
      <c r="Z43" s="245">
        <f t="shared" si="32"/>
        <v>0</v>
      </c>
      <c r="AA43" s="245">
        <f t="shared" si="32"/>
        <v>0</v>
      </c>
      <c r="AB43" s="245">
        <f t="shared" si="32"/>
        <v>0</v>
      </c>
      <c r="AC43" s="245"/>
      <c r="AD43" s="245">
        <f>COUNTBLANK(AD6:AD30)</f>
        <v>0</v>
      </c>
      <c r="AE43" s="290" t="str">
        <f>IF(COUNTIF(AE6:AE30,"б")=0," ",COUNTIF(AE6:AE30,"б"))</f>
        <v xml:space="preserve"> </v>
      </c>
      <c r="AF43" s="291">
        <f t="shared" ref="AF43:BK43" si="33">IF(COUNTIF(AF6:AF30,"б")=0+COUNTIF(AF6:AF30,"а")=0,"0",COUNTIF(AF6:AF30,"б")+COUNTIF(AF6:AF30,"а"))</f>
        <v>0</v>
      </c>
      <c r="AG43" s="291">
        <f t="shared" si="33"/>
        <v>0</v>
      </c>
      <c r="AH43" s="291">
        <f t="shared" si="33"/>
        <v>0</v>
      </c>
      <c r="AI43" s="291">
        <f t="shared" si="33"/>
        <v>7</v>
      </c>
      <c r="AJ43" s="291">
        <f t="shared" si="33"/>
        <v>0</v>
      </c>
      <c r="AK43" s="291">
        <f t="shared" si="33"/>
        <v>0</v>
      </c>
      <c r="AL43" s="291">
        <f t="shared" si="33"/>
        <v>0</v>
      </c>
      <c r="AM43" s="291">
        <f t="shared" si="33"/>
        <v>0</v>
      </c>
      <c r="AN43" s="291">
        <f t="shared" si="33"/>
        <v>0</v>
      </c>
      <c r="AO43" s="291">
        <f t="shared" si="33"/>
        <v>0</v>
      </c>
      <c r="AP43" s="291">
        <f t="shared" si="33"/>
        <v>0</v>
      </c>
      <c r="AQ43" s="291">
        <f t="shared" si="33"/>
        <v>0</v>
      </c>
      <c r="AR43" s="291">
        <f t="shared" si="33"/>
        <v>0</v>
      </c>
      <c r="AS43" s="291">
        <f t="shared" si="33"/>
        <v>0</v>
      </c>
      <c r="AT43" s="291">
        <f t="shared" si="33"/>
        <v>0</v>
      </c>
      <c r="AU43" s="291">
        <f t="shared" si="33"/>
        <v>0</v>
      </c>
      <c r="AV43" s="291">
        <f t="shared" si="33"/>
        <v>0</v>
      </c>
      <c r="AW43" s="291">
        <f t="shared" si="33"/>
        <v>0</v>
      </c>
      <c r="AX43" s="291">
        <f t="shared" si="33"/>
        <v>0</v>
      </c>
      <c r="AY43" s="291">
        <f t="shared" si="33"/>
        <v>0</v>
      </c>
      <c r="AZ43" s="291">
        <f t="shared" si="33"/>
        <v>0</v>
      </c>
      <c r="BA43" s="291">
        <f t="shared" si="33"/>
        <v>0</v>
      </c>
      <c r="BB43" s="291">
        <f t="shared" si="33"/>
        <v>0</v>
      </c>
      <c r="BC43" s="291">
        <f t="shared" si="33"/>
        <v>0</v>
      </c>
      <c r="BD43" s="291">
        <f t="shared" si="33"/>
        <v>0</v>
      </c>
      <c r="BE43" s="291">
        <f t="shared" si="33"/>
        <v>0</v>
      </c>
      <c r="BF43" s="291">
        <f t="shared" si="33"/>
        <v>0</v>
      </c>
      <c r="BG43" s="291">
        <f t="shared" si="33"/>
        <v>0</v>
      </c>
      <c r="BH43" s="291">
        <f t="shared" si="33"/>
        <v>0</v>
      </c>
      <c r="BI43" s="291">
        <f t="shared" si="33"/>
        <v>0</v>
      </c>
      <c r="BJ43" s="291">
        <f t="shared" si="33"/>
        <v>0</v>
      </c>
      <c r="BK43" s="291">
        <f t="shared" si="33"/>
        <v>0</v>
      </c>
      <c r="BL43" s="291">
        <f t="shared" ref="BL43:CB43" si="34">IF(COUNTIF(BL6:BL30,"б")=0+COUNTIF(BL6:BL30,"а")=0,"0",COUNTIF(BL6:BL30,"б")+COUNTIF(BL6:BL30,"а"))</f>
        <v>0</v>
      </c>
      <c r="BM43" s="291">
        <f t="shared" si="34"/>
        <v>0</v>
      </c>
      <c r="BN43" s="291">
        <f t="shared" si="34"/>
        <v>0</v>
      </c>
      <c r="BO43" s="291">
        <f t="shared" si="34"/>
        <v>0</v>
      </c>
      <c r="BP43" s="291">
        <f t="shared" si="34"/>
        <v>0</v>
      </c>
      <c r="BQ43" s="291">
        <f t="shared" si="34"/>
        <v>0</v>
      </c>
      <c r="BR43" s="291">
        <f t="shared" si="34"/>
        <v>0</v>
      </c>
      <c r="BS43" s="291">
        <f t="shared" si="34"/>
        <v>0</v>
      </c>
      <c r="BT43" s="291">
        <f t="shared" si="34"/>
        <v>0</v>
      </c>
      <c r="BU43" s="291">
        <f t="shared" si="34"/>
        <v>0</v>
      </c>
      <c r="BV43" s="291">
        <f t="shared" si="34"/>
        <v>0</v>
      </c>
      <c r="BW43" s="291">
        <f t="shared" si="34"/>
        <v>0</v>
      </c>
      <c r="BX43" s="291">
        <f t="shared" si="34"/>
        <v>0</v>
      </c>
      <c r="BY43" s="291">
        <f t="shared" si="34"/>
        <v>0</v>
      </c>
      <c r="BZ43" s="291">
        <f t="shared" si="34"/>
        <v>0</v>
      </c>
      <c r="CA43" s="291">
        <f t="shared" si="34"/>
        <v>0</v>
      </c>
      <c r="CB43" s="291">
        <f t="shared" si="34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25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IF(COUNTIF(V6:V30,"з")=0,"0",COUNTIF(V6:V30,"з"))</f>
        <v>0</v>
      </c>
      <c r="W44" s="245"/>
      <c r="X44" s="245"/>
      <c r="Y44" s="245" t="str">
        <f>IF(COUNTIF(Y6:Y30,"з")=0," ",COUNTIF(Y6:Y30,"з"))</f>
        <v xml:space="preserve"> </v>
      </c>
      <c r="Z44" s="245" t="str">
        <f>IF(COUNTIF(Z6:Z30,"з")=0," ",COUNTIF(Z6:Z30,"з"))</f>
        <v xml:space="preserve"> </v>
      </c>
      <c r="AA44" s="245" t="str">
        <f>IF(COUNTIF(AA6:AA30,"з")=0," ",COUNTIF(AA6:AA30,"з"))</f>
        <v xml:space="preserve"> </v>
      </c>
      <c r="AB44" s="245" t="str">
        <f>IF(COUNTIF(AB6:AB30,"з")=0," ",COUNTIF(AB6:AB30,"з"))</f>
        <v xml:space="preserve"> </v>
      </c>
      <c r="AC44" s="245"/>
      <c r="AD44" s="245" t="str">
        <f>IF(COUNTIF(AD6:AD30,"з")=0," ",COUNTIF(AD6:AD30,"з"))</f>
        <v xml:space="preserve"> </v>
      </c>
      <c r="AE44" s="290" t="str">
        <f>IF(COUNTIF(AE6:AE30,"з")=0," ",COUNTIF(AE6:AE30,"з"))</f>
        <v xml:space="preserve"> </v>
      </c>
      <c r="AF44" s="245" t="str">
        <f>IF(COUNTIF(AF6:AF30,"з")=0," ",COUNTIF(AF6:AF30,"з"))</f>
        <v xml:space="preserve"> </v>
      </c>
      <c r="AG44" s="245" t="str">
        <f t="shared" ref="AG44:AW44" si="35">IF(COUNTIF(AG6:AG30,"з")=0,"0",COUNTIF(AG6:AG30,"з"))</f>
        <v>0</v>
      </c>
      <c r="AH44" s="245">
        <f t="shared" si="35"/>
        <v>25</v>
      </c>
      <c r="AI44" s="245" t="str">
        <f t="shared" si="35"/>
        <v>0</v>
      </c>
      <c r="AJ44" s="245" t="str">
        <f t="shared" si="35"/>
        <v>0</v>
      </c>
      <c r="AK44" s="245" t="str">
        <f t="shared" si="35"/>
        <v>0</v>
      </c>
      <c r="AL44" s="245" t="str">
        <f t="shared" si="35"/>
        <v>0</v>
      </c>
      <c r="AM44" s="245" t="str">
        <f t="shared" si="35"/>
        <v>0</v>
      </c>
      <c r="AN44" s="245" t="str">
        <f t="shared" si="35"/>
        <v>0</v>
      </c>
      <c r="AO44" s="245" t="str">
        <f t="shared" si="35"/>
        <v>0</v>
      </c>
      <c r="AP44" s="245" t="str">
        <f t="shared" si="35"/>
        <v>0</v>
      </c>
      <c r="AQ44" s="245" t="str">
        <f t="shared" si="35"/>
        <v>0</v>
      </c>
      <c r="AR44" s="245" t="str">
        <f t="shared" si="35"/>
        <v>0</v>
      </c>
      <c r="AS44" s="245" t="str">
        <f t="shared" si="35"/>
        <v>0</v>
      </c>
      <c r="AT44" s="245" t="str">
        <f t="shared" si="35"/>
        <v>0</v>
      </c>
      <c r="AU44" s="245" t="str">
        <f t="shared" si="35"/>
        <v>0</v>
      </c>
      <c r="AV44" s="245" t="str">
        <f t="shared" si="35"/>
        <v>0</v>
      </c>
      <c r="AW44" s="245" t="str">
        <f t="shared" si="35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IF(COUNTIF(V6:V30,"н")=0,"0",COUNTIF(V6:V30,"н"))</f>
        <v>0</v>
      </c>
      <c r="W45" s="245"/>
      <c r="X45" s="245"/>
      <c r="Y45" s="245" t="str">
        <f>IF(COUNTIF(Y6:Y30,"н")=0," ",COUNTIF(Y6:Y30,"н"))</f>
        <v xml:space="preserve"> </v>
      </c>
      <c r="Z45" s="245" t="str">
        <f>IF(COUNTIF(Z6:Z30,"н")=0," ",COUNTIF(Z6:Z30,"н"))</f>
        <v xml:space="preserve"> </v>
      </c>
      <c r="AA45" s="245" t="str">
        <f>IF(COUNTIF(AA6:AA30,"н")=0," ",COUNTIF(AA6:AA30,"н"))</f>
        <v xml:space="preserve"> </v>
      </c>
      <c r="AB45" s="245" t="str">
        <f>IF(COUNTIF(AB6:AB30,"н")=0," ",COUNTIF(AB6:AB30,"н"))</f>
        <v xml:space="preserve"> </v>
      </c>
      <c r="AC45" s="245"/>
      <c r="AD45" s="245" t="str">
        <f>IF(COUNTIF(AD6:AD30,"н")=0," ",COUNTIF(AD6:AD30,"н"))</f>
        <v xml:space="preserve"> </v>
      </c>
      <c r="AE45" s="290" t="str">
        <f>IF(COUNTIF(AE6:AE30,"н")=0," ",COUNTIF(AE6:AE30,"н"))</f>
        <v xml:space="preserve"> </v>
      </c>
      <c r="AF45" s="245" t="str">
        <f>IF(COUNTIF(AF6:AF30,"н")=0," ",COUNTIF(AF6:AF30,"н"))</f>
        <v xml:space="preserve"> </v>
      </c>
      <c r="AG45" s="245" t="str">
        <f t="shared" ref="AG45:AW45" si="36">IF(COUNTIF(AG6:AG30,"н")=0,"0",COUNTIF(AG6:AG30,"н"))</f>
        <v>0</v>
      </c>
      <c r="AH45" s="245" t="str">
        <f t="shared" si="36"/>
        <v>0</v>
      </c>
      <c r="AI45" s="245" t="str">
        <f t="shared" si="36"/>
        <v>0</v>
      </c>
      <c r="AJ45" s="245" t="str">
        <f t="shared" si="36"/>
        <v>0</v>
      </c>
      <c r="AK45" s="245" t="str">
        <f t="shared" si="36"/>
        <v>0</v>
      </c>
      <c r="AL45" s="245" t="str">
        <f t="shared" si="36"/>
        <v>0</v>
      </c>
      <c r="AM45" s="245" t="str">
        <f t="shared" si="36"/>
        <v>0</v>
      </c>
      <c r="AN45" s="245" t="str">
        <f t="shared" si="36"/>
        <v>0</v>
      </c>
      <c r="AO45" s="245" t="str">
        <f t="shared" si="36"/>
        <v>0</v>
      </c>
      <c r="AP45" s="245" t="str">
        <f t="shared" si="36"/>
        <v>0</v>
      </c>
      <c r="AQ45" s="245" t="str">
        <f t="shared" si="36"/>
        <v>0</v>
      </c>
      <c r="AR45" s="245" t="str">
        <f t="shared" si="36"/>
        <v>0</v>
      </c>
      <c r="AS45" s="245" t="str">
        <f t="shared" si="36"/>
        <v>0</v>
      </c>
      <c r="AT45" s="245" t="str">
        <f t="shared" si="36"/>
        <v>0</v>
      </c>
      <c r="AU45" s="245" t="str">
        <f t="shared" si="36"/>
        <v>0</v>
      </c>
      <c r="AV45" s="245" t="str">
        <f t="shared" si="36"/>
        <v>0</v>
      </c>
      <c r="AW45" s="245" t="str">
        <f t="shared" si="36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E46" s="217"/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E47" s="217"/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E48" s="217"/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R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0803" priority="5" operator="equal">
      <formula>4</formula>
    </cfRule>
    <cfRule type="cellIs" dxfId="10802" priority="6" operator="equal">
      <formula>3</formula>
    </cfRule>
  </conditionalFormatting>
  <conditionalFormatting sqref="Z5:AC5 W40:AF43 W39 AG43:CB43 W44:AW45 J17:R29 R6:R16 S6:T29 V6:V29 I30:Q37 F38:Q45 R30:V45 G31:H37 AE6:AE39 AG6:AW42 J6:Q15 H6:H30">
    <cfRule type="cellIs" dxfId="10801" priority="7" operator="equal">
      <formula>5</formula>
    </cfRule>
    <cfRule type="cellIs" dxfId="10800" priority="8" operator="equal">
      <formula>4</formula>
    </cfRule>
    <cfRule type="cellIs" dxfId="10799" priority="9" operator="equal">
      <formula>3</formula>
    </cfRule>
  </conditionalFormatting>
  <conditionalFormatting sqref="AF6:AF37">
    <cfRule type="expression" dxfId="10798" priority="10">
      <formula>VALUE(RIGHT(AF6))&gt;AE6</formula>
    </cfRule>
    <cfRule type="expression" dxfId="10797" priority="11">
      <formula>EXACT(RIGHT(AF6,3),"зач")</formula>
    </cfRule>
  </conditionalFormatting>
  <conditionalFormatting sqref="AE3:AJ4 R3:T3 V3:AC4">
    <cfRule type="expression" dxfId="10796" priority="12">
      <formula>$D$1&lt;R3</formula>
    </cfRule>
    <cfRule type="expression" dxfId="10795" priority="13">
      <formula>$D$1&gt;R3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F6:F37">
    <cfRule type="cellIs" priority="16" operator="equal">
      <formula>5</formula>
    </cfRule>
    <cfRule type="cellIs" dxfId="10794" priority="17" operator="equal">
      <formula>4</formula>
    </cfRule>
    <cfRule type="cellIs" dxfId="10793" priority="18" operator="equal">
      <formula>3</formula>
    </cfRule>
  </conditionalFormatting>
  <conditionalFormatting sqref="J16:Q16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Q4">
    <cfRule type="expression" priority="22">
      <formula>$D$1&lt;Q4</formula>
    </cfRule>
    <cfRule type="expression" priority="23">
      <formula>$D$1&gt;Q4</formula>
    </cfRule>
  </conditionalFormatting>
  <conditionalFormatting sqref="S4">
    <cfRule type="expression" priority="24">
      <formula>$D$1&lt;S4</formula>
    </cfRule>
    <cfRule type="expression" dxfId="10792" priority="25">
      <formula>$D$1&gt;S4</formula>
    </cfRule>
  </conditionalFormatting>
  <conditionalFormatting sqref="T4">
    <cfRule type="expression" dxfId="10791" priority="26">
      <formula>$D$4&lt;T4</formula>
    </cfRule>
    <cfRule type="expression" dxfId="10790" priority="27">
      <formula>$D$4&gt;T4</formula>
    </cfRule>
  </conditionalFormatting>
  <conditionalFormatting sqref="T4">
    <cfRule type="expression" dxfId="10789" priority="28">
      <formula>$D$1&lt;T4</formula>
    </cfRule>
    <cfRule type="expression" dxfId="10788" priority="29">
      <formula>$D$1&gt;T4</formula>
    </cfRule>
  </conditionalFormatting>
  <conditionalFormatting sqref="T4">
    <cfRule type="expression" dxfId="10787" priority="30">
      <formula>$D$4&lt;T4</formula>
    </cfRule>
    <cfRule type="expression" priority="31">
      <formula>$D$4&gt;T4</formula>
    </cfRule>
  </conditionalFormatting>
  <conditionalFormatting sqref="T5">
    <cfRule type="cellIs" priority="32" operator="equal">
      <formula>5</formula>
    </cfRule>
    <cfRule type="cellIs" priority="33" operator="equal">
      <formula>4</formula>
    </cfRule>
    <cfRule type="cellIs" dxfId="10786" priority="34" operator="equal">
      <formula>3</formula>
    </cfRule>
  </conditionalFormatting>
  <conditionalFormatting sqref="Q3">
    <cfRule type="expression" dxfId="10785" priority="35">
      <formula>$D$1&lt;Q3</formula>
    </cfRule>
    <cfRule type="expression" priority="36">
      <formula>$D$1&gt;Q3</formula>
    </cfRule>
  </conditionalFormatting>
  <conditionalFormatting sqref="I6:I15 I17:I29">
    <cfRule type="cellIs" priority="37" operator="equal">
      <formula>5</formula>
    </cfRule>
    <cfRule type="cellIs" priority="38" operator="equal">
      <formula>4</formula>
    </cfRule>
    <cfRule type="cellIs" dxfId="10784" priority="39" operator="equal">
      <formula>3</formula>
    </cfRule>
  </conditionalFormatting>
  <conditionalFormatting sqref="I16">
    <cfRule type="cellIs" dxfId="10783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R5">
    <cfRule type="cellIs" priority="43" operator="equal">
      <formula>5</formula>
    </cfRule>
    <cfRule type="cellIs" dxfId="10782" priority="44" operator="equal">
      <formula>4</formula>
    </cfRule>
    <cfRule type="cellIs" dxfId="10781" priority="45" operator="equal">
      <formula>3</formula>
    </cfRule>
  </conditionalFormatting>
  <conditionalFormatting sqref="S4">
    <cfRule type="expression" dxfId="10780" priority="46">
      <formula>$D$1&lt;S4</formula>
    </cfRule>
    <cfRule type="expression" dxfId="10779" priority="47">
      <formula>$D$1&gt;S4</formula>
    </cfRule>
  </conditionalFormatting>
  <conditionalFormatting sqref="R4">
    <cfRule type="expression" dxfId="10778" priority="48">
      <formula>$D$1&lt;R4</formula>
    </cfRule>
    <cfRule type="expression" dxfId="10777" priority="49">
      <formula>$D$1&gt;R4</formula>
    </cfRule>
  </conditionalFormatting>
  <conditionalFormatting sqref="R4">
    <cfRule type="expression" priority="50">
      <formula>$D$1&lt;R4</formula>
    </cfRule>
    <cfRule type="expression" priority="51">
      <formula>$D$1&gt;R4</formula>
    </cfRule>
  </conditionalFormatting>
  <conditionalFormatting sqref="R4">
    <cfRule type="expression" priority="52">
      <formula>$D$1&lt;R4</formula>
    </cfRule>
    <cfRule type="expression" dxfId="10776" priority="53">
      <formula>$D$1&gt;R4</formula>
    </cfRule>
  </conditionalFormatting>
  <conditionalFormatting sqref="S5">
    <cfRule type="cellIs" dxfId="10775" priority="54" operator="equal">
      <formula>5</formula>
    </cfRule>
    <cfRule type="cellIs" dxfId="10774" priority="55" operator="equal">
      <formula>4</formula>
    </cfRule>
    <cfRule type="cellIs" dxfId="10773" priority="56" operator="equal">
      <formula>3</formula>
    </cfRule>
  </conditionalFormatting>
  <conditionalFormatting sqref="S4">
    <cfRule type="expression" priority="57">
      <formula>$D$1&lt;S4</formula>
    </cfRule>
    <cfRule type="expression" priority="58">
      <formula>$D$1&gt;S4</formula>
    </cfRule>
  </conditionalFormatting>
  <conditionalFormatting sqref="S4">
    <cfRule type="expression" priority="59">
      <formula>$D$1&lt;S4</formula>
    </cfRule>
    <cfRule type="expression" dxfId="10772" priority="60">
      <formula>$D$1&gt;S4</formula>
    </cfRule>
  </conditionalFormatting>
  <conditionalFormatting sqref="S4">
    <cfRule type="expression" dxfId="10771" priority="61">
      <formula>$D$1&lt;S4</formula>
    </cfRule>
    <cfRule type="expression" priority="62">
      <formula>$D$1&gt;S4</formula>
    </cfRule>
  </conditionalFormatting>
  <conditionalFormatting sqref="S4">
    <cfRule type="expression" priority="63">
      <formula>$D$1&lt;S4</formula>
    </cfRule>
    <cfRule type="expression" priority="64">
      <formula>$D$1&gt;S4</formula>
    </cfRule>
  </conditionalFormatting>
  <conditionalFormatting sqref="U4">
    <cfRule type="expression" priority="65">
      <formula>$D$1&lt;U4</formula>
    </cfRule>
    <cfRule type="expression" priority="66">
      <formula>$D$1&gt;U4</formula>
    </cfRule>
  </conditionalFormatting>
  <conditionalFormatting sqref="U4">
    <cfRule type="expression" priority="67">
      <formula>$D$4&lt;U4</formula>
    </cfRule>
    <cfRule type="expression" dxfId="10770" priority="68">
      <formula>$D$4&gt;U4</formula>
    </cfRule>
  </conditionalFormatting>
  <conditionalFormatting sqref="U4">
    <cfRule type="expression" dxfId="10769" priority="69">
      <formula>$D$4&lt;U4</formula>
    </cfRule>
    <cfRule type="expression" dxfId="10768" priority="70">
      <formula>$D$4&gt;U4</formula>
    </cfRule>
  </conditionalFormatting>
  <conditionalFormatting sqref="U5">
    <cfRule type="cellIs" dxfId="10767" priority="71" operator="equal">
      <formula>5</formula>
    </cfRule>
    <cfRule type="cellIs" dxfId="10766" priority="72" operator="equal">
      <formula>4</formula>
    </cfRule>
    <cfRule type="cellIs" dxfId="10765" priority="73" operator="equal">
      <formula>3</formula>
    </cfRule>
  </conditionalFormatting>
  <conditionalFormatting sqref="Q4">
    <cfRule type="expression" dxfId="10764" priority="74">
      <formula>$D$1&lt;Q4</formula>
    </cfRule>
    <cfRule type="expression" dxfId="10763" priority="75">
      <formula>$D$1&gt;Q4</formula>
    </cfRule>
  </conditionalFormatting>
  <conditionalFormatting sqref="U6:U15 U17:U29">
    <cfRule type="cellIs" dxfId="10762" priority="76" operator="equal">
      <formula>5</formula>
    </cfRule>
    <cfRule type="cellIs" dxfId="10761" priority="77" operator="equal">
      <formula>4</formula>
    </cfRule>
    <cfRule type="cellIs" dxfId="10760" priority="78" operator="equal">
      <formula>3</formula>
    </cfRule>
  </conditionalFormatting>
  <conditionalFormatting sqref="U16">
    <cfRule type="cellIs" dxfId="10759" priority="79" operator="equal">
      <formula>5</formula>
    </cfRule>
    <cfRule type="cellIs" dxfId="10758" priority="80" operator="equal">
      <formula>4</formula>
    </cfRule>
    <cfRule type="cellIs" dxfId="10757" priority="81" operator="equal">
      <formula>3</formula>
    </cfRule>
  </conditionalFormatting>
  <conditionalFormatting sqref="U3">
    <cfRule type="expression" priority="82">
      <formula>$D$1&lt;U3</formula>
    </cfRule>
    <cfRule type="expression" priority="83">
      <formula>$D$1&gt;U3</formula>
    </cfRule>
  </conditionalFormatting>
  <conditionalFormatting sqref="I5 N5:P5">
    <cfRule type="cellIs" priority="84" operator="equal">
      <formula>5</formula>
    </cfRule>
    <cfRule type="cellIs" dxfId="10756" priority="85" operator="equal">
      <formula>4</formula>
    </cfRule>
    <cfRule type="cellIs" dxfId="10755" priority="86" operator="equal">
      <formula>3</formula>
    </cfRule>
  </conditionalFormatting>
  <conditionalFormatting sqref="I4 L4 I3:P3 N4:P4">
    <cfRule type="expression" dxfId="10754" priority="87">
      <formula>$D$1&lt;I3</formula>
    </cfRule>
    <cfRule type="expression" dxfId="10753" priority="88">
      <formula>$D$1&gt;I3</formula>
    </cfRule>
  </conditionalFormatting>
  <conditionalFormatting sqref="P3:P4">
    <cfRule type="expression" dxfId="10752" priority="89">
      <formula>$D$1&lt;P3</formula>
    </cfRule>
    <cfRule type="expression" dxfId="10751" priority="90">
      <formula>$D$1&gt;P3</formula>
    </cfRule>
  </conditionalFormatting>
  <conditionalFormatting sqref="P4">
    <cfRule type="expression" dxfId="10750" priority="91">
      <formula>$D$1&lt;P4</formula>
    </cfRule>
    <cfRule type="expression" dxfId="10749" priority="92">
      <formula>$D$1&gt;P4</formula>
    </cfRule>
  </conditionalFormatting>
  <conditionalFormatting sqref="F4">
    <cfRule type="expression" dxfId="10748" priority="93">
      <formula>$D$1&lt;F4</formula>
    </cfRule>
    <cfRule type="expression" dxfId="10747" priority="94">
      <formula>$D$1&gt;F4</formula>
    </cfRule>
  </conditionalFormatting>
  <conditionalFormatting sqref="F4">
    <cfRule type="expression" dxfId="10746" priority="95">
      <formula>$D$1&lt;F4</formula>
    </cfRule>
    <cfRule type="expression" dxfId="10745" priority="96">
      <formula>$D$1&gt;F4</formula>
    </cfRule>
  </conditionalFormatting>
  <conditionalFormatting sqref="F4">
    <cfRule type="expression" priority="97">
      <formula>$D$1&lt;F4</formula>
    </cfRule>
    <cfRule type="expression" priority="98">
      <formula>$D$1&gt;F4</formula>
    </cfRule>
  </conditionalFormatting>
  <conditionalFormatting sqref="F4">
    <cfRule type="expression" priority="99">
      <formula>$D$1&lt;F4</formula>
    </cfRule>
    <cfRule type="expression" dxfId="10744" priority="100">
      <formula>$D$1&gt;F4</formula>
    </cfRule>
  </conditionalFormatting>
  <conditionalFormatting sqref="F4">
    <cfRule type="expression" dxfId="10743" priority="101">
      <formula>$D$1&lt;F4</formula>
    </cfRule>
    <cfRule type="expression" dxfId="10742" priority="102">
      <formula>$D$1&gt;F4</formula>
    </cfRule>
  </conditionalFormatting>
  <conditionalFormatting sqref="F4">
    <cfRule type="expression" dxfId="10741" priority="103">
      <formula>$D$1&lt;F4</formula>
    </cfRule>
    <cfRule type="expression" priority="104">
      <formula>$D$1&gt;F4</formula>
    </cfRule>
  </conditionalFormatting>
  <conditionalFormatting sqref="F5">
    <cfRule type="cellIs" priority="105" operator="equal">
      <formula>5</formula>
    </cfRule>
    <cfRule type="cellIs" priority="106" operator="equal">
      <formula>4</formula>
    </cfRule>
    <cfRule type="cellIs" dxfId="10740" priority="107" operator="equal">
      <formula>3</formula>
    </cfRule>
  </conditionalFormatting>
  <conditionalFormatting sqref="F3">
    <cfRule type="expression" dxfId="10739" priority="108">
      <formula>$D$1&lt;F3</formula>
    </cfRule>
    <cfRule type="expression" dxfId="10738" priority="109">
      <formula>$D$1&gt;F3</formula>
    </cfRule>
  </conditionalFormatting>
  <conditionalFormatting sqref="F5">
    <cfRule type="cellIs" dxfId="10737" priority="110" operator="equal">
      <formula>5</formula>
    </cfRule>
    <cfRule type="cellIs" dxfId="10736" priority="111" operator="equal">
      <formula>4</formula>
    </cfRule>
    <cfRule type="cellIs" dxfId="10735" priority="112" operator="equal">
      <formula>3</formula>
    </cfRule>
  </conditionalFormatting>
  <conditionalFormatting sqref="F3">
    <cfRule type="expression" dxfId="10734" priority="113">
      <formula>$D$1&lt;F3</formula>
    </cfRule>
    <cfRule type="expression" dxfId="10733" priority="114">
      <formula>$D$1&gt;F3</formula>
    </cfRule>
  </conditionalFormatting>
  <conditionalFormatting sqref="J3">
    <cfRule type="expression" dxfId="10732" priority="115">
      <formula>$D$1&lt;J3</formula>
    </cfRule>
    <cfRule type="expression" dxfId="10731" priority="116">
      <formula>$D$1&gt;J3</formula>
    </cfRule>
  </conditionalFormatting>
  <conditionalFormatting sqref="M3:N3 N4:P4">
    <cfRule type="expression" dxfId="10730" priority="117">
      <formula>$D$1&lt;M3</formula>
    </cfRule>
    <cfRule type="expression" dxfId="10729" priority="118">
      <formula>$D$1&gt;M3</formula>
    </cfRule>
  </conditionalFormatting>
  <conditionalFormatting sqref="N4:P4">
    <cfRule type="expression" dxfId="10728" priority="119">
      <formula>$D$1&lt;N4</formula>
    </cfRule>
    <cfRule type="expression" dxfId="10727" priority="120">
      <formula>$D$1&gt;N4</formula>
    </cfRule>
  </conditionalFormatting>
  <conditionalFormatting sqref="I3:I4">
    <cfRule type="expression" dxfId="10726" priority="121">
      <formula>$D$1&lt;I3</formula>
    </cfRule>
    <cfRule type="expression" dxfId="10725" priority="122">
      <formula>$D$1&gt;I3</formula>
    </cfRule>
  </conditionalFormatting>
  <conditionalFormatting sqref="F5">
    <cfRule type="cellIs" dxfId="10724" priority="123" operator="equal">
      <formula>5</formula>
    </cfRule>
    <cfRule type="cellIs" dxfId="10723" priority="124" operator="equal">
      <formula>4</formula>
    </cfRule>
    <cfRule type="cellIs" dxfId="10722" priority="125" operator="equal">
      <formula>3</formula>
    </cfRule>
  </conditionalFormatting>
  <conditionalFormatting sqref="I5">
    <cfRule type="cellIs" dxfId="10721" priority="126" operator="equal">
      <formula>5</formula>
    </cfRule>
    <cfRule type="cellIs" dxfId="10720" priority="127" operator="equal">
      <formula>4</formula>
    </cfRule>
    <cfRule type="cellIs" dxfId="10719" priority="128" operator="equal">
      <formula>3</formula>
    </cfRule>
  </conditionalFormatting>
  <conditionalFormatting sqref="I4">
    <cfRule type="expression" dxfId="10718" priority="129">
      <formula>$D$1&lt;I4</formula>
    </cfRule>
    <cfRule type="expression" priority="130">
      <formula>$D$1&gt;I4</formula>
    </cfRule>
  </conditionalFormatting>
  <conditionalFormatting sqref="I5">
    <cfRule type="cellIs" priority="131" operator="equal">
      <formula>5</formula>
    </cfRule>
    <cfRule type="cellIs" priority="132" operator="equal">
      <formula>4</formula>
    </cfRule>
    <cfRule type="cellIs" priority="133" operator="equal">
      <formula>3</formula>
    </cfRule>
  </conditionalFormatting>
  <conditionalFormatting sqref="I4">
    <cfRule type="expression" priority="134">
      <formula>$D$1&lt;I4</formula>
    </cfRule>
    <cfRule type="expression" priority="135">
      <formula>$D$1&gt;I4</formula>
    </cfRule>
  </conditionalFormatting>
  <conditionalFormatting sqref="I5">
    <cfRule type="cellIs" dxfId="10717" priority="136" operator="equal">
      <formula>5</formula>
    </cfRule>
    <cfRule type="cellIs" dxfId="10716" priority="137" operator="equal">
      <formula>4</formula>
    </cfRule>
    <cfRule type="cellIs" priority="138" operator="equal">
      <formula>3</formula>
    </cfRule>
  </conditionalFormatting>
  <conditionalFormatting sqref="I4">
    <cfRule type="expression" priority="139">
      <formula>$D$1&lt;I4</formula>
    </cfRule>
    <cfRule type="expression" priority="140">
      <formula>$D$1&gt;I4</formula>
    </cfRule>
  </conditionalFormatting>
  <conditionalFormatting sqref="I5">
    <cfRule type="cellIs" dxfId="10715" priority="141" operator="equal">
      <formula>5</formula>
    </cfRule>
    <cfRule type="cellIs" dxfId="10714" priority="142" operator="equal">
      <formula>4</formula>
    </cfRule>
    <cfRule type="cellIs" dxfId="10713" priority="143" operator="equal">
      <formula>3</formula>
    </cfRule>
  </conditionalFormatting>
  <conditionalFormatting sqref="I4">
    <cfRule type="expression" dxfId="10712" priority="144">
      <formula>$D$1&lt;I4</formula>
    </cfRule>
    <cfRule type="expression" priority="145">
      <formula>$D$1&gt;I4</formula>
    </cfRule>
  </conditionalFormatting>
  <conditionalFormatting sqref="I5">
    <cfRule type="cellIs" priority="146" operator="equal">
      <formula>5</formula>
    </cfRule>
    <cfRule type="cellIs" priority="147" operator="equal">
      <formula>4</formula>
    </cfRule>
    <cfRule type="cellIs" dxfId="10711" priority="148" operator="equal">
      <formula>3</formula>
    </cfRule>
  </conditionalFormatting>
  <conditionalFormatting sqref="I4">
    <cfRule type="expression" dxfId="10710" priority="149">
      <formula>$D$1&lt;I4</formula>
    </cfRule>
    <cfRule type="expression" priority="150">
      <formula>$D$1&gt;I4</formula>
    </cfRule>
  </conditionalFormatting>
  <conditionalFormatting sqref="J3">
    <cfRule type="expression" priority="151">
      <formula>$D$1&lt;J3</formula>
    </cfRule>
    <cfRule type="expression" priority="152">
      <formula>$D$1&gt;J3</formula>
    </cfRule>
  </conditionalFormatting>
  <conditionalFormatting sqref="N5">
    <cfRule type="cellIs" dxfId="10709" priority="153" operator="equal">
      <formula>5</formula>
    </cfRule>
    <cfRule type="cellIs" dxfId="10708" priority="154" operator="equal">
      <formula>4</formula>
    </cfRule>
    <cfRule type="cellIs" dxfId="10707" priority="155" operator="equal">
      <formula>3</formula>
    </cfRule>
  </conditionalFormatting>
  <conditionalFormatting sqref="N4">
    <cfRule type="expression" dxfId="10706" priority="156">
      <formula>$D$1&lt;N4</formula>
    </cfRule>
    <cfRule type="expression" dxfId="10705" priority="157">
      <formula>$D$1&gt;N4</formula>
    </cfRule>
  </conditionalFormatting>
  <conditionalFormatting sqref="O5">
    <cfRule type="cellIs" dxfId="10704" priority="158" operator="equal">
      <formula>5</formula>
    </cfRule>
    <cfRule type="cellIs" priority="159" operator="equal">
      <formula>4</formula>
    </cfRule>
    <cfRule type="cellIs" priority="160" operator="equal">
      <formula>3</formula>
    </cfRule>
  </conditionalFormatting>
  <conditionalFormatting sqref="O4">
    <cfRule type="expression" priority="161">
      <formula>$D$1&lt;O4</formula>
    </cfRule>
    <cfRule type="expression" dxfId="10703" priority="162">
      <formula>$D$1&gt;O4</formula>
    </cfRule>
  </conditionalFormatting>
  <conditionalFormatting sqref="O5">
    <cfRule type="cellIs" dxfId="10702" priority="163" operator="equal">
      <formula>5</formula>
    </cfRule>
    <cfRule type="cellIs" dxfId="10701" priority="164" operator="equal">
      <formula>4</formula>
    </cfRule>
    <cfRule type="cellIs" dxfId="10700" priority="165" operator="equal">
      <formula>3</formula>
    </cfRule>
  </conditionalFormatting>
  <conditionalFormatting sqref="O4">
    <cfRule type="expression" dxfId="10699" priority="166">
      <formula>$D$1&lt;O4</formula>
    </cfRule>
    <cfRule type="expression" dxfId="10698" priority="167">
      <formula>$D$1&gt;O4</formula>
    </cfRule>
  </conditionalFormatting>
  <conditionalFormatting sqref="O4">
    <cfRule type="expression" dxfId="10697" priority="168">
      <formula>$D$1&lt;O4</formula>
    </cfRule>
    <cfRule type="expression" dxfId="10696" priority="169">
      <formula>$D$1&gt;O4</formula>
    </cfRule>
  </conditionalFormatting>
  <conditionalFormatting sqref="O4">
    <cfRule type="expression" priority="170">
      <formula>$D$1&lt;O4</formula>
    </cfRule>
    <cfRule type="expression" priority="171">
      <formula>$D$1&gt;O4</formula>
    </cfRule>
  </conditionalFormatting>
  <conditionalFormatting sqref="F5">
    <cfRule type="cellIs" priority="172" operator="equal">
      <formula>5</formula>
    </cfRule>
    <cfRule type="cellIs" dxfId="10695" priority="173" operator="equal">
      <formula>4</formula>
    </cfRule>
    <cfRule type="cellIs" dxfId="10694" priority="174" operator="equal">
      <formula>3</formula>
    </cfRule>
  </conditionalFormatting>
  <conditionalFormatting sqref="F3">
    <cfRule type="expression" dxfId="10693" priority="175">
      <formula>$D$1&lt;F3</formula>
    </cfRule>
    <cfRule type="expression" dxfId="10692" priority="176">
      <formula>$D$1&gt;F3</formula>
    </cfRule>
  </conditionalFormatting>
  <conditionalFormatting sqref="F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F5">
    <cfRule type="cellIs" dxfId="10691" priority="180" operator="equal">
      <formula>5</formula>
    </cfRule>
    <cfRule type="cellIs" dxfId="10690" priority="181" operator="equal">
      <formula>4</formula>
    </cfRule>
    <cfRule type="cellIs" dxfId="10689" priority="182" operator="equal">
      <formula>3</formula>
    </cfRule>
  </conditionalFormatting>
  <conditionalFormatting sqref="F5">
    <cfRule type="cellIs" dxfId="10688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L5">
    <cfRule type="cellIs" priority="186" operator="equal">
      <formula>5</formula>
    </cfRule>
    <cfRule type="cellIs" dxfId="10687" priority="187" operator="equal">
      <formula>4</formula>
    </cfRule>
    <cfRule type="cellIs" dxfId="10686" priority="188" operator="equal">
      <formula>3</formula>
    </cfRule>
  </conditionalFormatting>
  <conditionalFormatting sqref="L4">
    <cfRule type="expression" dxfId="10685" priority="189">
      <formula>$D$1&lt;L4</formula>
    </cfRule>
    <cfRule type="expression" dxfId="10684" priority="190">
      <formula>$D$1&gt;L4</formula>
    </cfRule>
  </conditionalFormatting>
  <conditionalFormatting sqref="L4">
    <cfRule type="expression" priority="191">
      <formula>$D$1&lt;L4</formula>
    </cfRule>
    <cfRule type="expression" priority="192">
      <formula>$D$1&gt;L4</formula>
    </cfRule>
  </conditionalFormatting>
  <conditionalFormatting sqref="L4">
    <cfRule type="expression" priority="193">
      <formula>$D$1&lt;L4</formula>
    </cfRule>
    <cfRule type="expression" priority="194">
      <formula>$D$1&gt;L4</formula>
    </cfRule>
  </conditionalFormatting>
  <conditionalFormatting sqref="L4">
    <cfRule type="expression" priority="195">
      <formula>$D$1&lt;L4</formula>
    </cfRule>
    <cfRule type="expression" priority="196">
      <formula>$D$1&gt;L4</formula>
    </cfRule>
  </conditionalFormatting>
  <conditionalFormatting sqref="L4">
    <cfRule type="expression" dxfId="10683" priority="197">
      <formula>$D$1&lt;L4</formula>
    </cfRule>
    <cfRule type="expression" dxfId="10682" priority="198">
      <formula>$D$1&gt;L4</formula>
    </cfRule>
  </conditionalFormatting>
  <conditionalFormatting sqref="L5">
    <cfRule type="cellIs" dxfId="10681" priority="199" operator="equal">
      <formula>5</formula>
    </cfRule>
    <cfRule type="cellIs" dxfId="10680" priority="200" operator="equal">
      <formula>4</formula>
    </cfRule>
    <cfRule type="cellIs" priority="201" operator="equal">
      <formula>3</formula>
    </cfRule>
  </conditionalFormatting>
  <conditionalFormatting sqref="L4">
    <cfRule type="expression" priority="202">
      <formula>$D$1&lt;L4</formula>
    </cfRule>
    <cfRule type="expression" priority="203">
      <formula>$D$1&gt;L4</formula>
    </cfRule>
  </conditionalFormatting>
  <conditionalFormatting sqref="L5">
    <cfRule type="cellIs" dxfId="10679" priority="204" operator="equal">
      <formula>5</formula>
    </cfRule>
    <cfRule type="cellIs" dxfId="10678" priority="205" operator="equal">
      <formula>4</formula>
    </cfRule>
    <cfRule type="cellIs" dxfId="10677" priority="206" operator="equal">
      <formula>3</formula>
    </cfRule>
  </conditionalFormatting>
  <conditionalFormatting sqref="L4">
    <cfRule type="expression" dxfId="10676" priority="207">
      <formula>$D$1&lt;L4</formula>
    </cfRule>
    <cfRule type="expression" dxfId="10675" priority="208">
      <formula>$D$1&gt;L4</formula>
    </cfRule>
  </conditionalFormatting>
  <conditionalFormatting sqref="L5">
    <cfRule type="cellIs" dxfId="10674" priority="209" operator="equal">
      <formula>5</formula>
    </cfRule>
    <cfRule type="cellIs" dxfId="10673" priority="210" operator="equal">
      <formula>4</formula>
    </cfRule>
    <cfRule type="cellIs" dxfId="10672" priority="211" operator="equal">
      <formula>3</formula>
    </cfRule>
  </conditionalFormatting>
  <conditionalFormatting sqref="L4">
    <cfRule type="expression" priority="212">
      <formula>$D$1&lt;L4</formula>
    </cfRule>
    <cfRule type="expression" priority="213">
      <formula>$D$1&gt;L4</formula>
    </cfRule>
  </conditionalFormatting>
  <conditionalFormatting sqref="L4">
    <cfRule type="expression" priority="214">
      <formula>$D$1&lt;L4</formula>
    </cfRule>
    <cfRule type="expression" dxfId="10671" priority="215">
      <formula>$D$1&gt;L4</formula>
    </cfRule>
  </conditionalFormatting>
  <conditionalFormatting sqref="L4">
    <cfRule type="expression" dxfId="10670" priority="216">
      <formula>$D$1&lt;L4</formula>
    </cfRule>
    <cfRule type="expression" dxfId="10669" priority="217">
      <formula>$D$1&gt;L4</formula>
    </cfRule>
  </conditionalFormatting>
  <conditionalFormatting sqref="L4">
    <cfRule type="expression" dxfId="10668" priority="218">
      <formula>$D$1&lt;L4</formula>
    </cfRule>
    <cfRule type="expression" priority="219">
      <formula>$D$1&gt;L4</formula>
    </cfRule>
  </conditionalFormatting>
  <conditionalFormatting sqref="L4">
    <cfRule type="expression" priority="220">
      <formula>$D$1&lt;L4</formula>
    </cfRule>
    <cfRule type="expression" priority="221">
      <formula>$D$1&gt;L4</formula>
    </cfRule>
  </conditionalFormatting>
  <conditionalFormatting sqref="L4">
    <cfRule type="expression" dxfId="10667" priority="222">
      <formula>$D$1&lt;L4</formula>
    </cfRule>
    <cfRule type="expression" dxfId="10666" priority="223">
      <formula>$D$1&gt;L4</formula>
    </cfRule>
  </conditionalFormatting>
  <conditionalFormatting sqref="L4">
    <cfRule type="expression" dxfId="10665" priority="224">
      <formula>$D$1&lt;L4</formula>
    </cfRule>
    <cfRule type="expression" dxfId="10664" priority="225">
      <formula>$D$1&gt;L4</formula>
    </cfRule>
  </conditionalFormatting>
  <conditionalFormatting sqref="L4">
    <cfRule type="expression" dxfId="10663" priority="226">
      <formula>$D$1&lt;L4</formula>
    </cfRule>
    <cfRule type="expression" dxfId="10662" priority="227">
      <formula>$D$1&gt;L4</formula>
    </cfRule>
  </conditionalFormatting>
  <conditionalFormatting sqref="L4">
    <cfRule type="expression" dxfId="10661" priority="228">
      <formula>$D$1&lt;L4</formula>
    </cfRule>
    <cfRule type="expression" dxfId="10660" priority="229">
      <formula>$D$1&gt;L4</formula>
    </cfRule>
  </conditionalFormatting>
  <conditionalFormatting sqref="L4">
    <cfRule type="expression" dxfId="10659" priority="230">
      <formula>$D$1&lt;L4</formula>
    </cfRule>
    <cfRule type="expression" priority="231">
      <formula>$D$1&gt;L4</formula>
    </cfRule>
  </conditionalFormatting>
  <conditionalFormatting sqref="L4">
    <cfRule type="expression" priority="232">
      <formula>$D$1&lt;L4</formula>
    </cfRule>
    <cfRule type="expression" priority="233">
      <formula>$D$1&gt;L4</formula>
    </cfRule>
  </conditionalFormatting>
  <conditionalFormatting sqref="L4">
    <cfRule type="expression" priority="234">
      <formula>$D$1&lt;L4</formula>
    </cfRule>
    <cfRule type="expression" dxfId="10658" priority="235">
      <formula>$D$1&gt;L4</formula>
    </cfRule>
  </conditionalFormatting>
  <conditionalFormatting sqref="L4">
    <cfRule type="expression" dxfId="10657" priority="236">
      <formula>$D$1&lt;L4</formula>
    </cfRule>
    <cfRule type="expression" dxfId="10656" priority="237">
      <formula>$D$1&gt;L4</formula>
    </cfRule>
  </conditionalFormatting>
  <conditionalFormatting sqref="L4">
    <cfRule type="expression" dxfId="10655" priority="238">
      <formula>$D$1&lt;L4</formula>
    </cfRule>
    <cfRule type="expression" dxfId="10654" priority="239">
      <formula>$D$1&gt;L4</formula>
    </cfRule>
  </conditionalFormatting>
  <conditionalFormatting sqref="L4">
    <cfRule type="expression" dxfId="10653" priority="240">
      <formula>$D$1&lt;L4</formula>
    </cfRule>
    <cfRule type="expression" dxfId="10652" priority="241">
      <formula>$D$1&gt;L4</formula>
    </cfRule>
  </conditionalFormatting>
  <conditionalFormatting sqref="L4">
    <cfRule type="expression" dxfId="10651" priority="242">
      <formula>$D$1&lt;L4</formula>
    </cfRule>
    <cfRule type="expression" dxfId="10650" priority="243">
      <formula>$D$1&gt;L4</formula>
    </cfRule>
  </conditionalFormatting>
  <conditionalFormatting sqref="L4">
    <cfRule type="expression" priority="244">
      <formula>$D$1&lt;L4</formula>
    </cfRule>
    <cfRule type="expression" priority="245">
      <formula>$D$1&gt;L4</formula>
    </cfRule>
  </conditionalFormatting>
  <conditionalFormatting sqref="L4">
    <cfRule type="expression" priority="246">
      <formula>$D$1&lt;L4</formula>
    </cfRule>
    <cfRule type="expression" dxfId="10649" priority="247">
      <formula>$D$1&gt;L4</formula>
    </cfRule>
  </conditionalFormatting>
  <conditionalFormatting sqref="G3">
    <cfRule type="expression" dxfId="10648" priority="248">
      <formula>$D$1&lt;G3</formula>
    </cfRule>
    <cfRule type="expression" dxfId="10647" priority="249">
      <formula>$D$1&gt;G3</formula>
    </cfRule>
  </conditionalFormatting>
  <conditionalFormatting sqref="G3">
    <cfRule type="expression" dxfId="10646" priority="250">
      <formula>$D$1&lt;G3</formula>
    </cfRule>
    <cfRule type="expression" dxfId="10645" priority="251">
      <formula>$D$1&gt;G3</formula>
    </cfRule>
  </conditionalFormatting>
  <conditionalFormatting sqref="G3">
    <cfRule type="expression" dxfId="10644" priority="252">
      <formula>$D$1&lt;G3</formula>
    </cfRule>
    <cfRule type="expression" dxfId="10643" priority="253">
      <formula>$D$1&gt;G3</formula>
    </cfRule>
  </conditionalFormatting>
  <conditionalFormatting sqref="F4">
    <cfRule type="expression" dxfId="10642" priority="254">
      <formula>$D$1&lt;F4</formula>
    </cfRule>
    <cfRule type="expression" dxfId="10641" priority="255">
      <formula>$D$1&gt;F4</formula>
    </cfRule>
  </conditionalFormatting>
  <conditionalFormatting sqref="F4">
    <cfRule type="expression" priority="256">
      <formula>$D$1&lt;F4</formula>
    </cfRule>
    <cfRule type="expression" priority="257">
      <formula>$D$1&gt;F4</formula>
    </cfRule>
  </conditionalFormatting>
  <conditionalFormatting sqref="F4">
    <cfRule type="expression" priority="258">
      <formula>$D$1&lt;F4</formula>
    </cfRule>
    <cfRule type="expression" dxfId="10640" priority="259">
      <formula>$D$1&gt;F4</formula>
    </cfRule>
  </conditionalFormatting>
  <conditionalFormatting sqref="F4">
    <cfRule type="expression" dxfId="10639" priority="260">
      <formula>$D$1&lt;F4</formula>
    </cfRule>
    <cfRule type="expression" priority="261">
      <formula>$D$1&gt;F4</formula>
    </cfRule>
  </conditionalFormatting>
  <conditionalFormatting sqref="F4">
    <cfRule type="expression" priority="262">
      <formula>$D$1&lt;F4</formula>
    </cfRule>
    <cfRule type="expression" priority="263">
      <formula>$D$1&gt;F4</formula>
    </cfRule>
  </conditionalFormatting>
  <conditionalFormatting sqref="F4">
    <cfRule type="expression" priority="264">
      <formula>$D$1&lt;F4</formula>
    </cfRule>
    <cfRule type="expression" priority="265">
      <formula>$D$1&gt;F4</formula>
    </cfRule>
  </conditionalFormatting>
  <conditionalFormatting sqref="F4">
    <cfRule type="expression" priority="266">
      <formula>$D$1&lt;F4</formula>
    </cfRule>
    <cfRule type="expression" dxfId="10638" priority="267">
      <formula>$D$1&gt;F4</formula>
    </cfRule>
  </conditionalFormatting>
  <conditionalFormatting sqref="F4">
    <cfRule type="expression" dxfId="10637" priority="268">
      <formula>$D$1&lt;F4</formula>
    </cfRule>
    <cfRule type="expression" dxfId="10636" priority="269">
      <formula>$D$1&gt;F4</formula>
    </cfRule>
  </conditionalFormatting>
  <conditionalFormatting sqref="F4">
    <cfRule type="expression" dxfId="10635" priority="270">
      <formula>$D$1&lt;F4</formula>
    </cfRule>
    <cfRule type="expression" dxfId="10634" priority="271">
      <formula>$D$1&gt;F4</formula>
    </cfRule>
  </conditionalFormatting>
  <conditionalFormatting sqref="F4">
    <cfRule type="expression" dxfId="10633" priority="272">
      <formula>$D$1&lt;F4</formula>
    </cfRule>
    <cfRule type="expression" priority="273">
      <formula>$D$1&gt;F4</formula>
    </cfRule>
  </conditionalFormatting>
  <conditionalFormatting sqref="F4">
    <cfRule type="expression" priority="274">
      <formula>$D$1&lt;F4</formula>
    </cfRule>
    <cfRule type="expression" priority="275">
      <formula>$D$1&gt;F4</formula>
    </cfRule>
  </conditionalFormatting>
  <conditionalFormatting sqref="F4">
    <cfRule type="expression" dxfId="10632" priority="276">
      <formula>$D$1&lt;F4</formula>
    </cfRule>
    <cfRule type="expression" dxfId="10631" priority="277">
      <formula>$D$1&gt;F4</formula>
    </cfRule>
  </conditionalFormatting>
  <conditionalFormatting sqref="F4">
    <cfRule type="expression" priority="278">
      <formula>$D$1&lt;F4</formula>
    </cfRule>
    <cfRule type="expression" priority="279">
      <formula>$D$1&gt;F4</formula>
    </cfRule>
  </conditionalFormatting>
  <conditionalFormatting sqref="F4">
    <cfRule type="expression" priority="280">
      <formula>$D$1&lt;F4</formula>
    </cfRule>
    <cfRule type="expression" dxfId="10630" priority="281">
      <formula>$D$1&gt;F4</formula>
    </cfRule>
  </conditionalFormatting>
  <conditionalFormatting sqref="F4">
    <cfRule type="expression" dxfId="10629" priority="282">
      <formula>$D$1&lt;F4</formula>
    </cfRule>
    <cfRule type="expression" priority="283">
      <formula>$D$1&gt;F4</formula>
    </cfRule>
  </conditionalFormatting>
  <conditionalFormatting sqref="F4">
    <cfRule type="expression" priority="284">
      <formula>$D$1&lt;F4</formula>
    </cfRule>
    <cfRule type="expression" priority="285">
      <formula>$D$1&gt;F4</formula>
    </cfRule>
  </conditionalFormatting>
  <conditionalFormatting sqref="F4">
    <cfRule type="expression" dxfId="10628" priority="286">
      <formula>$D$1&lt;F4</formula>
    </cfRule>
    <cfRule type="expression" dxfId="10627" priority="287">
      <formula>$D$1&gt;F4</formula>
    </cfRule>
  </conditionalFormatting>
  <conditionalFormatting sqref="F4">
    <cfRule type="expression" dxfId="10626" priority="288">
      <formula>$D$1&lt;F4</formula>
    </cfRule>
    <cfRule type="expression" dxfId="10625" priority="289">
      <formula>$D$1&gt;F4</formula>
    </cfRule>
  </conditionalFormatting>
  <conditionalFormatting sqref="F4">
    <cfRule type="expression" dxfId="10624" priority="290">
      <formula>$D$1&lt;F4</formula>
    </cfRule>
    <cfRule type="expression" dxfId="10623" priority="291">
      <formula>$D$1&gt;F4</formula>
    </cfRule>
  </conditionalFormatting>
  <conditionalFormatting sqref="F4">
    <cfRule type="expression" priority="292">
      <formula>$D$1&lt;F4</formula>
    </cfRule>
    <cfRule type="expression" priority="293">
      <formula>$D$1&gt;F4</formula>
    </cfRule>
  </conditionalFormatting>
  <conditionalFormatting sqref="K3:L3">
    <cfRule type="expression" priority="294">
      <formula>$D$1&lt;K3</formula>
    </cfRule>
    <cfRule type="expression" dxfId="10622" priority="295">
      <formula>$D$1&gt;K3</formula>
    </cfRule>
  </conditionalFormatting>
  <conditionalFormatting sqref="N5">
    <cfRule type="cellIs" dxfId="10621" priority="296" operator="equal">
      <formula>5</formula>
    </cfRule>
    <cfRule type="cellIs" dxfId="10620" priority="297" operator="equal">
      <formula>4</formula>
    </cfRule>
    <cfRule type="cellIs" dxfId="10619" priority="298" operator="equal">
      <formula>3</formula>
    </cfRule>
  </conditionalFormatting>
  <conditionalFormatting sqref="N4">
    <cfRule type="expression" dxfId="10618" priority="299">
      <formula>$D$1&lt;N4</formula>
    </cfRule>
    <cfRule type="expression" dxfId="10617" priority="300">
      <formula>$D$1&gt;N4</formula>
    </cfRule>
  </conditionalFormatting>
  <conditionalFormatting sqref="I5">
    <cfRule type="cellIs" dxfId="10616" priority="301" operator="equal">
      <formula>5</formula>
    </cfRule>
    <cfRule type="cellIs" dxfId="10615" priority="302" operator="equal">
      <formula>4</formula>
    </cfRule>
    <cfRule type="cellIs" dxfId="10614" priority="303" operator="equal">
      <formula>3</formula>
    </cfRule>
  </conditionalFormatting>
  <conditionalFormatting sqref="N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N4">
    <cfRule type="expression" dxfId="10613" priority="307">
      <formula>$D$1&lt;N4</formula>
    </cfRule>
    <cfRule type="expression" dxfId="10612" priority="308">
      <formula>$D$1&gt;N4</formula>
    </cfRule>
  </conditionalFormatting>
  <conditionalFormatting sqref="N5">
    <cfRule type="cellIs" priority="309" operator="equal">
      <formula>5</formula>
    </cfRule>
    <cfRule type="cellIs" priority="310" operator="equal">
      <formula>4</formula>
    </cfRule>
    <cfRule type="cellIs" priority="311" operator="equal">
      <formula>3</formula>
    </cfRule>
  </conditionalFormatting>
  <conditionalFormatting sqref="N4">
    <cfRule type="expression" priority="312">
      <formula>$D$1&lt;N4</formula>
    </cfRule>
    <cfRule type="expression" priority="313">
      <formula>$D$1&gt;N4</formula>
    </cfRule>
  </conditionalFormatting>
  <conditionalFormatting sqref="N5">
    <cfRule type="cellIs" priority="314" operator="equal">
      <formula>5</formula>
    </cfRule>
    <cfRule type="cellIs" dxfId="10611" priority="315" operator="equal">
      <formula>4</formula>
    </cfRule>
    <cfRule type="cellIs" dxfId="10610" priority="316" operator="equal">
      <formula>3</formula>
    </cfRule>
  </conditionalFormatting>
  <conditionalFormatting sqref="N4">
    <cfRule type="expression" dxfId="10609" priority="317">
      <formula>$D$1&lt;N4</formula>
    </cfRule>
    <cfRule type="expression" dxfId="10608" priority="318">
      <formula>$D$1&gt;N4</formula>
    </cfRule>
  </conditionalFormatting>
  <conditionalFormatting sqref="N4">
    <cfRule type="expression" dxfId="10607" priority="319">
      <formula>$D$1&lt;N4</formula>
    </cfRule>
    <cfRule type="expression" dxfId="10606" priority="320">
      <formula>$D$1&gt;N4</formula>
    </cfRule>
  </conditionalFormatting>
  <conditionalFormatting sqref="N4">
    <cfRule type="expression" priority="321">
      <formula>$D$1&lt;N4</formula>
    </cfRule>
    <cfRule type="expression" priority="322">
      <formula>$D$1&gt;N4</formula>
    </cfRule>
  </conditionalFormatting>
  <conditionalFormatting sqref="N4">
    <cfRule type="expression" priority="323">
      <formula>$D$1&lt;N4</formula>
    </cfRule>
    <cfRule type="expression" dxfId="10605" priority="324">
      <formula>$D$1&gt;N4</formula>
    </cfRule>
  </conditionalFormatting>
  <conditionalFormatting sqref="N4">
    <cfRule type="expression" dxfId="10604" priority="325">
      <formula>$D$1&lt;N4</formula>
    </cfRule>
    <cfRule type="expression" priority="326">
      <formula>$D$1&gt;N4</formula>
    </cfRule>
  </conditionalFormatting>
  <conditionalFormatting sqref="N4">
    <cfRule type="expression" priority="327">
      <formula>$D$1&lt;N4</formula>
    </cfRule>
    <cfRule type="expression" priority="328">
      <formula>$D$1&gt;N4</formula>
    </cfRule>
  </conditionalFormatting>
  <conditionalFormatting sqref="N4">
    <cfRule type="expression" dxfId="10603" priority="329">
      <formula>$D$1&lt;N4</formula>
    </cfRule>
    <cfRule type="expression" dxfId="10602" priority="330">
      <formula>$D$1&gt;N4</formula>
    </cfRule>
  </conditionalFormatting>
  <conditionalFormatting sqref="N4">
    <cfRule type="expression" priority="331">
      <formula>$D$1&lt;N4</formula>
    </cfRule>
    <cfRule type="expression" priority="332">
      <formula>$D$1&gt;N4</formula>
    </cfRule>
  </conditionalFormatting>
  <conditionalFormatting sqref="K3:L3">
    <cfRule type="expression" priority="333">
      <formula>$D$1&lt;K3</formula>
    </cfRule>
    <cfRule type="expression" dxfId="10601" priority="334">
      <formula>$D$1&gt;K3</formula>
    </cfRule>
  </conditionalFormatting>
  <conditionalFormatting sqref="N4">
    <cfRule type="expression" dxfId="10600" priority="335">
      <formula>$D$1&lt;N4</formula>
    </cfRule>
    <cfRule type="expression" dxfId="10599" priority="336">
      <formula>$D$1&gt;N4</formula>
    </cfRule>
  </conditionalFormatting>
  <conditionalFormatting sqref="O5">
    <cfRule type="cellIs" dxfId="10598" priority="337" operator="equal">
      <formula>5</formula>
    </cfRule>
    <cfRule type="cellIs" dxfId="10597" priority="338" operator="equal">
      <formula>4</formula>
    </cfRule>
    <cfRule type="cellIs" dxfId="10596" priority="339" operator="equal">
      <formula>3</formula>
    </cfRule>
  </conditionalFormatting>
  <conditionalFormatting sqref="O4">
    <cfRule type="expression" priority="340">
      <formula>$D$1&lt;O4</formula>
    </cfRule>
    <cfRule type="expression" priority="341">
      <formula>$D$1&gt;O4</formula>
    </cfRule>
  </conditionalFormatting>
  <conditionalFormatting sqref="P5">
    <cfRule type="cellIs" priority="342" operator="equal">
      <formula>5</formula>
    </cfRule>
    <cfRule type="cellIs" dxfId="10595" priority="343" operator="equal">
      <formula>4</formula>
    </cfRule>
    <cfRule type="cellIs" dxfId="10594" priority="344" operator="equal">
      <formula>3</formula>
    </cfRule>
  </conditionalFormatting>
  <conditionalFormatting sqref="P4">
    <cfRule type="expression" dxfId="10593" priority="345">
      <formula>$D$1&lt;P4</formula>
    </cfRule>
    <cfRule type="expression" dxfId="10592" priority="346">
      <formula>$D$1&gt;P4</formula>
    </cfRule>
  </conditionalFormatting>
  <conditionalFormatting sqref="P5">
    <cfRule type="cellIs" priority="347" operator="equal">
      <formula>5</formula>
    </cfRule>
    <cfRule type="cellIs" priority="348" operator="equal">
      <formula>4</formula>
    </cfRule>
    <cfRule type="cellIs" priority="349" operator="equal">
      <formula>3</formula>
    </cfRule>
  </conditionalFormatting>
  <conditionalFormatting sqref="P4">
    <cfRule type="expression" dxfId="10591" priority="350">
      <formula>$D$1&lt;P4</formula>
    </cfRule>
    <cfRule type="expression" dxfId="10590" priority="351">
      <formula>$D$1&gt;P4</formula>
    </cfRule>
  </conditionalFormatting>
  <conditionalFormatting sqref="P4">
    <cfRule type="expression" priority="352">
      <formula>$D$1&lt;P4</formula>
    </cfRule>
    <cfRule type="expression" priority="353">
      <formula>$D$1&gt;P4</formula>
    </cfRule>
  </conditionalFormatting>
  <conditionalFormatting sqref="P4">
    <cfRule type="expression" priority="354">
      <formula>$D$1&lt;P4</formula>
    </cfRule>
    <cfRule type="expression" priority="355">
      <formula>$D$1&gt;P4</formula>
    </cfRule>
  </conditionalFormatting>
  <conditionalFormatting sqref="I3">
    <cfRule type="expression" priority="356">
      <formula>$D$1&lt;I3</formula>
    </cfRule>
    <cfRule type="expression" priority="357">
      <formula>$D$1&gt;I3</formula>
    </cfRule>
  </conditionalFormatting>
  <conditionalFormatting sqref="K3:L3">
    <cfRule type="expression" dxfId="10589" priority="358">
      <formula>$D$1&lt;K3</formula>
    </cfRule>
    <cfRule type="expression" dxfId="10588" priority="359">
      <formula>$D$1&gt;K3</formula>
    </cfRule>
  </conditionalFormatting>
  <conditionalFormatting sqref="I4">
    <cfRule type="expression" dxfId="10587" priority="360">
      <formula>$D$1&lt;I4</formula>
    </cfRule>
    <cfRule type="expression" dxfId="10586" priority="361">
      <formula>$D$1&gt;I4</formula>
    </cfRule>
  </conditionalFormatting>
  <conditionalFormatting sqref="I4">
    <cfRule type="expression" dxfId="10585" priority="362">
      <formula>$D$1&lt;I4</formula>
    </cfRule>
    <cfRule type="expression" dxfId="10584" priority="363">
      <formula>$D$1&gt;I4</formula>
    </cfRule>
  </conditionalFormatting>
  <conditionalFormatting sqref="I4">
    <cfRule type="expression" dxfId="10583" priority="364">
      <formula>$D$1&lt;I4</formula>
    </cfRule>
    <cfRule type="expression" dxfId="10582" priority="365">
      <formula>$D$1&gt;I4</formula>
    </cfRule>
  </conditionalFormatting>
  <conditionalFormatting sqref="I4">
    <cfRule type="expression" dxfId="10581" priority="366">
      <formula>$D$1&lt;I4</formula>
    </cfRule>
    <cfRule type="expression" dxfId="10580" priority="367">
      <formula>$D$1&gt;I4</formula>
    </cfRule>
  </conditionalFormatting>
  <conditionalFormatting sqref="I3">
    <cfRule type="expression" dxfId="10579" priority="368">
      <formula>$D$1&lt;I3</formula>
    </cfRule>
    <cfRule type="expression" dxfId="10578" priority="369">
      <formula>$D$1&gt;I3</formula>
    </cfRule>
  </conditionalFormatting>
  <conditionalFormatting sqref="I4">
    <cfRule type="expression" dxfId="10577" priority="370">
      <formula>$D$1&lt;I4</formula>
    </cfRule>
    <cfRule type="expression" dxfId="10576" priority="371">
      <formula>$D$1&gt;I4</formula>
    </cfRule>
  </conditionalFormatting>
  <conditionalFormatting sqref="I4">
    <cfRule type="expression" priority="372">
      <formula>$D$1&lt;I4</formula>
    </cfRule>
    <cfRule type="expression" priority="373">
      <formula>$D$1&gt;I4</formula>
    </cfRule>
  </conditionalFormatting>
  <conditionalFormatting sqref="I4">
    <cfRule type="expression" priority="374">
      <formula>$D$1&lt;I4</formula>
    </cfRule>
    <cfRule type="expression" dxfId="10575" priority="375">
      <formula>$D$1&gt;I4</formula>
    </cfRule>
  </conditionalFormatting>
  <conditionalFormatting sqref="I5">
    <cfRule type="cellIs" dxfId="10574" priority="376" operator="equal">
      <formula>5</formula>
    </cfRule>
    <cfRule type="cellIs" dxfId="10573" priority="377" operator="equal">
      <formula>4</formula>
    </cfRule>
    <cfRule type="cellIs" dxfId="10572" priority="378" operator="equal">
      <formula>3</formula>
    </cfRule>
  </conditionalFormatting>
  <conditionalFormatting sqref="I4">
    <cfRule type="expression" dxfId="10571" priority="379">
      <formula>$D$1&lt;I4</formula>
    </cfRule>
    <cfRule type="expression" dxfId="10570" priority="380">
      <formula>$D$1&gt;I4</formula>
    </cfRule>
  </conditionalFormatting>
  <conditionalFormatting sqref="I4">
    <cfRule type="expression" dxfId="10569" priority="381">
      <formula>$D$1&lt;I4</formula>
    </cfRule>
    <cfRule type="expression" dxfId="10568" priority="382">
      <formula>$D$1&gt;I4</formula>
    </cfRule>
  </conditionalFormatting>
  <conditionalFormatting sqref="I4">
    <cfRule type="expression" dxfId="10567" priority="383">
      <formula>$D$1&lt;I4</formula>
    </cfRule>
    <cfRule type="expression" dxfId="10566" priority="384">
      <formula>$D$1&gt;I4</formula>
    </cfRule>
  </conditionalFormatting>
  <conditionalFormatting sqref="I4">
    <cfRule type="expression" dxfId="10565" priority="385">
      <formula>$D$1&lt;I4</formula>
    </cfRule>
    <cfRule type="expression" dxfId="10564" priority="386">
      <formula>$D$1&gt;I4</formula>
    </cfRule>
  </conditionalFormatting>
  <conditionalFormatting sqref="I4">
    <cfRule type="expression" priority="387">
      <formula>$D$1&lt;I4</formula>
    </cfRule>
    <cfRule type="expression" priority="388">
      <formula>$D$1&gt;I4</formula>
    </cfRule>
  </conditionalFormatting>
  <conditionalFormatting sqref="I4">
    <cfRule type="expression" priority="389">
      <formula>$D$1&lt;I4</formula>
    </cfRule>
    <cfRule type="expression" priority="390">
      <formula>$D$1&gt;I4</formula>
    </cfRule>
  </conditionalFormatting>
  <conditionalFormatting sqref="J3">
    <cfRule type="expression" priority="391">
      <formula>$D$1&lt;J3</formula>
    </cfRule>
    <cfRule type="expression" dxfId="10563" priority="392">
      <formula>$D$1&gt;J3</formula>
    </cfRule>
  </conditionalFormatting>
  <conditionalFormatting sqref="I5">
    <cfRule type="cellIs" dxfId="10562" priority="393" operator="equal">
      <formula>5</formula>
    </cfRule>
    <cfRule type="cellIs" dxfId="10561" priority="394" operator="equal">
      <formula>4</formula>
    </cfRule>
    <cfRule type="cellIs" dxfId="10560" priority="395" operator="equal">
      <formula>3</formula>
    </cfRule>
  </conditionalFormatting>
  <conditionalFormatting sqref="I4">
    <cfRule type="expression" dxfId="10559" priority="396">
      <formula>$D$1&lt;I4</formula>
    </cfRule>
    <cfRule type="expression" dxfId="10558" priority="397">
      <formula>$D$1&gt;I4</formula>
    </cfRule>
  </conditionalFormatting>
  <conditionalFormatting sqref="I5">
    <cfRule type="cellIs" dxfId="10557" priority="398" operator="equal">
      <formula>5</formula>
    </cfRule>
    <cfRule type="cellIs" dxfId="10556" priority="399" operator="equal">
      <formula>4</formula>
    </cfRule>
    <cfRule type="cellIs" dxfId="10555" priority="400" operator="equal">
      <formula>3</formula>
    </cfRule>
  </conditionalFormatting>
  <conditionalFormatting sqref="I4">
    <cfRule type="expression" priority="401">
      <formula>$D$1&lt;I4</formula>
    </cfRule>
    <cfRule type="expression" priority="402">
      <formula>$D$1&gt;I4</formula>
    </cfRule>
  </conditionalFormatting>
  <conditionalFormatting sqref="I5">
    <cfRule type="cellIs" priority="403" operator="equal">
      <formula>5</formula>
    </cfRule>
    <cfRule type="cellIs" dxfId="10554" priority="404" operator="equal">
      <formula>4</formula>
    </cfRule>
    <cfRule type="cellIs" dxfId="10553" priority="405" operator="equal">
      <formula>3</formula>
    </cfRule>
  </conditionalFormatting>
  <conditionalFormatting sqref="I4">
    <cfRule type="expression" priority="406">
      <formula>$D$1&lt;I4</formula>
    </cfRule>
    <cfRule type="expression" priority="407">
      <formula>$D$1&gt;I4</formula>
    </cfRule>
  </conditionalFormatting>
  <conditionalFormatting sqref="I5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I4">
    <cfRule type="expression" priority="411">
      <formula>$D$1&lt;I4</formula>
    </cfRule>
    <cfRule type="expression" dxfId="10552" priority="412">
      <formula>$D$1&gt;I4</formula>
    </cfRule>
  </conditionalFormatting>
  <conditionalFormatting sqref="I5">
    <cfRule type="cellIs" dxfId="10551" priority="413" operator="equal">
      <formula>5</formula>
    </cfRule>
    <cfRule type="cellIs" dxfId="10550" priority="414" operator="equal">
      <formula>4</formula>
    </cfRule>
    <cfRule type="cellIs" dxfId="10549" priority="415" operator="equal">
      <formula>3</formula>
    </cfRule>
  </conditionalFormatting>
  <conditionalFormatting sqref="I4">
    <cfRule type="expression" dxfId="10548" priority="416">
      <formula>$D$1&lt;I4</formula>
    </cfRule>
    <cfRule type="expression" dxfId="10547" priority="417">
      <formula>$D$1&gt;I4</formula>
    </cfRule>
  </conditionalFormatting>
  <conditionalFormatting sqref="J3">
    <cfRule type="expression" priority="418">
      <formula>$D$1&lt;J3</formula>
    </cfRule>
    <cfRule type="expression" priority="419">
      <formula>$D$1&gt;J3</formula>
    </cfRule>
  </conditionalFormatting>
  <conditionalFormatting sqref="N5">
    <cfRule type="cellIs" priority="420" operator="equal">
      <formula>5</formula>
    </cfRule>
    <cfRule type="cellIs" dxfId="10546" priority="421" operator="equal">
      <formula>4</formula>
    </cfRule>
    <cfRule type="cellIs" dxfId="10545" priority="422" operator="equal">
      <formula>3</formula>
    </cfRule>
  </conditionalFormatting>
  <conditionalFormatting sqref="N4">
    <cfRule type="expression" priority="423">
      <formula>$D$1&lt;N4</formula>
    </cfRule>
    <cfRule type="expression" priority="424">
      <formula>$D$1&gt;N4</formula>
    </cfRule>
  </conditionalFormatting>
  <conditionalFormatting sqref="N5">
    <cfRule type="cellIs" priority="425" operator="equal">
      <formula>5</formula>
    </cfRule>
    <cfRule type="cellIs" dxfId="10544" priority="426" operator="equal">
      <formula>4</formula>
    </cfRule>
    <cfRule type="cellIs" dxfId="10543" priority="427" operator="equal">
      <formula>3</formula>
    </cfRule>
  </conditionalFormatting>
  <conditionalFormatting sqref="N4">
    <cfRule type="expression" priority="428">
      <formula>$D$1&lt;N4</formula>
    </cfRule>
    <cfRule type="expression" priority="429">
      <formula>$D$1&gt;N4</formula>
    </cfRule>
  </conditionalFormatting>
  <conditionalFormatting sqref="N4">
    <cfRule type="expression" priority="430">
      <formula>$D$1&lt;N4</formula>
    </cfRule>
    <cfRule type="expression" dxfId="10542" priority="431">
      <formula>$D$1&gt;N4</formula>
    </cfRule>
  </conditionalFormatting>
  <conditionalFormatting sqref="N4">
    <cfRule type="expression" dxfId="10541" priority="432">
      <formula>$D$1&lt;N4</formula>
    </cfRule>
    <cfRule type="expression" dxfId="10540" priority="433">
      <formula>$D$1&gt;N4</formula>
    </cfRule>
  </conditionalFormatting>
  <conditionalFormatting sqref="N5">
    <cfRule type="cellIs" dxfId="10539" priority="434" operator="equal">
      <formula>5</formula>
    </cfRule>
    <cfRule type="cellIs" dxfId="10538" priority="435" operator="equal">
      <formula>4</formula>
    </cfRule>
    <cfRule type="cellIs" dxfId="10537" priority="436" operator="equal">
      <formula>3</formula>
    </cfRule>
  </conditionalFormatting>
  <conditionalFormatting sqref="N4">
    <cfRule type="expression" priority="437">
      <formula>$D$1&lt;N4</formula>
    </cfRule>
    <cfRule type="expression" priority="438">
      <formula>$D$1&gt;N4</formula>
    </cfRule>
  </conditionalFormatting>
  <conditionalFormatting sqref="O5">
    <cfRule type="cellIs" priority="439" operator="equal">
      <formula>5</formula>
    </cfRule>
    <cfRule type="cellIs" dxfId="10536" priority="440" operator="equal">
      <formula>4</formula>
    </cfRule>
    <cfRule type="cellIs" dxfId="10535" priority="441" operator="equal">
      <formula>3</formula>
    </cfRule>
  </conditionalFormatting>
  <conditionalFormatting sqref="O4">
    <cfRule type="expression" dxfId="10534" priority="442">
      <formula>$D$1&lt;O4</formula>
    </cfRule>
    <cfRule type="expression" dxfId="10533" priority="443">
      <formula>$D$1&gt;O4</formula>
    </cfRule>
  </conditionalFormatting>
  <conditionalFormatting sqref="O5">
    <cfRule type="cellIs" priority="444" operator="equal">
      <formula>5</formula>
    </cfRule>
    <cfRule type="cellIs" priority="445" operator="equal">
      <formula>4</formula>
    </cfRule>
    <cfRule type="cellIs" priority="446" operator="equal">
      <formula>3</formula>
    </cfRule>
  </conditionalFormatting>
  <conditionalFormatting sqref="O4">
    <cfRule type="expression" dxfId="10532" priority="447">
      <formula>$D$1&lt;O4</formula>
    </cfRule>
    <cfRule type="expression" dxfId="10531" priority="448">
      <formula>$D$1&gt;O4</formula>
    </cfRule>
  </conditionalFormatting>
  <conditionalFormatting sqref="O4">
    <cfRule type="expression" priority="449">
      <formula>$D$1&lt;O4</formula>
    </cfRule>
    <cfRule type="expression" priority="450">
      <formula>$D$1&gt;O4</formula>
    </cfRule>
  </conditionalFormatting>
  <conditionalFormatting sqref="O4">
    <cfRule type="expression" priority="451">
      <formula>$D$1&lt;O4</formula>
    </cfRule>
    <cfRule type="expression" priority="452">
      <formula>$D$1&gt;O4</formula>
    </cfRule>
  </conditionalFormatting>
  <conditionalFormatting sqref="P5">
    <cfRule type="cellIs" priority="453" operator="equal">
      <formula>5</formula>
    </cfRule>
    <cfRule type="cellIs" priority="454" operator="equal">
      <formula>4</formula>
    </cfRule>
    <cfRule type="cellIs" dxfId="10530" priority="455" operator="equal">
      <formula>3</formula>
    </cfRule>
  </conditionalFormatting>
  <conditionalFormatting sqref="P5">
    <cfRule type="cellIs" dxfId="10529" priority="456" operator="equal">
      <formula>5</formula>
    </cfRule>
    <cfRule type="cellIs" dxfId="10528" priority="457" operator="equal">
      <formula>4</formula>
    </cfRule>
    <cfRule type="cellIs" dxfId="10527" priority="458" operator="equal">
      <formula>3</formula>
    </cfRule>
  </conditionalFormatting>
  <conditionalFormatting sqref="P3:P4">
    <cfRule type="expression" dxfId="10526" priority="459">
      <formula>$D$1&lt;P3</formula>
    </cfRule>
    <cfRule type="expression" dxfId="10525" priority="460">
      <formula>$D$1&gt;P3</formula>
    </cfRule>
  </conditionalFormatting>
  <conditionalFormatting sqref="P5">
    <cfRule type="cellIs" dxfId="10524" priority="461" operator="equal">
      <formula>5</formula>
    </cfRule>
    <cfRule type="cellIs" dxfId="10523" priority="462" operator="equal">
      <formula>4</formula>
    </cfRule>
    <cfRule type="cellIs" dxfId="10522" priority="463" operator="equal">
      <formula>3</formula>
    </cfRule>
  </conditionalFormatting>
  <conditionalFormatting sqref="P3:P4">
    <cfRule type="expression" dxfId="10521" priority="464">
      <formula>$D$1&lt;P3</formula>
    </cfRule>
    <cfRule type="expression" dxfId="10520" priority="465">
      <formula>$D$1&gt;P3</formula>
    </cfRule>
  </conditionalFormatting>
  <conditionalFormatting sqref="P4">
    <cfRule type="expression" dxfId="10519" priority="466">
      <formula>$D$1&lt;P4</formula>
    </cfRule>
    <cfRule type="expression" dxfId="10518" priority="467">
      <formula>$D$1&gt;P4</formula>
    </cfRule>
  </conditionalFormatting>
  <conditionalFormatting sqref="P4">
    <cfRule type="expression" dxfId="10517" priority="468">
      <formula>$D$1&lt;P4</formula>
    </cfRule>
    <cfRule type="expression" priority="469">
      <formula>$D$1&gt;P4</formula>
    </cfRule>
  </conditionalFormatting>
  <conditionalFormatting sqref="P4">
    <cfRule type="expression" priority="470">
      <formula>$D$1&lt;P4</formula>
    </cfRule>
    <cfRule type="expression" priority="471">
      <formula>$D$1&gt;P4</formula>
    </cfRule>
  </conditionalFormatting>
  <conditionalFormatting sqref="P5">
    <cfRule type="cellIs" dxfId="10516" priority="472" operator="equal">
      <formula>5</formula>
    </cfRule>
    <cfRule type="cellIs" dxfId="10515" priority="473" operator="equal">
      <formula>4</formula>
    </cfRule>
    <cfRule type="cellIs" dxfId="10514" priority="474" operator="equal">
      <formula>3</formula>
    </cfRule>
  </conditionalFormatting>
  <conditionalFormatting sqref="P4">
    <cfRule type="expression" dxfId="10513" priority="475">
      <formula>$D$1&lt;P4</formula>
    </cfRule>
    <cfRule type="expression" priority="476">
      <formula>$D$1&gt;P4</formula>
    </cfRule>
  </conditionalFormatting>
  <conditionalFormatting sqref="P5">
    <cfRule type="cellIs" priority="477" operator="equal">
      <formula>5</formula>
    </cfRule>
    <cfRule type="cellIs" priority="478" operator="equal">
      <formula>4</formula>
    </cfRule>
    <cfRule type="cellIs" dxfId="10512" priority="479" operator="equal">
      <formula>3</formula>
    </cfRule>
  </conditionalFormatting>
  <conditionalFormatting sqref="P3:P4">
    <cfRule type="expression" dxfId="10511" priority="480">
      <formula>$D$1&lt;P3</formula>
    </cfRule>
    <cfRule type="expression" dxfId="10510" priority="481">
      <formula>$D$1&gt;P3</formula>
    </cfRule>
  </conditionalFormatting>
  <conditionalFormatting sqref="P5">
    <cfRule type="cellIs" dxfId="10509" priority="482" operator="equal">
      <formula>5</formula>
    </cfRule>
    <cfRule type="cellIs" dxfId="10508" priority="483" operator="equal">
      <formula>4</formula>
    </cfRule>
    <cfRule type="cellIs" dxfId="10507" priority="484" operator="equal">
      <formula>3</formula>
    </cfRule>
  </conditionalFormatting>
  <conditionalFormatting sqref="P3:P4">
    <cfRule type="expression" dxfId="10506" priority="485">
      <formula>$D$1&lt;P3</formula>
    </cfRule>
    <cfRule type="expression" dxfId="10505" priority="486">
      <formula>$D$1&gt;P3</formula>
    </cfRule>
  </conditionalFormatting>
  <conditionalFormatting sqref="P5">
    <cfRule type="cellIs" dxfId="10504" priority="487" operator="equal">
      <formula>5</formula>
    </cfRule>
    <cfRule type="cellIs" priority="488" operator="equal">
      <formula>4</formula>
    </cfRule>
    <cfRule type="cellIs" priority="489" operator="equal">
      <formula>3</formula>
    </cfRule>
  </conditionalFormatting>
  <conditionalFormatting sqref="P4">
    <cfRule type="expression" priority="490">
      <formula>$D$1&lt;P4</formula>
    </cfRule>
    <cfRule type="expression" dxfId="10503" priority="491">
      <formula>$D$1&gt;P4</formula>
    </cfRule>
  </conditionalFormatting>
  <conditionalFormatting sqref="P4">
    <cfRule type="expression" dxfId="10502" priority="492">
      <formula>$D$1&lt;P4</formula>
    </cfRule>
    <cfRule type="expression" priority="493">
      <formula>$D$1&gt;P4</formula>
    </cfRule>
  </conditionalFormatting>
  <conditionalFormatting sqref="P4">
    <cfRule type="expression" priority="494">
      <formula>$D$1&lt;P4</formula>
    </cfRule>
    <cfRule type="expression" priority="495">
      <formula>$D$1&gt;P4</formula>
    </cfRule>
  </conditionalFormatting>
  <conditionalFormatting sqref="P4">
    <cfRule type="expression" priority="496">
      <formula>$D$1&lt;P4</formula>
    </cfRule>
    <cfRule type="expression" priority="497">
      <formula>$D$1&gt;P4</formula>
    </cfRule>
  </conditionalFormatting>
  <conditionalFormatting sqref="P4">
    <cfRule type="expression" priority="498">
      <formula>$D$1&lt;P4</formula>
    </cfRule>
    <cfRule type="expression" dxfId="10501" priority="499">
      <formula>$D$1&gt;P4</formula>
    </cfRule>
  </conditionalFormatting>
  <conditionalFormatting sqref="P4">
    <cfRule type="expression" dxfId="10500" priority="500">
      <formula>$D$1&lt;P4</formula>
    </cfRule>
    <cfRule type="expression" dxfId="10499" priority="501">
      <formula>$D$1&gt;P4</formula>
    </cfRule>
  </conditionalFormatting>
  <conditionalFormatting sqref="P4">
    <cfRule type="expression" dxfId="10498" priority="502">
      <formula>$D$1&lt;P4</formula>
    </cfRule>
    <cfRule type="expression" dxfId="10497" priority="503">
      <formula>$D$1&gt;P4</formula>
    </cfRule>
  </conditionalFormatting>
  <conditionalFormatting sqref="P4">
    <cfRule type="expression" dxfId="10496" priority="504">
      <formula>$D$1&lt;P4</formula>
    </cfRule>
    <cfRule type="expression" priority="505">
      <formula>$D$1&gt;P4</formula>
    </cfRule>
  </conditionalFormatting>
  <conditionalFormatting sqref="P5">
    <cfRule type="cellIs" priority="506" operator="equal">
      <formula>5</formula>
    </cfRule>
    <cfRule type="cellIs" priority="507" operator="equal">
      <formula>4</formula>
    </cfRule>
    <cfRule type="cellIs" dxfId="10495" priority="508" operator="equal">
      <formula>3</formula>
    </cfRule>
  </conditionalFormatting>
  <conditionalFormatting sqref="P3:P4">
    <cfRule type="expression" dxfId="10494" priority="509">
      <formula>$D$1&lt;P3</formula>
    </cfRule>
    <cfRule type="expression" priority="510">
      <formula>$D$1&gt;P3</formula>
    </cfRule>
  </conditionalFormatting>
  <conditionalFormatting sqref="P5">
    <cfRule type="cellIs" priority="511" operator="equal">
      <formula>5</formula>
    </cfRule>
    <cfRule type="cellIs" priority="512" operator="equal">
      <formula>4</formula>
    </cfRule>
    <cfRule type="cellIs" dxfId="10493" priority="513" operator="equal">
      <formula>3</formula>
    </cfRule>
  </conditionalFormatting>
  <conditionalFormatting sqref="P4">
    <cfRule type="expression" dxfId="10492" priority="514">
      <formula>$D$1&lt;P4</formula>
    </cfRule>
    <cfRule type="expression" priority="515">
      <formula>$D$1&gt;P4</formula>
    </cfRule>
  </conditionalFormatting>
  <conditionalFormatting sqref="P5">
    <cfRule type="cellIs" priority="516" operator="equal">
      <formula>5</formula>
    </cfRule>
    <cfRule type="cellIs" priority="517" operator="equal">
      <formula>4</formula>
    </cfRule>
    <cfRule type="cellIs" dxfId="10491" priority="518" operator="equal">
      <formula>3</formula>
    </cfRule>
  </conditionalFormatting>
  <conditionalFormatting sqref="P4">
    <cfRule type="expression" dxfId="10490" priority="519">
      <formula>$D$1&lt;P4</formula>
    </cfRule>
    <cfRule type="expression" dxfId="10489" priority="520">
      <formula>$D$1&gt;P4</formula>
    </cfRule>
  </conditionalFormatting>
  <conditionalFormatting sqref="P4">
    <cfRule type="expression" dxfId="10488" priority="521">
      <formula>$D$1&lt;P4</formula>
    </cfRule>
    <cfRule type="expression" dxfId="10487" priority="522">
      <formula>$D$1&gt;P4</formula>
    </cfRule>
  </conditionalFormatting>
  <conditionalFormatting sqref="P4">
    <cfRule type="expression" dxfId="10486" priority="523">
      <formula>$D$1&lt;P4</formula>
    </cfRule>
    <cfRule type="expression" priority="524">
      <formula>$D$1&gt;P4</formula>
    </cfRule>
  </conditionalFormatting>
  <conditionalFormatting sqref="P4">
    <cfRule type="expression" priority="525">
      <formula>$D$1&lt;P4</formula>
    </cfRule>
    <cfRule type="expression" priority="526">
      <formula>$D$1&gt;P4</formula>
    </cfRule>
  </conditionalFormatting>
  <conditionalFormatting sqref="P4">
    <cfRule type="expression" dxfId="10485" priority="527">
      <formula>$D$1&lt;P4</formula>
    </cfRule>
    <cfRule type="expression" dxfId="10484" priority="528">
      <formula>$D$1&gt;P4</formula>
    </cfRule>
  </conditionalFormatting>
  <conditionalFormatting sqref="P4">
    <cfRule type="expression" dxfId="10483" priority="529">
      <formula>$D$1&lt;P4</formula>
    </cfRule>
    <cfRule type="expression" dxfId="10482" priority="530">
      <formula>$D$1&gt;P4</formula>
    </cfRule>
  </conditionalFormatting>
  <conditionalFormatting sqref="P4">
    <cfRule type="expression" priority="531">
      <formula>$D$1&lt;P4</formula>
    </cfRule>
    <cfRule type="expression" priority="532">
      <formula>$D$1&gt;P4</formula>
    </cfRule>
  </conditionalFormatting>
  <conditionalFormatting sqref="P4">
    <cfRule type="expression" priority="533">
      <formula>$D$1&lt;P4</formula>
    </cfRule>
    <cfRule type="expression" dxfId="10481" priority="534">
      <formula>$D$1&gt;P4</formula>
    </cfRule>
  </conditionalFormatting>
  <conditionalFormatting sqref="P4">
    <cfRule type="expression" dxfId="10480" priority="535">
      <formula>$D$1&lt;P4</formula>
    </cfRule>
    <cfRule type="expression" priority="536">
      <formula>$D$1&gt;P4</formula>
    </cfRule>
  </conditionalFormatting>
  <conditionalFormatting sqref="P4">
    <cfRule type="expression" priority="537">
      <formula>$D$1&lt;P4</formula>
    </cfRule>
    <cfRule type="expression" priority="538">
      <formula>$D$1&gt;P4</formula>
    </cfRule>
  </conditionalFormatting>
  <conditionalFormatting sqref="J4">
    <cfRule type="expression" priority="539">
      <formula>$D$1&lt;J4</formula>
    </cfRule>
    <cfRule type="expression" priority="540">
      <formula>$D$1&gt;J4</formula>
    </cfRule>
  </conditionalFormatting>
  <conditionalFormatting sqref="J4">
    <cfRule type="expression" priority="541">
      <formula>$D$1&lt;J4</formula>
    </cfRule>
    <cfRule type="expression" dxfId="10479" priority="542">
      <formula>$D$1&gt;J4</formula>
    </cfRule>
  </conditionalFormatting>
  <conditionalFormatting sqref="J5">
    <cfRule type="cellIs" dxfId="10478" priority="543" operator="equal">
      <formula>5</formula>
    </cfRule>
    <cfRule type="cellIs" dxfId="10477" priority="544" operator="equal">
      <formula>4</formula>
    </cfRule>
    <cfRule type="cellIs" dxfId="10476" priority="545" operator="equal">
      <formula>3</formula>
    </cfRule>
  </conditionalFormatting>
  <conditionalFormatting sqref="J4">
    <cfRule type="expression" dxfId="10475" priority="546">
      <formula>$D$1&lt;J4</formula>
    </cfRule>
    <cfRule type="expression" dxfId="10474" priority="547">
      <formula>$D$1&gt;J4</formula>
    </cfRule>
  </conditionalFormatting>
  <conditionalFormatting sqref="J4">
    <cfRule type="expression" dxfId="10473" priority="548">
      <formula>$D$1&lt;J4</formula>
    </cfRule>
    <cfRule type="expression" dxfId="10472" priority="549">
      <formula>$D$1&gt;J4</formula>
    </cfRule>
  </conditionalFormatting>
  <conditionalFormatting sqref="J4">
    <cfRule type="expression" dxfId="10471" priority="550">
      <formula>$D$1&lt;J4</formula>
    </cfRule>
    <cfRule type="expression" dxfId="10470" priority="551">
      <formula>$D$1&gt;J4</formula>
    </cfRule>
  </conditionalFormatting>
  <conditionalFormatting sqref="J4">
    <cfRule type="expression" dxfId="10469" priority="552">
      <formula>$D$1&lt;J4</formula>
    </cfRule>
    <cfRule type="expression" dxfId="10468" priority="553">
      <formula>$D$1&gt;J4</formula>
    </cfRule>
  </conditionalFormatting>
  <conditionalFormatting sqref="J5">
    <cfRule type="cellIs" dxfId="10467" priority="554" operator="equal">
      <formula>5</formula>
    </cfRule>
    <cfRule type="cellIs" dxfId="10466" priority="555" operator="equal">
      <formula>4</formula>
    </cfRule>
    <cfRule type="cellIs" priority="556" operator="equal">
      <formula>3</formula>
    </cfRule>
  </conditionalFormatting>
  <conditionalFormatting sqref="J4">
    <cfRule type="expression" priority="557">
      <formula>$D$1&lt;J4</formula>
    </cfRule>
    <cfRule type="expression" priority="558">
      <formula>$D$1&gt;J4</formula>
    </cfRule>
  </conditionalFormatting>
  <conditionalFormatting sqref="J4">
    <cfRule type="expression" dxfId="10465" priority="559">
      <formula>$D$1&lt;J4</formula>
    </cfRule>
    <cfRule type="expression" dxfId="10464" priority="560">
      <formula>$D$1&gt;J4</formula>
    </cfRule>
  </conditionalFormatting>
  <conditionalFormatting sqref="J4">
    <cfRule type="expression" dxfId="10463" priority="561">
      <formula>$D$1&lt;J4</formula>
    </cfRule>
    <cfRule type="expression" dxfId="10462" priority="562">
      <formula>$D$1&gt;J4</formula>
    </cfRule>
  </conditionalFormatting>
  <conditionalFormatting sqref="J4">
    <cfRule type="expression" dxfId="10461" priority="563">
      <formula>$D$1&lt;J4</formula>
    </cfRule>
    <cfRule type="expression" dxfId="10460" priority="564">
      <formula>$D$1&gt;J4</formula>
    </cfRule>
  </conditionalFormatting>
  <conditionalFormatting sqref="J4">
    <cfRule type="expression" dxfId="10459" priority="565">
      <formula>$D$1&lt;J4</formula>
    </cfRule>
    <cfRule type="expression" dxfId="10458" priority="566">
      <formula>$D$1&gt;J4</formula>
    </cfRule>
  </conditionalFormatting>
  <conditionalFormatting sqref="J4">
    <cfRule type="expression" dxfId="10457" priority="567">
      <formula>$D$1&lt;J4</formula>
    </cfRule>
    <cfRule type="expression" dxfId="10456" priority="568">
      <formula>$D$1&gt;J4</formula>
    </cfRule>
  </conditionalFormatting>
  <conditionalFormatting sqref="J4">
    <cfRule type="expression" dxfId="10455" priority="569">
      <formula>$D$1&lt;J4</formula>
    </cfRule>
    <cfRule type="expression" dxfId="10454" priority="570">
      <formula>$D$1&gt;J4</formula>
    </cfRule>
  </conditionalFormatting>
  <conditionalFormatting sqref="J4">
    <cfRule type="expression" priority="571">
      <formula>$D$1&lt;J4</formula>
    </cfRule>
    <cfRule type="expression" priority="572">
      <formula>$D$1&gt;J4</formula>
    </cfRule>
  </conditionalFormatting>
  <conditionalFormatting sqref="J4">
    <cfRule type="expression" priority="573">
      <formula>$D$1&lt;J4</formula>
    </cfRule>
    <cfRule type="expression" dxfId="10453" priority="574">
      <formula>$D$1&gt;J4</formula>
    </cfRule>
  </conditionalFormatting>
  <conditionalFormatting sqref="J4">
    <cfRule type="expression" dxfId="10452" priority="575">
      <formula>$D$1&lt;J4</formula>
    </cfRule>
    <cfRule type="expression" dxfId="10451" priority="576">
      <formula>$D$1&gt;J4</formula>
    </cfRule>
  </conditionalFormatting>
  <conditionalFormatting sqref="J4">
    <cfRule type="expression" dxfId="10450" priority="577">
      <formula>$D$1&lt;J4</formula>
    </cfRule>
    <cfRule type="expression" priority="578">
      <formula>$D$1&gt;J4</formula>
    </cfRule>
  </conditionalFormatting>
  <conditionalFormatting sqref="J4">
    <cfRule type="expression" priority="579">
      <formula>$D$1&lt;J4</formula>
    </cfRule>
    <cfRule type="expression" priority="580">
      <formula>$D$1&gt;J4</formula>
    </cfRule>
  </conditionalFormatting>
  <conditionalFormatting sqref="J4">
    <cfRule type="expression" dxfId="10449" priority="581">
      <formula>$D$1&lt;J4</formula>
    </cfRule>
    <cfRule type="expression" dxfId="10448" priority="582">
      <formula>$D$1&gt;J4</formula>
    </cfRule>
  </conditionalFormatting>
  <conditionalFormatting sqref="J4">
    <cfRule type="expression" dxfId="10447" priority="583">
      <formula>$D$1&lt;J4</formula>
    </cfRule>
    <cfRule type="expression" dxfId="10446" priority="584">
      <formula>$D$1&gt;J4</formula>
    </cfRule>
  </conditionalFormatting>
  <conditionalFormatting sqref="J4">
    <cfRule type="expression" dxfId="10445" priority="585">
      <formula>$D$1&lt;J4</formula>
    </cfRule>
    <cfRule type="expression" dxfId="10444" priority="586">
      <formula>$D$1&gt;J4</formula>
    </cfRule>
  </conditionalFormatting>
  <conditionalFormatting sqref="J4">
    <cfRule type="expression" dxfId="10443" priority="587">
      <formula>$D$1&lt;J4</formula>
    </cfRule>
    <cfRule type="expression" dxfId="10442" priority="588">
      <formula>$D$1&gt;J4</formula>
    </cfRule>
  </conditionalFormatting>
  <conditionalFormatting sqref="J4">
    <cfRule type="expression" dxfId="10441" priority="589">
      <formula>$D$1&lt;J4</formula>
    </cfRule>
    <cfRule type="expression" dxfId="10440" priority="590">
      <formula>$D$1&gt;J4</formula>
    </cfRule>
  </conditionalFormatting>
  <conditionalFormatting sqref="J4">
    <cfRule type="expression" dxfId="10439" priority="591">
      <formula>$D$1&lt;J4</formula>
    </cfRule>
    <cfRule type="expression" dxfId="10438" priority="592">
      <formula>$D$1&gt;J4</formula>
    </cfRule>
  </conditionalFormatting>
  <conditionalFormatting sqref="J4">
    <cfRule type="expression" dxfId="10437" priority="593">
      <formula>$D$1&lt;J4</formula>
    </cfRule>
    <cfRule type="expression" dxfId="10436" priority="594">
      <formula>$D$1&gt;J4</formula>
    </cfRule>
  </conditionalFormatting>
  <conditionalFormatting sqref="J4">
    <cfRule type="expression" dxfId="10435" priority="595">
      <formula>$D$1&lt;J4</formula>
    </cfRule>
    <cfRule type="expression" dxfId="10434" priority="596">
      <formula>$D$1&gt;J4</formula>
    </cfRule>
  </conditionalFormatting>
  <conditionalFormatting sqref="J5">
    <cfRule type="cellIs" dxfId="10433" priority="597" operator="equal">
      <formula>5</formula>
    </cfRule>
    <cfRule type="cellIs" dxfId="10432" priority="598" operator="equal">
      <formula>4</formula>
    </cfRule>
    <cfRule type="cellIs" dxfId="10431" priority="599" operator="equal">
      <formula>3</formula>
    </cfRule>
  </conditionalFormatting>
  <conditionalFormatting sqref="J4">
    <cfRule type="expression" dxfId="10430" priority="600">
      <formula>$D$1&lt;J4</formula>
    </cfRule>
    <cfRule type="expression" dxfId="10429" priority="601">
      <formula>$D$1&gt;J4</formula>
    </cfRule>
  </conditionalFormatting>
  <conditionalFormatting sqref="J5">
    <cfRule type="cellIs" dxfId="10428" priority="602" operator="equal">
      <formula>5</formula>
    </cfRule>
    <cfRule type="cellIs" dxfId="10427" priority="603" operator="equal">
      <formula>4</formula>
    </cfRule>
    <cfRule type="cellIs" priority="604" operator="equal">
      <formula>3</formula>
    </cfRule>
  </conditionalFormatting>
  <conditionalFormatting sqref="J5">
    <cfRule type="cellIs" priority="605" operator="equal">
      <formula>5</formula>
    </cfRule>
    <cfRule type="cellIs" priority="606" operator="equal">
      <formula>4</formula>
    </cfRule>
    <cfRule type="cellIs" priority="607" operator="equal">
      <formula>3</formula>
    </cfRule>
  </conditionalFormatting>
  <conditionalFormatting sqref="J4">
    <cfRule type="expression" priority="608">
      <formula>$D$1&lt;J4</formula>
    </cfRule>
    <cfRule type="expression" priority="609">
      <formula>$D$1&gt;J4</formula>
    </cfRule>
  </conditionalFormatting>
  <conditionalFormatting sqref="J5">
    <cfRule type="cellIs" dxfId="10426" priority="610" operator="equal">
      <formula>5</formula>
    </cfRule>
    <cfRule type="cellIs" dxfId="10425" priority="611" operator="equal">
      <formula>4</formula>
    </cfRule>
    <cfRule type="cellIs" priority="612" operator="equal">
      <formula>3</formula>
    </cfRule>
  </conditionalFormatting>
  <conditionalFormatting sqref="J4">
    <cfRule type="expression" priority="613">
      <formula>$D$1&lt;J4</formula>
    </cfRule>
    <cfRule type="expression" priority="614">
      <formula>$D$1&gt;J4</formula>
    </cfRule>
  </conditionalFormatting>
  <conditionalFormatting sqref="J5">
    <cfRule type="cellIs" dxfId="10424" priority="615" operator="equal">
      <formula>5</formula>
    </cfRule>
    <cfRule type="cellIs" dxfId="10423" priority="616" operator="equal">
      <formula>4</formula>
    </cfRule>
    <cfRule type="cellIs" dxfId="10422" priority="617" operator="equal">
      <formula>3</formula>
    </cfRule>
  </conditionalFormatting>
  <conditionalFormatting sqref="J4">
    <cfRule type="expression" dxfId="10421" priority="618">
      <formula>$D$1&lt;J4</formula>
    </cfRule>
    <cfRule type="expression" priority="619">
      <formula>$D$1&gt;J4</formula>
    </cfRule>
  </conditionalFormatting>
  <conditionalFormatting sqref="J4">
    <cfRule type="expression" priority="620">
      <formula>$D$1&lt;J4</formula>
    </cfRule>
    <cfRule type="expression" priority="621">
      <formula>$D$1&gt;J4</formula>
    </cfRule>
  </conditionalFormatting>
  <conditionalFormatting sqref="J4">
    <cfRule type="expression" dxfId="10420" priority="622">
      <formula>$D$1&lt;J4</formula>
    </cfRule>
    <cfRule type="expression" dxfId="10419" priority="623">
      <formula>$D$1&gt;J4</formula>
    </cfRule>
  </conditionalFormatting>
  <conditionalFormatting sqref="J4">
    <cfRule type="expression" priority="624">
      <formula>$D$1&lt;J4</formula>
    </cfRule>
    <cfRule type="expression" priority="625">
      <formula>$D$1&gt;J4</formula>
    </cfRule>
  </conditionalFormatting>
  <conditionalFormatting sqref="J5">
    <cfRule type="cellIs" priority="626" operator="equal">
      <formula>5</formula>
    </cfRule>
    <cfRule type="cellIs" dxfId="10418" priority="627" operator="equal">
      <formula>4</formula>
    </cfRule>
    <cfRule type="cellIs" dxfId="10417" priority="628" operator="equal">
      <formula>3</formula>
    </cfRule>
  </conditionalFormatting>
  <conditionalFormatting sqref="H3">
    <cfRule type="expression" dxfId="10416" priority="629">
      <formula>$D$1&lt;H3</formula>
    </cfRule>
    <cfRule type="expression" dxfId="10415" priority="630">
      <formula>$D$1&gt;H3</formula>
    </cfRule>
  </conditionalFormatting>
  <conditionalFormatting sqref="H3">
    <cfRule type="expression" dxfId="10414" priority="631">
      <formula>$D$1&lt;H3</formula>
    </cfRule>
    <cfRule type="expression" dxfId="10413" priority="632">
      <formula>$D$1&gt;H3</formula>
    </cfRule>
  </conditionalFormatting>
  <conditionalFormatting sqref="H3">
    <cfRule type="expression" priority="633">
      <formula>$D$1&lt;H3</formula>
    </cfRule>
    <cfRule type="expression" priority="634">
      <formula>$D$1&gt;H3</formula>
    </cfRule>
  </conditionalFormatting>
  <conditionalFormatting sqref="H3">
    <cfRule type="expression" priority="635">
      <formula>$D$1&lt;H3</formula>
    </cfRule>
    <cfRule type="expression" dxfId="10412" priority="636">
      <formula>$D$1&gt;H3</formula>
    </cfRule>
  </conditionalFormatting>
  <conditionalFormatting sqref="H3">
    <cfRule type="expression" dxfId="10411" priority="637">
      <formula>$D$1&lt;H3</formula>
    </cfRule>
    <cfRule type="expression" dxfId="10410" priority="638">
      <formula>$D$1&gt;H3</formula>
    </cfRule>
  </conditionalFormatting>
  <conditionalFormatting sqref="H4">
    <cfRule type="expression" dxfId="10409" priority="639">
      <formula>$D$1&lt;H4</formula>
    </cfRule>
    <cfRule type="expression" dxfId="10408" priority="640">
      <formula>$D$1&gt;H4</formula>
    </cfRule>
  </conditionalFormatting>
  <conditionalFormatting sqref="H4">
    <cfRule type="expression" dxfId="10407" priority="641">
      <formula>$D$1&lt;H4</formula>
    </cfRule>
    <cfRule type="expression" dxfId="10406" priority="642">
      <formula>$D$1&gt;H4</formula>
    </cfRule>
  </conditionalFormatting>
  <conditionalFormatting sqref="H5">
    <cfRule type="cellIs" dxfId="10405" priority="643" operator="equal">
      <formula>5</formula>
    </cfRule>
    <cfRule type="cellIs" priority="644" operator="equal">
      <formula>4</formula>
    </cfRule>
    <cfRule type="cellIs" priority="645" operator="equal">
      <formula>3</formula>
    </cfRule>
  </conditionalFormatting>
  <conditionalFormatting sqref="H4">
    <cfRule type="expression" priority="646">
      <formula>$D$1&lt;H4</formula>
    </cfRule>
    <cfRule type="expression" dxfId="10404" priority="647">
      <formula>$D$1&gt;H4</formula>
    </cfRule>
  </conditionalFormatting>
  <conditionalFormatting sqref="H4">
    <cfRule type="expression" dxfId="10403" priority="648">
      <formula>$D$1&lt;H4</formula>
    </cfRule>
    <cfRule type="expression" dxfId="10402" priority="649">
      <formula>$D$1&gt;H4</formula>
    </cfRule>
  </conditionalFormatting>
  <conditionalFormatting sqref="H4">
    <cfRule type="expression" dxfId="10401" priority="650">
      <formula>$D$1&lt;H4</formula>
    </cfRule>
    <cfRule type="expression" priority="651">
      <formula>$D$1&gt;H4</formula>
    </cfRule>
  </conditionalFormatting>
  <conditionalFormatting sqref="H4">
    <cfRule type="expression" priority="652">
      <formula>$D$1&lt;H4</formula>
    </cfRule>
    <cfRule type="expression" priority="653">
      <formula>$D$1&gt;H4</formula>
    </cfRule>
  </conditionalFormatting>
  <conditionalFormatting sqref="H5">
    <cfRule type="cellIs" dxfId="10400" priority="654" operator="equal">
      <formula>5</formula>
    </cfRule>
    <cfRule type="cellIs" dxfId="10399" priority="655" operator="equal">
      <formula>4</formula>
    </cfRule>
    <cfRule type="cellIs" dxfId="10398" priority="656" operator="equal">
      <formula>3</formula>
    </cfRule>
  </conditionalFormatting>
  <conditionalFormatting sqref="H4">
    <cfRule type="expression" dxfId="10397" priority="657">
      <formula>$D$1&lt;H4</formula>
    </cfRule>
    <cfRule type="expression" priority="658">
      <formula>$D$1&gt;H4</formula>
    </cfRule>
  </conditionalFormatting>
  <conditionalFormatting sqref="H4">
    <cfRule type="expression" priority="659">
      <formula>$D$1&lt;H4</formula>
    </cfRule>
    <cfRule type="expression" priority="660">
      <formula>$D$1&gt;H4</formula>
    </cfRule>
  </conditionalFormatting>
  <conditionalFormatting sqref="H4">
    <cfRule type="expression" dxfId="10396" priority="661">
      <formula>$D$1&lt;H4</formula>
    </cfRule>
    <cfRule type="expression" dxfId="10395" priority="662">
      <formula>$D$1&gt;H4</formula>
    </cfRule>
  </conditionalFormatting>
  <conditionalFormatting sqref="H4">
    <cfRule type="expression" dxfId="10394" priority="663">
      <formula>$D$1&lt;H4</formula>
    </cfRule>
    <cfRule type="expression" dxfId="10393" priority="664">
      <formula>$D$1&gt;H4</formula>
    </cfRule>
  </conditionalFormatting>
  <conditionalFormatting sqref="H4">
    <cfRule type="expression" priority="665">
      <formula>$D$1&lt;H4</formula>
    </cfRule>
    <cfRule type="expression" priority="666">
      <formula>$D$1&gt;H4</formula>
    </cfRule>
  </conditionalFormatting>
  <conditionalFormatting sqref="H4">
    <cfRule type="expression" priority="667">
      <formula>$D$1&lt;H4</formula>
    </cfRule>
    <cfRule type="expression" priority="668">
      <formula>$D$1&gt;H4</formula>
    </cfRule>
  </conditionalFormatting>
  <conditionalFormatting sqref="H4">
    <cfRule type="expression" priority="669">
      <formula>$D$1&lt;H4</formula>
    </cfRule>
    <cfRule type="expression" priority="670">
      <formula>$D$1&gt;H4</formula>
    </cfRule>
  </conditionalFormatting>
  <conditionalFormatting sqref="H4">
    <cfRule type="expression" dxfId="10392" priority="671">
      <formula>$D$1&lt;H4</formula>
    </cfRule>
    <cfRule type="expression" dxfId="10391" priority="672">
      <formula>$D$1&gt;H4</formula>
    </cfRule>
  </conditionalFormatting>
  <conditionalFormatting sqref="H4">
    <cfRule type="expression" dxfId="10390" priority="673">
      <formula>$D$1&lt;H4</formula>
    </cfRule>
    <cfRule type="expression" dxfId="10389" priority="674">
      <formula>$D$1&gt;H4</formula>
    </cfRule>
  </conditionalFormatting>
  <conditionalFormatting sqref="H4">
    <cfRule type="expression" priority="675">
      <formula>$D$1&lt;H4</formula>
    </cfRule>
    <cfRule type="expression" priority="676">
      <formula>$D$1&gt;H4</formula>
    </cfRule>
  </conditionalFormatting>
  <conditionalFormatting sqref="H4">
    <cfRule type="expression" priority="677">
      <formula>$D$1&lt;H4</formula>
    </cfRule>
    <cfRule type="expression" dxfId="10388" priority="678">
      <formula>$D$1&gt;H4</formula>
    </cfRule>
  </conditionalFormatting>
  <conditionalFormatting sqref="H4">
    <cfRule type="expression" dxfId="10387" priority="679">
      <formula>$D$1&lt;H4</formula>
    </cfRule>
    <cfRule type="expression" dxfId="10386" priority="680">
      <formula>$D$1&gt;H4</formula>
    </cfRule>
  </conditionalFormatting>
  <conditionalFormatting sqref="H4">
    <cfRule type="expression" dxfId="10385" priority="681">
      <formula>$D$1&lt;H4</formula>
    </cfRule>
    <cfRule type="expression" dxfId="10384" priority="682">
      <formula>$D$1&gt;H4</formula>
    </cfRule>
  </conditionalFormatting>
  <conditionalFormatting sqref="H4">
    <cfRule type="expression" dxfId="10383" priority="683">
      <formula>$D$1&lt;H4</formula>
    </cfRule>
    <cfRule type="expression" dxfId="10382" priority="684">
      <formula>$D$1&gt;H4</formula>
    </cfRule>
  </conditionalFormatting>
  <conditionalFormatting sqref="H4">
    <cfRule type="expression" dxfId="10381" priority="685">
      <formula>$D$1&lt;H4</formula>
    </cfRule>
    <cfRule type="expression" priority="686">
      <formula>$D$1&gt;H4</formula>
    </cfRule>
  </conditionalFormatting>
  <conditionalFormatting sqref="H4">
    <cfRule type="expression" priority="687">
      <formula>$D$1&lt;H4</formula>
    </cfRule>
    <cfRule type="expression" priority="688">
      <formula>$D$1&gt;H4</formula>
    </cfRule>
  </conditionalFormatting>
  <conditionalFormatting sqref="H4">
    <cfRule type="expression" dxfId="10380" priority="689">
      <formula>$D$1&lt;H4</formula>
    </cfRule>
    <cfRule type="expression" dxfId="10379" priority="690">
      <formula>$D$1&gt;H4</formula>
    </cfRule>
  </conditionalFormatting>
  <conditionalFormatting sqref="H4">
    <cfRule type="expression" dxfId="10378" priority="691">
      <formula>$D$1&lt;H4</formula>
    </cfRule>
    <cfRule type="expression" dxfId="10377" priority="692">
      <formula>$D$1&gt;H4</formula>
    </cfRule>
  </conditionalFormatting>
  <conditionalFormatting sqref="H4">
    <cfRule type="expression" priority="693">
      <formula>$D$1&lt;H4</formula>
    </cfRule>
    <cfRule type="expression" priority="694">
      <formula>$D$1&gt;H4</formula>
    </cfRule>
  </conditionalFormatting>
  <conditionalFormatting sqref="H4">
    <cfRule type="expression" priority="695">
      <formula>$D$1&lt;H4</formula>
    </cfRule>
    <cfRule type="expression" dxfId="10376" priority="696">
      <formula>$D$1&gt;H4</formula>
    </cfRule>
  </conditionalFormatting>
  <conditionalFormatting sqref="H5">
    <cfRule type="cellIs" dxfId="10375" priority="697" operator="equal">
      <formula>5</formula>
    </cfRule>
    <cfRule type="cellIs" dxfId="10374" priority="698" operator="equal">
      <formula>4</formula>
    </cfRule>
    <cfRule type="cellIs" dxfId="10373" priority="699" operator="equal">
      <formula>3</formula>
    </cfRule>
  </conditionalFormatting>
  <conditionalFormatting sqref="H4">
    <cfRule type="expression" dxfId="10372" priority="700">
      <formula>$D$1&lt;H4</formula>
    </cfRule>
    <cfRule type="expression" dxfId="10371" priority="701">
      <formula>$D$1&gt;H4</formula>
    </cfRule>
  </conditionalFormatting>
  <conditionalFormatting sqref="H5">
    <cfRule type="cellIs" dxfId="10370" priority="702" operator="equal">
      <formula>5</formula>
    </cfRule>
    <cfRule type="cellIs" dxfId="10369" priority="703" operator="equal">
      <formula>4</formula>
    </cfRule>
    <cfRule type="cellIs" dxfId="10368" priority="704" operator="equal">
      <formula>3</formula>
    </cfRule>
  </conditionalFormatting>
  <conditionalFormatting sqref="H5">
    <cfRule type="cellIs" priority="705" operator="equal">
      <formula>5</formula>
    </cfRule>
    <cfRule type="cellIs" priority="706" operator="equal">
      <formula>4</formula>
    </cfRule>
    <cfRule type="cellIs" priority="707" operator="equal">
      <formula>3</formula>
    </cfRule>
  </conditionalFormatting>
  <conditionalFormatting sqref="H4">
    <cfRule type="expression" dxfId="10367" priority="708">
      <formula>$D$1&lt;H4</formula>
    </cfRule>
    <cfRule type="expression" dxfId="10366" priority="709">
      <formula>$D$1&gt;H4</formula>
    </cfRule>
  </conditionalFormatting>
  <conditionalFormatting sqref="H5">
    <cfRule type="cellIs" priority="710" operator="equal">
      <formula>5</formula>
    </cfRule>
    <cfRule type="cellIs" priority="711" operator="equal">
      <formula>4</formula>
    </cfRule>
    <cfRule type="cellIs" priority="712" operator="equal">
      <formula>3</formula>
    </cfRule>
  </conditionalFormatting>
  <conditionalFormatting sqref="H4">
    <cfRule type="expression" dxfId="10365" priority="713">
      <formula>$D$1&lt;H4</formula>
    </cfRule>
    <cfRule type="expression" dxfId="10364" priority="714">
      <formula>$D$1&gt;H4</formula>
    </cfRule>
  </conditionalFormatting>
  <conditionalFormatting sqref="H5">
    <cfRule type="cellIs" priority="715" operator="equal">
      <formula>5</formula>
    </cfRule>
    <cfRule type="cellIs" priority="716" operator="equal">
      <formula>4</formula>
    </cfRule>
    <cfRule type="cellIs" priority="717" operator="equal">
      <formula>3</formula>
    </cfRule>
  </conditionalFormatting>
  <conditionalFormatting sqref="H4">
    <cfRule type="expression" dxfId="10363" priority="718">
      <formula>$D$1&lt;H4</formula>
    </cfRule>
    <cfRule type="expression" dxfId="10362" priority="719">
      <formula>$D$1&gt;H4</formula>
    </cfRule>
  </conditionalFormatting>
  <conditionalFormatting sqref="H4">
    <cfRule type="expression" dxfId="10361" priority="720">
      <formula>$D$1&lt;H4</formula>
    </cfRule>
    <cfRule type="expression" dxfId="10360" priority="721">
      <formula>$D$1&gt;H4</formula>
    </cfRule>
  </conditionalFormatting>
  <conditionalFormatting sqref="H4">
    <cfRule type="expression" dxfId="10359" priority="722">
      <formula>$D$1&lt;H4</formula>
    </cfRule>
    <cfRule type="expression" dxfId="10358" priority="723">
      <formula>$D$1&gt;H4</formula>
    </cfRule>
  </conditionalFormatting>
  <conditionalFormatting sqref="H4">
    <cfRule type="expression" dxfId="10357" priority="724">
      <formula>$D$1&lt;H4</formula>
    </cfRule>
    <cfRule type="expression" dxfId="10356" priority="725">
      <formula>$D$1&gt;H4</formula>
    </cfRule>
  </conditionalFormatting>
  <conditionalFormatting sqref="H5">
    <cfRule type="cellIs" priority="726" operator="equal">
      <formula>5</formula>
    </cfRule>
    <cfRule type="cellIs" priority="727" operator="equal">
      <formula>4</formula>
    </cfRule>
    <cfRule type="cellIs" priority="728" operator="equal">
      <formula>3</formula>
    </cfRule>
  </conditionalFormatting>
  <conditionalFormatting sqref="K5">
    <cfRule type="cellIs" dxfId="10355" priority="729" operator="equal">
      <formula>5</formula>
    </cfRule>
    <cfRule type="cellIs" dxfId="10354" priority="730" operator="equal">
      <formula>4</formula>
    </cfRule>
    <cfRule type="cellIs" dxfId="10353" priority="731" operator="equal">
      <formula>3</formula>
    </cfRule>
  </conditionalFormatting>
  <conditionalFormatting sqref="K5">
    <cfRule type="cellIs" dxfId="10352" priority="732" operator="equal">
      <formula>5</formula>
    </cfRule>
    <cfRule type="cellIs" dxfId="10351" priority="733" operator="equal">
      <formula>4</formula>
    </cfRule>
    <cfRule type="cellIs" dxfId="10350" priority="734" operator="equal">
      <formula>3</formula>
    </cfRule>
  </conditionalFormatting>
  <conditionalFormatting sqref="K4">
    <cfRule type="expression" priority="735">
      <formula>$D$1&lt;K4</formula>
    </cfRule>
    <cfRule type="expression" priority="736">
      <formula>$D$1&gt;K4</formula>
    </cfRule>
  </conditionalFormatting>
  <conditionalFormatting sqref="K5">
    <cfRule type="cellIs" priority="737" operator="equal">
      <formula>5</formula>
    </cfRule>
    <cfRule type="cellIs" dxfId="10349" priority="738" operator="equal">
      <formula>4</formula>
    </cfRule>
    <cfRule type="cellIs" dxfId="10348" priority="739" operator="equal">
      <formula>3</formula>
    </cfRule>
  </conditionalFormatting>
  <conditionalFormatting sqref="K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M5">
    <cfRule type="cellIs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M4">
    <cfRule type="expression" dxfId="10347" priority="746">
      <formula>$D$1&lt;M4</formula>
    </cfRule>
    <cfRule type="expression" dxfId="10346" priority="747">
      <formula>$D$1&gt;M4</formula>
    </cfRule>
  </conditionalFormatting>
  <conditionalFormatting sqref="M5">
    <cfRule type="cellIs" dxfId="10345" priority="748" operator="equal">
      <formula>5</formula>
    </cfRule>
    <cfRule type="cellIs" dxfId="10344" priority="749" operator="equal">
      <formula>4</formula>
    </cfRule>
    <cfRule type="cellIs" dxfId="10343" priority="750" operator="equal">
      <formula>3</formula>
    </cfRule>
  </conditionalFormatting>
  <conditionalFormatting sqref="M4">
    <cfRule type="expression" dxfId="10342" priority="751">
      <formula>$D$1&lt;M4</formula>
    </cfRule>
    <cfRule type="expression" dxfId="10341" priority="752">
      <formula>$D$1&gt;M4</formula>
    </cfRule>
  </conditionalFormatting>
  <conditionalFormatting sqref="M4">
    <cfRule type="expression" dxfId="10340" priority="753">
      <formula>$D$1&lt;M4</formula>
    </cfRule>
    <cfRule type="expression" dxfId="10339" priority="754">
      <formula>$D$1&gt;M4</formula>
    </cfRule>
  </conditionalFormatting>
  <conditionalFormatting sqref="M4">
    <cfRule type="expression" dxfId="10338" priority="755">
      <formula>$D$1&lt;M4</formula>
    </cfRule>
    <cfRule type="expression" dxfId="10337" priority="756">
      <formula>$D$1&gt;M4</formula>
    </cfRule>
  </conditionalFormatting>
  <conditionalFormatting sqref="M5">
    <cfRule type="cellIs" dxfId="10336" priority="757" operator="equal">
      <formula>5</formula>
    </cfRule>
    <cfRule type="cellIs" dxfId="10335" priority="758" operator="equal">
      <formula>4</formula>
    </cfRule>
    <cfRule type="cellIs" dxfId="10334" priority="759" operator="equal">
      <formula>3</formula>
    </cfRule>
  </conditionalFormatting>
  <conditionalFormatting sqref="M4">
    <cfRule type="expression" dxfId="10333" priority="760">
      <formula>$D$1&lt;M4</formula>
    </cfRule>
    <cfRule type="expression" dxfId="10332" priority="761">
      <formula>$D$1&gt;M4</formula>
    </cfRule>
  </conditionalFormatting>
  <conditionalFormatting sqref="M5">
    <cfRule type="cellIs" dxfId="10331" priority="762" operator="equal">
      <formula>5</formula>
    </cfRule>
    <cfRule type="cellIs" dxfId="10330" priority="763" operator="equal">
      <formula>4</formula>
    </cfRule>
    <cfRule type="cellIs" dxfId="10329" priority="764" operator="equal">
      <formula>3</formula>
    </cfRule>
  </conditionalFormatting>
  <conditionalFormatting sqref="M4">
    <cfRule type="expression" dxfId="10328" priority="765">
      <formula>$D$1&lt;M4</formula>
    </cfRule>
    <cfRule type="expression" dxfId="10327" priority="766">
      <formula>$D$1&gt;M4</formula>
    </cfRule>
  </conditionalFormatting>
  <conditionalFormatting sqref="M5">
    <cfRule type="cellIs" dxfId="10326" priority="767" operator="equal">
      <formula>5</formula>
    </cfRule>
    <cfRule type="cellIs" dxfId="10325" priority="768" operator="equal">
      <formula>4</formula>
    </cfRule>
    <cfRule type="cellIs" dxfId="10324" priority="769" operator="equal">
      <formula>3</formula>
    </cfRule>
  </conditionalFormatting>
  <conditionalFormatting sqref="M4">
    <cfRule type="expression" dxfId="10323" priority="770">
      <formula>$D$1&lt;M4</formula>
    </cfRule>
    <cfRule type="expression" dxfId="10322" priority="771">
      <formula>$D$1&gt;M4</formula>
    </cfRule>
  </conditionalFormatting>
  <conditionalFormatting sqref="M4">
    <cfRule type="expression" dxfId="10321" priority="772">
      <formula>$D$1&lt;M4</formula>
    </cfRule>
    <cfRule type="expression" dxfId="10320" priority="773">
      <formula>$D$1&gt;M4</formula>
    </cfRule>
  </conditionalFormatting>
  <conditionalFormatting sqref="M4">
    <cfRule type="expression" dxfId="10319" priority="774">
      <formula>$D$1&lt;M4</formula>
    </cfRule>
    <cfRule type="expression" dxfId="10318" priority="775">
      <formula>$D$1&gt;M4</formula>
    </cfRule>
  </conditionalFormatting>
  <conditionalFormatting sqref="M4">
    <cfRule type="expression" dxfId="10317" priority="776">
      <formula>$D$1&lt;M4</formula>
    </cfRule>
    <cfRule type="expression" dxfId="10316" priority="777">
      <formula>$D$1&gt;M4</formula>
    </cfRule>
  </conditionalFormatting>
  <conditionalFormatting sqref="M4">
    <cfRule type="expression" dxfId="10315" priority="778">
      <formula>$D$1&lt;M4</formula>
    </cfRule>
    <cfRule type="expression" priority="779">
      <formula>$D$1&gt;M4</formula>
    </cfRule>
  </conditionalFormatting>
  <conditionalFormatting sqref="M4">
    <cfRule type="expression" priority="780">
      <formula>$D$1&lt;M4</formula>
    </cfRule>
    <cfRule type="expression" priority="781">
      <formula>$D$1&gt;M4</formula>
    </cfRule>
  </conditionalFormatting>
  <conditionalFormatting sqref="M4">
    <cfRule type="expression" dxfId="10314" priority="782">
      <formula>$D$1&lt;M4</formula>
    </cfRule>
    <cfRule type="expression" dxfId="10313" priority="783">
      <formula>$D$1&gt;M4</formula>
    </cfRule>
  </conditionalFormatting>
  <conditionalFormatting sqref="M4">
    <cfRule type="expression" dxfId="10312" priority="784">
      <formula>$D$1&lt;M4</formula>
    </cfRule>
    <cfRule type="expression" dxfId="10311" priority="785">
      <formula>$D$1&gt;M4</formula>
    </cfRule>
  </conditionalFormatting>
  <conditionalFormatting sqref="M4">
    <cfRule type="expression" dxfId="10310" priority="786">
      <formula>$D$1&lt;M4</formula>
    </cfRule>
    <cfRule type="expression" dxfId="10309" priority="787">
      <formula>$D$1&gt;M4</formula>
    </cfRule>
  </conditionalFormatting>
  <conditionalFormatting sqref="M5">
    <cfRule type="cellIs" dxfId="10308" priority="788" operator="equal">
      <formula>5</formula>
    </cfRule>
    <cfRule type="cellIs" dxfId="10307" priority="789" operator="equal">
      <formula>4</formula>
    </cfRule>
    <cfRule type="cellIs" dxfId="10306" priority="790" operator="equal">
      <formula>3</formula>
    </cfRule>
  </conditionalFormatting>
  <conditionalFormatting sqref="M4">
    <cfRule type="expression" dxfId="10305" priority="791">
      <formula>$D$1&lt;M4</formula>
    </cfRule>
    <cfRule type="expression" dxfId="10304" priority="792">
      <formula>$D$1&gt;M4</formula>
    </cfRule>
  </conditionalFormatting>
  <conditionalFormatting sqref="M5">
    <cfRule type="cellIs" dxfId="10303" priority="793" operator="equal">
      <formula>5</formula>
    </cfRule>
    <cfRule type="cellIs" dxfId="10302" priority="794" operator="equal">
      <formula>4</formula>
    </cfRule>
    <cfRule type="cellIs" dxfId="10301" priority="795" operator="equal">
      <formula>3</formula>
    </cfRule>
  </conditionalFormatting>
  <conditionalFormatting sqref="M4">
    <cfRule type="expression" dxfId="10300" priority="796">
      <formula>$D$1&lt;M4</formula>
    </cfRule>
    <cfRule type="expression" dxfId="10299" priority="797">
      <formula>$D$1&gt;M4</formula>
    </cfRule>
  </conditionalFormatting>
  <conditionalFormatting sqref="M5">
    <cfRule type="cellIs" dxfId="10298" priority="798" operator="equal">
      <formula>5</formula>
    </cfRule>
    <cfRule type="cellIs" dxfId="10297" priority="799" operator="equal">
      <formula>4</formula>
    </cfRule>
    <cfRule type="cellIs" dxfId="10296" priority="800" operator="equal">
      <formula>3</formula>
    </cfRule>
  </conditionalFormatting>
  <conditionalFormatting sqref="M4">
    <cfRule type="expression" dxfId="10295" priority="801">
      <formula>$D$1&lt;M4</formula>
    </cfRule>
    <cfRule type="expression" priority="802">
      <formula>$D$1&gt;M4</formula>
    </cfRule>
  </conditionalFormatting>
  <conditionalFormatting sqref="M5">
    <cfRule type="cellIs" priority="803" operator="equal">
      <formula>5</formula>
    </cfRule>
    <cfRule type="cellIs" priority="804" operator="equal">
      <formula>4</formula>
    </cfRule>
    <cfRule type="cellIs" dxfId="10294" priority="805" operator="equal">
      <formula>3</formula>
    </cfRule>
  </conditionalFormatting>
  <conditionalFormatting sqref="M4">
    <cfRule type="expression" dxfId="10293" priority="806">
      <formula>$D$1&lt;M4</formula>
    </cfRule>
    <cfRule type="expression" dxfId="10292" priority="807">
      <formula>$D$1&gt;M4</formula>
    </cfRule>
  </conditionalFormatting>
  <conditionalFormatting sqref="M5">
    <cfRule type="cellIs" dxfId="10291" priority="808" operator="equal">
      <formula>5</formula>
    </cfRule>
    <cfRule type="cellIs" dxfId="10290" priority="809" operator="equal">
      <formula>4</formula>
    </cfRule>
    <cfRule type="cellIs" dxfId="10289" priority="810" operator="equal">
      <formula>3</formula>
    </cfRule>
  </conditionalFormatting>
  <conditionalFormatting sqref="M4">
    <cfRule type="expression" dxfId="10288" priority="811">
      <formula>$D$1&lt;M4</formula>
    </cfRule>
    <cfRule type="expression" dxfId="10287" priority="812">
      <formula>$D$1&gt;M4</formula>
    </cfRule>
  </conditionalFormatting>
  <conditionalFormatting sqref="M4">
    <cfRule type="expression" dxfId="10286" priority="813">
      <formula>$D$1&lt;M4</formula>
    </cfRule>
    <cfRule type="expression" dxfId="10285" priority="814">
      <formula>$D$1&gt;M4</formula>
    </cfRule>
  </conditionalFormatting>
  <conditionalFormatting sqref="M4">
    <cfRule type="expression" dxfId="10284" priority="815">
      <formula>$D$1&lt;M4</formula>
    </cfRule>
    <cfRule type="expression" dxfId="10283" priority="816">
      <formula>$D$1&gt;M4</formula>
    </cfRule>
  </conditionalFormatting>
  <conditionalFormatting sqref="M4">
    <cfRule type="expression" priority="817">
      <formula>$D$1&lt;M4</formula>
    </cfRule>
    <cfRule type="expression" priority="818">
      <formula>$D$1&gt;M4</formula>
    </cfRule>
  </conditionalFormatting>
  <conditionalFormatting sqref="M4">
    <cfRule type="expression" priority="819">
      <formula>$D$1&lt;M4</formula>
    </cfRule>
    <cfRule type="expression" dxfId="10282" priority="820">
      <formula>$D$1&gt;M4</formula>
    </cfRule>
  </conditionalFormatting>
  <conditionalFormatting sqref="M4">
    <cfRule type="expression" dxfId="10281" priority="821">
      <formula>$D$1&lt;M4</formula>
    </cfRule>
    <cfRule type="expression" dxfId="10280" priority="822">
      <formula>$D$1&gt;M4</formula>
    </cfRule>
  </conditionalFormatting>
  <conditionalFormatting sqref="M4">
    <cfRule type="expression" dxfId="10279" priority="823">
      <formula>$D$1&lt;M4</formula>
    </cfRule>
    <cfRule type="expression" priority="824">
      <formula>$D$1&gt;M4</formula>
    </cfRule>
  </conditionalFormatting>
  <conditionalFormatting sqref="M4">
    <cfRule type="expression" priority="825">
      <formula>$D$1&lt;M4</formula>
    </cfRule>
    <cfRule type="expression" priority="826">
      <formula>$D$1&gt;M4</formula>
    </cfRule>
  </conditionalFormatting>
  <conditionalFormatting sqref="M4">
    <cfRule type="expression" dxfId="10278" priority="827">
      <formula>$D$1&lt;M4</formula>
    </cfRule>
    <cfRule type="expression" dxfId="10277" priority="828">
      <formula>$D$1&gt;M4</formula>
    </cfRule>
  </conditionalFormatting>
  <conditionalFormatting sqref="G6:G30">
    <cfRule type="cellIs" dxfId="10276" priority="829" operator="equal">
      <formula>5</formula>
    </cfRule>
    <cfRule type="cellIs" dxfId="10275" priority="830" operator="equal">
      <formula>4</formula>
    </cfRule>
    <cfRule type="cellIs" dxfId="10274" priority="831" operator="equal">
      <formula>3</formula>
    </cfRule>
  </conditionalFormatting>
  <conditionalFormatting sqref="G5">
    <cfRule type="cellIs" dxfId="10273" priority="832" operator="equal">
      <formula>5</formula>
    </cfRule>
    <cfRule type="cellIs" dxfId="10272" priority="833" operator="equal">
      <formula>4</formula>
    </cfRule>
    <cfRule type="cellIs" dxfId="10271" priority="834" operator="equal">
      <formula>3</formula>
    </cfRule>
  </conditionalFormatting>
  <conditionalFormatting sqref="G5">
    <cfRule type="cellIs" dxfId="10270" priority="835" operator="equal">
      <formula>5</formula>
    </cfRule>
    <cfRule type="cellIs" priority="836" operator="equal">
      <formula>4</formula>
    </cfRule>
    <cfRule type="cellIs" priority="837" operator="equal">
      <formula>3</formula>
    </cfRule>
  </conditionalFormatting>
  <conditionalFormatting sqref="G4">
    <cfRule type="expression" priority="838">
      <formula>$D$1&lt;G4</formula>
    </cfRule>
    <cfRule type="expression" dxfId="10269" priority="839">
      <formula>$D$1&gt;G4</formula>
    </cfRule>
  </conditionalFormatting>
  <conditionalFormatting sqref="G4">
    <cfRule type="expression" dxfId="10268" priority="840">
      <formula>$D$1&lt;G4</formula>
    </cfRule>
    <cfRule type="expression" dxfId="10267" priority="841">
      <formula>$D$1&gt;G4</formula>
    </cfRule>
  </conditionalFormatting>
  <conditionalFormatting sqref="G5">
    <cfRule type="cellIs" dxfId="10266" priority="842" operator="equal">
      <formula>5</formula>
    </cfRule>
    <cfRule type="cellIs" dxfId="10265" priority="843" operator="equal">
      <formula>4</formula>
    </cfRule>
    <cfRule type="cellIs" dxfId="10264" priority="844" operator="equal">
      <formula>3</formula>
    </cfRule>
  </conditionalFormatting>
  <conditionalFormatting sqref="G4">
    <cfRule type="expression" dxfId="10263" priority="845">
      <formula>$D$1&lt;G4</formula>
    </cfRule>
    <cfRule type="expression" dxfId="10262" priority="846">
      <formula>$D$1&gt;G4</formula>
    </cfRule>
  </conditionalFormatting>
  <conditionalFormatting sqref="G5">
    <cfRule type="cellIs" priority="847" operator="equal">
      <formula>5</formula>
    </cfRule>
    <cfRule type="cellIs" priority="848" operator="equal">
      <formula>4</formula>
    </cfRule>
    <cfRule type="cellIs" priority="849" operator="equal">
      <formula>3</formula>
    </cfRule>
  </conditionalFormatting>
  <conditionalFormatting sqref="G4">
    <cfRule type="expression" dxfId="10261" priority="850">
      <formula>$D$1&lt;G4</formula>
    </cfRule>
    <cfRule type="expression" dxfId="10260" priority="851">
      <formula>$D$1&gt;G4</formula>
    </cfRule>
  </conditionalFormatting>
  <conditionalFormatting sqref="G4">
    <cfRule type="expression" dxfId="10259" priority="852">
      <formula>$D$1&lt;G4</formula>
    </cfRule>
    <cfRule type="expression" dxfId="10258" priority="853">
      <formula>$D$1&gt;G4</formula>
    </cfRule>
  </conditionalFormatting>
  <conditionalFormatting sqref="G4">
    <cfRule type="expression" priority="854">
      <formula>$D$1&lt;G4</formula>
    </cfRule>
    <cfRule type="expression" priority="855">
      <formula>$D$1&gt;G4</formula>
    </cfRule>
  </conditionalFormatting>
  <conditionalFormatting sqref="G4">
    <cfRule type="expression" priority="856">
      <formula>$D$1&lt;G4</formula>
    </cfRule>
    <cfRule type="expression" priority="857">
      <formula>$D$1&gt;G4</formula>
    </cfRule>
  </conditionalFormatting>
  <conditionalFormatting sqref="G4">
    <cfRule type="expression" priority="858">
      <formula>$D$1&lt;G4</formula>
    </cfRule>
    <cfRule type="expression" priority="859">
      <formula>$D$1&gt;G4</formula>
    </cfRule>
  </conditionalFormatting>
  <conditionalFormatting sqref="G4">
    <cfRule type="expression" priority="860">
      <formula>$D$1&lt;G4</formula>
    </cfRule>
    <cfRule type="expression" priority="861">
      <formula>$D$1&gt;G4</formula>
    </cfRule>
  </conditionalFormatting>
  <conditionalFormatting sqref="G4">
    <cfRule type="expression" priority="862">
      <formula>$D$1&lt;G4</formula>
    </cfRule>
    <cfRule type="expression" priority="863">
      <formula>$D$1&gt;G4</formula>
    </cfRule>
  </conditionalFormatting>
  <conditionalFormatting sqref="G4">
    <cfRule type="expression" priority="864">
      <formula>$D$1&lt;G4</formula>
    </cfRule>
    <cfRule type="expression" priority="865">
      <formula>$D$1&gt;G4</formula>
    </cfRule>
  </conditionalFormatting>
  <conditionalFormatting sqref="G4">
    <cfRule type="expression" priority="866">
      <formula>$D$1&lt;G4</formula>
    </cfRule>
    <cfRule type="expression" priority="867">
      <formula>$D$1&gt;G4</formula>
    </cfRule>
  </conditionalFormatting>
  <conditionalFormatting sqref="G4">
    <cfRule type="expression" priority="868">
      <formula>$D$1&lt;G4</formula>
    </cfRule>
    <cfRule type="expression" priority="869">
      <formula>$D$1&gt;G4</formula>
    </cfRule>
  </conditionalFormatting>
  <conditionalFormatting sqref="G4">
    <cfRule type="expression" priority="870">
      <formula>$D$1&lt;G4</formula>
    </cfRule>
    <cfRule type="expression" priority="871">
      <formula>$D$1&gt;G4</formula>
    </cfRule>
  </conditionalFormatting>
  <conditionalFormatting sqref="Q5">
    <cfRule type="cellIs" priority="872" operator="equal">
      <formula>5</formula>
    </cfRule>
    <cfRule type="cellIs" priority="873" operator="equal">
      <formula>4</formula>
    </cfRule>
    <cfRule type="cellIs" priority="874" operator="equal">
      <formula>3</formula>
    </cfRule>
  </conditionalFormatting>
  <pageMargins left="0.7" right="0.7" top="0.75" bottom="0.75" header="0.51180555555555496" footer="0.51180555555555496"/>
  <pageSetup paperSize="9" scale="67" firstPageNumber="0" orientation="landscape" horizontalDpi="300" verticalDpi="300" r:id="rId1"/>
  <colBreaks count="1" manualBreakCount="1">
    <brk id="30" max="1048575" man="1"/>
  </colBreaks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MK48"/>
  <sheetViews>
    <sheetView view="pageBreakPreview" zoomScale="65" zoomScaleNormal="70" zoomScalePageLayoutView="65" workbookViewId="0">
      <selection activeCell="Q18" sqref="Q1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7.44140625" style="15" customWidth="1"/>
    <col min="5" max="5" width="6.6640625" style="15" customWidth="1"/>
    <col min="6" max="6" width="7.109375" hidden="1" customWidth="1"/>
    <col min="7" max="7" width="7.6640625" customWidth="1"/>
    <col min="8" max="11" width="7.109375" customWidth="1"/>
    <col min="12" max="12" width="7.109375" hidden="1" customWidth="1"/>
    <col min="13" max="15" width="7.109375" customWidth="1"/>
    <col min="16" max="16" width="7.6640625" customWidth="1"/>
    <col min="17" max="18" width="7.44140625" customWidth="1"/>
    <col min="19" max="19" width="6.5546875" hidden="1" customWidth="1"/>
    <col min="20" max="20" width="6.5546875" customWidth="1"/>
    <col min="21" max="21" width="6.5546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201" t="s">
        <v>268</v>
      </c>
      <c r="U2" s="114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2551</v>
      </c>
      <c r="B3" s="13"/>
      <c r="C3" s="13"/>
      <c r="D3" s="39" t="s">
        <v>3</v>
      </c>
      <c r="E3" s="40"/>
      <c r="F3" s="204"/>
      <c r="G3" s="204"/>
      <c r="H3" s="306">
        <v>43204</v>
      </c>
      <c r="I3" s="306">
        <v>43288</v>
      </c>
      <c r="J3" s="306">
        <v>43239</v>
      </c>
      <c r="K3" s="306">
        <v>43287</v>
      </c>
      <c r="L3" s="204"/>
      <c r="M3" s="204">
        <v>43259</v>
      </c>
      <c r="N3" s="204">
        <v>43301</v>
      </c>
      <c r="O3" s="204">
        <v>43311</v>
      </c>
      <c r="P3" s="204">
        <v>43306</v>
      </c>
      <c r="Q3" s="204">
        <v>43312</v>
      </c>
      <c r="R3" s="348">
        <v>43297</v>
      </c>
      <c r="S3" s="299"/>
      <c r="T3" s="333"/>
      <c r="U3" s="114"/>
      <c r="V3" s="332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7.75" customHeight="1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114"/>
      <c r="V4" s="334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78.7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234"/>
      <c r="V5" s="3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3">
      <c r="A6" s="80">
        <v>1</v>
      </c>
      <c r="B6" s="81" t="s">
        <v>36</v>
      </c>
      <c r="C6" s="252" t="s">
        <v>353</v>
      </c>
      <c r="D6" s="253" t="s">
        <v>686</v>
      </c>
      <c r="E6" s="84">
        <v>2551</v>
      </c>
      <c r="F6" s="85"/>
      <c r="G6" s="85" t="s">
        <v>531</v>
      </c>
      <c r="H6" s="85">
        <v>5</v>
      </c>
      <c r="I6" s="85">
        <v>5</v>
      </c>
      <c r="J6" s="85">
        <v>5</v>
      </c>
      <c r="K6" s="85">
        <v>5</v>
      </c>
      <c r="L6" s="85"/>
      <c r="M6" s="85">
        <v>5</v>
      </c>
      <c r="N6" s="85">
        <v>4</v>
      </c>
      <c r="O6" s="85">
        <v>4</v>
      </c>
      <c r="P6" s="85">
        <v>5</v>
      </c>
      <c r="Q6" s="85">
        <v>5</v>
      </c>
      <c r="R6" s="85">
        <v>4</v>
      </c>
      <c r="S6" s="85"/>
      <c r="T6" s="85">
        <v>5</v>
      </c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3</v>
      </c>
      <c r="AB6" s="98">
        <f t="shared" ref="AB6:AB37" si="6">COUNTIF(AG6:AV6,AB$5)</f>
        <v>8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4.7272727272727275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5</v>
      </c>
      <c r="AL6" s="247">
        <f t="shared" ref="AL6:AL37" si="15">IF(ISERROR(VALUE(LEFT(K6))),LEFT(K6),VALUE(LEFT(K6)))</f>
        <v>5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5</v>
      </c>
      <c r="AO6" s="247">
        <f t="shared" ref="AO6:AO37" si="18">IF(ISERROR(VALUE(LEFT(N6))),LEFT(N6),VALUE(LEFT(N6)))</f>
        <v>4</v>
      </c>
      <c r="AP6" s="247">
        <f t="shared" ref="AP6:AP37" si="19">IF(ISERROR(VALUE(LEFT(O6))),LEFT(O6),VALUE(LEFT(O6)))</f>
        <v>4</v>
      </c>
      <c r="AQ6" s="247">
        <f t="shared" ref="AQ6:AQ37" si="20">IF(ISERROR(VALUE(LEFT(P6))),LEFT(P6),VALUE(LEFT(P6)))</f>
        <v>5</v>
      </c>
      <c r="AR6" s="247">
        <f t="shared" ref="AR6:AR37" si="21">IF(ISERROR(VALUE(LEFT(Q6))),LEFT(Q6),VALUE(LEFT(Q6)))</f>
        <v>5</v>
      </c>
      <c r="AS6" s="247">
        <f t="shared" ref="AS6:AS37" si="22">IF(ISERROR(VALUE(LEFT(R6))),LEFT(R6),VALUE(LEFT(R6)))</f>
        <v>4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5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37</v>
      </c>
      <c r="D7" s="253" t="s">
        <v>687</v>
      </c>
      <c r="E7" s="84">
        <v>2551</v>
      </c>
      <c r="F7" s="85"/>
      <c r="G7" s="85" t="s">
        <v>531</v>
      </c>
      <c r="H7" s="85">
        <v>4</v>
      </c>
      <c r="I7" s="85">
        <v>5</v>
      </c>
      <c r="J7" s="85">
        <v>5</v>
      </c>
      <c r="K7" s="85">
        <v>3</v>
      </c>
      <c r="L7" s="85"/>
      <c r="M7" s="85">
        <v>3</v>
      </c>
      <c r="N7" s="85">
        <v>3</v>
      </c>
      <c r="O7" s="85">
        <v>3</v>
      </c>
      <c r="P7" s="85">
        <v>3</v>
      </c>
      <c r="Q7" s="85">
        <v>5</v>
      </c>
      <c r="R7" s="85">
        <v>4</v>
      </c>
      <c r="S7" s="85"/>
      <c r="T7" s="85">
        <v>4</v>
      </c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5</v>
      </c>
      <c r="AA7" s="98">
        <f t="shared" si="5"/>
        <v>3</v>
      </c>
      <c r="AB7" s="98">
        <f t="shared" si="6"/>
        <v>3</v>
      </c>
      <c r="AC7" s="98">
        <f t="shared" si="7"/>
        <v>11</v>
      </c>
      <c r="AD7" s="246">
        <f t="shared" si="8"/>
        <v>3.8181818181818183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4</v>
      </c>
      <c r="AJ7" s="247">
        <f t="shared" si="13"/>
        <v>5</v>
      </c>
      <c r="AK7" s="247">
        <f t="shared" si="14"/>
        <v>5</v>
      </c>
      <c r="AL7" s="247">
        <f t="shared" si="15"/>
        <v>3</v>
      </c>
      <c r="AM7" s="247" t="str">
        <f t="shared" si="16"/>
        <v/>
      </c>
      <c r="AN7" s="247">
        <f t="shared" si="17"/>
        <v>3</v>
      </c>
      <c r="AO7" s="247">
        <f t="shared" si="18"/>
        <v>3</v>
      </c>
      <c r="AP7" s="247">
        <f t="shared" si="19"/>
        <v>3</v>
      </c>
      <c r="AQ7" s="247">
        <f t="shared" si="20"/>
        <v>3</v>
      </c>
      <c r="AR7" s="247">
        <f t="shared" si="21"/>
        <v>5</v>
      </c>
      <c r="AS7" s="247">
        <f t="shared" si="22"/>
        <v>4</v>
      </c>
      <c r="AT7" s="247" t="str">
        <f t="shared" si="23"/>
        <v/>
      </c>
      <c r="AU7" s="247">
        <f t="shared" si="24"/>
        <v>4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688</v>
      </c>
      <c r="E8" s="84">
        <v>2551</v>
      </c>
      <c r="F8" s="85"/>
      <c r="G8" s="85" t="s">
        <v>531</v>
      </c>
      <c r="H8" s="85">
        <v>5</v>
      </c>
      <c r="I8" s="85">
        <v>5</v>
      </c>
      <c r="J8" s="85">
        <v>5</v>
      </c>
      <c r="K8" s="85">
        <v>4</v>
      </c>
      <c r="L8" s="85"/>
      <c r="M8" s="85">
        <v>4</v>
      </c>
      <c r="N8" s="85">
        <v>4</v>
      </c>
      <c r="O8" s="85">
        <v>4</v>
      </c>
      <c r="P8" s="85">
        <v>4</v>
      </c>
      <c r="Q8" s="85" t="s">
        <v>41</v>
      </c>
      <c r="R8" s="85">
        <v>5</v>
      </c>
      <c r="S8" s="85"/>
      <c r="T8" s="85">
        <v>3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1</v>
      </c>
      <c r="AA8" s="98">
        <f t="shared" si="5"/>
        <v>5</v>
      </c>
      <c r="AB8" s="98">
        <f t="shared" si="6"/>
        <v>4</v>
      </c>
      <c r="AC8" s="98">
        <f t="shared" si="7"/>
        <v>10</v>
      </c>
      <c r="AD8" s="246">
        <f t="shared" si="8"/>
        <v>4.3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5</v>
      </c>
      <c r="AK8" s="247">
        <f t="shared" si="14"/>
        <v>5</v>
      </c>
      <c r="AL8" s="247">
        <f t="shared" si="15"/>
        <v>4</v>
      </c>
      <c r="AM8" s="247" t="str">
        <f t="shared" si="16"/>
        <v/>
      </c>
      <c r="AN8" s="247">
        <f t="shared" si="17"/>
        <v>4</v>
      </c>
      <c r="AO8" s="247">
        <f t="shared" si="18"/>
        <v>4</v>
      </c>
      <c r="AP8" s="247">
        <f t="shared" si="19"/>
        <v>4</v>
      </c>
      <c r="AQ8" s="247">
        <f t="shared" si="20"/>
        <v>4</v>
      </c>
      <c r="AR8" s="247" t="str">
        <f t="shared" si="21"/>
        <v>а</v>
      </c>
      <c r="AS8" s="247">
        <f t="shared" si="22"/>
        <v>5</v>
      </c>
      <c r="AT8" s="247" t="str">
        <f t="shared" si="23"/>
        <v/>
      </c>
      <c r="AU8" s="247">
        <f t="shared" si="24"/>
        <v>3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689</v>
      </c>
      <c r="E9" s="84">
        <v>2551</v>
      </c>
      <c r="F9" s="85"/>
      <c r="G9" s="85" t="s">
        <v>531</v>
      </c>
      <c r="H9" s="85">
        <v>5</v>
      </c>
      <c r="I9" s="85">
        <v>5</v>
      </c>
      <c r="J9" s="85">
        <v>5</v>
      </c>
      <c r="K9" s="85">
        <v>5</v>
      </c>
      <c r="L9" s="85"/>
      <c r="M9" s="85">
        <v>4</v>
      </c>
      <c r="N9" s="85">
        <v>3</v>
      </c>
      <c r="O9" s="85">
        <v>5</v>
      </c>
      <c r="P9" s="85">
        <v>4</v>
      </c>
      <c r="Q9" s="85">
        <v>5</v>
      </c>
      <c r="R9" s="85">
        <v>5</v>
      </c>
      <c r="S9" s="85"/>
      <c r="T9" s="85">
        <v>5</v>
      </c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1</v>
      </c>
      <c r="AA9" s="98">
        <f t="shared" si="5"/>
        <v>2</v>
      </c>
      <c r="AB9" s="98">
        <f t="shared" si="6"/>
        <v>8</v>
      </c>
      <c r="AC9" s="98">
        <f t="shared" si="7"/>
        <v>11</v>
      </c>
      <c r="AD9" s="246">
        <f t="shared" si="8"/>
        <v>4.6363636363636367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5</v>
      </c>
      <c r="AK9" s="247">
        <f t="shared" si="14"/>
        <v>5</v>
      </c>
      <c r="AL9" s="247">
        <f t="shared" si="15"/>
        <v>5</v>
      </c>
      <c r="AM9" s="247" t="str">
        <f t="shared" si="16"/>
        <v/>
      </c>
      <c r="AN9" s="247">
        <f t="shared" si="17"/>
        <v>4</v>
      </c>
      <c r="AO9" s="247">
        <f t="shared" si="18"/>
        <v>3</v>
      </c>
      <c r="AP9" s="247">
        <f t="shared" si="19"/>
        <v>5</v>
      </c>
      <c r="AQ9" s="247">
        <f t="shared" si="20"/>
        <v>4</v>
      </c>
      <c r="AR9" s="247">
        <f t="shared" si="21"/>
        <v>5</v>
      </c>
      <c r="AS9" s="247">
        <f t="shared" si="22"/>
        <v>5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3">
      <c r="A10" s="80">
        <v>5</v>
      </c>
      <c r="B10" s="81" t="s">
        <v>36</v>
      </c>
      <c r="C10" s="252" t="s">
        <v>52</v>
      </c>
      <c r="D10" s="253" t="s">
        <v>690</v>
      </c>
      <c r="E10" s="84">
        <v>2551</v>
      </c>
      <c r="F10" s="85"/>
      <c r="G10" s="85" t="s">
        <v>531</v>
      </c>
      <c r="H10" s="85">
        <v>5</v>
      </c>
      <c r="I10" s="85">
        <v>5</v>
      </c>
      <c r="J10" s="85">
        <v>4</v>
      </c>
      <c r="K10" s="85">
        <v>3</v>
      </c>
      <c r="L10" s="85"/>
      <c r="M10" s="85">
        <v>3</v>
      </c>
      <c r="N10" s="85">
        <v>3</v>
      </c>
      <c r="O10" s="85" t="s">
        <v>166</v>
      </c>
      <c r="P10" s="85">
        <v>4</v>
      </c>
      <c r="Q10" s="85">
        <v>5</v>
      </c>
      <c r="R10" s="85">
        <v>3</v>
      </c>
      <c r="S10" s="85"/>
      <c r="T10" s="85">
        <v>3</v>
      </c>
      <c r="U10" s="85"/>
      <c r="V10" s="245">
        <f t="shared" si="0"/>
        <v>2</v>
      </c>
      <c r="W10" s="98">
        <f t="shared" si="1"/>
        <v>0</v>
      </c>
      <c r="X10" s="98">
        <f t="shared" si="2"/>
        <v>0</v>
      </c>
      <c r="Y10" s="98">
        <f t="shared" si="3"/>
        <v>1</v>
      </c>
      <c r="Z10" s="98">
        <f t="shared" si="4"/>
        <v>5</v>
      </c>
      <c r="AA10" s="98">
        <f t="shared" si="5"/>
        <v>2</v>
      </c>
      <c r="AB10" s="98">
        <f t="shared" si="6"/>
        <v>3</v>
      </c>
      <c r="AC10" s="98">
        <f t="shared" si="7"/>
        <v>11</v>
      </c>
      <c r="AD10" s="246">
        <f t="shared" si="8"/>
        <v>3.6363636363636362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5</v>
      </c>
      <c r="AJ10" s="247">
        <f t="shared" si="13"/>
        <v>5</v>
      </c>
      <c r="AK10" s="247">
        <f t="shared" si="14"/>
        <v>4</v>
      </c>
      <c r="AL10" s="247">
        <f t="shared" si="15"/>
        <v>3</v>
      </c>
      <c r="AM10" s="247" t="str">
        <f t="shared" si="16"/>
        <v/>
      </c>
      <c r="AN10" s="247">
        <f t="shared" si="17"/>
        <v>3</v>
      </c>
      <c r="AO10" s="247">
        <f t="shared" si="18"/>
        <v>3</v>
      </c>
      <c r="AP10" s="247">
        <f t="shared" si="19"/>
        <v>2</v>
      </c>
      <c r="AQ10" s="247">
        <f t="shared" si="20"/>
        <v>4</v>
      </c>
      <c r="AR10" s="247">
        <f t="shared" si="21"/>
        <v>5</v>
      </c>
      <c r="AS10" s="247">
        <f t="shared" si="22"/>
        <v>3</v>
      </c>
      <c r="AT10" s="247" t="str">
        <f t="shared" si="23"/>
        <v/>
      </c>
      <c r="AU10" s="247">
        <f t="shared" si="24"/>
        <v>3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3">
      <c r="A11" s="80">
        <v>6</v>
      </c>
      <c r="B11" s="81" t="s">
        <v>36</v>
      </c>
      <c r="C11" s="252" t="s">
        <v>37</v>
      </c>
      <c r="D11" s="253" t="s">
        <v>691</v>
      </c>
      <c r="E11" s="84">
        <v>2551</v>
      </c>
      <c r="F11" s="85"/>
      <c r="G11" s="85" t="s">
        <v>531</v>
      </c>
      <c r="H11" s="85">
        <v>5</v>
      </c>
      <c r="I11" s="85">
        <v>4</v>
      </c>
      <c r="J11" s="85">
        <v>4</v>
      </c>
      <c r="K11" s="85">
        <v>4</v>
      </c>
      <c r="L11" s="85"/>
      <c r="M11" s="85">
        <v>3</v>
      </c>
      <c r="N11" s="85">
        <v>4</v>
      </c>
      <c r="O11" s="85">
        <v>4</v>
      </c>
      <c r="P11" s="85">
        <v>4</v>
      </c>
      <c r="Q11" s="85">
        <v>5</v>
      </c>
      <c r="R11" s="85">
        <v>3</v>
      </c>
      <c r="S11" s="85"/>
      <c r="T11" s="85">
        <v>3</v>
      </c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3</v>
      </c>
      <c r="AA11" s="98">
        <f t="shared" si="5"/>
        <v>6</v>
      </c>
      <c r="AB11" s="98">
        <f t="shared" si="6"/>
        <v>2</v>
      </c>
      <c r="AC11" s="98">
        <f t="shared" si="7"/>
        <v>11</v>
      </c>
      <c r="AD11" s="246">
        <f t="shared" si="8"/>
        <v>3.9090909090909092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5</v>
      </c>
      <c r="AJ11" s="247">
        <f t="shared" si="13"/>
        <v>4</v>
      </c>
      <c r="AK11" s="247">
        <f t="shared" si="14"/>
        <v>4</v>
      </c>
      <c r="AL11" s="247">
        <f t="shared" si="15"/>
        <v>4</v>
      </c>
      <c r="AM11" s="247" t="str">
        <f t="shared" si="16"/>
        <v/>
      </c>
      <c r="AN11" s="247">
        <f t="shared" si="17"/>
        <v>3</v>
      </c>
      <c r="AO11" s="247">
        <f t="shared" si="18"/>
        <v>4</v>
      </c>
      <c r="AP11" s="247">
        <f t="shared" si="19"/>
        <v>4</v>
      </c>
      <c r="AQ11" s="247">
        <f t="shared" si="20"/>
        <v>4</v>
      </c>
      <c r="AR11" s="247">
        <f t="shared" si="21"/>
        <v>5</v>
      </c>
      <c r="AS11" s="247">
        <f t="shared" si="22"/>
        <v>3</v>
      </c>
      <c r="AT11" s="247" t="str">
        <f t="shared" si="23"/>
        <v/>
      </c>
      <c r="AU11" s="247">
        <f t="shared" si="24"/>
        <v>3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692</v>
      </c>
      <c r="E12" s="84">
        <v>2551</v>
      </c>
      <c r="F12" s="85"/>
      <c r="G12" s="85" t="s">
        <v>531</v>
      </c>
      <c r="H12" s="85">
        <v>5</v>
      </c>
      <c r="I12" s="85">
        <v>4</v>
      </c>
      <c r="J12" s="85">
        <v>4</v>
      </c>
      <c r="K12" s="85">
        <v>4</v>
      </c>
      <c r="L12" s="85"/>
      <c r="M12" s="85">
        <v>5</v>
      </c>
      <c r="N12" s="85">
        <v>4</v>
      </c>
      <c r="O12" s="85">
        <v>5</v>
      </c>
      <c r="P12" s="85">
        <v>4</v>
      </c>
      <c r="Q12" s="85">
        <v>5</v>
      </c>
      <c r="R12" s="85">
        <v>4</v>
      </c>
      <c r="S12" s="85"/>
      <c r="T12" s="85">
        <v>4</v>
      </c>
      <c r="U12" s="85"/>
      <c r="V12" s="245">
        <f t="shared" si="0"/>
        <v>4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7</v>
      </c>
      <c r="AB12" s="98">
        <f t="shared" si="6"/>
        <v>4</v>
      </c>
      <c r="AC12" s="98">
        <f t="shared" si="7"/>
        <v>11</v>
      </c>
      <c r="AD12" s="246">
        <f t="shared" si="8"/>
        <v>4.3636363636363633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5</v>
      </c>
      <c r="AJ12" s="247">
        <f t="shared" si="13"/>
        <v>4</v>
      </c>
      <c r="AK12" s="247">
        <f t="shared" si="14"/>
        <v>4</v>
      </c>
      <c r="AL12" s="247">
        <f t="shared" si="15"/>
        <v>4</v>
      </c>
      <c r="AM12" s="247" t="str">
        <f t="shared" si="16"/>
        <v/>
      </c>
      <c r="AN12" s="247">
        <f t="shared" si="17"/>
        <v>5</v>
      </c>
      <c r="AO12" s="247">
        <f t="shared" si="18"/>
        <v>4</v>
      </c>
      <c r="AP12" s="247">
        <f t="shared" si="19"/>
        <v>5</v>
      </c>
      <c r="AQ12" s="247">
        <f t="shared" si="20"/>
        <v>4</v>
      </c>
      <c r="AR12" s="247">
        <f t="shared" si="21"/>
        <v>5</v>
      </c>
      <c r="AS12" s="247">
        <f t="shared" si="22"/>
        <v>4</v>
      </c>
      <c r="AT12" s="247" t="str">
        <f t="shared" si="23"/>
        <v/>
      </c>
      <c r="AU12" s="247">
        <f t="shared" si="24"/>
        <v>4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3">
      <c r="A13" s="80">
        <v>8</v>
      </c>
      <c r="B13" s="81" t="s">
        <v>36</v>
      </c>
      <c r="C13" s="252" t="s">
        <v>37</v>
      </c>
      <c r="D13" s="349" t="s">
        <v>693</v>
      </c>
      <c r="E13" s="84">
        <v>2551</v>
      </c>
      <c r="F13" s="85"/>
      <c r="G13" s="85" t="s">
        <v>531</v>
      </c>
      <c r="H13" s="85">
        <v>5</v>
      </c>
      <c r="I13" s="85">
        <v>4</v>
      </c>
      <c r="J13" s="85">
        <v>4</v>
      </c>
      <c r="K13" s="85">
        <v>4</v>
      </c>
      <c r="L13" s="85"/>
      <c r="M13" s="85">
        <v>4</v>
      </c>
      <c r="N13" s="85">
        <v>4</v>
      </c>
      <c r="O13" s="85">
        <v>4</v>
      </c>
      <c r="P13" s="85">
        <v>4</v>
      </c>
      <c r="Q13" s="85">
        <v>5</v>
      </c>
      <c r="R13" s="85">
        <v>4</v>
      </c>
      <c r="S13" s="85"/>
      <c r="T13" s="85">
        <v>3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1</v>
      </c>
      <c r="AA13" s="98">
        <f t="shared" si="5"/>
        <v>8</v>
      </c>
      <c r="AB13" s="98">
        <f t="shared" si="6"/>
        <v>2</v>
      </c>
      <c r="AC13" s="98">
        <f t="shared" si="7"/>
        <v>11</v>
      </c>
      <c r="AD13" s="246">
        <f t="shared" si="8"/>
        <v>4.0909090909090908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5</v>
      </c>
      <c r="AJ13" s="247">
        <f t="shared" si="13"/>
        <v>4</v>
      </c>
      <c r="AK13" s="247">
        <f t="shared" si="14"/>
        <v>4</v>
      </c>
      <c r="AL13" s="247">
        <f t="shared" si="15"/>
        <v>4</v>
      </c>
      <c r="AM13" s="247" t="str">
        <f t="shared" si="16"/>
        <v/>
      </c>
      <c r="AN13" s="247">
        <f t="shared" si="17"/>
        <v>4</v>
      </c>
      <c r="AO13" s="247">
        <f t="shared" si="18"/>
        <v>4</v>
      </c>
      <c r="AP13" s="247">
        <f t="shared" si="19"/>
        <v>4</v>
      </c>
      <c r="AQ13" s="247">
        <f t="shared" si="20"/>
        <v>4</v>
      </c>
      <c r="AR13" s="247">
        <f t="shared" si="21"/>
        <v>5</v>
      </c>
      <c r="AS13" s="247">
        <f t="shared" si="22"/>
        <v>4</v>
      </c>
      <c r="AT13" s="247" t="str">
        <f t="shared" si="23"/>
        <v/>
      </c>
      <c r="AU13" s="247">
        <f t="shared" si="24"/>
        <v>3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3">
      <c r="A14" s="80">
        <v>9</v>
      </c>
      <c r="B14" s="248"/>
      <c r="C14" s="252" t="s">
        <v>37</v>
      </c>
      <c r="D14" s="253" t="s">
        <v>694</v>
      </c>
      <c r="E14" s="84">
        <v>2551</v>
      </c>
      <c r="F14" s="85"/>
      <c r="G14" s="85" t="s">
        <v>531</v>
      </c>
      <c r="H14" s="85">
        <v>5</v>
      </c>
      <c r="I14" s="85">
        <v>5</v>
      </c>
      <c r="J14" s="85">
        <v>4</v>
      </c>
      <c r="K14" s="85">
        <v>4</v>
      </c>
      <c r="L14" s="85"/>
      <c r="M14" s="85">
        <v>3</v>
      </c>
      <c r="N14" s="85">
        <v>4</v>
      </c>
      <c r="O14" s="85">
        <v>4</v>
      </c>
      <c r="P14" s="85">
        <v>4</v>
      </c>
      <c r="Q14" s="85">
        <v>5</v>
      </c>
      <c r="R14" s="85">
        <v>3</v>
      </c>
      <c r="S14" s="85"/>
      <c r="T14" s="85">
        <v>4</v>
      </c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2</v>
      </c>
      <c r="AA14" s="254">
        <f t="shared" si="5"/>
        <v>6</v>
      </c>
      <c r="AB14" s="254">
        <f t="shared" si="6"/>
        <v>3</v>
      </c>
      <c r="AC14" s="254">
        <f t="shared" si="7"/>
        <v>11</v>
      </c>
      <c r="AD14" s="255">
        <f t="shared" si="8"/>
        <v>4.0909090909090908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5</v>
      </c>
      <c r="AJ14" s="247">
        <f t="shared" si="13"/>
        <v>5</v>
      </c>
      <c r="AK14" s="247">
        <f t="shared" si="14"/>
        <v>4</v>
      </c>
      <c r="AL14" s="247">
        <f t="shared" si="15"/>
        <v>4</v>
      </c>
      <c r="AM14" s="247" t="str">
        <f t="shared" si="16"/>
        <v/>
      </c>
      <c r="AN14" s="247">
        <f t="shared" si="17"/>
        <v>3</v>
      </c>
      <c r="AO14" s="247">
        <f t="shared" si="18"/>
        <v>4</v>
      </c>
      <c r="AP14" s="247">
        <f t="shared" si="19"/>
        <v>4</v>
      </c>
      <c r="AQ14" s="247">
        <f t="shared" si="20"/>
        <v>4</v>
      </c>
      <c r="AR14" s="247">
        <f t="shared" si="21"/>
        <v>5</v>
      </c>
      <c r="AS14" s="247">
        <f t="shared" si="22"/>
        <v>3</v>
      </c>
      <c r="AT14" s="247" t="str">
        <f t="shared" si="23"/>
        <v/>
      </c>
      <c r="AU14" s="247">
        <f t="shared" si="24"/>
        <v>4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0">
        <v>10</v>
      </c>
      <c r="B15" s="248"/>
      <c r="C15" s="252" t="s">
        <v>37</v>
      </c>
      <c r="D15" s="253" t="s">
        <v>695</v>
      </c>
      <c r="E15" s="84">
        <v>2551</v>
      </c>
      <c r="F15" s="85"/>
      <c r="G15" s="85" t="s">
        <v>531</v>
      </c>
      <c r="H15" s="85">
        <v>5</v>
      </c>
      <c r="I15" s="85">
        <v>5</v>
      </c>
      <c r="J15" s="85">
        <v>4</v>
      </c>
      <c r="K15" s="85">
        <v>4</v>
      </c>
      <c r="L15" s="85"/>
      <c r="M15" s="85">
        <v>4</v>
      </c>
      <c r="N15" s="85">
        <v>4</v>
      </c>
      <c r="O15" s="85">
        <v>4</v>
      </c>
      <c r="P15" s="85">
        <v>4</v>
      </c>
      <c r="Q15" s="85" t="s">
        <v>41</v>
      </c>
      <c r="R15" s="85">
        <v>3</v>
      </c>
      <c r="S15" s="85"/>
      <c r="T15" s="85">
        <v>3</v>
      </c>
      <c r="U15" s="85"/>
      <c r="V15" s="124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2</v>
      </c>
      <c r="AA15" s="254">
        <f t="shared" si="5"/>
        <v>6</v>
      </c>
      <c r="AB15" s="254">
        <f t="shared" si="6"/>
        <v>2</v>
      </c>
      <c r="AC15" s="254">
        <f t="shared" si="7"/>
        <v>10</v>
      </c>
      <c r="AD15" s="255">
        <f t="shared" si="8"/>
        <v>4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5</v>
      </c>
      <c r="AJ15" s="247">
        <f t="shared" si="13"/>
        <v>5</v>
      </c>
      <c r="AK15" s="247">
        <f t="shared" si="14"/>
        <v>4</v>
      </c>
      <c r="AL15" s="247">
        <f t="shared" si="15"/>
        <v>4</v>
      </c>
      <c r="AM15" s="247" t="str">
        <f t="shared" si="16"/>
        <v/>
      </c>
      <c r="AN15" s="247">
        <f t="shared" si="17"/>
        <v>4</v>
      </c>
      <c r="AO15" s="247">
        <f t="shared" si="18"/>
        <v>4</v>
      </c>
      <c r="AP15" s="247">
        <f t="shared" si="19"/>
        <v>4</v>
      </c>
      <c r="AQ15" s="247">
        <f t="shared" si="20"/>
        <v>4</v>
      </c>
      <c r="AR15" s="247" t="str">
        <f t="shared" si="21"/>
        <v>а</v>
      </c>
      <c r="AS15" s="247">
        <f t="shared" si="22"/>
        <v>3</v>
      </c>
      <c r="AT15" s="247" t="str">
        <f t="shared" si="23"/>
        <v/>
      </c>
      <c r="AU15" s="247">
        <f t="shared" si="24"/>
        <v>3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0">
        <v>11</v>
      </c>
      <c r="B16" s="248"/>
      <c r="C16" s="252" t="s">
        <v>37</v>
      </c>
      <c r="D16" s="253" t="s">
        <v>696</v>
      </c>
      <c r="E16" s="84">
        <v>2551</v>
      </c>
      <c r="F16" s="85"/>
      <c r="G16" s="85" t="s">
        <v>531</v>
      </c>
      <c r="H16" s="85">
        <v>5</v>
      </c>
      <c r="I16" s="85">
        <v>4</v>
      </c>
      <c r="J16" s="85">
        <v>5</v>
      </c>
      <c r="K16" s="85">
        <v>4</v>
      </c>
      <c r="L16" s="85"/>
      <c r="M16" s="85">
        <v>3</v>
      </c>
      <c r="N16" s="85">
        <v>4</v>
      </c>
      <c r="O16" s="85">
        <v>4</v>
      </c>
      <c r="P16" s="85">
        <v>5</v>
      </c>
      <c r="Q16" s="85">
        <v>5</v>
      </c>
      <c r="R16" s="85">
        <v>4</v>
      </c>
      <c r="S16" s="85"/>
      <c r="T16" s="85">
        <v>3</v>
      </c>
      <c r="U16" s="85"/>
      <c r="V16" s="124">
        <f t="shared" si="0"/>
        <v>3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2</v>
      </c>
      <c r="AA16" s="254">
        <f t="shared" si="5"/>
        <v>5</v>
      </c>
      <c r="AB16" s="254">
        <f t="shared" si="6"/>
        <v>4</v>
      </c>
      <c r="AC16" s="254">
        <f t="shared" si="7"/>
        <v>11</v>
      </c>
      <c r="AD16" s="255">
        <f t="shared" si="8"/>
        <v>4.1818181818181817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5</v>
      </c>
      <c r="AJ16" s="247">
        <f t="shared" si="13"/>
        <v>4</v>
      </c>
      <c r="AK16" s="247">
        <f t="shared" si="14"/>
        <v>5</v>
      </c>
      <c r="AL16" s="247">
        <f t="shared" si="15"/>
        <v>4</v>
      </c>
      <c r="AM16" s="247" t="str">
        <f t="shared" si="16"/>
        <v/>
      </c>
      <c r="AN16" s="247">
        <f t="shared" si="17"/>
        <v>3</v>
      </c>
      <c r="AO16" s="247">
        <f t="shared" si="18"/>
        <v>4</v>
      </c>
      <c r="AP16" s="247">
        <f t="shared" si="19"/>
        <v>4</v>
      </c>
      <c r="AQ16" s="247">
        <f t="shared" si="20"/>
        <v>5</v>
      </c>
      <c r="AR16" s="247">
        <f t="shared" si="21"/>
        <v>5</v>
      </c>
      <c r="AS16" s="247">
        <f t="shared" si="22"/>
        <v>4</v>
      </c>
      <c r="AT16" s="247" t="str">
        <f t="shared" si="23"/>
        <v/>
      </c>
      <c r="AU16" s="247">
        <f t="shared" si="24"/>
        <v>3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37</v>
      </c>
      <c r="D17" s="253" t="s">
        <v>697</v>
      </c>
      <c r="E17" s="84">
        <v>2551</v>
      </c>
      <c r="F17" s="85"/>
      <c r="G17" s="85" t="s">
        <v>531</v>
      </c>
      <c r="H17" s="85">
        <v>5</v>
      </c>
      <c r="I17" s="85">
        <v>5</v>
      </c>
      <c r="J17" s="85">
        <v>4</v>
      </c>
      <c r="K17" s="85">
        <v>3</v>
      </c>
      <c r="L17" s="85"/>
      <c r="M17" s="85">
        <v>4</v>
      </c>
      <c r="N17" s="85">
        <v>3</v>
      </c>
      <c r="O17" s="85">
        <v>4</v>
      </c>
      <c r="P17" s="85">
        <v>4</v>
      </c>
      <c r="Q17" s="85">
        <v>5</v>
      </c>
      <c r="R17" s="85">
        <v>3</v>
      </c>
      <c r="S17" s="85"/>
      <c r="T17" s="85">
        <v>4</v>
      </c>
      <c r="U17" s="85"/>
      <c r="V17" s="124">
        <f t="shared" si="0"/>
        <v>3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3</v>
      </c>
      <c r="AA17" s="254">
        <f t="shared" si="5"/>
        <v>5</v>
      </c>
      <c r="AB17" s="254">
        <f t="shared" si="6"/>
        <v>3</v>
      </c>
      <c r="AC17" s="254">
        <f t="shared" si="7"/>
        <v>11</v>
      </c>
      <c r="AD17" s="255">
        <f t="shared" si="8"/>
        <v>4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5</v>
      </c>
      <c r="AK17" s="247">
        <f t="shared" si="14"/>
        <v>4</v>
      </c>
      <c r="AL17" s="247">
        <f t="shared" si="15"/>
        <v>3</v>
      </c>
      <c r="AM17" s="247" t="str">
        <f t="shared" si="16"/>
        <v/>
      </c>
      <c r="AN17" s="247">
        <f t="shared" si="17"/>
        <v>4</v>
      </c>
      <c r="AO17" s="247">
        <f t="shared" si="18"/>
        <v>3</v>
      </c>
      <c r="AP17" s="247">
        <f t="shared" si="19"/>
        <v>4</v>
      </c>
      <c r="AQ17" s="247">
        <f t="shared" si="20"/>
        <v>4</v>
      </c>
      <c r="AR17" s="247">
        <f t="shared" si="21"/>
        <v>5</v>
      </c>
      <c r="AS17" s="247">
        <f t="shared" si="22"/>
        <v>3</v>
      </c>
      <c r="AT17" s="247" t="str">
        <f t="shared" si="23"/>
        <v/>
      </c>
      <c r="AU17" s="247">
        <f t="shared" si="24"/>
        <v>4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0">
        <v>13</v>
      </c>
      <c r="B18" s="199"/>
      <c r="C18" s="252" t="s">
        <v>37</v>
      </c>
      <c r="D18" s="253" t="s">
        <v>698</v>
      </c>
      <c r="E18" s="84">
        <v>2551</v>
      </c>
      <c r="F18" s="85"/>
      <c r="G18" s="85" t="s">
        <v>531</v>
      </c>
      <c r="H18" s="85">
        <v>5</v>
      </c>
      <c r="I18" s="85">
        <v>5</v>
      </c>
      <c r="J18" s="85">
        <v>4</v>
      </c>
      <c r="K18" s="85">
        <v>4</v>
      </c>
      <c r="L18" s="85"/>
      <c r="M18" s="85">
        <v>4</v>
      </c>
      <c r="N18" s="85">
        <v>4</v>
      </c>
      <c r="O18" s="85">
        <v>4</v>
      </c>
      <c r="P18" s="85">
        <v>4</v>
      </c>
      <c r="Q18" s="85">
        <v>5</v>
      </c>
      <c r="R18" s="85">
        <v>4</v>
      </c>
      <c r="S18" s="85"/>
      <c r="T18" s="85">
        <v>3</v>
      </c>
      <c r="U18" s="85"/>
      <c r="V18" s="124">
        <f t="shared" si="0"/>
        <v>3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1</v>
      </c>
      <c r="AA18" s="254">
        <f t="shared" si="5"/>
        <v>7</v>
      </c>
      <c r="AB18" s="254">
        <f t="shared" si="6"/>
        <v>3</v>
      </c>
      <c r="AC18" s="254">
        <f t="shared" si="7"/>
        <v>11</v>
      </c>
      <c r="AD18" s="255">
        <f t="shared" si="8"/>
        <v>4.1818181818181817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5</v>
      </c>
      <c r="AK18" s="247">
        <f t="shared" si="14"/>
        <v>4</v>
      </c>
      <c r="AL18" s="247">
        <f t="shared" si="15"/>
        <v>4</v>
      </c>
      <c r="AM18" s="247" t="str">
        <f t="shared" si="16"/>
        <v/>
      </c>
      <c r="AN18" s="247">
        <f t="shared" si="17"/>
        <v>4</v>
      </c>
      <c r="AO18" s="247">
        <f t="shared" si="18"/>
        <v>4</v>
      </c>
      <c r="AP18" s="247">
        <f t="shared" si="19"/>
        <v>4</v>
      </c>
      <c r="AQ18" s="247">
        <f t="shared" si="20"/>
        <v>4</v>
      </c>
      <c r="AR18" s="247">
        <f t="shared" si="21"/>
        <v>5</v>
      </c>
      <c r="AS18" s="247">
        <f t="shared" si="22"/>
        <v>4</v>
      </c>
      <c r="AT18" s="247" t="str">
        <f t="shared" si="23"/>
        <v/>
      </c>
      <c r="AU18" s="247">
        <f t="shared" si="24"/>
        <v>3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252" t="s">
        <v>37</v>
      </c>
      <c r="D19" s="253" t="s">
        <v>223</v>
      </c>
      <c r="E19" s="84">
        <v>2551</v>
      </c>
      <c r="F19" s="85"/>
      <c r="G19" s="85" t="s">
        <v>531</v>
      </c>
      <c r="H19" s="85">
        <v>5</v>
      </c>
      <c r="I19" s="85">
        <v>5</v>
      </c>
      <c r="J19" s="85">
        <v>3</v>
      </c>
      <c r="K19" s="85">
        <v>4</v>
      </c>
      <c r="L19" s="85"/>
      <c r="M19" s="85">
        <v>5</v>
      </c>
      <c r="N19" s="85">
        <v>4</v>
      </c>
      <c r="O19" s="85">
        <v>3</v>
      </c>
      <c r="P19" s="85">
        <v>4</v>
      </c>
      <c r="Q19" s="85">
        <v>5</v>
      </c>
      <c r="R19" s="85">
        <v>4</v>
      </c>
      <c r="S19" s="85"/>
      <c r="T19" s="85">
        <v>3</v>
      </c>
      <c r="U19" s="85"/>
      <c r="V19" s="124">
        <f t="shared" si="0"/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3</v>
      </c>
      <c r="AA19" s="254">
        <f t="shared" si="5"/>
        <v>4</v>
      </c>
      <c r="AB19" s="254">
        <f t="shared" si="6"/>
        <v>4</v>
      </c>
      <c r="AC19" s="254">
        <f t="shared" si="7"/>
        <v>11</v>
      </c>
      <c r="AD19" s="255">
        <f t="shared" si="8"/>
        <v>4.0909090909090908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5</v>
      </c>
      <c r="AJ19" s="247">
        <f t="shared" si="13"/>
        <v>5</v>
      </c>
      <c r="AK19" s="247">
        <f t="shared" si="14"/>
        <v>3</v>
      </c>
      <c r="AL19" s="247">
        <f t="shared" si="15"/>
        <v>4</v>
      </c>
      <c r="AM19" s="247" t="str">
        <f t="shared" si="16"/>
        <v/>
      </c>
      <c r="AN19" s="247">
        <f t="shared" si="17"/>
        <v>5</v>
      </c>
      <c r="AO19" s="247">
        <f t="shared" si="18"/>
        <v>4</v>
      </c>
      <c r="AP19" s="247">
        <f t="shared" si="19"/>
        <v>3</v>
      </c>
      <c r="AQ19" s="247">
        <f t="shared" si="20"/>
        <v>4</v>
      </c>
      <c r="AR19" s="247">
        <f t="shared" si="21"/>
        <v>5</v>
      </c>
      <c r="AS19" s="247">
        <f t="shared" si="22"/>
        <v>4</v>
      </c>
      <c r="AT19" s="247" t="str">
        <f t="shared" si="23"/>
        <v/>
      </c>
      <c r="AU19" s="247">
        <f t="shared" si="24"/>
        <v>3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0">
        <v>15</v>
      </c>
      <c r="B20" s="199"/>
      <c r="C20" s="252" t="s">
        <v>52</v>
      </c>
      <c r="D20" s="253" t="s">
        <v>699</v>
      </c>
      <c r="E20" s="84">
        <v>2551</v>
      </c>
      <c r="F20" s="85"/>
      <c r="G20" s="85" t="s">
        <v>531</v>
      </c>
      <c r="H20" s="85">
        <v>5</v>
      </c>
      <c r="I20" s="85">
        <v>5</v>
      </c>
      <c r="J20" s="85">
        <v>5</v>
      </c>
      <c r="K20" s="85">
        <v>5</v>
      </c>
      <c r="L20" s="85"/>
      <c r="M20" s="85">
        <v>4</v>
      </c>
      <c r="N20" s="85">
        <v>4</v>
      </c>
      <c r="O20" s="85">
        <v>5</v>
      </c>
      <c r="P20" s="85">
        <v>4</v>
      </c>
      <c r="Q20" s="85">
        <v>5</v>
      </c>
      <c r="R20" s="85">
        <v>5</v>
      </c>
      <c r="S20" s="85"/>
      <c r="T20" s="85">
        <v>4</v>
      </c>
      <c r="U20" s="85"/>
      <c r="V20" s="124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4</v>
      </c>
      <c r="AB20" s="254">
        <f t="shared" si="6"/>
        <v>7</v>
      </c>
      <c r="AC20" s="254">
        <f t="shared" si="7"/>
        <v>11</v>
      </c>
      <c r="AD20" s="255">
        <f t="shared" si="8"/>
        <v>4.6363636363636367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5</v>
      </c>
      <c r="AJ20" s="247">
        <f t="shared" si="13"/>
        <v>5</v>
      </c>
      <c r="AK20" s="247">
        <f t="shared" si="14"/>
        <v>5</v>
      </c>
      <c r="AL20" s="247">
        <f t="shared" si="15"/>
        <v>5</v>
      </c>
      <c r="AM20" s="247" t="str">
        <f t="shared" si="16"/>
        <v/>
      </c>
      <c r="AN20" s="247">
        <f t="shared" si="17"/>
        <v>4</v>
      </c>
      <c r="AO20" s="247">
        <f t="shared" si="18"/>
        <v>4</v>
      </c>
      <c r="AP20" s="247">
        <f t="shared" si="19"/>
        <v>5</v>
      </c>
      <c r="AQ20" s="247">
        <f t="shared" si="20"/>
        <v>4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4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0">
        <v>16</v>
      </c>
      <c r="B21" s="199"/>
      <c r="C21" s="252" t="s">
        <v>37</v>
      </c>
      <c r="D21" s="253" t="s">
        <v>700</v>
      </c>
      <c r="E21" s="84">
        <v>2551</v>
      </c>
      <c r="F21" s="85"/>
      <c r="G21" s="85" t="s">
        <v>531</v>
      </c>
      <c r="H21" s="85">
        <v>5</v>
      </c>
      <c r="I21" s="85">
        <v>5</v>
      </c>
      <c r="J21" s="85">
        <v>4</v>
      </c>
      <c r="K21" s="85">
        <v>3</v>
      </c>
      <c r="L21" s="85"/>
      <c r="M21" s="85">
        <v>5</v>
      </c>
      <c r="N21" s="85">
        <v>3</v>
      </c>
      <c r="O21" s="85">
        <v>5</v>
      </c>
      <c r="P21" s="85">
        <v>5</v>
      </c>
      <c r="Q21" s="85">
        <v>5</v>
      </c>
      <c r="R21" s="85">
        <v>4</v>
      </c>
      <c r="S21" s="85"/>
      <c r="T21" s="85">
        <v>4</v>
      </c>
      <c r="U21" s="85"/>
      <c r="V21" s="124">
        <f t="shared" si="0"/>
        <v>3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2</v>
      </c>
      <c r="AA21" s="254">
        <f t="shared" si="5"/>
        <v>3</v>
      </c>
      <c r="AB21" s="254">
        <f t="shared" si="6"/>
        <v>6</v>
      </c>
      <c r="AC21" s="254">
        <f t="shared" si="7"/>
        <v>11</v>
      </c>
      <c r="AD21" s="255">
        <f t="shared" si="8"/>
        <v>4.3636363636363633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4</v>
      </c>
      <c r="AL21" s="247">
        <f t="shared" si="15"/>
        <v>3</v>
      </c>
      <c r="AM21" s="247" t="str">
        <f t="shared" si="16"/>
        <v/>
      </c>
      <c r="AN21" s="247">
        <f t="shared" si="17"/>
        <v>5</v>
      </c>
      <c r="AO21" s="247">
        <f t="shared" si="18"/>
        <v>3</v>
      </c>
      <c r="AP21" s="247">
        <f t="shared" si="19"/>
        <v>5</v>
      </c>
      <c r="AQ21" s="247">
        <f t="shared" si="20"/>
        <v>5</v>
      </c>
      <c r="AR21" s="247">
        <f t="shared" si="21"/>
        <v>5</v>
      </c>
      <c r="AS21" s="247">
        <f t="shared" si="22"/>
        <v>4</v>
      </c>
      <c r="AT21" s="247" t="str">
        <f t="shared" si="23"/>
        <v/>
      </c>
      <c r="AU21" s="247">
        <f t="shared" si="24"/>
        <v>4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0">
        <v>17</v>
      </c>
      <c r="B22" s="199"/>
      <c r="C22" s="252" t="s">
        <v>37</v>
      </c>
      <c r="D22" s="253" t="s">
        <v>701</v>
      </c>
      <c r="E22" s="84">
        <v>2551</v>
      </c>
      <c r="F22" s="85"/>
      <c r="G22" s="85" t="s">
        <v>531</v>
      </c>
      <c r="H22" s="85">
        <v>5</v>
      </c>
      <c r="I22" s="85">
        <v>5</v>
      </c>
      <c r="J22" s="85">
        <v>5</v>
      </c>
      <c r="K22" s="85">
        <v>5</v>
      </c>
      <c r="L22" s="85"/>
      <c r="M22" s="85">
        <v>4</v>
      </c>
      <c r="N22" s="85">
        <v>4</v>
      </c>
      <c r="O22" s="85">
        <v>4</v>
      </c>
      <c r="P22" s="85">
        <v>4</v>
      </c>
      <c r="Q22" s="85">
        <v>3</v>
      </c>
      <c r="R22" s="85">
        <v>4</v>
      </c>
      <c r="S22" s="85"/>
      <c r="T22" s="85">
        <v>4</v>
      </c>
      <c r="U22" s="85"/>
      <c r="V22" s="124">
        <f t="shared" si="0"/>
        <v>3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1</v>
      </c>
      <c r="AA22" s="254">
        <f t="shared" si="5"/>
        <v>6</v>
      </c>
      <c r="AB22" s="254">
        <f t="shared" si="6"/>
        <v>4</v>
      </c>
      <c r="AC22" s="254">
        <f t="shared" si="7"/>
        <v>11</v>
      </c>
      <c r="AD22" s="255">
        <f t="shared" si="8"/>
        <v>4.2727272727272725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5</v>
      </c>
      <c r="AJ22" s="247">
        <f t="shared" si="13"/>
        <v>5</v>
      </c>
      <c r="AK22" s="247">
        <f t="shared" si="14"/>
        <v>5</v>
      </c>
      <c r="AL22" s="247">
        <f t="shared" si="15"/>
        <v>5</v>
      </c>
      <c r="AM22" s="247" t="str">
        <f t="shared" si="16"/>
        <v/>
      </c>
      <c r="AN22" s="247">
        <f t="shared" si="17"/>
        <v>4</v>
      </c>
      <c r="AO22" s="247">
        <f t="shared" si="18"/>
        <v>4</v>
      </c>
      <c r="AP22" s="247">
        <f t="shared" si="19"/>
        <v>4</v>
      </c>
      <c r="AQ22" s="247">
        <f t="shared" si="20"/>
        <v>4</v>
      </c>
      <c r="AR22" s="247">
        <f t="shared" si="21"/>
        <v>3</v>
      </c>
      <c r="AS22" s="247">
        <f t="shared" si="22"/>
        <v>4</v>
      </c>
      <c r="AT22" s="247" t="str">
        <f t="shared" si="23"/>
        <v/>
      </c>
      <c r="AU22" s="247">
        <f t="shared" si="24"/>
        <v>4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0">
        <v>18</v>
      </c>
      <c r="B23" s="199"/>
      <c r="C23" s="252" t="s">
        <v>37</v>
      </c>
      <c r="D23" s="253" t="s">
        <v>702</v>
      </c>
      <c r="E23" s="84">
        <v>2551</v>
      </c>
      <c r="F23" s="85"/>
      <c r="G23" s="85" t="s">
        <v>531</v>
      </c>
      <c r="H23" s="85">
        <v>5</v>
      </c>
      <c r="I23" s="85">
        <v>5</v>
      </c>
      <c r="J23" s="85">
        <v>4</v>
      </c>
      <c r="K23" s="85">
        <v>4</v>
      </c>
      <c r="L23" s="85"/>
      <c r="M23" s="85">
        <v>5</v>
      </c>
      <c r="N23" s="85">
        <v>3</v>
      </c>
      <c r="O23" s="85">
        <v>5</v>
      </c>
      <c r="P23" s="85">
        <v>5</v>
      </c>
      <c r="Q23" s="85">
        <v>5</v>
      </c>
      <c r="R23" s="85">
        <v>4</v>
      </c>
      <c r="S23" s="85"/>
      <c r="T23" s="85">
        <v>5</v>
      </c>
      <c r="U23" s="85"/>
      <c r="V23" s="124">
        <f t="shared" si="0"/>
        <v>3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1</v>
      </c>
      <c r="AA23" s="254">
        <f t="shared" si="5"/>
        <v>3</v>
      </c>
      <c r="AB23" s="254">
        <f t="shared" si="6"/>
        <v>7</v>
      </c>
      <c r="AC23" s="254">
        <f t="shared" si="7"/>
        <v>11</v>
      </c>
      <c r="AD23" s="255">
        <f t="shared" si="8"/>
        <v>4.5454545454545459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5</v>
      </c>
      <c r="AJ23" s="247">
        <f t="shared" si="13"/>
        <v>5</v>
      </c>
      <c r="AK23" s="247">
        <f t="shared" si="14"/>
        <v>4</v>
      </c>
      <c r="AL23" s="247">
        <f t="shared" si="15"/>
        <v>4</v>
      </c>
      <c r="AM23" s="247" t="str">
        <f t="shared" si="16"/>
        <v/>
      </c>
      <c r="AN23" s="247">
        <f t="shared" si="17"/>
        <v>5</v>
      </c>
      <c r="AO23" s="247">
        <f t="shared" si="18"/>
        <v>3</v>
      </c>
      <c r="AP23" s="247">
        <f t="shared" si="19"/>
        <v>5</v>
      </c>
      <c r="AQ23" s="247">
        <f t="shared" si="20"/>
        <v>5</v>
      </c>
      <c r="AR23" s="247">
        <f t="shared" si="21"/>
        <v>5</v>
      </c>
      <c r="AS23" s="247">
        <f t="shared" si="22"/>
        <v>4</v>
      </c>
      <c r="AT23" s="247" t="str">
        <f t="shared" si="23"/>
        <v/>
      </c>
      <c r="AU23" s="247">
        <f t="shared" si="24"/>
        <v>5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0">
        <v>19</v>
      </c>
      <c r="B24" s="199"/>
      <c r="C24" s="252" t="s">
        <v>37</v>
      </c>
      <c r="D24" s="253" t="s">
        <v>703</v>
      </c>
      <c r="E24" s="84">
        <v>2551</v>
      </c>
      <c r="F24" s="85"/>
      <c r="G24" s="85" t="s">
        <v>531</v>
      </c>
      <c r="H24" s="85">
        <v>5</v>
      </c>
      <c r="I24" s="85">
        <v>5</v>
      </c>
      <c r="J24" s="85">
        <v>5</v>
      </c>
      <c r="K24" s="85">
        <v>4</v>
      </c>
      <c r="L24" s="85"/>
      <c r="M24" s="85">
        <v>3</v>
      </c>
      <c r="N24" s="85">
        <v>4</v>
      </c>
      <c r="O24" s="85" t="s">
        <v>166</v>
      </c>
      <c r="P24" s="85">
        <v>4</v>
      </c>
      <c r="Q24" s="85">
        <v>4</v>
      </c>
      <c r="R24" s="85">
        <v>4</v>
      </c>
      <c r="S24" s="85"/>
      <c r="T24" s="85">
        <v>4</v>
      </c>
      <c r="U24" s="85"/>
      <c r="V24" s="124">
        <f t="shared" si="0"/>
        <v>2</v>
      </c>
      <c r="W24" s="254">
        <f t="shared" si="1"/>
        <v>0</v>
      </c>
      <c r="X24" s="254">
        <f t="shared" si="27"/>
        <v>0</v>
      </c>
      <c r="Y24" s="254">
        <f t="shared" si="3"/>
        <v>1</v>
      </c>
      <c r="Z24" s="254">
        <f t="shared" si="4"/>
        <v>1</v>
      </c>
      <c r="AA24" s="254">
        <f t="shared" si="5"/>
        <v>6</v>
      </c>
      <c r="AB24" s="254">
        <f t="shared" si="6"/>
        <v>3</v>
      </c>
      <c r="AC24" s="254">
        <f t="shared" si="7"/>
        <v>11</v>
      </c>
      <c r="AD24" s="255">
        <f t="shared" si="8"/>
        <v>4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5</v>
      </c>
      <c r="AJ24" s="247">
        <f t="shared" si="13"/>
        <v>5</v>
      </c>
      <c r="AK24" s="247">
        <f t="shared" si="14"/>
        <v>5</v>
      </c>
      <c r="AL24" s="247">
        <f t="shared" si="15"/>
        <v>4</v>
      </c>
      <c r="AM24" s="247" t="str">
        <f t="shared" si="16"/>
        <v/>
      </c>
      <c r="AN24" s="247">
        <f t="shared" si="17"/>
        <v>3</v>
      </c>
      <c r="AO24" s="247">
        <f t="shared" si="18"/>
        <v>4</v>
      </c>
      <c r="AP24" s="247">
        <f t="shared" si="19"/>
        <v>2</v>
      </c>
      <c r="AQ24" s="247">
        <f t="shared" si="20"/>
        <v>4</v>
      </c>
      <c r="AR24" s="247">
        <f t="shared" si="21"/>
        <v>4</v>
      </c>
      <c r="AS24" s="247">
        <f t="shared" si="22"/>
        <v>4</v>
      </c>
      <c r="AT24" s="247" t="str">
        <f t="shared" si="23"/>
        <v/>
      </c>
      <c r="AU24" s="247">
        <f t="shared" si="24"/>
        <v>4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0">
        <v>20</v>
      </c>
      <c r="B25" s="199"/>
      <c r="C25" s="252" t="s">
        <v>37</v>
      </c>
      <c r="D25" s="253" t="s">
        <v>704</v>
      </c>
      <c r="E25" s="84">
        <v>2551</v>
      </c>
      <c r="F25" s="85"/>
      <c r="G25" s="85" t="s">
        <v>531</v>
      </c>
      <c r="H25" s="85">
        <v>4</v>
      </c>
      <c r="I25" s="85">
        <v>4</v>
      </c>
      <c r="J25" s="85">
        <v>4</v>
      </c>
      <c r="K25" s="85">
        <v>3</v>
      </c>
      <c r="L25" s="85"/>
      <c r="M25" s="85">
        <v>4</v>
      </c>
      <c r="N25" s="85">
        <v>4</v>
      </c>
      <c r="O25" s="85">
        <v>3</v>
      </c>
      <c r="P25" s="85">
        <v>4</v>
      </c>
      <c r="Q25" s="85">
        <v>5</v>
      </c>
      <c r="R25" s="85">
        <v>3</v>
      </c>
      <c r="S25" s="85"/>
      <c r="T25" s="85">
        <v>3</v>
      </c>
      <c r="U25" s="85"/>
      <c r="V25" s="124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4</v>
      </c>
      <c r="AA25" s="254">
        <f t="shared" si="5"/>
        <v>6</v>
      </c>
      <c r="AB25" s="254">
        <f t="shared" si="6"/>
        <v>1</v>
      </c>
      <c r="AC25" s="254">
        <f t="shared" si="7"/>
        <v>11</v>
      </c>
      <c r="AD25" s="255">
        <f t="shared" si="8"/>
        <v>3.7272727272727271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4</v>
      </c>
      <c r="AJ25" s="247">
        <f t="shared" si="13"/>
        <v>4</v>
      </c>
      <c r="AK25" s="247">
        <f t="shared" si="14"/>
        <v>4</v>
      </c>
      <c r="AL25" s="247">
        <f t="shared" si="15"/>
        <v>3</v>
      </c>
      <c r="AM25" s="247" t="str">
        <f t="shared" si="16"/>
        <v/>
      </c>
      <c r="AN25" s="247">
        <f t="shared" si="17"/>
        <v>4</v>
      </c>
      <c r="AO25" s="247">
        <f t="shared" si="18"/>
        <v>4</v>
      </c>
      <c r="AP25" s="247">
        <f t="shared" si="19"/>
        <v>3</v>
      </c>
      <c r="AQ25" s="247">
        <f t="shared" si="20"/>
        <v>4</v>
      </c>
      <c r="AR25" s="247">
        <f t="shared" si="21"/>
        <v>5</v>
      </c>
      <c r="AS25" s="247">
        <f t="shared" si="22"/>
        <v>3</v>
      </c>
      <c r="AT25" s="247" t="str">
        <f t="shared" si="23"/>
        <v/>
      </c>
      <c r="AU25" s="247">
        <f t="shared" si="24"/>
        <v>3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0">
        <v>21</v>
      </c>
      <c r="B26" s="199"/>
      <c r="C26" s="252" t="s">
        <v>52</v>
      </c>
      <c r="D26" s="253" t="s">
        <v>705</v>
      </c>
      <c r="E26" s="84">
        <v>2551</v>
      </c>
      <c r="F26" s="85"/>
      <c r="G26" s="85" t="s">
        <v>531</v>
      </c>
      <c r="H26" s="85">
        <v>5</v>
      </c>
      <c r="I26" s="85">
        <v>5</v>
      </c>
      <c r="J26" s="85">
        <v>3</v>
      </c>
      <c r="K26" s="85">
        <v>4</v>
      </c>
      <c r="L26" s="85"/>
      <c r="M26" s="85">
        <v>3</v>
      </c>
      <c r="N26" s="85">
        <v>3</v>
      </c>
      <c r="O26" s="85" t="s">
        <v>166</v>
      </c>
      <c r="P26" s="85">
        <v>3</v>
      </c>
      <c r="Q26" s="85">
        <v>4</v>
      </c>
      <c r="R26" s="85">
        <v>3</v>
      </c>
      <c r="S26" s="85"/>
      <c r="T26" s="85">
        <v>4</v>
      </c>
      <c r="U26" s="85"/>
      <c r="V26" s="124">
        <f t="shared" si="0"/>
        <v>2</v>
      </c>
      <c r="W26" s="254">
        <f t="shared" si="1"/>
        <v>0</v>
      </c>
      <c r="X26" s="254">
        <f t="shared" si="27"/>
        <v>0</v>
      </c>
      <c r="Y26" s="254">
        <f t="shared" si="3"/>
        <v>1</v>
      </c>
      <c r="Z26" s="254">
        <f t="shared" si="4"/>
        <v>5</v>
      </c>
      <c r="AA26" s="254">
        <f t="shared" si="5"/>
        <v>3</v>
      </c>
      <c r="AB26" s="254">
        <f t="shared" si="6"/>
        <v>2</v>
      </c>
      <c r="AC26" s="254">
        <f t="shared" si="7"/>
        <v>11</v>
      </c>
      <c r="AD26" s="255">
        <f t="shared" si="8"/>
        <v>3.5454545454545454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5</v>
      </c>
      <c r="AJ26" s="247">
        <f t="shared" si="13"/>
        <v>5</v>
      </c>
      <c r="AK26" s="247">
        <f t="shared" si="14"/>
        <v>3</v>
      </c>
      <c r="AL26" s="247">
        <f t="shared" si="15"/>
        <v>4</v>
      </c>
      <c r="AM26" s="247" t="str">
        <f t="shared" si="16"/>
        <v/>
      </c>
      <c r="AN26" s="247">
        <f t="shared" si="17"/>
        <v>3</v>
      </c>
      <c r="AO26" s="247">
        <f t="shared" si="18"/>
        <v>3</v>
      </c>
      <c r="AP26" s="247">
        <f t="shared" si="19"/>
        <v>2</v>
      </c>
      <c r="AQ26" s="247">
        <f t="shared" si="20"/>
        <v>3</v>
      </c>
      <c r="AR26" s="247">
        <f t="shared" si="21"/>
        <v>4</v>
      </c>
      <c r="AS26" s="247">
        <f t="shared" si="22"/>
        <v>3</v>
      </c>
      <c r="AT26" s="247" t="str">
        <f t="shared" si="23"/>
        <v/>
      </c>
      <c r="AU26" s="247">
        <f t="shared" si="24"/>
        <v>4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0">
        <v>22</v>
      </c>
      <c r="B27" s="199"/>
      <c r="C27" s="252" t="s">
        <v>37</v>
      </c>
      <c r="D27" s="253" t="s">
        <v>706</v>
      </c>
      <c r="E27" s="84">
        <v>2551</v>
      </c>
      <c r="F27" s="85"/>
      <c r="G27" s="85" t="s">
        <v>531</v>
      </c>
      <c r="H27" s="85">
        <v>4</v>
      </c>
      <c r="I27" s="85">
        <v>4</v>
      </c>
      <c r="J27" s="85">
        <v>5</v>
      </c>
      <c r="K27" s="85">
        <v>4</v>
      </c>
      <c r="L27" s="85"/>
      <c r="M27" s="85">
        <v>3</v>
      </c>
      <c r="N27" s="85">
        <v>3</v>
      </c>
      <c r="O27" s="85">
        <v>4</v>
      </c>
      <c r="P27" s="85">
        <v>3</v>
      </c>
      <c r="Q27" s="85">
        <v>5</v>
      </c>
      <c r="R27" s="85">
        <v>4</v>
      </c>
      <c r="S27" s="85"/>
      <c r="T27" s="85">
        <v>4</v>
      </c>
      <c r="U27" s="85"/>
      <c r="V27" s="124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3</v>
      </c>
      <c r="AA27" s="254">
        <f t="shared" si="5"/>
        <v>6</v>
      </c>
      <c r="AB27" s="254">
        <f t="shared" si="6"/>
        <v>2</v>
      </c>
      <c r="AC27" s="254">
        <f t="shared" si="7"/>
        <v>11</v>
      </c>
      <c r="AD27" s="255">
        <f t="shared" si="8"/>
        <v>3.9090909090909092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4</v>
      </c>
      <c r="AJ27" s="247">
        <f t="shared" si="13"/>
        <v>4</v>
      </c>
      <c r="AK27" s="247">
        <f t="shared" si="14"/>
        <v>5</v>
      </c>
      <c r="AL27" s="247">
        <f t="shared" si="15"/>
        <v>4</v>
      </c>
      <c r="AM27" s="247" t="str">
        <f t="shared" si="16"/>
        <v/>
      </c>
      <c r="AN27" s="247">
        <f t="shared" si="17"/>
        <v>3</v>
      </c>
      <c r="AO27" s="247">
        <f t="shared" si="18"/>
        <v>3</v>
      </c>
      <c r="AP27" s="247">
        <f t="shared" si="19"/>
        <v>4</v>
      </c>
      <c r="AQ27" s="247">
        <f t="shared" si="20"/>
        <v>3</v>
      </c>
      <c r="AR27" s="247">
        <f t="shared" si="21"/>
        <v>5</v>
      </c>
      <c r="AS27" s="247">
        <f t="shared" si="22"/>
        <v>4</v>
      </c>
      <c r="AT27" s="247" t="str">
        <f t="shared" si="23"/>
        <v/>
      </c>
      <c r="AU27" s="247">
        <f t="shared" si="24"/>
        <v>4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x14ac:dyDescent="0.3">
      <c r="A28" s="80">
        <v>23</v>
      </c>
      <c r="B28" s="199"/>
      <c r="C28" s="252" t="s">
        <v>37</v>
      </c>
      <c r="D28" s="253" t="s">
        <v>707</v>
      </c>
      <c r="E28" s="84">
        <v>2551</v>
      </c>
      <c r="F28" s="85"/>
      <c r="G28" s="85" t="s">
        <v>531</v>
      </c>
      <c r="H28" s="85">
        <v>4</v>
      </c>
      <c r="I28" s="85">
        <v>5</v>
      </c>
      <c r="J28" s="85">
        <v>4</v>
      </c>
      <c r="K28" s="85">
        <v>4</v>
      </c>
      <c r="L28" s="85"/>
      <c r="M28" s="85">
        <v>4</v>
      </c>
      <c r="N28" s="85">
        <v>4</v>
      </c>
      <c r="O28" s="85">
        <v>4</v>
      </c>
      <c r="P28" s="85">
        <v>4</v>
      </c>
      <c r="Q28" s="85">
        <v>5</v>
      </c>
      <c r="R28" s="85">
        <v>3</v>
      </c>
      <c r="S28" s="85"/>
      <c r="T28" s="85">
        <v>4</v>
      </c>
      <c r="U28" s="85"/>
      <c r="V28" s="124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1</v>
      </c>
      <c r="AA28" s="254">
        <f t="shared" si="5"/>
        <v>8</v>
      </c>
      <c r="AB28" s="254">
        <f t="shared" si="6"/>
        <v>2</v>
      </c>
      <c r="AC28" s="254">
        <f t="shared" si="7"/>
        <v>11</v>
      </c>
      <c r="AD28" s="255">
        <f t="shared" si="8"/>
        <v>4.0909090909090908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з</v>
      </c>
      <c r="AI28" s="247">
        <f t="shared" si="12"/>
        <v>4</v>
      </c>
      <c r="AJ28" s="247">
        <f t="shared" si="13"/>
        <v>5</v>
      </c>
      <c r="AK28" s="247">
        <f t="shared" si="14"/>
        <v>4</v>
      </c>
      <c r="AL28" s="247">
        <f t="shared" si="15"/>
        <v>4</v>
      </c>
      <c r="AM28" s="247" t="str">
        <f t="shared" si="16"/>
        <v/>
      </c>
      <c r="AN28" s="247">
        <f t="shared" si="17"/>
        <v>4</v>
      </c>
      <c r="AO28" s="247">
        <f t="shared" si="18"/>
        <v>4</v>
      </c>
      <c r="AP28" s="247">
        <f t="shared" si="19"/>
        <v>4</v>
      </c>
      <c r="AQ28" s="247">
        <f t="shared" si="20"/>
        <v>4</v>
      </c>
      <c r="AR28" s="247">
        <f t="shared" si="21"/>
        <v>5</v>
      </c>
      <c r="AS28" s="247">
        <f t="shared" si="22"/>
        <v>3</v>
      </c>
      <c r="AT28" s="247" t="str">
        <f t="shared" si="23"/>
        <v/>
      </c>
      <c r="AU28" s="247">
        <f t="shared" si="24"/>
        <v>4</v>
      </c>
      <c r="AV28" s="247" t="str">
        <f t="shared" si="25"/>
        <v/>
      </c>
      <c r="AW28" s="245">
        <f t="shared" si="26"/>
        <v>1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x14ac:dyDescent="0.3">
      <c r="A29" s="80">
        <v>24</v>
      </c>
      <c r="B29" s="199"/>
      <c r="C29" s="252" t="s">
        <v>37</v>
      </c>
      <c r="D29" s="253" t="s">
        <v>708</v>
      </c>
      <c r="E29" s="84">
        <v>2551</v>
      </c>
      <c r="F29" s="85"/>
      <c r="G29" s="85" t="s">
        <v>531</v>
      </c>
      <c r="H29" s="85">
        <v>5</v>
      </c>
      <c r="I29" s="85">
        <v>5</v>
      </c>
      <c r="J29" s="85">
        <v>5</v>
      </c>
      <c r="K29" s="85">
        <v>5</v>
      </c>
      <c r="L29" s="85"/>
      <c r="M29" s="85">
        <v>5</v>
      </c>
      <c r="N29" s="85">
        <v>5</v>
      </c>
      <c r="O29" s="85">
        <v>5</v>
      </c>
      <c r="P29" s="85">
        <v>5</v>
      </c>
      <c r="Q29" s="85">
        <v>5</v>
      </c>
      <c r="R29" s="85">
        <v>5</v>
      </c>
      <c r="S29" s="85"/>
      <c r="T29" s="85">
        <v>5</v>
      </c>
      <c r="U29" s="85"/>
      <c r="V29" s="124">
        <f t="shared" si="0"/>
        <v>5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11</v>
      </c>
      <c r="AC29" s="254">
        <f t="shared" si="7"/>
        <v>11</v>
      </c>
      <c r="AD29" s="255">
        <f t="shared" si="8"/>
        <v>5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>з</v>
      </c>
      <c r="AI29" s="247">
        <f t="shared" si="12"/>
        <v>5</v>
      </c>
      <c r="AJ29" s="247">
        <f t="shared" si="13"/>
        <v>5</v>
      </c>
      <c r="AK29" s="247">
        <f t="shared" si="14"/>
        <v>5</v>
      </c>
      <c r="AL29" s="247">
        <f t="shared" si="15"/>
        <v>5</v>
      </c>
      <c r="AM29" s="247" t="str">
        <f t="shared" si="16"/>
        <v/>
      </c>
      <c r="AN29" s="247">
        <f t="shared" si="17"/>
        <v>5</v>
      </c>
      <c r="AO29" s="247">
        <f t="shared" si="18"/>
        <v>5</v>
      </c>
      <c r="AP29" s="247">
        <f t="shared" si="19"/>
        <v>5</v>
      </c>
      <c r="AQ29" s="247">
        <f t="shared" si="20"/>
        <v>5</v>
      </c>
      <c r="AR29" s="247">
        <f t="shared" si="21"/>
        <v>5</v>
      </c>
      <c r="AS29" s="247">
        <f t="shared" si="22"/>
        <v>5</v>
      </c>
      <c r="AT29" s="247" t="str">
        <f t="shared" si="23"/>
        <v/>
      </c>
      <c r="AU29" s="247">
        <f t="shared" si="24"/>
        <v>5</v>
      </c>
      <c r="AV29" s="247" t="str">
        <f t="shared" si="25"/>
        <v/>
      </c>
      <c r="AW29" s="245">
        <f t="shared" si="26"/>
        <v>1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x14ac:dyDescent="0.3">
      <c r="A30" s="80">
        <v>25</v>
      </c>
      <c r="B30" s="199"/>
      <c r="C30" s="252" t="s">
        <v>37</v>
      </c>
      <c r="D30" s="253" t="s">
        <v>709</v>
      </c>
      <c r="E30" s="84">
        <v>2551</v>
      </c>
      <c r="F30" s="85"/>
      <c r="G30" s="85" t="s">
        <v>531</v>
      </c>
      <c r="H30" s="85">
        <v>5</v>
      </c>
      <c r="I30" s="85">
        <v>5</v>
      </c>
      <c r="J30" s="85">
        <v>4</v>
      </c>
      <c r="K30" s="85">
        <v>4</v>
      </c>
      <c r="L30" s="85"/>
      <c r="M30" s="85">
        <v>3</v>
      </c>
      <c r="N30" s="85">
        <v>3</v>
      </c>
      <c r="O30" s="85">
        <v>4</v>
      </c>
      <c r="P30" s="85">
        <v>4</v>
      </c>
      <c r="Q30" s="85">
        <v>5</v>
      </c>
      <c r="R30" s="85">
        <v>3</v>
      </c>
      <c r="S30" s="85"/>
      <c r="T30" s="85">
        <v>4</v>
      </c>
      <c r="U30" s="85"/>
      <c r="V30" s="124">
        <f t="shared" si="0"/>
        <v>3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3</v>
      </c>
      <c r="AA30" s="254">
        <f t="shared" si="5"/>
        <v>5</v>
      </c>
      <c r="AB30" s="254">
        <f t="shared" si="6"/>
        <v>3</v>
      </c>
      <c r="AC30" s="254">
        <f t="shared" si="7"/>
        <v>11</v>
      </c>
      <c r="AD30" s="255">
        <f t="shared" si="8"/>
        <v>4</v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>з</v>
      </c>
      <c r="AI30" s="247">
        <f t="shared" si="12"/>
        <v>5</v>
      </c>
      <c r="AJ30" s="247">
        <f t="shared" si="13"/>
        <v>5</v>
      </c>
      <c r="AK30" s="247">
        <f t="shared" si="14"/>
        <v>4</v>
      </c>
      <c r="AL30" s="247">
        <f t="shared" si="15"/>
        <v>4</v>
      </c>
      <c r="AM30" s="247" t="str">
        <f t="shared" si="16"/>
        <v/>
      </c>
      <c r="AN30" s="247">
        <f t="shared" si="17"/>
        <v>3</v>
      </c>
      <c r="AO30" s="247">
        <f t="shared" si="18"/>
        <v>3</v>
      </c>
      <c r="AP30" s="247">
        <f t="shared" si="19"/>
        <v>4</v>
      </c>
      <c r="AQ30" s="247">
        <f t="shared" si="20"/>
        <v>4</v>
      </c>
      <c r="AR30" s="247">
        <f t="shared" si="21"/>
        <v>5</v>
      </c>
      <c r="AS30" s="247">
        <f t="shared" si="22"/>
        <v>3</v>
      </c>
      <c r="AT30" s="247" t="str">
        <f t="shared" si="23"/>
        <v/>
      </c>
      <c r="AU30" s="247">
        <f t="shared" si="24"/>
        <v>4</v>
      </c>
      <c r="AV30" s="247" t="str">
        <f t="shared" si="25"/>
        <v/>
      </c>
      <c r="AW30" s="245">
        <f t="shared" si="26"/>
        <v>1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x14ac:dyDescent="0.3">
      <c r="A31" s="80">
        <v>26</v>
      </c>
      <c r="B31" s="199"/>
      <c r="C31" s="252" t="s">
        <v>37</v>
      </c>
      <c r="D31" s="253" t="s">
        <v>710</v>
      </c>
      <c r="E31" s="84">
        <v>2551</v>
      </c>
      <c r="F31" s="85"/>
      <c r="G31" s="85" t="s">
        <v>531</v>
      </c>
      <c r="H31" s="85">
        <v>4</v>
      </c>
      <c r="I31" s="85">
        <v>4</v>
      </c>
      <c r="J31" s="85">
        <v>3</v>
      </c>
      <c r="K31" s="85">
        <v>4</v>
      </c>
      <c r="L31" s="85"/>
      <c r="M31" s="85">
        <v>4</v>
      </c>
      <c r="N31" s="85">
        <v>4</v>
      </c>
      <c r="O31" s="85">
        <v>3</v>
      </c>
      <c r="P31" s="85">
        <v>4</v>
      </c>
      <c r="Q31" s="85">
        <v>5</v>
      </c>
      <c r="R31" s="85">
        <v>4</v>
      </c>
      <c r="S31" s="85"/>
      <c r="T31" s="85">
        <v>3</v>
      </c>
      <c r="U31" s="85"/>
      <c r="V31" s="124">
        <f t="shared" si="0"/>
        <v>3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3</v>
      </c>
      <c r="AA31" s="254">
        <f t="shared" si="5"/>
        <v>7</v>
      </c>
      <c r="AB31" s="254">
        <f t="shared" si="6"/>
        <v>1</v>
      </c>
      <c r="AC31" s="254">
        <f t="shared" si="7"/>
        <v>11</v>
      </c>
      <c r="AD31" s="255">
        <f t="shared" si="8"/>
        <v>3.8181818181818183</v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>з</v>
      </c>
      <c r="AI31" s="247">
        <f t="shared" si="12"/>
        <v>4</v>
      </c>
      <c r="AJ31" s="247">
        <f t="shared" si="13"/>
        <v>4</v>
      </c>
      <c r="AK31" s="247">
        <f t="shared" si="14"/>
        <v>3</v>
      </c>
      <c r="AL31" s="247">
        <f t="shared" si="15"/>
        <v>4</v>
      </c>
      <c r="AM31" s="247" t="str">
        <f t="shared" si="16"/>
        <v/>
      </c>
      <c r="AN31" s="247">
        <f t="shared" si="17"/>
        <v>4</v>
      </c>
      <c r="AO31" s="247">
        <f t="shared" si="18"/>
        <v>4</v>
      </c>
      <c r="AP31" s="247">
        <f t="shared" si="19"/>
        <v>3</v>
      </c>
      <c r="AQ31" s="247">
        <f t="shared" si="20"/>
        <v>4</v>
      </c>
      <c r="AR31" s="247">
        <f t="shared" si="21"/>
        <v>5</v>
      </c>
      <c r="AS31" s="247">
        <f t="shared" si="22"/>
        <v>4</v>
      </c>
      <c r="AT31" s="247" t="str">
        <f t="shared" si="23"/>
        <v/>
      </c>
      <c r="AU31" s="247">
        <f t="shared" si="24"/>
        <v>3</v>
      </c>
      <c r="AV31" s="247" t="str">
        <f t="shared" si="25"/>
        <v/>
      </c>
      <c r="AW31" s="245">
        <f t="shared" si="26"/>
        <v>1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x14ac:dyDescent="0.3">
      <c r="A32" s="80">
        <v>27</v>
      </c>
      <c r="B32" s="36"/>
      <c r="C32" s="252" t="s">
        <v>37</v>
      </c>
      <c r="D32" s="253" t="s">
        <v>711</v>
      </c>
      <c r="E32" s="84">
        <v>2551</v>
      </c>
      <c r="F32" s="85"/>
      <c r="G32" s="85" t="s">
        <v>531</v>
      </c>
      <c r="H32" s="85">
        <v>5</v>
      </c>
      <c r="I32" s="85">
        <v>5</v>
      </c>
      <c r="J32" s="85">
        <v>5</v>
      </c>
      <c r="K32" s="85">
        <v>4</v>
      </c>
      <c r="L32" s="85"/>
      <c r="M32" s="339">
        <v>5</v>
      </c>
      <c r="N32" s="339">
        <v>4</v>
      </c>
      <c r="O32" s="85">
        <v>4</v>
      </c>
      <c r="P32" s="85">
        <v>4</v>
      </c>
      <c r="Q32" s="85">
        <v>5</v>
      </c>
      <c r="R32" s="85">
        <v>5</v>
      </c>
      <c r="S32" s="85"/>
      <c r="T32" s="85">
        <v>4</v>
      </c>
      <c r="U32" s="85"/>
      <c r="V32" s="124">
        <f t="shared" si="0"/>
        <v>4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5</v>
      </c>
      <c r="AB32" s="254">
        <f t="shared" si="6"/>
        <v>6</v>
      </c>
      <c r="AC32" s="254">
        <f t="shared" si="7"/>
        <v>11</v>
      </c>
      <c r="AD32" s="255">
        <f t="shared" si="8"/>
        <v>4.5454545454545459</v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>з</v>
      </c>
      <c r="AI32" s="294">
        <f t="shared" si="12"/>
        <v>5</v>
      </c>
      <c r="AJ32" s="294">
        <f t="shared" si="13"/>
        <v>5</v>
      </c>
      <c r="AK32" s="294">
        <f t="shared" si="14"/>
        <v>5</v>
      </c>
      <c r="AL32" s="294">
        <f t="shared" si="15"/>
        <v>4</v>
      </c>
      <c r="AM32" s="294" t="str">
        <f t="shared" si="16"/>
        <v/>
      </c>
      <c r="AN32" s="294">
        <f t="shared" si="17"/>
        <v>5</v>
      </c>
      <c r="AO32" s="294">
        <f t="shared" si="18"/>
        <v>4</v>
      </c>
      <c r="AP32" s="294">
        <f t="shared" si="19"/>
        <v>4</v>
      </c>
      <c r="AQ32" s="294">
        <f t="shared" si="20"/>
        <v>4</v>
      </c>
      <c r="AR32" s="294">
        <f t="shared" si="21"/>
        <v>5</v>
      </c>
      <c r="AS32" s="294">
        <f t="shared" si="22"/>
        <v>5</v>
      </c>
      <c r="AT32" s="294" t="str">
        <f t="shared" si="23"/>
        <v/>
      </c>
      <c r="AU32" s="294">
        <f t="shared" si="24"/>
        <v>4</v>
      </c>
      <c r="AV32" s="294" t="str">
        <f t="shared" si="25"/>
        <v/>
      </c>
      <c r="AW32" s="124">
        <f t="shared" si="26"/>
        <v>1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x14ac:dyDescent="0.25">
      <c r="A33" s="80"/>
      <c r="B33" s="36"/>
      <c r="F33" s="85"/>
      <c r="G33" s="85"/>
      <c r="H33" s="85"/>
      <c r="I33" s="85"/>
      <c r="J33" s="85"/>
      <c r="K33" s="85"/>
      <c r="L33" s="85"/>
      <c r="M33" s="339"/>
      <c r="N33" s="339"/>
      <c r="O33" s="85"/>
      <c r="P33" s="85"/>
      <c r="Q33" s="85"/>
      <c r="R33" s="85"/>
      <c r="S33" s="85"/>
      <c r="T33" s="85"/>
      <c r="U33" s="85"/>
      <c r="V33" s="124">
        <f t="shared" si="0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customHeight="1" x14ac:dyDescent="0.25">
      <c r="A34" s="80"/>
      <c r="B34" s="117"/>
      <c r="C34" s="120"/>
      <c r="D34" s="119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0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0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0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123"/>
      <c r="D37" s="123"/>
      <c r="E37" s="124">
        <f>COUNTIF(E6:E36,"2551")</f>
        <v>27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4.8148148148148149</v>
      </c>
      <c r="I38" s="257">
        <v>4.7407407407407405</v>
      </c>
      <c r="J38" s="257">
        <v>4.2962962962962967</v>
      </c>
      <c r="K38" s="257">
        <v>4</v>
      </c>
      <c r="L38" s="257" t="str">
        <v xml:space="preserve"> </v>
      </c>
      <c r="M38" s="257">
        <v>3.925925925925926</v>
      </c>
      <c r="N38" s="257">
        <v>3.7037037037037037</v>
      </c>
      <c r="O38" s="129">
        <v>3.8518518518518516</v>
      </c>
      <c r="P38" s="129">
        <v>4.0740740740740744</v>
      </c>
      <c r="Q38" s="129">
        <v>4.84</v>
      </c>
      <c r="R38" s="129">
        <v>3.8518518518518516</v>
      </c>
      <c r="S38" s="257" t="str">
        <v xml:space="preserve"> </v>
      </c>
      <c r="T38" s="257">
        <v>3.7777777777777777</v>
      </c>
      <c r="U38" s="257" t="str">
        <v xml:space="preserve"> </v>
      </c>
      <c r="V38" s="124">
        <f>сводн.!T38</f>
        <v>4</v>
      </c>
      <c r="W38" s="254">
        <f>SUM(W6:W37)</f>
        <v>0</v>
      </c>
      <c r="X38" s="254">
        <f>SUM(X6:X37)</f>
        <v>0</v>
      </c>
      <c r="Y38" s="254">
        <f>SUM(Y6:Y37)-X38</f>
        <v>3</v>
      </c>
      <c r="Z38" s="254">
        <f>SUM(Z6:Z37)</f>
        <v>53</v>
      </c>
      <c r="AA38" s="254">
        <f>SUM(AA6:AA37)</f>
        <v>131</v>
      </c>
      <c r="AB38" s="254">
        <f>SUM(AB6:AB37)</f>
        <v>108</v>
      </c>
      <c r="AC38" s="254">
        <f t="shared" si="7"/>
        <v>295</v>
      </c>
      <c r="AD38" s="255">
        <f t="shared" si="8"/>
        <v>4.1661016949152545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4.8148148148148149</v>
      </c>
      <c r="AJ38" s="260">
        <f t="shared" si="28"/>
        <v>4.7407407407407405</v>
      </c>
      <c r="AK38" s="260">
        <f t="shared" si="28"/>
        <v>4.2962962962962967</v>
      </c>
      <c r="AL38" s="260">
        <f t="shared" si="28"/>
        <v>4</v>
      </c>
      <c r="AM38" s="260" t="str">
        <f t="shared" si="28"/>
        <v xml:space="preserve"> </v>
      </c>
      <c r="AN38" s="260">
        <f t="shared" si="28"/>
        <v>3.925925925925926</v>
      </c>
      <c r="AO38" s="260">
        <f t="shared" si="28"/>
        <v>3.7037037037037037</v>
      </c>
      <c r="AP38" s="260">
        <f t="shared" si="28"/>
        <v>3.8518518518518516</v>
      </c>
      <c r="AQ38" s="260">
        <f t="shared" si="28"/>
        <v>4.0740740740740744</v>
      </c>
      <c r="AR38" s="260">
        <f t="shared" si="28"/>
        <v>4.84</v>
      </c>
      <c r="AS38" s="260">
        <f t="shared" si="28"/>
        <v>3.8518518518518516</v>
      </c>
      <c r="AT38" s="260" t="str">
        <f t="shared" si="28"/>
        <v xml:space="preserve"> </v>
      </c>
      <c r="AU38" s="260">
        <f t="shared" si="28"/>
        <v>3.7777777777777777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22</v>
      </c>
      <c r="I39" s="262">
        <v>20</v>
      </c>
      <c r="J39" s="262">
        <v>11</v>
      </c>
      <c r="K39" s="262">
        <v>5</v>
      </c>
      <c r="L39" s="262" t="str">
        <v>0</v>
      </c>
      <c r="M39" s="262">
        <v>7</v>
      </c>
      <c r="N39" s="262">
        <v>1</v>
      </c>
      <c r="O39" s="263">
        <v>6</v>
      </c>
      <c r="P39" s="263">
        <v>5</v>
      </c>
      <c r="Q39" s="263">
        <v>22</v>
      </c>
      <c r="R39" s="263">
        <v>5</v>
      </c>
      <c r="S39" s="262" t="str">
        <v>0</v>
      </c>
      <c r="T39" s="262">
        <v>4</v>
      </c>
      <c r="U39" s="262" t="str">
        <v xml:space="preserve"> </v>
      </c>
      <c r="V39" s="264">
        <f>IF(COUNTIF(V6:V37,5)=0,"0",COUNTIF(V6:V37,5))</f>
        <v>1</v>
      </c>
      <c r="W39" s="136"/>
      <c r="X39" s="3">
        <f>SUM(X38:AB38)</f>
        <v>295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22</v>
      </c>
      <c r="AJ39" s="267">
        <f t="shared" si="29"/>
        <v>20</v>
      </c>
      <c r="AK39" s="267">
        <f t="shared" si="29"/>
        <v>11</v>
      </c>
      <c r="AL39" s="267">
        <f t="shared" si="29"/>
        <v>5</v>
      </c>
      <c r="AM39" s="267" t="str">
        <f t="shared" si="29"/>
        <v>0</v>
      </c>
      <c r="AN39" s="267">
        <f t="shared" si="29"/>
        <v>7</v>
      </c>
      <c r="AO39" s="267">
        <f t="shared" si="29"/>
        <v>1</v>
      </c>
      <c r="AP39" s="267">
        <f t="shared" si="29"/>
        <v>6</v>
      </c>
      <c r="AQ39" s="267">
        <f t="shared" si="29"/>
        <v>5</v>
      </c>
      <c r="AR39" s="267">
        <f t="shared" si="29"/>
        <v>22</v>
      </c>
      <c r="AS39" s="267">
        <f t="shared" si="29"/>
        <v>5</v>
      </c>
      <c r="AT39" s="267" t="str">
        <f t="shared" si="29"/>
        <v>0</v>
      </c>
      <c r="AU39" s="267">
        <f t="shared" si="29"/>
        <v>4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5</v>
      </c>
      <c r="I40" s="272">
        <v>7</v>
      </c>
      <c r="J40" s="272">
        <v>13</v>
      </c>
      <c r="K40" s="272">
        <v>17</v>
      </c>
      <c r="L40" s="272" t="str">
        <v>0</v>
      </c>
      <c r="M40" s="272">
        <v>11</v>
      </c>
      <c r="N40" s="272">
        <v>17</v>
      </c>
      <c r="O40" s="273">
        <v>14</v>
      </c>
      <c r="P40" s="273">
        <v>19</v>
      </c>
      <c r="Q40" s="273">
        <v>2</v>
      </c>
      <c r="R40" s="273">
        <v>13</v>
      </c>
      <c r="S40" s="272" t="str">
        <v>0</v>
      </c>
      <c r="T40" s="272">
        <v>13</v>
      </c>
      <c r="U40" s="272" t="str">
        <v xml:space="preserve"> </v>
      </c>
      <c r="V40" s="274">
        <f>IF(COUNTIF(V6:V37,4)=0,"0",COUNTIF(V6:V37,4))</f>
        <v>4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1</v>
      </c>
      <c r="AA40" s="275">
        <f>IF(COUNTIF(AA6:AA37,4)=0," ",COUNTIF(AA6:AA37,4))</f>
        <v>2</v>
      </c>
      <c r="AB40" s="275">
        <f>IF(COUNTIF(AB6:AB37,4)=0," ",COUNTIF(AB6:AB37,4))</f>
        <v>5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5</v>
      </c>
      <c r="AJ40" s="275">
        <f t="shared" si="30"/>
        <v>7</v>
      </c>
      <c r="AK40" s="275">
        <f t="shared" si="30"/>
        <v>13</v>
      </c>
      <c r="AL40" s="275">
        <f t="shared" si="30"/>
        <v>17</v>
      </c>
      <c r="AM40" s="275" t="str">
        <f t="shared" si="30"/>
        <v>0</v>
      </c>
      <c r="AN40" s="275">
        <f t="shared" si="30"/>
        <v>11</v>
      </c>
      <c r="AO40" s="275">
        <f t="shared" si="30"/>
        <v>17</v>
      </c>
      <c r="AP40" s="275">
        <f t="shared" si="30"/>
        <v>14</v>
      </c>
      <c r="AQ40" s="275">
        <f t="shared" si="30"/>
        <v>19</v>
      </c>
      <c r="AR40" s="275">
        <f t="shared" si="30"/>
        <v>2</v>
      </c>
      <c r="AS40" s="275">
        <f t="shared" si="30"/>
        <v>13</v>
      </c>
      <c r="AT40" s="275" t="str">
        <f t="shared" si="30"/>
        <v>0</v>
      </c>
      <c r="AU40" s="275">
        <f t="shared" si="30"/>
        <v>13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 t="str">
        <v>0</v>
      </c>
      <c r="J41" s="281">
        <v>3</v>
      </c>
      <c r="K41" s="281">
        <v>5</v>
      </c>
      <c r="L41" s="281" t="str">
        <v>0</v>
      </c>
      <c r="M41" s="281">
        <v>9</v>
      </c>
      <c r="N41" s="281">
        <v>9</v>
      </c>
      <c r="O41" s="282">
        <v>4</v>
      </c>
      <c r="P41" s="282">
        <v>3</v>
      </c>
      <c r="Q41" s="282">
        <v>1</v>
      </c>
      <c r="R41" s="282">
        <v>9</v>
      </c>
      <c r="S41" s="281" t="str">
        <v>0</v>
      </c>
      <c r="T41" s="281">
        <v>10</v>
      </c>
      <c r="U41" s="281" t="str">
        <v xml:space="preserve"> </v>
      </c>
      <c r="V41" s="283">
        <f>IF(COUNTIF(V6:V37,3)=0,"0",COUNTIF(V6:V37,3))</f>
        <v>19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6</v>
      </c>
      <c r="AA41" s="284">
        <f>IF(COUNTIF(AA6:AA37,3)=0," ",COUNTIF(AA6:AA37,3))</f>
        <v>5</v>
      </c>
      <c r="AB41" s="284">
        <f>IF(COUNTIF(AB6:AB37,3)=0," ",COUNTIF(AB6:AB37,3))</f>
        <v>7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 t="str">
        <f t="shared" si="31"/>
        <v>0</v>
      </c>
      <c r="AJ41" s="284" t="str">
        <f t="shared" si="31"/>
        <v>0</v>
      </c>
      <c r="AK41" s="284">
        <f t="shared" si="31"/>
        <v>3</v>
      </c>
      <c r="AL41" s="284">
        <f t="shared" si="31"/>
        <v>5</v>
      </c>
      <c r="AM41" s="284" t="str">
        <f t="shared" si="31"/>
        <v>0</v>
      </c>
      <c r="AN41" s="284">
        <f t="shared" si="31"/>
        <v>9</v>
      </c>
      <c r="AO41" s="284">
        <f t="shared" si="31"/>
        <v>9</v>
      </c>
      <c r="AP41" s="284">
        <f t="shared" si="31"/>
        <v>4</v>
      </c>
      <c r="AQ41" s="284">
        <f t="shared" si="31"/>
        <v>3</v>
      </c>
      <c r="AR41" s="284">
        <f t="shared" si="31"/>
        <v>1</v>
      </c>
      <c r="AS41" s="284">
        <f t="shared" si="31"/>
        <v>9</v>
      </c>
      <c r="AT41" s="284" t="str">
        <f t="shared" si="31"/>
        <v>0</v>
      </c>
      <c r="AU41" s="284">
        <f t="shared" si="31"/>
        <v>10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3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>
        <f>IF(COUNTIF(V6:V37,2)=0,"0",COUNTIF(V6:V37,2))</f>
        <v>3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4</v>
      </c>
      <c r="AA42" s="245">
        <f>IF(COUNTIF(AA6:AA37,2)=0," ",COUNTIF(AA6:AA37,2))</f>
        <v>2</v>
      </c>
      <c r="AB42" s="245">
        <f>IF(COUNTIF(AB6:AB37,2)=0," ",COUNTIF(AB6:AB37,2))</f>
        <v>6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3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2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COUNTBLANK(AD6:AD32)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2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27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>
        <f t="shared" si="36"/>
        <v>27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4:E45 E6:E32">
    <cfRule type="cellIs" dxfId="10257" priority="5" operator="equal">
      <formula>4</formula>
    </cfRule>
    <cfRule type="cellIs" dxfId="10256" priority="6" operator="equal">
      <formula>3</formula>
    </cfRule>
  </conditionalFormatting>
  <conditionalFormatting sqref="Z5:AC5 W40:AF43 AE6:AE39 W39 F34:V45 AG43:CB43 W44:AW45 AG6:AW42 G6:P6 H25:H31 J25:P31 I25:I33 S32:V33 O32:P33 Q6:Q31 H7:P24 S6:S31 U6:V31 G6:G32">
    <cfRule type="cellIs" dxfId="10255" priority="7" operator="equal">
      <formula>5</formula>
    </cfRule>
    <cfRule type="cellIs" dxfId="10254" priority="8" operator="equal">
      <formula>4</formula>
    </cfRule>
    <cfRule type="cellIs" dxfId="10253" priority="9" operator="equal">
      <formula>3</formula>
    </cfRule>
  </conditionalFormatting>
  <conditionalFormatting sqref="AF6:AF37">
    <cfRule type="expression" dxfId="10252" priority="10">
      <formula>VALUE(RIGHT(AF6))&gt;AE6</formula>
    </cfRule>
    <cfRule type="expression" dxfId="10251" priority="11">
      <formula>EXACT(RIGHT(AF6,3),"зач")</formula>
    </cfRule>
  </conditionalFormatting>
  <conditionalFormatting sqref="AE3:AJ4 V3:AC4">
    <cfRule type="expression" dxfId="10250" priority="12">
      <formula>$D$1&lt;V3</formula>
    </cfRule>
    <cfRule type="expression" dxfId="10249" priority="13">
      <formula>$D$1&gt;V3</formula>
    </cfRule>
  </conditionalFormatting>
  <conditionalFormatting sqref="F6:F33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K32:K33">
    <cfRule type="cellIs" dxfId="10248" priority="17" operator="equal">
      <formula>5</formula>
    </cfRule>
    <cfRule type="cellIs" dxfId="10247" priority="18" operator="equal">
      <formula>4</formula>
    </cfRule>
    <cfRule type="cellIs" priority="19" operator="equal">
      <formula>3</formula>
    </cfRule>
  </conditionalFormatting>
  <conditionalFormatting sqref="G33">
    <cfRule type="cellIs" priority="20" operator="equal">
      <formula>5</formula>
    </cfRule>
    <cfRule type="cellIs" priority="21" operator="equal">
      <formula>4</formula>
    </cfRule>
    <cfRule type="cellIs" priority="22" operator="equal">
      <formula>3</formula>
    </cfRule>
  </conditionalFormatting>
  <conditionalFormatting sqref="J33">
    <cfRule type="cellIs" priority="23" operator="equal">
      <formula>5</formula>
    </cfRule>
    <cfRule type="cellIs" priority="24" operator="equal">
      <formula>4</formula>
    </cfRule>
    <cfRule type="cellIs" dxfId="10246" priority="25" operator="equal">
      <formula>3</formula>
    </cfRule>
  </conditionalFormatting>
  <conditionalFormatting sqref="J32">
    <cfRule type="cellIs" dxfId="10245" priority="26" operator="equal">
      <formula>5</formula>
    </cfRule>
    <cfRule type="cellIs" dxfId="10244" priority="27" operator="equal">
      <formula>4</formula>
    </cfRule>
    <cfRule type="cellIs" dxfId="10243" priority="28" operator="equal">
      <formula>3</formula>
    </cfRule>
  </conditionalFormatting>
  <conditionalFormatting sqref="H32:H33">
    <cfRule type="cellIs" dxfId="10242" priority="29" operator="equal">
      <formula>5</formula>
    </cfRule>
    <cfRule type="cellIs" dxfId="10241" priority="30" operator="equal">
      <formula>4</formula>
    </cfRule>
    <cfRule type="cellIs" priority="31" operator="equal">
      <formula>3</formula>
    </cfRule>
  </conditionalFormatting>
  <conditionalFormatting sqref="L32:L33">
    <cfRule type="cellIs" priority="32" operator="equal">
      <formula>5</formula>
    </cfRule>
    <cfRule type="cellIs" priority="33" operator="equal">
      <formula>4</formula>
    </cfRule>
    <cfRule type="cellIs" dxfId="10240" priority="34" operator="equal">
      <formula>3</formula>
    </cfRule>
  </conditionalFormatting>
  <conditionalFormatting sqref="N32:N33">
    <cfRule type="cellIs" dxfId="10239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P32:P33">
    <cfRule type="cellIs" priority="38" operator="equal">
      <formula>5</formula>
    </cfRule>
    <cfRule type="cellIs" dxfId="10238" priority="39" operator="equal">
      <formula>4</formula>
    </cfRule>
    <cfRule type="cellIs" dxfId="10237" priority="40" operator="equal">
      <formula>3</formula>
    </cfRule>
  </conditionalFormatting>
  <conditionalFormatting sqref="Q32:R33 Q6:S31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R32:R33">
    <cfRule type="cellIs" dxfId="10236" priority="44" operator="equal">
      <formula>5</formula>
    </cfRule>
    <cfRule type="cellIs" dxfId="10235" priority="45" operator="equal">
      <formula>4</formula>
    </cfRule>
    <cfRule type="cellIs" dxfId="10234" priority="46" operator="equal">
      <formula>3</formula>
    </cfRule>
  </conditionalFormatting>
  <conditionalFormatting sqref="O32:O33">
    <cfRule type="cellIs" dxfId="10233" priority="47" operator="equal">
      <formula>5</formula>
    </cfRule>
    <cfRule type="cellIs" dxfId="10232" priority="48" operator="equal">
      <formula>4</formula>
    </cfRule>
    <cfRule type="cellIs" dxfId="10231" priority="49" operator="equal">
      <formula>3</formula>
    </cfRule>
  </conditionalFormatting>
  <conditionalFormatting sqref="Q32:Q33">
    <cfRule type="cellIs" priority="50" operator="equal">
      <formula>5</formula>
    </cfRule>
    <cfRule type="cellIs" priority="51" operator="equal">
      <formula>4</formula>
    </cfRule>
    <cfRule type="cellIs" priority="52" operator="equal">
      <formula>3</formula>
    </cfRule>
  </conditionalFormatting>
  <conditionalFormatting sqref="S32:S33">
    <cfRule type="cellIs" dxfId="10230" priority="53" operator="equal">
      <formula>5</formula>
    </cfRule>
    <cfRule type="cellIs" dxfId="10229" priority="54" operator="equal">
      <formula>4</formula>
    </cfRule>
    <cfRule type="cellIs" dxfId="10228" priority="55" operator="equal">
      <formula>3</formula>
    </cfRule>
  </conditionalFormatting>
  <conditionalFormatting sqref="T3">
    <cfRule type="expression" dxfId="10227" priority="56">
      <formula>$D$1&lt;T3</formula>
    </cfRule>
    <cfRule type="expression" priority="57">
      <formula>$D$1&gt;T3</formula>
    </cfRule>
  </conditionalFormatting>
  <conditionalFormatting sqref="R3:S3">
    <cfRule type="expression" priority="58">
      <formula>$D$1&lt;R3</formula>
    </cfRule>
    <cfRule type="expression" priority="59">
      <formula>$D$1&gt;R3</formula>
    </cfRule>
  </conditionalFormatting>
  <conditionalFormatting sqref="R4">
    <cfRule type="expression" dxfId="10226" priority="60">
      <formula>$D$1&lt;R4</formula>
    </cfRule>
    <cfRule type="expression" dxfId="10225" priority="61">
      <formula>$D$1&gt;R4</formula>
    </cfRule>
  </conditionalFormatting>
  <conditionalFormatting sqref="S5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S4">
    <cfRule type="expression" priority="65">
      <formula>$D$1&lt;S4</formula>
    </cfRule>
    <cfRule type="expression" priority="66">
      <formula>$D$1&gt;S4</formula>
    </cfRule>
  </conditionalFormatting>
  <conditionalFormatting sqref="R5">
    <cfRule type="cellIs" priority="67" operator="equal">
      <formula>5</formula>
    </cfRule>
    <cfRule type="cellIs" dxfId="10224" priority="68" operator="equal">
      <formula>4</formula>
    </cfRule>
    <cfRule type="cellIs" dxfId="10223" priority="69" operator="equal">
      <formula>3</formula>
    </cfRule>
  </conditionalFormatting>
  <conditionalFormatting sqref="S4">
    <cfRule type="expression" dxfId="10222" priority="70">
      <formula>$D$1&lt;S4</formula>
    </cfRule>
    <cfRule type="expression" dxfId="10221" priority="71">
      <formula>$D$1&gt;S4</formula>
    </cfRule>
  </conditionalFormatting>
  <conditionalFormatting sqref="R4">
    <cfRule type="expression" dxfId="10220" priority="72">
      <formula>$D$1&lt;R4</formula>
    </cfRule>
    <cfRule type="expression" dxfId="10219" priority="73">
      <formula>$D$1&gt;R4</formula>
    </cfRule>
  </conditionalFormatting>
  <conditionalFormatting sqref="R4">
    <cfRule type="expression" dxfId="10218" priority="74">
      <formula>$D$1&lt;R4</formula>
    </cfRule>
    <cfRule type="expression" dxfId="10217" priority="75">
      <formula>$D$1&gt;R4</formula>
    </cfRule>
  </conditionalFormatting>
  <conditionalFormatting sqref="S4">
    <cfRule type="expression" dxfId="10216" priority="76">
      <formula>$D$1&lt;S4</formula>
    </cfRule>
    <cfRule type="expression" dxfId="10215" priority="77">
      <formula>$D$1&gt;S4</formula>
    </cfRule>
  </conditionalFormatting>
  <conditionalFormatting sqref="S4">
    <cfRule type="expression" dxfId="10214" priority="78">
      <formula>$D$1&lt;S4</formula>
    </cfRule>
    <cfRule type="expression" dxfId="10213" priority="79">
      <formula>$D$1&gt;S4</formula>
    </cfRule>
  </conditionalFormatting>
  <conditionalFormatting sqref="S4">
    <cfRule type="expression" dxfId="10212" priority="80">
      <formula>$D$1&lt;S4</formula>
    </cfRule>
    <cfRule type="expression" dxfId="10211" priority="81">
      <formula>$D$1&gt;S4</formula>
    </cfRule>
  </conditionalFormatting>
  <conditionalFormatting sqref="S4">
    <cfRule type="expression" priority="82">
      <formula>$D$1&lt;S4</formula>
    </cfRule>
    <cfRule type="expression" priority="83">
      <formula>$D$1&gt;S4</formula>
    </cfRule>
  </conditionalFormatting>
  <conditionalFormatting sqref="Q5">
    <cfRule type="cellIs" priority="84" operator="equal">
      <formula>5</formula>
    </cfRule>
    <cfRule type="cellIs" dxfId="10210" priority="85" operator="equal">
      <formula>4</formula>
    </cfRule>
    <cfRule type="cellIs" dxfId="10209" priority="86" operator="equal">
      <formula>3</formula>
    </cfRule>
  </conditionalFormatting>
  <conditionalFormatting sqref="Q3:Q4">
    <cfRule type="expression" dxfId="10208" priority="87">
      <formula>$D$1&lt;Q3</formula>
    </cfRule>
    <cfRule type="expression" dxfId="10207" priority="88">
      <formula>$D$1&gt;Q3</formula>
    </cfRule>
  </conditionalFormatting>
  <conditionalFormatting sqref="Q5">
    <cfRule type="cellIs" dxfId="10206" priority="89" operator="equal">
      <formula>5</formula>
    </cfRule>
    <cfRule type="cellIs" dxfId="10205" priority="90" operator="equal">
      <formula>4</formula>
    </cfRule>
    <cfRule type="cellIs" dxfId="10204" priority="91" operator="equal">
      <formula>3</formula>
    </cfRule>
  </conditionalFormatting>
  <conditionalFormatting sqref="Q3:Q4">
    <cfRule type="expression" dxfId="10203" priority="92">
      <formula>$D$1&lt;Q3</formula>
    </cfRule>
    <cfRule type="expression" dxfId="10202" priority="93">
      <formula>$D$1&gt;Q3</formula>
    </cfRule>
  </conditionalFormatting>
  <conditionalFormatting sqref="Q5">
    <cfRule type="cellIs" dxfId="10201" priority="94" operator="equal">
      <formula>5</formula>
    </cfRule>
    <cfRule type="cellIs" dxfId="10200" priority="95" operator="equal">
      <formula>4</formula>
    </cfRule>
    <cfRule type="cellIs" dxfId="10199" priority="96" operator="equal">
      <formula>3</formula>
    </cfRule>
  </conditionalFormatting>
  <conditionalFormatting sqref="Q3:Q4">
    <cfRule type="expression" priority="97">
      <formula>$D$1&lt;Q3</formula>
    </cfRule>
    <cfRule type="expression" priority="98">
      <formula>$D$1&gt;Q3</formula>
    </cfRule>
  </conditionalFormatting>
  <conditionalFormatting sqref="Q4">
    <cfRule type="expression" priority="99">
      <formula>$D$1&lt;Q4</formula>
    </cfRule>
    <cfRule type="expression" dxfId="10198" priority="100">
      <formula>$D$1&gt;Q4</formula>
    </cfRule>
  </conditionalFormatting>
  <conditionalFormatting sqref="Q4">
    <cfRule type="expression" dxfId="10197" priority="101">
      <formula>$D$1&lt;Q4</formula>
    </cfRule>
    <cfRule type="expression" dxfId="10196" priority="102">
      <formula>$D$1&gt;Q4</formula>
    </cfRule>
  </conditionalFormatting>
  <conditionalFormatting sqref="Q4">
    <cfRule type="expression" dxfId="10195" priority="103">
      <formula>$D$1&lt;Q4</formula>
    </cfRule>
    <cfRule type="expression" priority="104">
      <formula>$D$1&gt;Q4</formula>
    </cfRule>
  </conditionalFormatting>
  <conditionalFormatting sqref="Q5">
    <cfRule type="cellIs" priority="105" operator="equal">
      <formula>5</formula>
    </cfRule>
    <cfRule type="cellIs" priority="106" operator="equal">
      <formula>4</formula>
    </cfRule>
    <cfRule type="cellIs" dxfId="10194" priority="107" operator="equal">
      <formula>3</formula>
    </cfRule>
  </conditionalFormatting>
  <conditionalFormatting sqref="Q4">
    <cfRule type="expression" dxfId="10193" priority="108">
      <formula>$D$1&lt;Q4</formula>
    </cfRule>
    <cfRule type="expression" dxfId="10192" priority="109">
      <formula>$D$1&gt;Q4</formula>
    </cfRule>
  </conditionalFormatting>
  <conditionalFormatting sqref="Q5">
    <cfRule type="cellIs" dxfId="10191" priority="110" operator="equal">
      <formula>5</formula>
    </cfRule>
    <cfRule type="cellIs" dxfId="10190" priority="111" operator="equal">
      <formula>4</formula>
    </cfRule>
    <cfRule type="cellIs" dxfId="10189" priority="112" operator="equal">
      <formula>3</formula>
    </cfRule>
  </conditionalFormatting>
  <conditionalFormatting sqref="Q3:Q4">
    <cfRule type="expression" dxfId="10188" priority="113">
      <formula>$D$1&lt;Q3</formula>
    </cfRule>
    <cfRule type="expression" dxfId="10187" priority="114">
      <formula>$D$1&gt;Q3</formula>
    </cfRule>
  </conditionalFormatting>
  <conditionalFormatting sqref="Q5">
    <cfRule type="cellIs" dxfId="10186" priority="115" operator="equal">
      <formula>5</formula>
    </cfRule>
    <cfRule type="cellIs" dxfId="10185" priority="116" operator="equal">
      <formula>4</formula>
    </cfRule>
    <cfRule type="cellIs" dxfId="10184" priority="117" operator="equal">
      <formula>3</formula>
    </cfRule>
  </conditionalFormatting>
  <conditionalFormatting sqref="Q3:Q4">
    <cfRule type="expression" dxfId="10183" priority="118">
      <formula>$D$1&lt;Q3</formula>
    </cfRule>
    <cfRule type="expression" dxfId="10182" priority="119">
      <formula>$D$1&gt;Q3</formula>
    </cfRule>
  </conditionalFormatting>
  <conditionalFormatting sqref="Q5">
    <cfRule type="cellIs" dxfId="10181" priority="120" operator="equal">
      <formula>5</formula>
    </cfRule>
    <cfRule type="cellIs" dxfId="10180" priority="121" operator="equal">
      <formula>4</formula>
    </cfRule>
    <cfRule type="cellIs" dxfId="10179" priority="122" operator="equal">
      <formula>3</formula>
    </cfRule>
  </conditionalFormatting>
  <conditionalFormatting sqref="Q4">
    <cfRule type="expression" dxfId="10178" priority="123">
      <formula>$D$1&lt;Q4</formula>
    </cfRule>
    <cfRule type="expression" dxfId="10177" priority="124">
      <formula>$D$1&gt;Q4</formula>
    </cfRule>
  </conditionalFormatting>
  <conditionalFormatting sqref="Q4">
    <cfRule type="expression" dxfId="10176" priority="125">
      <formula>$D$1&lt;Q4</formula>
    </cfRule>
    <cfRule type="expression" dxfId="10175" priority="126">
      <formula>$D$1&gt;Q4</formula>
    </cfRule>
  </conditionalFormatting>
  <conditionalFormatting sqref="Q4">
    <cfRule type="expression" dxfId="10174" priority="127">
      <formula>$D$1&lt;Q4</formula>
    </cfRule>
    <cfRule type="expression" dxfId="10173" priority="128">
      <formula>$D$1&gt;Q4</formula>
    </cfRule>
  </conditionalFormatting>
  <conditionalFormatting sqref="Q4">
    <cfRule type="expression" dxfId="10172" priority="129">
      <formula>$D$1&lt;Q4</formula>
    </cfRule>
    <cfRule type="expression" priority="130">
      <formula>$D$1&gt;Q4</formula>
    </cfRule>
  </conditionalFormatting>
  <conditionalFormatting sqref="Q4">
    <cfRule type="expression" priority="131">
      <formula>$D$1&lt;Q4</formula>
    </cfRule>
    <cfRule type="expression" priority="132">
      <formula>$D$1&gt;Q4</formula>
    </cfRule>
  </conditionalFormatting>
  <conditionalFormatting sqref="Q4">
    <cfRule type="expression" priority="133">
      <formula>$D$1&lt;Q4</formula>
    </cfRule>
    <cfRule type="expression" priority="134">
      <formula>$D$1&gt;Q4</formula>
    </cfRule>
  </conditionalFormatting>
  <conditionalFormatting sqref="Q4">
    <cfRule type="expression" priority="135">
      <formula>$D$1&lt;Q4</formula>
    </cfRule>
    <cfRule type="expression" dxfId="10171" priority="136">
      <formula>$D$1&gt;Q4</formula>
    </cfRule>
  </conditionalFormatting>
  <conditionalFormatting sqref="Q4">
    <cfRule type="expression" dxfId="10170" priority="137">
      <formula>$D$1&lt;Q4</formula>
    </cfRule>
    <cfRule type="expression" priority="138">
      <formula>$D$1&gt;Q4</formula>
    </cfRule>
  </conditionalFormatting>
  <conditionalFormatting sqref="Q4">
    <cfRule type="expression" priority="139">
      <formula>$D$1&lt;Q4</formula>
    </cfRule>
    <cfRule type="expression" priority="140">
      <formula>$D$1&gt;Q4</formula>
    </cfRule>
  </conditionalFormatting>
  <conditionalFormatting sqref="Q5">
    <cfRule type="cellIs" dxfId="10169" priority="141" operator="equal">
      <formula>5</formula>
    </cfRule>
    <cfRule type="cellIs" dxfId="10168" priority="142" operator="equal">
      <formula>4</formula>
    </cfRule>
    <cfRule type="cellIs" dxfId="10167" priority="143" operator="equal">
      <formula>3</formula>
    </cfRule>
  </conditionalFormatting>
  <conditionalFormatting sqref="Q3:Q4">
    <cfRule type="expression" dxfId="10166" priority="144">
      <formula>$D$1&lt;Q3</formula>
    </cfRule>
    <cfRule type="expression" priority="145">
      <formula>$D$1&gt;Q3</formula>
    </cfRule>
  </conditionalFormatting>
  <conditionalFormatting sqref="Q5">
    <cfRule type="cellIs" priority="146" operator="equal">
      <formula>5</formula>
    </cfRule>
    <cfRule type="cellIs" priority="147" operator="equal">
      <formula>4</formula>
    </cfRule>
    <cfRule type="cellIs" dxfId="10165" priority="148" operator="equal">
      <formula>3</formula>
    </cfRule>
  </conditionalFormatting>
  <conditionalFormatting sqref="Q4">
    <cfRule type="expression" dxfId="10164" priority="149">
      <formula>$D$1&lt;Q4</formula>
    </cfRule>
    <cfRule type="expression" priority="150">
      <formula>$D$1&gt;Q4</formula>
    </cfRule>
  </conditionalFormatting>
  <conditionalFormatting sqref="Q5">
    <cfRule type="cellIs" priority="151" operator="equal">
      <formula>5</formula>
    </cfRule>
    <cfRule type="cellIs" priority="152" operator="equal">
      <formula>4</formula>
    </cfRule>
    <cfRule type="cellIs" dxfId="10163" priority="153" operator="equal">
      <formula>3</formula>
    </cfRule>
  </conditionalFormatting>
  <conditionalFormatting sqref="Q4">
    <cfRule type="expression" dxfId="10162" priority="154">
      <formula>$D$1&lt;Q4</formula>
    </cfRule>
    <cfRule type="expression" dxfId="10161" priority="155">
      <formula>$D$1&gt;Q4</formula>
    </cfRule>
  </conditionalFormatting>
  <conditionalFormatting sqref="Q4">
    <cfRule type="expression" dxfId="10160" priority="156">
      <formula>$D$1&lt;Q4</formula>
    </cfRule>
    <cfRule type="expression" dxfId="10159" priority="157">
      <formula>$D$1&gt;Q4</formula>
    </cfRule>
  </conditionalFormatting>
  <conditionalFormatting sqref="Q4">
    <cfRule type="expression" dxfId="10158" priority="158">
      <formula>$D$1&lt;Q4</formula>
    </cfRule>
    <cfRule type="expression" priority="159">
      <formula>$D$1&gt;Q4</formula>
    </cfRule>
  </conditionalFormatting>
  <conditionalFormatting sqref="Q4">
    <cfRule type="expression" priority="160">
      <formula>$D$1&lt;Q4</formula>
    </cfRule>
    <cfRule type="expression" priority="161">
      <formula>$D$1&gt;Q4</formula>
    </cfRule>
  </conditionalFormatting>
  <conditionalFormatting sqref="Q4">
    <cfRule type="expression" dxfId="10157" priority="162">
      <formula>$D$1&lt;Q4</formula>
    </cfRule>
    <cfRule type="expression" dxfId="10156" priority="163">
      <formula>$D$1&gt;Q4</formula>
    </cfRule>
  </conditionalFormatting>
  <conditionalFormatting sqref="Q4">
    <cfRule type="expression" dxfId="10155" priority="164">
      <formula>$D$1&lt;Q4</formula>
    </cfRule>
    <cfRule type="expression" dxfId="10154" priority="165">
      <formula>$D$1&gt;Q4</formula>
    </cfRule>
  </conditionalFormatting>
  <conditionalFormatting sqref="Q4">
    <cfRule type="expression" dxfId="10153" priority="166">
      <formula>$D$1&lt;Q4</formula>
    </cfRule>
    <cfRule type="expression" dxfId="10152" priority="167">
      <formula>$D$1&gt;Q4</formula>
    </cfRule>
  </conditionalFormatting>
  <conditionalFormatting sqref="Q4">
    <cfRule type="expression" dxfId="10151" priority="168">
      <formula>$D$1&lt;Q4</formula>
    </cfRule>
    <cfRule type="expression" dxfId="10150" priority="169">
      <formula>$D$1&gt;Q4</formula>
    </cfRule>
  </conditionalFormatting>
  <conditionalFormatting sqref="Q4">
    <cfRule type="expression" priority="170">
      <formula>$D$1&lt;Q4</formula>
    </cfRule>
    <cfRule type="expression" priority="171">
      <formula>$D$1&gt;Q4</formula>
    </cfRule>
  </conditionalFormatting>
  <conditionalFormatting sqref="Q4">
    <cfRule type="expression" priority="172">
      <formula>$D$1&lt;Q4</formula>
    </cfRule>
    <cfRule type="expression" dxfId="10149" priority="173">
      <formula>$D$1&gt;Q4</formula>
    </cfRule>
  </conditionalFormatting>
  <conditionalFormatting sqref="I5 N5:P5 K5">
    <cfRule type="cellIs" dxfId="10148" priority="174" operator="equal">
      <formula>5</formula>
    </cfRule>
    <cfRule type="cellIs" dxfId="10147" priority="175" operator="equal">
      <formula>4</formula>
    </cfRule>
    <cfRule type="cellIs" dxfId="10146" priority="176" operator="equal">
      <formula>3</formula>
    </cfRule>
  </conditionalFormatting>
  <conditionalFormatting sqref="H3:K3 M3:P3 I4 K4:L4 N4:P4">
    <cfRule type="expression" priority="177">
      <formula>$D$1&lt;H3</formula>
    </cfRule>
    <cfRule type="expression" priority="178">
      <formula>$D$1&gt;H3</formula>
    </cfRule>
  </conditionalFormatting>
  <conditionalFormatting sqref="P3:P4">
    <cfRule type="expression" priority="179">
      <formula>$D$1&lt;P3</formula>
    </cfRule>
    <cfRule type="expression" dxfId="10145" priority="180">
      <formula>$D$1&gt;P3</formula>
    </cfRule>
  </conditionalFormatting>
  <conditionalFormatting sqref="P4">
    <cfRule type="expression" dxfId="10144" priority="181">
      <formula>$D$1&lt;P4</formula>
    </cfRule>
    <cfRule type="expression" dxfId="10143" priority="182">
      <formula>$D$1&gt;P4</formula>
    </cfRule>
  </conditionalFormatting>
  <conditionalFormatting sqref="F4">
    <cfRule type="expression" dxfId="10142" priority="183">
      <formula>$D$1&lt;F4</formula>
    </cfRule>
    <cfRule type="expression" priority="184">
      <formula>$D$1&gt;F4</formula>
    </cfRule>
  </conditionalFormatting>
  <conditionalFormatting sqref="F4">
    <cfRule type="expression" priority="185">
      <formula>$D$1&lt;F4</formula>
    </cfRule>
    <cfRule type="expression" priority="186">
      <formula>$D$1&gt;F4</formula>
    </cfRule>
  </conditionalFormatting>
  <conditionalFormatting sqref="F4">
    <cfRule type="expression" dxfId="10141" priority="187">
      <formula>$D$1&lt;F4</formula>
    </cfRule>
    <cfRule type="expression" dxfId="10140" priority="188">
      <formula>$D$1&gt;F4</formula>
    </cfRule>
  </conditionalFormatting>
  <conditionalFormatting sqref="F4">
    <cfRule type="expression" dxfId="10139" priority="189">
      <formula>$D$1&lt;F4</formula>
    </cfRule>
    <cfRule type="expression" dxfId="10138" priority="190">
      <formula>$D$1&gt;F4</formula>
    </cfRule>
  </conditionalFormatting>
  <conditionalFormatting sqref="F4">
    <cfRule type="expression" priority="191">
      <formula>$D$1&lt;F4</formula>
    </cfRule>
    <cfRule type="expression" priority="192">
      <formula>$D$1&gt;F4</formula>
    </cfRule>
  </conditionalFormatting>
  <conditionalFormatting sqref="F4">
    <cfRule type="expression" priority="193">
      <formula>$D$1&lt;F4</formula>
    </cfRule>
    <cfRule type="expression" priority="194">
      <formula>$D$1&gt;F4</formula>
    </cfRule>
  </conditionalFormatting>
  <conditionalFormatting sqref="F5">
    <cfRule type="cellIs" priority="195" operator="equal">
      <formula>5</formula>
    </cfRule>
    <cfRule type="cellIs" priority="196" operator="equal">
      <formula>4</formula>
    </cfRule>
    <cfRule type="cellIs" dxfId="10137" priority="197" operator="equal">
      <formula>3</formula>
    </cfRule>
  </conditionalFormatting>
  <conditionalFormatting sqref="F3">
    <cfRule type="expression" dxfId="10136" priority="198">
      <formula>$D$1&lt;F3</formula>
    </cfRule>
    <cfRule type="expression" dxfId="10135" priority="199">
      <formula>$D$1&gt;F3</formula>
    </cfRule>
  </conditionalFormatting>
  <conditionalFormatting sqref="F5">
    <cfRule type="cellIs" dxfId="10134" priority="200" operator="equal">
      <formula>5</formula>
    </cfRule>
    <cfRule type="cellIs" priority="201" operator="equal">
      <formula>4</formula>
    </cfRule>
    <cfRule type="cellIs" priority="202" operator="equal">
      <formula>3</formula>
    </cfRule>
  </conditionalFormatting>
  <conditionalFormatting sqref="F3">
    <cfRule type="expression" priority="203">
      <formula>$D$1&lt;F3</formula>
    </cfRule>
    <cfRule type="expression" dxfId="10133" priority="204">
      <formula>$D$1&gt;F3</formula>
    </cfRule>
  </conditionalFormatting>
  <conditionalFormatting sqref="J3">
    <cfRule type="expression" dxfId="10132" priority="205">
      <formula>$D$1&lt;J3</formula>
    </cfRule>
    <cfRule type="expression" dxfId="10131" priority="206">
      <formula>$D$1&gt;J3</formula>
    </cfRule>
  </conditionalFormatting>
  <conditionalFormatting sqref="M3:N3 N4:P4">
    <cfRule type="expression" dxfId="10130" priority="207">
      <formula>$D$1&lt;M3</formula>
    </cfRule>
    <cfRule type="expression" dxfId="10129" priority="208">
      <formula>$D$1&gt;M3</formula>
    </cfRule>
  </conditionalFormatting>
  <conditionalFormatting sqref="N4:P4">
    <cfRule type="expression" dxfId="10128" priority="209">
      <formula>$D$1&lt;N4</formula>
    </cfRule>
    <cfRule type="expression" dxfId="10127" priority="210">
      <formula>$D$1&gt;N4</formula>
    </cfRule>
  </conditionalFormatting>
  <conditionalFormatting sqref="H3:I3 I4">
    <cfRule type="expression" dxfId="10126" priority="211">
      <formula>$D$1&lt;H3</formula>
    </cfRule>
    <cfRule type="expression" priority="212">
      <formula>$D$1&gt;H3</formula>
    </cfRule>
  </conditionalFormatting>
  <conditionalFormatting sqref="L5">
    <cfRule type="cellIs" priority="213" operator="equal">
      <formula>5</formula>
    </cfRule>
    <cfRule type="cellIs" priority="214" operator="equal">
      <formula>4</formula>
    </cfRule>
    <cfRule type="cellIs" dxfId="10125" priority="215" operator="equal">
      <formula>3</formula>
    </cfRule>
  </conditionalFormatting>
  <conditionalFormatting sqref="L4">
    <cfRule type="expression" dxfId="10124" priority="216">
      <formula>$D$1&lt;L4</formula>
    </cfRule>
    <cfRule type="expression" dxfId="10123" priority="217">
      <formula>$D$1&gt;L4</formula>
    </cfRule>
  </conditionalFormatting>
  <conditionalFormatting sqref="L4">
    <cfRule type="expression" dxfId="10122" priority="218">
      <formula>$D$1&lt;L4</formula>
    </cfRule>
    <cfRule type="expression" priority="219">
      <formula>$D$1&gt;L4</formula>
    </cfRule>
  </conditionalFormatting>
  <conditionalFormatting sqref="L4">
    <cfRule type="expression" priority="220">
      <formula>$D$1&lt;L4</formula>
    </cfRule>
    <cfRule type="expression" priority="221">
      <formula>$D$1&gt;L4</formula>
    </cfRule>
  </conditionalFormatting>
  <conditionalFormatting sqref="L4">
    <cfRule type="expression" dxfId="10121" priority="222">
      <formula>$D$1&lt;L4</formula>
    </cfRule>
    <cfRule type="expression" dxfId="10120" priority="223">
      <formula>$D$1&gt;L4</formula>
    </cfRule>
  </conditionalFormatting>
  <conditionalFormatting sqref="L4">
    <cfRule type="expression" dxfId="10119" priority="224">
      <formula>$D$1&lt;L4</formula>
    </cfRule>
    <cfRule type="expression" dxfId="10118" priority="225">
      <formula>$D$1&gt;L4</formula>
    </cfRule>
  </conditionalFormatting>
  <conditionalFormatting sqref="F5">
    <cfRule type="cellIs" dxfId="10117" priority="226" operator="equal">
      <formula>5</formula>
    </cfRule>
    <cfRule type="cellIs" dxfId="10116" priority="227" operator="equal">
      <formula>4</formula>
    </cfRule>
    <cfRule type="cellIs" dxfId="10115" priority="228" operator="equal">
      <formula>3</formula>
    </cfRule>
  </conditionalFormatting>
  <conditionalFormatting sqref="I5">
    <cfRule type="cellIs" dxfId="10114" priority="229" operator="equal">
      <formula>5</formula>
    </cfRule>
    <cfRule type="cellIs" dxfId="10113" priority="230" operator="equal">
      <formula>4</formula>
    </cfRule>
    <cfRule type="cellIs" priority="231" operator="equal">
      <formula>3</formula>
    </cfRule>
  </conditionalFormatting>
  <conditionalFormatting sqref="I4">
    <cfRule type="expression" priority="232">
      <formula>$D$1&lt;I4</formula>
    </cfRule>
    <cfRule type="expression" priority="233">
      <formula>$D$1&gt;I4</formula>
    </cfRule>
  </conditionalFormatting>
  <conditionalFormatting sqref="I5">
    <cfRule type="cellIs" priority="234" operator="equal">
      <formula>5</formula>
    </cfRule>
    <cfRule type="cellIs" dxfId="10112" priority="235" operator="equal">
      <formula>4</formula>
    </cfRule>
    <cfRule type="cellIs" dxfId="10111" priority="236" operator="equal">
      <formula>3</formula>
    </cfRule>
  </conditionalFormatting>
  <conditionalFormatting sqref="I4">
    <cfRule type="expression" dxfId="10110" priority="237">
      <formula>$D$1&lt;I4</formula>
    </cfRule>
    <cfRule type="expression" dxfId="10109" priority="238">
      <formula>$D$1&gt;I4</formula>
    </cfRule>
  </conditionalFormatting>
  <conditionalFormatting sqref="I5">
    <cfRule type="cellIs" dxfId="10108" priority="239" operator="equal">
      <formula>5</formula>
    </cfRule>
    <cfRule type="cellIs" dxfId="10107" priority="240" operator="equal">
      <formula>4</formula>
    </cfRule>
    <cfRule type="cellIs" dxfId="10106" priority="241" operator="equal">
      <formula>3</formula>
    </cfRule>
  </conditionalFormatting>
  <conditionalFormatting sqref="I4">
    <cfRule type="expression" dxfId="10105" priority="242">
      <formula>$D$1&lt;I4</formula>
    </cfRule>
    <cfRule type="expression" dxfId="10104" priority="243">
      <formula>$D$1&gt;I4</formula>
    </cfRule>
  </conditionalFormatting>
  <conditionalFormatting sqref="I5">
    <cfRule type="cellIs" priority="244" operator="equal">
      <formula>5</formula>
    </cfRule>
    <cfRule type="cellIs" priority="245" operator="equal">
      <formula>4</formula>
    </cfRule>
    <cfRule type="cellIs" priority="246" operator="equal">
      <formula>3</formula>
    </cfRule>
  </conditionalFormatting>
  <conditionalFormatting sqref="I4">
    <cfRule type="expression" dxfId="10103" priority="247">
      <formula>$D$1&lt;I4</formula>
    </cfRule>
    <cfRule type="expression" dxfId="10102" priority="248">
      <formula>$D$1&gt;I4</formula>
    </cfRule>
  </conditionalFormatting>
  <conditionalFormatting sqref="I5">
    <cfRule type="cellIs" dxfId="10101" priority="249" operator="equal">
      <formula>5</formula>
    </cfRule>
    <cfRule type="cellIs" dxfId="10100" priority="250" operator="equal">
      <formula>4</formula>
    </cfRule>
    <cfRule type="cellIs" dxfId="10099" priority="251" operator="equal">
      <formula>3</formula>
    </cfRule>
  </conditionalFormatting>
  <conditionalFormatting sqref="I4">
    <cfRule type="expression" dxfId="10098" priority="252">
      <formula>$D$1&lt;I4</formula>
    </cfRule>
    <cfRule type="expression" dxfId="10097" priority="253">
      <formula>$D$1&gt;I4</formula>
    </cfRule>
  </conditionalFormatting>
  <conditionalFormatting sqref="J3">
    <cfRule type="expression" dxfId="10096" priority="254">
      <formula>$D$1&lt;J3</formula>
    </cfRule>
    <cfRule type="expression" dxfId="10095" priority="255">
      <formula>$D$1&gt;J3</formula>
    </cfRule>
  </conditionalFormatting>
  <conditionalFormatting sqref="N5">
    <cfRule type="cellIs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N4">
    <cfRule type="expression" dxfId="10094" priority="259">
      <formula>$D$1&lt;N4</formula>
    </cfRule>
    <cfRule type="expression" dxfId="10093" priority="260">
      <formula>$D$1&gt;N4</formula>
    </cfRule>
  </conditionalFormatting>
  <conditionalFormatting sqref="O5">
    <cfRule type="cellIs" priority="261" operator="equal">
      <formula>5</formula>
    </cfRule>
    <cfRule type="cellIs" priority="262" operator="equal">
      <formula>4</formula>
    </cfRule>
    <cfRule type="cellIs" priority="263" operator="equal">
      <formula>3</formula>
    </cfRule>
  </conditionalFormatting>
  <conditionalFormatting sqref="O4">
    <cfRule type="expression" priority="264">
      <formula>$D$1&lt;O4</formula>
    </cfRule>
    <cfRule type="expression" priority="265">
      <formula>$D$1&gt;O4</formula>
    </cfRule>
  </conditionalFormatting>
  <conditionalFormatting sqref="O5">
    <cfRule type="cellIs" priority="266" operator="equal">
      <formula>5</formula>
    </cfRule>
    <cfRule type="cellIs" dxfId="10092" priority="267" operator="equal">
      <formula>4</formula>
    </cfRule>
    <cfRule type="cellIs" dxfId="10091" priority="268" operator="equal">
      <formula>3</formula>
    </cfRule>
  </conditionalFormatting>
  <conditionalFormatting sqref="O4">
    <cfRule type="expression" dxfId="10090" priority="269">
      <formula>$D$1&lt;O4</formula>
    </cfRule>
    <cfRule type="expression" dxfId="10089" priority="270">
      <formula>$D$1&gt;O4</formula>
    </cfRule>
  </conditionalFormatting>
  <conditionalFormatting sqref="O4">
    <cfRule type="expression" dxfId="10088" priority="271">
      <formula>$D$1&lt;O4</formula>
    </cfRule>
    <cfRule type="expression" dxfId="10087" priority="272">
      <formula>$D$1&gt;O4</formula>
    </cfRule>
  </conditionalFormatting>
  <conditionalFormatting sqref="O4">
    <cfRule type="expression" priority="273">
      <formula>$D$1&lt;O4</formula>
    </cfRule>
    <cfRule type="expression" priority="274">
      <formula>$D$1&gt;O4</formula>
    </cfRule>
  </conditionalFormatting>
  <conditionalFormatting sqref="F5">
    <cfRule type="cellIs" priority="275" operator="equal">
      <formula>5</formula>
    </cfRule>
    <cfRule type="cellIs" dxfId="10086" priority="276" operator="equal">
      <formula>4</formula>
    </cfRule>
    <cfRule type="cellIs" dxfId="10085" priority="277" operator="equal">
      <formula>3</formula>
    </cfRule>
  </conditionalFormatting>
  <conditionalFormatting sqref="F3">
    <cfRule type="expression" priority="278">
      <formula>$D$1&lt;F3</formula>
    </cfRule>
    <cfRule type="expression" priority="279">
      <formula>$D$1&gt;F3</formula>
    </cfRule>
  </conditionalFormatting>
  <conditionalFormatting sqref="F5">
    <cfRule type="cellIs" priority="280" operator="equal">
      <formula>5</formula>
    </cfRule>
    <cfRule type="cellIs" dxfId="10084" priority="281" operator="equal">
      <formula>4</formula>
    </cfRule>
    <cfRule type="cellIs" dxfId="10083" priority="282" operator="equal">
      <formula>3</formula>
    </cfRule>
  </conditionalFormatting>
  <conditionalFormatting sqref="F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F5">
    <cfRule type="cellIs" dxfId="10082" priority="286" operator="equal">
      <formula>5</formula>
    </cfRule>
    <cfRule type="cellIs" dxfId="10081" priority="287" operator="equal">
      <formula>4</formula>
    </cfRule>
    <cfRule type="cellIs" dxfId="10080" priority="288" operator="equal">
      <formula>3</formula>
    </cfRule>
  </conditionalFormatting>
  <conditionalFormatting sqref="L5">
    <cfRule type="cellIs" dxfId="10079" priority="289" operator="equal">
      <formula>5</formula>
    </cfRule>
    <cfRule type="cellIs" dxfId="10078" priority="290" operator="equal">
      <formula>4</formula>
    </cfRule>
    <cfRule type="cellIs" dxfId="10077" priority="291" operator="equal">
      <formula>3</formula>
    </cfRule>
  </conditionalFormatting>
  <conditionalFormatting sqref="L4">
    <cfRule type="expression" priority="292">
      <formula>$D$1&lt;L4</formula>
    </cfRule>
    <cfRule type="expression" priority="293">
      <formula>$D$1&gt;L4</formula>
    </cfRule>
  </conditionalFormatting>
  <conditionalFormatting sqref="L5">
    <cfRule type="cellIs" priority="294" operator="equal">
      <formula>5</formula>
    </cfRule>
    <cfRule type="cellIs" dxfId="10076" priority="295" operator="equal">
      <formula>4</formula>
    </cfRule>
    <cfRule type="cellIs" dxfId="10075" priority="296" operator="equal">
      <formula>3</formula>
    </cfRule>
  </conditionalFormatting>
  <conditionalFormatting sqref="L4">
    <cfRule type="expression" dxfId="10074" priority="297">
      <formula>$D$1&lt;L4</formula>
    </cfRule>
    <cfRule type="expression" dxfId="10073" priority="298">
      <formula>$D$1&gt;L4</formula>
    </cfRule>
  </conditionalFormatting>
  <conditionalFormatting sqref="L5">
    <cfRule type="cellIs" dxfId="10072" priority="299" operator="equal">
      <formula>5</formula>
    </cfRule>
    <cfRule type="cellIs" dxfId="10071" priority="300" operator="equal">
      <formula>4</formula>
    </cfRule>
    <cfRule type="cellIs" dxfId="10070" priority="301" operator="equal">
      <formula>3</formula>
    </cfRule>
  </conditionalFormatting>
  <conditionalFormatting sqref="L4">
    <cfRule type="expression" dxfId="10069" priority="302">
      <formula>$D$1&lt;L4</formula>
    </cfRule>
    <cfRule type="expression" dxfId="10068" priority="303">
      <formula>$D$1&gt;L4</formula>
    </cfRule>
  </conditionalFormatting>
  <conditionalFormatting sqref="L4">
    <cfRule type="expression" priority="304">
      <formula>$D$1&lt;L4</formula>
    </cfRule>
    <cfRule type="expression" priority="305">
      <formula>$D$1&gt;L4</formula>
    </cfRule>
  </conditionalFormatting>
  <conditionalFormatting sqref="L4">
    <cfRule type="expression" priority="306">
      <formula>$D$1&lt;L4</formula>
    </cfRule>
    <cfRule type="expression" dxfId="10067" priority="307">
      <formula>$D$1&gt;L4</formula>
    </cfRule>
  </conditionalFormatting>
  <conditionalFormatting sqref="L4">
    <cfRule type="expression" dxfId="10066" priority="308">
      <formula>$D$1&lt;L4</formula>
    </cfRule>
    <cfRule type="expression" priority="309">
      <formula>$D$1&gt;L4</formula>
    </cfRule>
  </conditionalFormatting>
  <conditionalFormatting sqref="L4">
    <cfRule type="expression" priority="310">
      <formula>$D$1&lt;L4</formula>
    </cfRule>
    <cfRule type="expression" priority="311">
      <formula>$D$1&gt;L4</formula>
    </cfRule>
  </conditionalFormatting>
  <conditionalFormatting sqref="L4">
    <cfRule type="expression" priority="312">
      <formula>$D$1&lt;L4</formula>
    </cfRule>
    <cfRule type="expression" priority="313">
      <formula>$D$1&gt;L4</formula>
    </cfRule>
  </conditionalFormatting>
  <conditionalFormatting sqref="L4">
    <cfRule type="expression" priority="314">
      <formula>$D$1&lt;L4</formula>
    </cfRule>
    <cfRule type="expression" dxfId="10065" priority="315">
      <formula>$D$1&gt;L4</formula>
    </cfRule>
  </conditionalFormatting>
  <conditionalFormatting sqref="L4">
    <cfRule type="expression" dxfId="10064" priority="316">
      <formula>$D$1&lt;L4</formula>
    </cfRule>
    <cfRule type="expression" dxfId="10063" priority="317">
      <formula>$D$1&gt;L4</formula>
    </cfRule>
  </conditionalFormatting>
  <conditionalFormatting sqref="L4">
    <cfRule type="expression" dxfId="10062" priority="318">
      <formula>$D$1&lt;L4</formula>
    </cfRule>
    <cfRule type="expression" dxfId="10061" priority="319">
      <formula>$D$1&gt;L4</formula>
    </cfRule>
  </conditionalFormatting>
  <conditionalFormatting sqref="L4">
    <cfRule type="expression" dxfId="10060" priority="320">
      <formula>$D$1&lt;L4</formula>
    </cfRule>
    <cfRule type="expression" priority="321">
      <formula>$D$1&gt;L4</formula>
    </cfRule>
  </conditionalFormatting>
  <conditionalFormatting sqref="L4">
    <cfRule type="expression" priority="322">
      <formula>$D$1&lt;L4</formula>
    </cfRule>
    <cfRule type="expression" priority="323">
      <formula>$D$1&gt;L4</formula>
    </cfRule>
  </conditionalFormatting>
  <conditionalFormatting sqref="L4">
    <cfRule type="expression" dxfId="10059" priority="324">
      <formula>$D$1&lt;L4</formula>
    </cfRule>
    <cfRule type="expression" dxfId="10058" priority="325">
      <formula>$D$1&gt;L4</formula>
    </cfRule>
  </conditionalFormatting>
  <conditionalFormatting sqref="L4">
    <cfRule type="expression" priority="326">
      <formula>$D$1&lt;L4</formula>
    </cfRule>
    <cfRule type="expression" priority="327">
      <formula>$D$1&gt;L4</formula>
    </cfRule>
  </conditionalFormatting>
  <conditionalFormatting sqref="L4">
    <cfRule type="expression" priority="328">
      <formula>$D$1&lt;L4</formula>
    </cfRule>
    <cfRule type="expression" dxfId="10057" priority="329">
      <formula>$D$1&gt;L4</formula>
    </cfRule>
  </conditionalFormatting>
  <conditionalFormatting sqref="L4">
    <cfRule type="expression" dxfId="10056" priority="330">
      <formula>$D$1&lt;L4</formula>
    </cfRule>
    <cfRule type="expression" priority="331">
      <formula>$D$1&gt;L4</formula>
    </cfRule>
  </conditionalFormatting>
  <conditionalFormatting sqref="L4">
    <cfRule type="expression" priority="332">
      <formula>$D$1&lt;L4</formula>
    </cfRule>
    <cfRule type="expression" priority="333">
      <formula>$D$1&gt;L4</formula>
    </cfRule>
  </conditionalFormatting>
  <conditionalFormatting sqref="L4">
    <cfRule type="expression" dxfId="10055" priority="334">
      <formula>$D$1&lt;L4</formula>
    </cfRule>
    <cfRule type="expression" dxfId="10054" priority="335">
      <formula>$D$1&gt;L4</formula>
    </cfRule>
  </conditionalFormatting>
  <conditionalFormatting sqref="L4">
    <cfRule type="expression" dxfId="10053" priority="336">
      <formula>$D$1&lt;L4</formula>
    </cfRule>
    <cfRule type="expression" dxfId="10052" priority="337">
      <formula>$D$1&gt;L4</formula>
    </cfRule>
  </conditionalFormatting>
  <conditionalFormatting sqref="G3">
    <cfRule type="expression" dxfId="10051" priority="338">
      <formula>$D$1&lt;G3</formula>
    </cfRule>
    <cfRule type="expression" dxfId="10050" priority="339">
      <formula>$D$1&gt;G3</formula>
    </cfRule>
  </conditionalFormatting>
  <conditionalFormatting sqref="G3">
    <cfRule type="expression" priority="340">
      <formula>$D$1&lt;G3</formula>
    </cfRule>
    <cfRule type="expression" priority="341">
      <formula>$D$1&gt;G3</formula>
    </cfRule>
  </conditionalFormatting>
  <conditionalFormatting sqref="G3">
    <cfRule type="expression" priority="342">
      <formula>$D$1&lt;G3</formula>
    </cfRule>
    <cfRule type="expression" dxfId="10049" priority="343">
      <formula>$D$1&gt;G3</formula>
    </cfRule>
  </conditionalFormatting>
  <conditionalFormatting sqref="F4">
    <cfRule type="expression" dxfId="10048" priority="344">
      <formula>$D$1&lt;F4</formula>
    </cfRule>
    <cfRule type="expression" dxfId="10047" priority="345">
      <formula>$D$1&gt;F4</formula>
    </cfRule>
  </conditionalFormatting>
  <conditionalFormatting sqref="F4">
    <cfRule type="expression" dxfId="10046" priority="346">
      <formula>$D$1&lt;F4</formula>
    </cfRule>
    <cfRule type="expression" priority="347">
      <formula>$D$1&gt;F4</formula>
    </cfRule>
  </conditionalFormatting>
  <conditionalFormatting sqref="F4">
    <cfRule type="expression" priority="348">
      <formula>$D$1&lt;F4</formula>
    </cfRule>
    <cfRule type="expression" priority="349">
      <formula>$D$1&gt;F4</formula>
    </cfRule>
  </conditionalFormatting>
  <conditionalFormatting sqref="F4">
    <cfRule type="expression" dxfId="10045" priority="350">
      <formula>$D$1&lt;F4</formula>
    </cfRule>
    <cfRule type="expression" dxfId="10044" priority="351">
      <formula>$D$1&gt;F4</formula>
    </cfRule>
  </conditionalFormatting>
  <conditionalFormatting sqref="F4">
    <cfRule type="expression" priority="352">
      <formula>$D$1&lt;F4</formula>
    </cfRule>
    <cfRule type="expression" priority="353">
      <formula>$D$1&gt;F4</formula>
    </cfRule>
  </conditionalFormatting>
  <conditionalFormatting sqref="F4">
    <cfRule type="expression" priority="354">
      <formula>$D$1&lt;F4</formula>
    </cfRule>
    <cfRule type="expression" priority="355">
      <formula>$D$1&gt;F4</formula>
    </cfRule>
  </conditionalFormatting>
  <conditionalFormatting sqref="F4">
    <cfRule type="expression" priority="356">
      <formula>$D$1&lt;F4</formula>
    </cfRule>
    <cfRule type="expression" priority="357">
      <formula>$D$1&gt;F4</formula>
    </cfRule>
  </conditionalFormatting>
  <conditionalFormatting sqref="F4">
    <cfRule type="expression" dxfId="10043" priority="358">
      <formula>$D$1&lt;F4</formula>
    </cfRule>
    <cfRule type="expression" dxfId="10042" priority="359">
      <formula>$D$1&gt;F4</formula>
    </cfRule>
  </conditionalFormatting>
  <conditionalFormatting sqref="F4">
    <cfRule type="expression" dxfId="10041" priority="360">
      <formula>$D$1&lt;F4</formula>
    </cfRule>
    <cfRule type="expression" dxfId="10040" priority="361">
      <formula>$D$1&gt;F4</formula>
    </cfRule>
  </conditionalFormatting>
  <conditionalFormatting sqref="F4">
    <cfRule type="expression" dxfId="10039" priority="362">
      <formula>$D$1&lt;F4</formula>
    </cfRule>
    <cfRule type="expression" dxfId="10038" priority="363">
      <formula>$D$1&gt;F4</formula>
    </cfRule>
  </conditionalFormatting>
  <conditionalFormatting sqref="F4">
    <cfRule type="expression" dxfId="10037" priority="364">
      <formula>$D$1&lt;F4</formula>
    </cfRule>
    <cfRule type="expression" dxfId="10036" priority="365">
      <formula>$D$1&gt;F4</formula>
    </cfRule>
  </conditionalFormatting>
  <conditionalFormatting sqref="F4">
    <cfRule type="expression" dxfId="10035" priority="366">
      <formula>$D$1&lt;F4</formula>
    </cfRule>
    <cfRule type="expression" dxfId="10034" priority="367">
      <formula>$D$1&gt;F4</formula>
    </cfRule>
  </conditionalFormatting>
  <conditionalFormatting sqref="F4">
    <cfRule type="expression" dxfId="10033" priority="368">
      <formula>$D$1&lt;F4</formula>
    </cfRule>
    <cfRule type="expression" dxfId="10032" priority="369">
      <formula>$D$1&gt;F4</formula>
    </cfRule>
  </conditionalFormatting>
  <conditionalFormatting sqref="F4">
    <cfRule type="expression" dxfId="10031" priority="370">
      <formula>$D$1&lt;F4</formula>
    </cfRule>
    <cfRule type="expression" dxfId="10030" priority="371">
      <formula>$D$1&gt;F4</formula>
    </cfRule>
  </conditionalFormatting>
  <conditionalFormatting sqref="F4">
    <cfRule type="expression" priority="372">
      <formula>$D$1&lt;F4</formula>
    </cfRule>
    <cfRule type="expression" priority="373">
      <formula>$D$1&gt;F4</formula>
    </cfRule>
  </conditionalFormatting>
  <conditionalFormatting sqref="F4">
    <cfRule type="expression" priority="374">
      <formula>$D$1&lt;F4</formula>
    </cfRule>
    <cfRule type="expression" dxfId="10029" priority="375">
      <formula>$D$1&gt;F4</formula>
    </cfRule>
  </conditionalFormatting>
  <conditionalFormatting sqref="F4">
    <cfRule type="expression" dxfId="10028" priority="376">
      <formula>$D$1&lt;F4</formula>
    </cfRule>
    <cfRule type="expression" dxfId="10027" priority="377">
      <formula>$D$1&gt;F4</formula>
    </cfRule>
  </conditionalFormatting>
  <conditionalFormatting sqref="F4">
    <cfRule type="expression" dxfId="10026" priority="378">
      <formula>$D$1&lt;F4</formula>
    </cfRule>
    <cfRule type="expression" dxfId="10025" priority="379">
      <formula>$D$1&gt;F4</formula>
    </cfRule>
  </conditionalFormatting>
  <conditionalFormatting sqref="F4">
    <cfRule type="expression" dxfId="10024" priority="380">
      <formula>$D$1&lt;F4</formula>
    </cfRule>
    <cfRule type="expression" dxfId="10023" priority="381">
      <formula>$D$1&gt;F4</formula>
    </cfRule>
  </conditionalFormatting>
  <conditionalFormatting sqref="F4">
    <cfRule type="expression" dxfId="10022" priority="382">
      <formula>$D$1&lt;F4</formula>
    </cfRule>
    <cfRule type="expression" dxfId="10021" priority="383">
      <formula>$D$1&gt;F4</formula>
    </cfRule>
  </conditionalFormatting>
  <conditionalFormatting sqref="K3">
    <cfRule type="expression" dxfId="10020" priority="384">
      <formula>$D$1&lt;K3</formula>
    </cfRule>
    <cfRule type="expression" dxfId="10019" priority="385">
      <formula>$D$1&gt;K3</formula>
    </cfRule>
  </conditionalFormatting>
  <conditionalFormatting sqref="N5">
    <cfRule type="cellIs" dxfId="10018" priority="386" operator="equal">
      <formula>5</formula>
    </cfRule>
    <cfRule type="cellIs" priority="387" operator="equal">
      <formula>4</formula>
    </cfRule>
    <cfRule type="cellIs" priority="388" operator="equal">
      <formula>3</formula>
    </cfRule>
  </conditionalFormatting>
  <conditionalFormatting sqref="K4">
    <cfRule type="expression" priority="389">
      <formula>$D$1&lt;K4</formula>
    </cfRule>
    <cfRule type="expression" priority="390">
      <formula>$D$1&gt;K4</formula>
    </cfRule>
  </conditionalFormatting>
  <conditionalFormatting sqref="K4">
    <cfRule type="expression" priority="391">
      <formula>$D$1&lt;K4</formula>
    </cfRule>
    <cfRule type="expression" dxfId="10017" priority="392">
      <formula>$D$1&gt;K4</formula>
    </cfRule>
  </conditionalFormatting>
  <conditionalFormatting sqref="K4">
    <cfRule type="expression" dxfId="10016" priority="393">
      <formula>$D$1&lt;K4</formula>
    </cfRule>
    <cfRule type="expression" dxfId="10015" priority="394">
      <formula>$D$1&gt;K4</formula>
    </cfRule>
  </conditionalFormatting>
  <conditionalFormatting sqref="N4">
    <cfRule type="expression" dxfId="10014" priority="395">
      <formula>$D$1&lt;N4</formula>
    </cfRule>
    <cfRule type="expression" dxfId="10013" priority="396">
      <formula>$D$1&gt;N4</formula>
    </cfRule>
  </conditionalFormatting>
  <conditionalFormatting sqref="I5">
    <cfRule type="cellIs" dxfId="10012" priority="397" operator="equal">
      <formula>5</formula>
    </cfRule>
    <cfRule type="cellIs" dxfId="10011" priority="398" operator="equal">
      <formula>4</formula>
    </cfRule>
    <cfRule type="cellIs" dxfId="10010" priority="399" operator="equal">
      <formula>3</formula>
    </cfRule>
  </conditionalFormatting>
  <conditionalFormatting sqref="N5">
    <cfRule type="cellIs" dxfId="10009" priority="400" operator="equal">
      <formula>5</formula>
    </cfRule>
    <cfRule type="cellIs" priority="401" operator="equal">
      <formula>4</formula>
    </cfRule>
    <cfRule type="cellIs" priority="402" operator="equal">
      <formula>3</formula>
    </cfRule>
  </conditionalFormatting>
  <conditionalFormatting sqref="N4">
    <cfRule type="expression" priority="403">
      <formula>$D$1&lt;N4</formula>
    </cfRule>
    <cfRule type="expression" dxfId="10008" priority="404">
      <formula>$D$1&gt;N4</formula>
    </cfRule>
  </conditionalFormatting>
  <conditionalFormatting sqref="N5">
    <cfRule type="cellIs" dxfId="10007" priority="405" operator="equal">
      <formula>5</formula>
    </cfRule>
    <cfRule type="cellIs" priority="406" operator="equal">
      <formula>4</formula>
    </cfRule>
    <cfRule type="cellIs" priority="407" operator="equal">
      <formula>3</formula>
    </cfRule>
  </conditionalFormatting>
  <conditionalFormatting sqref="N4">
    <cfRule type="expression" priority="408">
      <formula>$D$1&lt;N4</formula>
    </cfRule>
    <cfRule type="expression" priority="409">
      <formula>$D$1&gt;N4</formula>
    </cfRule>
  </conditionalFormatting>
  <conditionalFormatting sqref="N5">
    <cfRule type="cellIs" priority="410" operator="equal">
      <formula>5</formula>
    </cfRule>
    <cfRule type="cellIs" priority="411" operator="equal">
      <formula>4</formula>
    </cfRule>
    <cfRule type="cellIs" dxfId="10006" priority="412" operator="equal">
      <formula>3</formula>
    </cfRule>
  </conditionalFormatting>
  <conditionalFormatting sqref="N4">
    <cfRule type="expression" dxfId="10005" priority="413">
      <formula>$D$1&lt;N4</formula>
    </cfRule>
    <cfRule type="expression" dxfId="10004" priority="414">
      <formula>$D$1&gt;N4</formula>
    </cfRule>
  </conditionalFormatting>
  <conditionalFormatting sqref="N4">
    <cfRule type="expression" dxfId="10003" priority="415">
      <formula>$D$1&lt;N4</formula>
    </cfRule>
    <cfRule type="expression" dxfId="10002" priority="416">
      <formula>$D$1&gt;N4</formula>
    </cfRule>
  </conditionalFormatting>
  <conditionalFormatting sqref="N4">
    <cfRule type="expression" dxfId="10001" priority="417">
      <formula>$D$1&lt;N4</formula>
    </cfRule>
    <cfRule type="expression" priority="418">
      <formula>$D$1&gt;N4</formula>
    </cfRule>
  </conditionalFormatting>
  <conditionalFormatting sqref="N4">
    <cfRule type="expression" priority="419">
      <formula>$D$1&lt;N4</formula>
    </cfRule>
    <cfRule type="expression" priority="420">
      <formula>$D$1&gt;N4</formula>
    </cfRule>
  </conditionalFormatting>
  <conditionalFormatting sqref="N4">
    <cfRule type="expression" dxfId="10000" priority="421">
      <formula>$D$1&lt;N4</formula>
    </cfRule>
    <cfRule type="expression" dxfId="9999" priority="422">
      <formula>$D$1&gt;N4</formula>
    </cfRule>
  </conditionalFormatting>
  <conditionalFormatting sqref="N4">
    <cfRule type="expression" priority="423">
      <formula>$D$1&lt;N4</formula>
    </cfRule>
    <cfRule type="expression" priority="424">
      <formula>$D$1&gt;N4</formula>
    </cfRule>
  </conditionalFormatting>
  <conditionalFormatting sqref="N4">
    <cfRule type="expression" priority="425">
      <formula>$D$1&lt;N4</formula>
    </cfRule>
    <cfRule type="expression" dxfId="9998" priority="426">
      <formula>$D$1&gt;N4</formula>
    </cfRule>
  </conditionalFormatting>
  <conditionalFormatting sqref="N4">
    <cfRule type="expression" dxfId="9997" priority="427">
      <formula>$D$1&lt;N4</formula>
    </cfRule>
    <cfRule type="expression" priority="428">
      <formula>$D$1&gt;N4</formula>
    </cfRule>
  </conditionalFormatting>
  <conditionalFormatting sqref="K4">
    <cfRule type="expression" priority="429">
      <formula>$D$1&lt;K4</formula>
    </cfRule>
    <cfRule type="expression" priority="430">
      <formula>$D$1&gt;K4</formula>
    </cfRule>
  </conditionalFormatting>
  <conditionalFormatting sqref="K3">
    <cfRule type="expression" dxfId="9996" priority="431">
      <formula>$D$1&lt;K3</formula>
    </cfRule>
    <cfRule type="expression" dxfId="9995" priority="432">
      <formula>$D$1&gt;K3</formula>
    </cfRule>
  </conditionalFormatting>
  <conditionalFormatting sqref="K4">
    <cfRule type="expression" dxfId="9994" priority="433">
      <formula>$D$1&lt;K4</formula>
    </cfRule>
    <cfRule type="expression" dxfId="9993" priority="434">
      <formula>$D$1&gt;K4</formula>
    </cfRule>
  </conditionalFormatting>
  <conditionalFormatting sqref="K4">
    <cfRule type="expression" dxfId="9992" priority="435">
      <formula>$D$1&lt;K4</formula>
    </cfRule>
    <cfRule type="expression" dxfId="9991" priority="436">
      <formula>$D$1&gt;K4</formula>
    </cfRule>
  </conditionalFormatting>
  <conditionalFormatting sqref="K4">
    <cfRule type="expression" priority="437">
      <formula>$D$1&lt;K4</formula>
    </cfRule>
    <cfRule type="expression" priority="438">
      <formula>$D$1&gt;K4</formula>
    </cfRule>
  </conditionalFormatting>
  <conditionalFormatting sqref="K5">
    <cfRule type="cellIs" priority="439" operator="equal">
      <formula>5</formula>
    </cfRule>
    <cfRule type="cellIs" dxfId="9990" priority="440" operator="equal">
      <formula>4</formula>
    </cfRule>
    <cfRule type="cellIs" dxfId="9989" priority="441" operator="equal">
      <formula>3</formula>
    </cfRule>
  </conditionalFormatting>
  <conditionalFormatting sqref="K4">
    <cfRule type="expression" dxfId="9988" priority="442">
      <formula>$D$1&lt;K4</formula>
    </cfRule>
    <cfRule type="expression" dxfId="9987" priority="443">
      <formula>$D$1&gt;K4</formula>
    </cfRule>
  </conditionalFormatting>
  <conditionalFormatting sqref="K4">
    <cfRule type="expression" priority="444">
      <formula>$D$1&lt;K4</formula>
    </cfRule>
    <cfRule type="expression" priority="445">
      <formula>$D$1&gt;K4</formula>
    </cfRule>
  </conditionalFormatting>
  <conditionalFormatting sqref="K4">
    <cfRule type="expression" priority="446">
      <formula>$D$1&lt;K4</formula>
    </cfRule>
    <cfRule type="expression" dxfId="9986" priority="447">
      <formula>$D$1&gt;K4</formula>
    </cfRule>
  </conditionalFormatting>
  <conditionalFormatting sqref="K4">
    <cfRule type="expression" dxfId="9985" priority="448">
      <formula>$D$1&lt;K4</formula>
    </cfRule>
    <cfRule type="expression" priority="449">
      <formula>$D$1&gt;K4</formula>
    </cfRule>
  </conditionalFormatting>
  <conditionalFormatting sqref="K4">
    <cfRule type="expression" priority="450">
      <formula>$D$1&lt;K4</formula>
    </cfRule>
    <cfRule type="expression" priority="451">
      <formula>$D$1&gt;K4</formula>
    </cfRule>
  </conditionalFormatting>
  <conditionalFormatting sqref="K4">
    <cfRule type="expression" priority="452">
      <formula>$D$1&lt;K4</formula>
    </cfRule>
    <cfRule type="expression" priority="453">
      <formula>$D$1&gt;K4</formula>
    </cfRule>
  </conditionalFormatting>
  <conditionalFormatting sqref="N4">
    <cfRule type="expression" priority="454">
      <formula>$D$1&lt;N4</formula>
    </cfRule>
    <cfRule type="expression" dxfId="9984" priority="455">
      <formula>$D$1&gt;N4</formula>
    </cfRule>
  </conditionalFormatting>
  <conditionalFormatting sqref="O5">
    <cfRule type="cellIs" dxfId="9983" priority="456" operator="equal">
      <formula>5</formula>
    </cfRule>
    <cfRule type="cellIs" dxfId="9982" priority="457" operator="equal">
      <formula>4</formula>
    </cfRule>
    <cfRule type="cellIs" dxfId="9981" priority="458" operator="equal">
      <formula>3</formula>
    </cfRule>
  </conditionalFormatting>
  <conditionalFormatting sqref="O4">
    <cfRule type="expression" dxfId="9980" priority="459">
      <formula>$D$1&lt;O4</formula>
    </cfRule>
    <cfRule type="expression" dxfId="9979" priority="460">
      <formula>$D$1&gt;O4</formula>
    </cfRule>
  </conditionalFormatting>
  <conditionalFormatting sqref="P5">
    <cfRule type="cellIs" dxfId="9978" priority="461" operator="equal">
      <formula>5</formula>
    </cfRule>
    <cfRule type="cellIs" dxfId="9977" priority="462" operator="equal">
      <formula>4</formula>
    </cfRule>
    <cfRule type="cellIs" dxfId="9976" priority="463" operator="equal">
      <formula>3</formula>
    </cfRule>
  </conditionalFormatting>
  <conditionalFormatting sqref="P4">
    <cfRule type="expression" dxfId="9975" priority="464">
      <formula>$D$1&lt;P4</formula>
    </cfRule>
    <cfRule type="expression" dxfId="9974" priority="465">
      <formula>$D$1&gt;P4</formula>
    </cfRule>
  </conditionalFormatting>
  <conditionalFormatting sqref="P5">
    <cfRule type="cellIs" dxfId="9973" priority="466" operator="equal">
      <formula>5</formula>
    </cfRule>
    <cfRule type="cellIs" dxfId="9972" priority="467" operator="equal">
      <formula>4</formula>
    </cfRule>
    <cfRule type="cellIs" dxfId="9971" priority="468" operator="equal">
      <formula>3</formula>
    </cfRule>
  </conditionalFormatting>
  <conditionalFormatting sqref="P4">
    <cfRule type="expression" priority="469">
      <formula>$D$1&lt;P4</formula>
    </cfRule>
    <cfRule type="expression" priority="470">
      <formula>$D$1&gt;P4</formula>
    </cfRule>
  </conditionalFormatting>
  <conditionalFormatting sqref="P4">
    <cfRule type="expression" priority="471">
      <formula>$D$1&lt;P4</formula>
    </cfRule>
    <cfRule type="expression" dxfId="9970" priority="472">
      <formula>$D$1&gt;P4</formula>
    </cfRule>
  </conditionalFormatting>
  <conditionalFormatting sqref="P4">
    <cfRule type="expression" dxfId="9969" priority="473">
      <formula>$D$1&lt;P4</formula>
    </cfRule>
    <cfRule type="expression" dxfId="9968" priority="474">
      <formula>$D$1&gt;P4</formula>
    </cfRule>
  </conditionalFormatting>
  <conditionalFormatting sqref="H3">
    <cfRule type="expression" dxfId="9967" priority="475">
      <formula>$D$1&lt;H3</formula>
    </cfRule>
    <cfRule type="expression" priority="476">
      <formula>$D$1&gt;H3</formula>
    </cfRule>
  </conditionalFormatting>
  <conditionalFormatting sqref="H3">
    <cfRule type="expression" priority="477">
      <formula>$D$1&lt;H3</formula>
    </cfRule>
    <cfRule type="expression" priority="478">
      <formula>$D$1&gt;H3</formula>
    </cfRule>
  </conditionalFormatting>
  <conditionalFormatting sqref="H3">
    <cfRule type="expression" dxfId="9966" priority="479">
      <formula>$D$1&lt;H3</formula>
    </cfRule>
    <cfRule type="expression" dxfId="9965" priority="480">
      <formula>$D$1&gt;H3</formula>
    </cfRule>
  </conditionalFormatting>
  <conditionalFormatting sqref="G5">
    <cfRule type="cellIs" dxfId="9964" priority="481" operator="equal">
      <formula>5</formula>
    </cfRule>
    <cfRule type="cellIs" dxfId="9963" priority="482" operator="equal">
      <formula>4</formula>
    </cfRule>
    <cfRule type="cellIs" dxfId="9962" priority="483" operator="equal">
      <formula>3</formula>
    </cfRule>
  </conditionalFormatting>
  <conditionalFormatting sqref="G5">
    <cfRule type="cellIs" dxfId="9961" priority="484" operator="equal">
      <formula>5</formula>
    </cfRule>
    <cfRule type="cellIs" dxfId="9960" priority="485" operator="equal">
      <formula>4</formula>
    </cfRule>
    <cfRule type="cellIs" dxfId="9959" priority="486" operator="equal">
      <formula>3</formula>
    </cfRule>
  </conditionalFormatting>
  <conditionalFormatting sqref="G4">
    <cfRule type="expression" dxfId="9958" priority="487">
      <formula>$D$1&lt;G4</formula>
    </cfRule>
    <cfRule type="expression" priority="488">
      <formula>$D$1&gt;G4</formula>
    </cfRule>
  </conditionalFormatting>
  <conditionalFormatting sqref="G4">
    <cfRule type="expression" priority="489">
      <formula>$D$1&lt;G4</formula>
    </cfRule>
    <cfRule type="expression" priority="490">
      <formula>$D$1&gt;G4</formula>
    </cfRule>
  </conditionalFormatting>
  <conditionalFormatting sqref="G5">
    <cfRule type="cellIs" dxfId="9957" priority="491" operator="equal">
      <formula>5</formula>
    </cfRule>
    <cfRule type="cellIs" dxfId="9956" priority="492" operator="equal">
      <formula>4</formula>
    </cfRule>
    <cfRule type="cellIs" priority="493" operator="equal">
      <formula>3</formula>
    </cfRule>
  </conditionalFormatting>
  <conditionalFormatting sqref="G4">
    <cfRule type="expression" priority="494">
      <formula>$D$1&lt;G4</formula>
    </cfRule>
    <cfRule type="expression" priority="495">
      <formula>$D$1&gt;G4</formula>
    </cfRule>
  </conditionalFormatting>
  <conditionalFormatting sqref="G5">
    <cfRule type="cellIs" priority="496" operator="equal">
      <formula>5</formula>
    </cfRule>
    <cfRule type="cellIs" priority="497" operator="equal">
      <formula>4</formula>
    </cfRule>
    <cfRule type="cellIs" priority="498" operator="equal">
      <formula>3</formula>
    </cfRule>
  </conditionalFormatting>
  <conditionalFormatting sqref="G4">
    <cfRule type="expression" dxfId="9955" priority="499">
      <formula>$D$1&lt;G4</formula>
    </cfRule>
    <cfRule type="expression" dxfId="9954" priority="500">
      <formula>$D$1&gt;G4</formula>
    </cfRule>
  </conditionalFormatting>
  <conditionalFormatting sqref="G4">
    <cfRule type="expression" dxfId="9953" priority="501">
      <formula>$D$1&lt;G4</formula>
    </cfRule>
    <cfRule type="expression" dxfId="9952" priority="502">
      <formula>$D$1&gt;G4</formula>
    </cfRule>
  </conditionalFormatting>
  <conditionalFormatting sqref="G4">
    <cfRule type="expression" dxfId="9951" priority="503">
      <formula>$D$1&lt;G4</formula>
    </cfRule>
    <cfRule type="expression" dxfId="9950" priority="504">
      <formula>$D$1&gt;G4</formula>
    </cfRule>
  </conditionalFormatting>
  <conditionalFormatting sqref="G4">
    <cfRule type="expression" priority="505">
      <formula>$D$1&lt;G4</formula>
    </cfRule>
    <cfRule type="expression" priority="506">
      <formula>$D$1&gt;G4</formula>
    </cfRule>
  </conditionalFormatting>
  <conditionalFormatting sqref="G4">
    <cfRule type="expression" priority="507">
      <formula>$D$1&lt;G4</formula>
    </cfRule>
    <cfRule type="expression" dxfId="9949" priority="508">
      <formula>$D$1&gt;G4</formula>
    </cfRule>
  </conditionalFormatting>
  <conditionalFormatting sqref="G4">
    <cfRule type="expression" dxfId="9948" priority="509">
      <formula>$D$1&lt;G4</formula>
    </cfRule>
    <cfRule type="expression" priority="510">
      <formula>$D$1&gt;G4</formula>
    </cfRule>
  </conditionalFormatting>
  <conditionalFormatting sqref="G4">
    <cfRule type="expression" priority="511">
      <formula>$D$1&lt;G4</formula>
    </cfRule>
    <cfRule type="expression" priority="512">
      <formula>$D$1&gt;G4</formula>
    </cfRule>
  </conditionalFormatting>
  <conditionalFormatting sqref="G4">
    <cfRule type="expression" dxfId="9947" priority="513">
      <formula>$D$1&lt;G4</formula>
    </cfRule>
    <cfRule type="expression" dxfId="9946" priority="514">
      <formula>$D$1&gt;G4</formula>
    </cfRule>
  </conditionalFormatting>
  <conditionalFormatting sqref="G4">
    <cfRule type="expression" priority="515">
      <formula>$D$1&lt;G4</formula>
    </cfRule>
    <cfRule type="expression" priority="516">
      <formula>$D$1&gt;G4</formula>
    </cfRule>
  </conditionalFormatting>
  <conditionalFormatting sqref="G4">
    <cfRule type="expression" priority="517">
      <formula>$D$1&lt;G4</formula>
    </cfRule>
    <cfRule type="expression" dxfId="9945" priority="518">
      <formula>$D$1&gt;G4</formula>
    </cfRule>
  </conditionalFormatting>
  <conditionalFormatting sqref="G4">
    <cfRule type="expression" dxfId="9944" priority="519">
      <formula>$D$1&lt;G4</formula>
    </cfRule>
    <cfRule type="expression" dxfId="9943" priority="520">
      <formula>$D$1&gt;G4</formula>
    </cfRule>
  </conditionalFormatting>
  <conditionalFormatting sqref="I3">
    <cfRule type="expression" dxfId="9942" priority="521">
      <formula>$D$1&lt;I3</formula>
    </cfRule>
    <cfRule type="expression" dxfId="9941" priority="522">
      <formula>$D$1&gt;I3</formula>
    </cfRule>
  </conditionalFormatting>
  <conditionalFormatting sqref="K5">
    <cfRule type="cellIs" dxfId="9940" priority="523" operator="equal">
      <formula>5</formula>
    </cfRule>
    <cfRule type="cellIs" priority="524" operator="equal">
      <formula>4</formula>
    </cfRule>
    <cfRule type="cellIs" priority="525" operator="equal">
      <formula>3</formula>
    </cfRule>
  </conditionalFormatting>
  <conditionalFormatting sqref="K3:K4">
    <cfRule type="expression" priority="526">
      <formula>$D$1&lt;K3</formula>
    </cfRule>
    <cfRule type="expression" dxfId="9939" priority="527">
      <formula>$D$1&gt;K3</formula>
    </cfRule>
  </conditionalFormatting>
  <conditionalFormatting sqref="K4">
    <cfRule type="expression" dxfId="9938" priority="528">
      <formula>$D$1&lt;K4</formula>
    </cfRule>
    <cfRule type="expression" dxfId="9937" priority="529">
      <formula>$D$1&gt;K4</formula>
    </cfRule>
  </conditionalFormatting>
  <conditionalFormatting sqref="I4">
    <cfRule type="expression" dxfId="9936" priority="530">
      <formula>$D$1&lt;I4</formula>
    </cfRule>
    <cfRule type="expression" priority="531">
      <formula>$D$1&gt;I4</formula>
    </cfRule>
  </conditionalFormatting>
  <conditionalFormatting sqref="I4">
    <cfRule type="expression" priority="532">
      <formula>$D$1&lt;I4</formula>
    </cfRule>
    <cfRule type="expression" priority="533">
      <formula>$D$1&gt;I4</formula>
    </cfRule>
  </conditionalFormatting>
  <conditionalFormatting sqref="I4">
    <cfRule type="expression" dxfId="9935" priority="534">
      <formula>$D$1&lt;I4</formula>
    </cfRule>
    <cfRule type="expression" dxfId="9934" priority="535">
      <formula>$D$1&gt;I4</formula>
    </cfRule>
  </conditionalFormatting>
  <conditionalFormatting sqref="K4">
    <cfRule type="expression" priority="536">
      <formula>$D$1&lt;K4</formula>
    </cfRule>
    <cfRule type="expression" priority="537">
      <formula>$D$1&gt;K4</formula>
    </cfRule>
  </conditionalFormatting>
  <conditionalFormatting sqref="K5">
    <cfRule type="cellIs" priority="538" operator="equal">
      <formula>5</formula>
    </cfRule>
    <cfRule type="cellIs" priority="539" operator="equal">
      <formula>4</formula>
    </cfRule>
    <cfRule type="cellIs" priority="540" operator="equal">
      <formula>3</formula>
    </cfRule>
  </conditionalFormatting>
  <conditionalFormatting sqref="K4">
    <cfRule type="expression" priority="541">
      <formula>$D$1&lt;K4</formula>
    </cfRule>
    <cfRule type="expression" dxfId="9933" priority="542">
      <formula>$D$1&gt;K4</formula>
    </cfRule>
  </conditionalFormatting>
  <conditionalFormatting sqref="K5">
    <cfRule type="cellIs" dxfId="9932" priority="543" operator="equal">
      <formula>5</formula>
    </cfRule>
    <cfRule type="cellIs" dxfId="9931" priority="544" operator="equal">
      <formula>4</formula>
    </cfRule>
    <cfRule type="cellIs" dxfId="9930" priority="545" operator="equal">
      <formula>3</formula>
    </cfRule>
  </conditionalFormatting>
  <conditionalFormatting sqref="K4">
    <cfRule type="expression" dxfId="9929" priority="546">
      <formula>$D$1&lt;K4</formula>
    </cfRule>
    <cfRule type="expression" dxfId="9928" priority="547">
      <formula>$D$1&gt;K4</formula>
    </cfRule>
  </conditionalFormatting>
  <conditionalFormatting sqref="K5">
    <cfRule type="cellIs" dxfId="9927" priority="548" operator="equal">
      <formula>5</formula>
    </cfRule>
    <cfRule type="cellIs" dxfId="9926" priority="549" operator="equal">
      <formula>4</formula>
    </cfRule>
    <cfRule type="cellIs" dxfId="9925" priority="550" operator="equal">
      <formula>3</formula>
    </cfRule>
  </conditionalFormatting>
  <conditionalFormatting sqref="K4">
    <cfRule type="expression" dxfId="9924" priority="551">
      <formula>$D$1&lt;K4</formula>
    </cfRule>
    <cfRule type="expression" dxfId="9923" priority="552">
      <formula>$D$1&gt;K4</formula>
    </cfRule>
  </conditionalFormatting>
  <conditionalFormatting sqref="K4">
    <cfRule type="expression" dxfId="9922" priority="553">
      <formula>$D$1&lt;K4</formula>
    </cfRule>
    <cfRule type="expression" dxfId="9921" priority="554">
      <formula>$D$1&gt;K4</formula>
    </cfRule>
  </conditionalFormatting>
  <conditionalFormatting sqref="K4">
    <cfRule type="expression" dxfId="9920" priority="555">
      <formula>$D$1&lt;K4</formula>
    </cfRule>
    <cfRule type="expression" priority="556">
      <formula>$D$1&gt;K4</formula>
    </cfRule>
  </conditionalFormatting>
  <conditionalFormatting sqref="K4">
    <cfRule type="expression" priority="557">
      <formula>$D$1&lt;K4</formula>
    </cfRule>
    <cfRule type="expression" priority="558">
      <formula>$D$1&gt;K4</formula>
    </cfRule>
  </conditionalFormatting>
  <conditionalFormatting sqref="K4">
    <cfRule type="expression" dxfId="9919" priority="559">
      <formula>$D$1&lt;K4</formula>
    </cfRule>
    <cfRule type="expression" dxfId="9918" priority="560">
      <formula>$D$1&gt;K4</formula>
    </cfRule>
  </conditionalFormatting>
  <conditionalFormatting sqref="K4">
    <cfRule type="expression" dxfId="9917" priority="561">
      <formula>$D$1&lt;K4</formula>
    </cfRule>
    <cfRule type="expression" dxfId="9916" priority="562">
      <formula>$D$1&gt;K4</formula>
    </cfRule>
  </conditionalFormatting>
  <conditionalFormatting sqref="K4">
    <cfRule type="expression" dxfId="9915" priority="563">
      <formula>$D$1&lt;K4</formula>
    </cfRule>
    <cfRule type="expression" dxfId="9914" priority="564">
      <formula>$D$1&gt;K4</formula>
    </cfRule>
  </conditionalFormatting>
  <conditionalFormatting sqref="K4">
    <cfRule type="expression" dxfId="9913" priority="565">
      <formula>$D$1&lt;K4</formula>
    </cfRule>
    <cfRule type="expression" dxfId="9912" priority="566">
      <formula>$D$1&gt;K4</formula>
    </cfRule>
  </conditionalFormatting>
  <conditionalFormatting sqref="I4">
    <cfRule type="expression" dxfId="9911" priority="567">
      <formula>$D$1&lt;I4</formula>
    </cfRule>
    <cfRule type="expression" dxfId="9910" priority="568">
      <formula>$D$1&gt;I4</formula>
    </cfRule>
  </conditionalFormatting>
  <conditionalFormatting sqref="I3">
    <cfRule type="expression" dxfId="9909" priority="569">
      <formula>$D$1&lt;I3</formula>
    </cfRule>
    <cfRule type="expression" dxfId="9908" priority="570">
      <formula>$D$1&gt;I3</formula>
    </cfRule>
  </conditionalFormatting>
  <conditionalFormatting sqref="I4">
    <cfRule type="expression" priority="571">
      <formula>$D$1&lt;I4</formula>
    </cfRule>
    <cfRule type="expression" priority="572">
      <formula>$D$1&gt;I4</formula>
    </cfRule>
  </conditionalFormatting>
  <conditionalFormatting sqref="I4">
    <cfRule type="expression" priority="573">
      <formula>$D$1&lt;I4</formula>
    </cfRule>
    <cfRule type="expression" dxfId="9907" priority="574">
      <formula>$D$1&gt;I4</formula>
    </cfRule>
  </conditionalFormatting>
  <conditionalFormatting sqref="I4">
    <cfRule type="expression" dxfId="9906" priority="575">
      <formula>$D$1&lt;I4</formula>
    </cfRule>
    <cfRule type="expression" dxfId="9905" priority="576">
      <formula>$D$1&gt;I4</formula>
    </cfRule>
  </conditionalFormatting>
  <conditionalFormatting sqref="I5">
    <cfRule type="cellIs" dxfId="9904" priority="577" operator="equal">
      <formula>5</formula>
    </cfRule>
    <cfRule type="cellIs" priority="578" operator="equal">
      <formula>4</formula>
    </cfRule>
    <cfRule type="cellIs" priority="579" operator="equal">
      <formula>3</formula>
    </cfRule>
  </conditionalFormatting>
  <conditionalFormatting sqref="I4">
    <cfRule type="expression" priority="580">
      <formula>$D$1&lt;I4</formula>
    </cfRule>
    <cfRule type="expression" dxfId="9903" priority="581">
      <formula>$D$1&gt;I4</formula>
    </cfRule>
  </conditionalFormatting>
  <conditionalFormatting sqref="I4">
    <cfRule type="expression" dxfId="9902" priority="582">
      <formula>$D$1&lt;I4</formula>
    </cfRule>
    <cfRule type="expression" dxfId="9901" priority="583">
      <formula>$D$1&gt;I4</formula>
    </cfRule>
  </conditionalFormatting>
  <conditionalFormatting sqref="I4">
    <cfRule type="expression" dxfId="9900" priority="584">
      <formula>$D$1&lt;I4</formula>
    </cfRule>
    <cfRule type="expression" dxfId="9899" priority="585">
      <formula>$D$1&gt;I4</formula>
    </cfRule>
  </conditionalFormatting>
  <conditionalFormatting sqref="I4">
    <cfRule type="expression" dxfId="9898" priority="586">
      <formula>$D$1&lt;I4</formula>
    </cfRule>
    <cfRule type="expression" dxfId="9897" priority="587">
      <formula>$D$1&gt;I4</formula>
    </cfRule>
  </conditionalFormatting>
  <conditionalFormatting sqref="I4">
    <cfRule type="expression" dxfId="9896" priority="588">
      <formula>$D$1&lt;I4</formula>
    </cfRule>
    <cfRule type="expression" dxfId="9895" priority="589">
      <formula>$D$1&gt;I4</formula>
    </cfRule>
  </conditionalFormatting>
  <conditionalFormatting sqref="I4">
    <cfRule type="expression" dxfId="9894" priority="590">
      <formula>$D$1&lt;I4</formula>
    </cfRule>
    <cfRule type="expression" dxfId="9893" priority="591">
      <formula>$D$1&gt;I4</formula>
    </cfRule>
  </conditionalFormatting>
  <conditionalFormatting sqref="K4">
    <cfRule type="expression" dxfId="9892" priority="592">
      <formula>$D$1&lt;K4</formula>
    </cfRule>
    <cfRule type="expression" dxfId="9891" priority="593">
      <formula>$D$1&gt;K4</formula>
    </cfRule>
  </conditionalFormatting>
  <conditionalFormatting sqref="J3">
    <cfRule type="expression" dxfId="9890" priority="594">
      <formula>$D$1&lt;J3</formula>
    </cfRule>
    <cfRule type="expression" dxfId="9889" priority="595">
      <formula>$D$1&gt;J3</formula>
    </cfRule>
  </conditionalFormatting>
  <conditionalFormatting sqref="I5">
    <cfRule type="cellIs" dxfId="9888" priority="596" operator="equal">
      <formula>5</formula>
    </cfRule>
    <cfRule type="cellIs" dxfId="9887" priority="597" operator="equal">
      <formula>4</formula>
    </cfRule>
    <cfRule type="cellIs" dxfId="9886" priority="598" operator="equal">
      <formula>3</formula>
    </cfRule>
  </conditionalFormatting>
  <conditionalFormatting sqref="I4">
    <cfRule type="expression" dxfId="9885" priority="599">
      <formula>$D$1&lt;I4</formula>
    </cfRule>
    <cfRule type="expression" dxfId="9884" priority="600">
      <formula>$D$1&gt;I4</formula>
    </cfRule>
  </conditionalFormatting>
  <conditionalFormatting sqref="I5">
    <cfRule type="cellIs" dxfId="9883" priority="601" operator="equal">
      <formula>5</formula>
    </cfRule>
    <cfRule type="cellIs" dxfId="9882" priority="602" operator="equal">
      <formula>4</formula>
    </cfRule>
    <cfRule type="cellIs" dxfId="9881" priority="603" operator="equal">
      <formula>3</formula>
    </cfRule>
  </conditionalFormatting>
  <conditionalFormatting sqref="I4">
    <cfRule type="expression" priority="604">
      <formula>$D$1&lt;I4</formula>
    </cfRule>
    <cfRule type="expression" priority="605">
      <formula>$D$1&gt;I4</formula>
    </cfRule>
  </conditionalFormatting>
  <conditionalFormatting sqref="I5">
    <cfRule type="cellIs" priority="606" operator="equal">
      <formula>5</formula>
    </cfRule>
    <cfRule type="cellIs" priority="607" operator="equal">
      <formula>4</formula>
    </cfRule>
    <cfRule type="cellIs" priority="608" operator="equal">
      <formula>3</formula>
    </cfRule>
  </conditionalFormatting>
  <conditionalFormatting sqref="I4">
    <cfRule type="expression" priority="609">
      <formula>$D$1&lt;I4</formula>
    </cfRule>
    <cfRule type="expression" dxfId="9880" priority="610">
      <formula>$D$1&gt;I4</formula>
    </cfRule>
  </conditionalFormatting>
  <conditionalFormatting sqref="I5">
    <cfRule type="cellIs" dxfId="9879" priority="611" operator="equal">
      <formula>5</formula>
    </cfRule>
    <cfRule type="cellIs" priority="612" operator="equal">
      <formula>4</formula>
    </cfRule>
    <cfRule type="cellIs" priority="613" operator="equal">
      <formula>3</formula>
    </cfRule>
  </conditionalFormatting>
  <conditionalFormatting sqref="I4">
    <cfRule type="expression" priority="614">
      <formula>$D$1&lt;I4</formula>
    </cfRule>
    <cfRule type="expression" dxfId="9878" priority="615">
      <formula>$D$1&gt;I4</formula>
    </cfRule>
  </conditionalFormatting>
  <conditionalFormatting sqref="I5">
    <cfRule type="cellIs" dxfId="9877" priority="616" operator="equal">
      <formula>5</formula>
    </cfRule>
    <cfRule type="cellIs" dxfId="9876" priority="617" operator="equal">
      <formula>4</formula>
    </cfRule>
    <cfRule type="cellIs" dxfId="9875" priority="618" operator="equal">
      <formula>3</formula>
    </cfRule>
  </conditionalFormatting>
  <conditionalFormatting sqref="I4">
    <cfRule type="expression" priority="619">
      <formula>$D$1&lt;I4</formula>
    </cfRule>
    <cfRule type="expression" priority="620">
      <formula>$D$1&gt;I4</formula>
    </cfRule>
  </conditionalFormatting>
  <conditionalFormatting sqref="J3">
    <cfRule type="expression" priority="621">
      <formula>$D$1&lt;J3</formula>
    </cfRule>
    <cfRule type="expression" dxfId="9874" priority="622">
      <formula>$D$1&gt;J3</formula>
    </cfRule>
  </conditionalFormatting>
  <conditionalFormatting sqref="N5">
    <cfRule type="cellIs" dxfId="9873" priority="623" operator="equal">
      <formula>5</formula>
    </cfRule>
    <cfRule type="cellIs" priority="624" operator="equal">
      <formula>4</formula>
    </cfRule>
    <cfRule type="cellIs" priority="625" operator="equal">
      <formula>3</formula>
    </cfRule>
  </conditionalFormatting>
  <conditionalFormatting sqref="N4">
    <cfRule type="expression" priority="626">
      <formula>$D$1&lt;N4</formula>
    </cfRule>
    <cfRule type="expression" dxfId="9872" priority="627">
      <formula>$D$1&gt;N4</formula>
    </cfRule>
  </conditionalFormatting>
  <conditionalFormatting sqref="N5">
    <cfRule type="cellIs" dxfId="9871" priority="628" operator="equal">
      <formula>5</formula>
    </cfRule>
    <cfRule type="cellIs" dxfId="9870" priority="629" operator="equal">
      <formula>4</formula>
    </cfRule>
    <cfRule type="cellIs" dxfId="9869" priority="630" operator="equal">
      <formula>3</formula>
    </cfRule>
  </conditionalFormatting>
  <conditionalFormatting sqref="N4">
    <cfRule type="expression" dxfId="9868" priority="631">
      <formula>$D$1&lt;N4</formula>
    </cfRule>
    <cfRule type="expression" dxfId="9867" priority="632">
      <formula>$D$1&gt;N4</formula>
    </cfRule>
  </conditionalFormatting>
  <conditionalFormatting sqref="N4">
    <cfRule type="expression" priority="633">
      <formula>$D$1&lt;N4</formula>
    </cfRule>
    <cfRule type="expression" priority="634">
      <formula>$D$1&gt;N4</formula>
    </cfRule>
  </conditionalFormatting>
  <conditionalFormatting sqref="N4">
    <cfRule type="expression" priority="635">
      <formula>$D$1&lt;N4</formula>
    </cfRule>
    <cfRule type="expression" dxfId="9866" priority="636">
      <formula>$D$1&gt;N4</formula>
    </cfRule>
  </conditionalFormatting>
  <conditionalFormatting sqref="P4">
    <cfRule type="expression" dxfId="9865" priority="637">
      <formula>$D$1&lt;P4</formula>
    </cfRule>
    <cfRule type="expression" dxfId="9864" priority="638">
      <formula>$D$1&gt;P4</formula>
    </cfRule>
  </conditionalFormatting>
  <conditionalFormatting sqref="P3:P4">
    <cfRule type="expression" dxfId="9863" priority="639">
      <formula>$D$1&lt;P3</formula>
    </cfRule>
    <cfRule type="expression" dxfId="9862" priority="640">
      <formula>$D$1&gt;P3</formula>
    </cfRule>
  </conditionalFormatting>
  <conditionalFormatting sqref="P4">
    <cfRule type="expression" dxfId="9861" priority="641">
      <formula>$D$1&lt;P4</formula>
    </cfRule>
    <cfRule type="expression" dxfId="9860" priority="642">
      <formula>$D$1&gt;P4</formula>
    </cfRule>
  </conditionalFormatting>
  <conditionalFormatting sqref="N5">
    <cfRule type="cellIs" dxfId="9859" priority="643" operator="equal">
      <formula>5</formula>
    </cfRule>
    <cfRule type="cellIs" priority="644" operator="equal">
      <formula>4</formula>
    </cfRule>
    <cfRule type="cellIs" priority="645" operator="equal">
      <formula>3</formula>
    </cfRule>
  </conditionalFormatting>
  <conditionalFormatting sqref="N4">
    <cfRule type="expression" priority="646">
      <formula>$D$1&lt;N4</formula>
    </cfRule>
    <cfRule type="expression" dxfId="9858" priority="647">
      <formula>$D$1&gt;N4</formula>
    </cfRule>
  </conditionalFormatting>
  <conditionalFormatting sqref="O5">
    <cfRule type="cellIs" dxfId="9857" priority="648" operator="equal">
      <formula>5</formula>
    </cfRule>
    <cfRule type="cellIs" dxfId="9856" priority="649" operator="equal">
      <formula>4</formula>
    </cfRule>
    <cfRule type="cellIs" dxfId="9855" priority="650" operator="equal">
      <formula>3</formula>
    </cfRule>
  </conditionalFormatting>
  <conditionalFormatting sqref="O4">
    <cfRule type="expression" priority="651">
      <formula>$D$1&lt;O4</formula>
    </cfRule>
    <cfRule type="expression" priority="652">
      <formula>$D$1&gt;O4</formula>
    </cfRule>
  </conditionalFormatting>
  <conditionalFormatting sqref="O5">
    <cfRule type="cellIs" priority="653" operator="equal">
      <formula>5</formula>
    </cfRule>
    <cfRule type="cellIs" dxfId="9854" priority="654" operator="equal">
      <formula>4</formula>
    </cfRule>
    <cfRule type="cellIs" dxfId="9853" priority="655" operator="equal">
      <formula>3</formula>
    </cfRule>
  </conditionalFormatting>
  <conditionalFormatting sqref="O4">
    <cfRule type="expression" dxfId="9852" priority="656">
      <formula>$D$1&lt;O4</formula>
    </cfRule>
    <cfRule type="expression" dxfId="9851" priority="657">
      <formula>$D$1&gt;O4</formula>
    </cfRule>
  </conditionalFormatting>
  <conditionalFormatting sqref="O4">
    <cfRule type="expression" priority="658">
      <formula>$D$1&lt;O4</formula>
    </cfRule>
    <cfRule type="expression" priority="659">
      <formula>$D$1&gt;O4</formula>
    </cfRule>
  </conditionalFormatting>
  <conditionalFormatting sqref="O4">
    <cfRule type="expression" priority="660">
      <formula>$D$1&lt;O4</formula>
    </cfRule>
    <cfRule type="expression" dxfId="9850" priority="661">
      <formula>$D$1&gt;O4</formula>
    </cfRule>
  </conditionalFormatting>
  <conditionalFormatting sqref="P5">
    <cfRule type="cellIs" dxfId="9849" priority="662" operator="equal">
      <formula>5</formula>
    </cfRule>
    <cfRule type="cellIs" dxfId="9848" priority="663" operator="equal">
      <formula>4</formula>
    </cfRule>
    <cfRule type="cellIs" dxfId="9847" priority="664" operator="equal">
      <formula>3</formula>
    </cfRule>
  </conditionalFormatting>
  <conditionalFormatting sqref="P5">
    <cfRule type="cellIs" priority="665" operator="equal">
      <formula>5</formula>
    </cfRule>
    <cfRule type="cellIs" priority="666" operator="equal">
      <formula>4</formula>
    </cfRule>
    <cfRule type="cellIs" priority="667" operator="equal">
      <formula>3</formula>
    </cfRule>
  </conditionalFormatting>
  <conditionalFormatting sqref="P3:P4">
    <cfRule type="expression" priority="668">
      <formula>$D$1&lt;P3</formula>
    </cfRule>
    <cfRule type="expression" priority="669">
      <formula>$D$1&gt;P3</formula>
    </cfRule>
  </conditionalFormatting>
  <conditionalFormatting sqref="P5">
    <cfRule type="cellIs" priority="670" operator="equal">
      <formula>5</formula>
    </cfRule>
    <cfRule type="cellIs" dxfId="9846" priority="671" operator="equal">
      <formula>4</formula>
    </cfRule>
    <cfRule type="cellIs" dxfId="9845" priority="672" operator="equal">
      <formula>3</formula>
    </cfRule>
  </conditionalFormatting>
  <conditionalFormatting sqref="P3:P4">
    <cfRule type="expression" dxfId="9844" priority="673">
      <formula>$D$1&lt;P3</formula>
    </cfRule>
    <cfRule type="expression" dxfId="9843" priority="674">
      <formula>$D$1&gt;P3</formula>
    </cfRule>
  </conditionalFormatting>
  <conditionalFormatting sqref="P4">
    <cfRule type="expression" priority="675">
      <formula>$D$1&lt;P4</formula>
    </cfRule>
    <cfRule type="expression" priority="676">
      <formula>$D$1&gt;P4</formula>
    </cfRule>
  </conditionalFormatting>
  <conditionalFormatting sqref="P4">
    <cfRule type="expression" priority="677">
      <formula>$D$1&lt;P4</formula>
    </cfRule>
    <cfRule type="expression" dxfId="9842" priority="678">
      <formula>$D$1&gt;P4</formula>
    </cfRule>
  </conditionalFormatting>
  <conditionalFormatting sqref="P5">
    <cfRule type="cellIs" dxfId="9841" priority="679" operator="equal">
      <formula>5</formula>
    </cfRule>
    <cfRule type="cellIs" dxfId="9840" priority="680" operator="equal">
      <formula>4</formula>
    </cfRule>
    <cfRule type="cellIs" dxfId="9839" priority="681" operator="equal">
      <formula>3</formula>
    </cfRule>
  </conditionalFormatting>
  <conditionalFormatting sqref="P4">
    <cfRule type="expression" dxfId="9838" priority="682">
      <formula>$D$1&lt;P4</formula>
    </cfRule>
    <cfRule type="expression" dxfId="9837" priority="683">
      <formula>$D$1&gt;P4</formula>
    </cfRule>
  </conditionalFormatting>
  <conditionalFormatting sqref="P5">
    <cfRule type="cellIs" dxfId="9836" priority="684" operator="equal">
      <formula>5</formula>
    </cfRule>
    <cfRule type="cellIs" dxfId="9835" priority="685" operator="equal">
      <formula>4</formula>
    </cfRule>
    <cfRule type="cellIs" priority="686" operator="equal">
      <formula>3</formula>
    </cfRule>
  </conditionalFormatting>
  <conditionalFormatting sqref="P3:P4">
    <cfRule type="expression" priority="687">
      <formula>$D$1&lt;P3</formula>
    </cfRule>
    <cfRule type="expression" priority="688">
      <formula>$D$1&gt;P3</formula>
    </cfRule>
  </conditionalFormatting>
  <conditionalFormatting sqref="P5">
    <cfRule type="cellIs" dxfId="9834" priority="689" operator="equal">
      <formula>5</formula>
    </cfRule>
    <cfRule type="cellIs" dxfId="9833" priority="690" operator="equal">
      <formula>4</formula>
    </cfRule>
    <cfRule type="cellIs" dxfId="9832" priority="691" operator="equal">
      <formula>3</formula>
    </cfRule>
  </conditionalFormatting>
  <conditionalFormatting sqref="P3:P4">
    <cfRule type="expression" dxfId="9831" priority="692">
      <formula>$D$1&lt;P3</formula>
    </cfRule>
    <cfRule type="expression" priority="693">
      <formula>$D$1&gt;P3</formula>
    </cfRule>
  </conditionalFormatting>
  <conditionalFormatting sqref="P5">
    <cfRule type="cellIs" priority="694" operator="equal">
      <formula>5</formula>
    </cfRule>
    <cfRule type="cellIs" priority="695" operator="equal">
      <formula>4</formula>
    </cfRule>
    <cfRule type="cellIs" dxfId="9830" priority="696" operator="equal">
      <formula>3</formula>
    </cfRule>
  </conditionalFormatting>
  <conditionalFormatting sqref="P4">
    <cfRule type="expression" dxfId="9829" priority="697">
      <formula>$D$1&lt;P4</formula>
    </cfRule>
    <cfRule type="expression" dxfId="9828" priority="698">
      <formula>$D$1&gt;P4</formula>
    </cfRule>
  </conditionalFormatting>
  <conditionalFormatting sqref="P4">
    <cfRule type="expression" dxfId="9827" priority="699">
      <formula>$D$1&lt;P4</formula>
    </cfRule>
    <cfRule type="expression" dxfId="9826" priority="700">
      <formula>$D$1&gt;P4</formula>
    </cfRule>
  </conditionalFormatting>
  <conditionalFormatting sqref="P4">
    <cfRule type="expression" dxfId="9825" priority="701">
      <formula>$D$1&lt;P4</formula>
    </cfRule>
    <cfRule type="expression" dxfId="9824" priority="702">
      <formula>$D$1&gt;P4</formula>
    </cfRule>
  </conditionalFormatting>
  <conditionalFormatting sqref="P4">
    <cfRule type="expression" dxfId="9823" priority="703">
      <formula>$D$1&lt;P4</formula>
    </cfRule>
    <cfRule type="expression" dxfId="9822" priority="704">
      <formula>$D$1&gt;P4</formula>
    </cfRule>
  </conditionalFormatting>
  <conditionalFormatting sqref="P4">
    <cfRule type="expression" priority="705">
      <formula>$D$1&lt;P4</formula>
    </cfRule>
    <cfRule type="expression" priority="706">
      <formula>$D$1&gt;P4</formula>
    </cfRule>
  </conditionalFormatting>
  <conditionalFormatting sqref="P4">
    <cfRule type="expression" priority="707">
      <formula>$D$1&lt;P4</formula>
    </cfRule>
    <cfRule type="expression" dxfId="9821" priority="708">
      <formula>$D$1&gt;P4</formula>
    </cfRule>
  </conditionalFormatting>
  <conditionalFormatting sqref="P4">
    <cfRule type="expression" dxfId="9820" priority="709">
      <formula>$D$1&lt;P4</formula>
    </cfRule>
    <cfRule type="expression" priority="710">
      <formula>$D$1&gt;P4</formula>
    </cfRule>
  </conditionalFormatting>
  <conditionalFormatting sqref="P5">
    <cfRule type="cellIs" priority="711" operator="equal">
      <formula>5</formula>
    </cfRule>
    <cfRule type="cellIs" priority="712" operator="equal">
      <formula>4</formula>
    </cfRule>
    <cfRule type="cellIs" dxfId="9819" priority="713" operator="equal">
      <formula>3</formula>
    </cfRule>
  </conditionalFormatting>
  <conditionalFormatting sqref="P5">
    <cfRule type="cellIs" dxfId="9818" priority="714" operator="equal">
      <formula>5</formula>
    </cfRule>
    <cfRule type="cellIs" priority="715" operator="equal">
      <formula>4</formula>
    </cfRule>
    <cfRule type="cellIs" priority="716" operator="equal">
      <formula>3</formula>
    </cfRule>
  </conditionalFormatting>
  <conditionalFormatting sqref="P4">
    <cfRule type="expression" priority="717">
      <formula>$D$1&lt;P4</formula>
    </cfRule>
    <cfRule type="expression" dxfId="9817" priority="718">
      <formula>$D$1&gt;P4</formula>
    </cfRule>
  </conditionalFormatting>
  <conditionalFormatting sqref="P5">
    <cfRule type="cellIs" dxfId="9816" priority="719" operator="equal">
      <formula>5</formula>
    </cfRule>
    <cfRule type="cellIs" dxfId="9815" priority="720" operator="equal">
      <formula>4</formula>
    </cfRule>
    <cfRule type="cellIs" dxfId="9814" priority="721" operator="equal">
      <formula>3</formula>
    </cfRule>
  </conditionalFormatting>
  <conditionalFormatting sqref="P4">
    <cfRule type="expression" dxfId="9813" priority="722">
      <formula>$D$1&lt;P4</formula>
    </cfRule>
    <cfRule type="expression" dxfId="9812" priority="723">
      <formula>$D$1&gt;P4</formula>
    </cfRule>
  </conditionalFormatting>
  <conditionalFormatting sqref="P4">
    <cfRule type="expression" dxfId="9811" priority="724">
      <formula>$D$1&lt;P4</formula>
    </cfRule>
    <cfRule type="expression" dxfId="9810" priority="725">
      <formula>$D$1&gt;P4</formula>
    </cfRule>
  </conditionalFormatting>
  <conditionalFormatting sqref="P4">
    <cfRule type="expression" priority="726">
      <formula>$D$1&lt;P4</formula>
    </cfRule>
    <cfRule type="expression" priority="727">
      <formula>$D$1&gt;P4</formula>
    </cfRule>
  </conditionalFormatting>
  <conditionalFormatting sqref="P4">
    <cfRule type="expression" priority="728">
      <formula>$D$1&lt;P4</formula>
    </cfRule>
    <cfRule type="expression" dxfId="9809" priority="729">
      <formula>$D$1&gt;P4</formula>
    </cfRule>
  </conditionalFormatting>
  <conditionalFormatting sqref="P4">
    <cfRule type="expression" dxfId="9808" priority="730">
      <formula>$D$1&lt;P4</formula>
    </cfRule>
    <cfRule type="expression" dxfId="9807" priority="731">
      <formula>$D$1&gt;P4</formula>
    </cfRule>
  </conditionalFormatting>
  <conditionalFormatting sqref="P4">
    <cfRule type="expression" dxfId="9806" priority="732">
      <formula>$D$1&lt;P4</formula>
    </cfRule>
    <cfRule type="expression" dxfId="9805" priority="733">
      <formula>$D$1&gt;P4</formula>
    </cfRule>
  </conditionalFormatting>
  <conditionalFormatting sqref="P4">
    <cfRule type="expression" dxfId="9804" priority="734">
      <formula>$D$1&lt;P4</formula>
    </cfRule>
    <cfRule type="expression" priority="735">
      <formula>$D$1&gt;P4</formula>
    </cfRule>
  </conditionalFormatting>
  <conditionalFormatting sqref="P4">
    <cfRule type="expression" priority="736">
      <formula>$D$1&lt;P4</formula>
    </cfRule>
    <cfRule type="expression" priority="737">
      <formula>$D$1&gt;P4</formula>
    </cfRule>
  </conditionalFormatting>
  <conditionalFormatting sqref="P4">
    <cfRule type="expression" dxfId="9803" priority="738">
      <formula>$D$1&lt;P4</formula>
    </cfRule>
    <cfRule type="expression" dxfId="9802" priority="739">
      <formula>$D$1&gt;P4</formula>
    </cfRule>
  </conditionalFormatting>
  <conditionalFormatting sqref="P4">
    <cfRule type="expression" priority="740">
      <formula>$D$1&lt;P4</formula>
    </cfRule>
    <cfRule type="expression" priority="741">
      <formula>$D$1&gt;P4</formula>
    </cfRule>
  </conditionalFormatting>
  <conditionalFormatting sqref="H5">
    <cfRule type="cellIs" priority="742" operator="equal">
      <formula>5</formula>
    </cfRule>
    <cfRule type="cellIs" priority="743" operator="equal">
      <formula>4</formula>
    </cfRule>
    <cfRule type="cellIs" priority="744" operator="equal">
      <formula>3</formula>
    </cfRule>
  </conditionalFormatting>
  <conditionalFormatting sqref="J4">
    <cfRule type="expression" priority="745">
      <formula>$D$1&lt;J4</formula>
    </cfRule>
    <cfRule type="expression" dxfId="9801" priority="746">
      <formula>$D$1&gt;J4</formula>
    </cfRule>
  </conditionalFormatting>
  <conditionalFormatting sqref="J4">
    <cfRule type="expression" dxfId="9800" priority="747">
      <formula>$D$1&lt;J4</formula>
    </cfRule>
    <cfRule type="expression" dxfId="9799" priority="748">
      <formula>$D$1&gt;J4</formula>
    </cfRule>
  </conditionalFormatting>
  <conditionalFormatting sqref="H4">
    <cfRule type="expression" dxfId="9798" priority="749">
      <formula>$D$1&lt;H4</formula>
    </cfRule>
    <cfRule type="expression" dxfId="9797" priority="750">
      <formula>$D$1&gt;H4</formula>
    </cfRule>
  </conditionalFormatting>
  <conditionalFormatting sqref="J4">
    <cfRule type="expression" dxfId="9796" priority="751">
      <formula>$D$1&lt;J4</formula>
    </cfRule>
    <cfRule type="expression" dxfId="9795" priority="752">
      <formula>$D$1&gt;J4</formula>
    </cfRule>
  </conditionalFormatting>
  <conditionalFormatting sqref="J4">
    <cfRule type="expression" dxfId="9794" priority="753">
      <formula>$D$1&lt;J4</formula>
    </cfRule>
    <cfRule type="expression" dxfId="9793" priority="754">
      <formula>$D$1&gt;J4</formula>
    </cfRule>
  </conditionalFormatting>
  <conditionalFormatting sqref="J4">
    <cfRule type="expression" dxfId="9792" priority="755">
      <formula>$D$1&lt;J4</formula>
    </cfRule>
    <cfRule type="expression" dxfId="9791" priority="756">
      <formula>$D$1&gt;J4</formula>
    </cfRule>
  </conditionalFormatting>
  <conditionalFormatting sqref="L3">
    <cfRule type="expression" dxfId="9790" priority="757">
      <formula>$D$1&lt;L3</formula>
    </cfRule>
    <cfRule type="expression" dxfId="9789" priority="758">
      <formula>$D$1&gt;L3</formula>
    </cfRule>
  </conditionalFormatting>
  <conditionalFormatting sqref="L3">
    <cfRule type="expression" dxfId="9788" priority="759">
      <formula>$D$1&lt;L3</formula>
    </cfRule>
    <cfRule type="expression" dxfId="9787" priority="760">
      <formula>$D$1&gt;L3</formula>
    </cfRule>
  </conditionalFormatting>
  <conditionalFormatting sqref="H5">
    <cfRule type="cellIs" dxfId="9786" priority="761" operator="equal">
      <formula>5</formula>
    </cfRule>
    <cfRule type="cellIs" dxfId="9785" priority="762" operator="equal">
      <formula>4</formula>
    </cfRule>
    <cfRule type="cellIs" dxfId="9784" priority="763" operator="equal">
      <formula>3</formula>
    </cfRule>
  </conditionalFormatting>
  <conditionalFormatting sqref="H5">
    <cfRule type="cellIs" dxfId="9783" priority="764" operator="equal">
      <formula>5</formula>
    </cfRule>
    <cfRule type="cellIs" dxfId="9782" priority="765" operator="equal">
      <formula>4</formula>
    </cfRule>
    <cfRule type="cellIs" dxfId="9781" priority="766" operator="equal">
      <formula>3</formula>
    </cfRule>
  </conditionalFormatting>
  <conditionalFormatting sqref="H5">
    <cfRule type="cellIs" dxfId="9780" priority="767" operator="equal">
      <formula>5</formula>
    </cfRule>
    <cfRule type="cellIs" dxfId="9779" priority="768" operator="equal">
      <formula>4</formula>
    </cfRule>
    <cfRule type="cellIs" dxfId="9778" priority="769" operator="equal">
      <formula>3</formula>
    </cfRule>
  </conditionalFormatting>
  <conditionalFormatting sqref="J5">
    <cfRule type="cellIs" dxfId="9777" priority="770" operator="equal">
      <formula>5</formula>
    </cfRule>
    <cfRule type="cellIs" dxfId="9776" priority="771" operator="equal">
      <formula>4</formula>
    </cfRule>
    <cfRule type="cellIs" dxfId="9775" priority="772" operator="equal">
      <formula>3</formula>
    </cfRule>
  </conditionalFormatting>
  <conditionalFormatting sqref="J4">
    <cfRule type="expression" dxfId="9774" priority="773">
      <formula>$D$1&lt;J4</formula>
    </cfRule>
    <cfRule type="expression" dxfId="9773" priority="774">
      <formula>$D$1&gt;J4</formula>
    </cfRule>
  </conditionalFormatting>
  <conditionalFormatting sqref="J5">
    <cfRule type="cellIs" dxfId="9772" priority="775" operator="equal">
      <formula>5</formula>
    </cfRule>
    <cfRule type="cellIs" dxfId="9771" priority="776" operator="equal">
      <formula>4</formula>
    </cfRule>
    <cfRule type="cellIs" dxfId="9770" priority="777" operator="equal">
      <formula>3</formula>
    </cfRule>
  </conditionalFormatting>
  <conditionalFormatting sqref="J4">
    <cfRule type="expression" dxfId="9769" priority="778">
      <formula>$D$1&lt;J4</formula>
    </cfRule>
    <cfRule type="expression" priority="779">
      <formula>$D$1&gt;J4</formula>
    </cfRule>
  </conditionalFormatting>
  <conditionalFormatting sqref="J5">
    <cfRule type="cellIs" priority="780" operator="equal">
      <formula>5</formula>
    </cfRule>
    <cfRule type="cellIs" priority="781" operator="equal">
      <formula>4</formula>
    </cfRule>
    <cfRule type="cellIs" dxfId="9768" priority="782" operator="equal">
      <formula>3</formula>
    </cfRule>
  </conditionalFormatting>
  <conditionalFormatting sqref="J4">
    <cfRule type="expression" dxfId="9767" priority="783">
      <formula>$D$1&lt;J4</formula>
    </cfRule>
    <cfRule type="expression" dxfId="9766" priority="784">
      <formula>$D$1&gt;J4</formula>
    </cfRule>
  </conditionalFormatting>
  <conditionalFormatting sqref="J5">
    <cfRule type="cellIs" dxfId="9765" priority="785" operator="equal">
      <formula>5</formula>
    </cfRule>
    <cfRule type="cellIs" dxfId="9764" priority="786" operator="equal">
      <formula>4</formula>
    </cfRule>
    <cfRule type="cellIs" dxfId="9763" priority="787" operator="equal">
      <formula>3</formula>
    </cfRule>
  </conditionalFormatting>
  <conditionalFormatting sqref="J4">
    <cfRule type="expression" dxfId="9762" priority="788">
      <formula>$D$1&lt;J4</formula>
    </cfRule>
    <cfRule type="expression" dxfId="9761" priority="789">
      <formula>$D$1&gt;J4</formula>
    </cfRule>
  </conditionalFormatting>
  <conditionalFormatting sqref="J5">
    <cfRule type="cellIs" dxfId="9760" priority="790" operator="equal">
      <formula>5</formula>
    </cfRule>
    <cfRule type="cellIs" dxfId="9759" priority="791" operator="equal">
      <formula>4</formula>
    </cfRule>
    <cfRule type="cellIs" dxfId="9758" priority="792" operator="equal">
      <formula>3</formula>
    </cfRule>
  </conditionalFormatting>
  <conditionalFormatting sqref="J4">
    <cfRule type="expression" dxfId="9757" priority="793">
      <formula>$D$1&lt;J4</formula>
    </cfRule>
    <cfRule type="expression" dxfId="9756" priority="794">
      <formula>$D$1&gt;J4</formula>
    </cfRule>
  </conditionalFormatting>
  <conditionalFormatting sqref="J5">
    <cfRule type="cellIs" dxfId="9755" priority="795" operator="equal">
      <formula>5</formula>
    </cfRule>
    <cfRule type="cellIs" dxfId="9754" priority="796" operator="equal">
      <formula>4</formula>
    </cfRule>
    <cfRule type="cellIs" dxfId="9753" priority="797" operator="equal">
      <formula>3</formula>
    </cfRule>
  </conditionalFormatting>
  <conditionalFormatting sqref="J4">
    <cfRule type="expression" dxfId="9752" priority="798">
      <formula>$D$1&lt;J4</formula>
    </cfRule>
    <cfRule type="expression" dxfId="9751" priority="799">
      <formula>$D$1&gt;J4</formula>
    </cfRule>
  </conditionalFormatting>
  <conditionalFormatting sqref="J4">
    <cfRule type="expression" dxfId="9750" priority="800">
      <formula>$D$1&lt;J4</formula>
    </cfRule>
    <cfRule type="expression" dxfId="9749" priority="801">
      <formula>$D$1&gt;J4</formula>
    </cfRule>
  </conditionalFormatting>
  <conditionalFormatting sqref="J4">
    <cfRule type="expression" priority="802">
      <formula>$D$1&lt;J4</formula>
    </cfRule>
    <cfRule type="expression" priority="803">
      <formula>$D$1&gt;J4</formula>
    </cfRule>
  </conditionalFormatting>
  <conditionalFormatting sqref="J4">
    <cfRule type="expression" priority="804">
      <formula>$D$1&lt;J4</formula>
    </cfRule>
    <cfRule type="expression" dxfId="9748" priority="805">
      <formula>$D$1&gt;J4</formula>
    </cfRule>
  </conditionalFormatting>
  <conditionalFormatting sqref="J4">
    <cfRule type="expression" dxfId="9747" priority="806">
      <formula>$D$1&lt;J4</formula>
    </cfRule>
    <cfRule type="expression" dxfId="9746" priority="807">
      <formula>$D$1&gt;J4</formula>
    </cfRule>
  </conditionalFormatting>
  <conditionalFormatting sqref="J4">
    <cfRule type="expression" dxfId="9745" priority="808">
      <formula>$D$1&lt;J4</formula>
    </cfRule>
    <cfRule type="expression" dxfId="9744" priority="809">
      <formula>$D$1&gt;J4</formula>
    </cfRule>
  </conditionalFormatting>
  <conditionalFormatting sqref="J4">
    <cfRule type="expression" dxfId="9743" priority="810">
      <formula>$D$1&lt;J4</formula>
    </cfRule>
    <cfRule type="expression" dxfId="9742" priority="811">
      <formula>$D$1&gt;J4</formula>
    </cfRule>
  </conditionalFormatting>
  <conditionalFormatting sqref="J5">
    <cfRule type="cellIs" dxfId="9741" priority="812" operator="equal">
      <formula>5</formula>
    </cfRule>
    <cfRule type="cellIs" dxfId="9740" priority="813" operator="equal">
      <formula>4</formula>
    </cfRule>
    <cfRule type="cellIs" dxfId="9739" priority="814" operator="equal">
      <formula>3</formula>
    </cfRule>
  </conditionalFormatting>
  <conditionalFormatting sqref="J4">
    <cfRule type="expression" dxfId="9738" priority="815">
      <formula>$D$1&lt;J4</formula>
    </cfRule>
    <cfRule type="expression" dxfId="9737" priority="816">
      <formula>$D$1&gt;J4</formula>
    </cfRule>
  </conditionalFormatting>
  <conditionalFormatting sqref="J5">
    <cfRule type="cellIs" priority="817" operator="equal">
      <formula>5</formula>
    </cfRule>
    <cfRule type="cellIs" priority="818" operator="equal">
      <formula>4</formula>
    </cfRule>
    <cfRule type="cellIs" priority="819" operator="equal">
      <formula>3</formula>
    </cfRule>
  </conditionalFormatting>
  <conditionalFormatting sqref="J4">
    <cfRule type="expression" dxfId="9736" priority="820">
      <formula>$D$1&lt;J4</formula>
    </cfRule>
    <cfRule type="expression" dxfId="9735" priority="821">
      <formula>$D$1&gt;J4</formula>
    </cfRule>
  </conditionalFormatting>
  <conditionalFormatting sqref="J5">
    <cfRule type="cellIs" dxfId="9734" priority="822" operator="equal">
      <formula>5</formula>
    </cfRule>
    <cfRule type="cellIs" dxfId="9733" priority="823" operator="equal">
      <formula>4</formula>
    </cfRule>
    <cfRule type="cellIs" priority="824" operator="equal">
      <formula>3</formula>
    </cfRule>
  </conditionalFormatting>
  <conditionalFormatting sqref="J4">
    <cfRule type="expression" priority="825">
      <formula>$D$1&lt;J4</formula>
    </cfRule>
    <cfRule type="expression" priority="826">
      <formula>$D$1&gt;J4</formula>
    </cfRule>
  </conditionalFormatting>
  <conditionalFormatting sqref="J4">
    <cfRule type="expression" dxfId="9732" priority="827">
      <formula>$D$1&lt;J4</formula>
    </cfRule>
    <cfRule type="expression" dxfId="9731" priority="828">
      <formula>$D$1&gt;J4</formula>
    </cfRule>
  </conditionalFormatting>
  <conditionalFormatting sqref="J4">
    <cfRule type="expression" dxfId="9730" priority="829">
      <formula>$D$1&lt;J4</formula>
    </cfRule>
    <cfRule type="expression" dxfId="9729" priority="830">
      <formula>$D$1&gt;J4</formula>
    </cfRule>
  </conditionalFormatting>
  <conditionalFormatting sqref="J4">
    <cfRule type="expression" dxfId="9728" priority="831">
      <formula>$D$1&lt;J4</formula>
    </cfRule>
    <cfRule type="expression" dxfId="9727" priority="832">
      <formula>$D$1&gt;J4</formula>
    </cfRule>
  </conditionalFormatting>
  <conditionalFormatting sqref="J4">
    <cfRule type="expression" dxfId="9726" priority="833">
      <formula>$D$1&lt;J4</formula>
    </cfRule>
    <cfRule type="expression" dxfId="9725" priority="834">
      <formula>$D$1&gt;J4</formula>
    </cfRule>
  </conditionalFormatting>
  <conditionalFormatting sqref="J4">
    <cfRule type="expression" dxfId="9724" priority="835">
      <formula>$D$1&lt;J4</formula>
    </cfRule>
    <cfRule type="expression" priority="836">
      <formula>$D$1&gt;J4</formula>
    </cfRule>
  </conditionalFormatting>
  <conditionalFormatting sqref="J4">
    <cfRule type="expression" priority="837">
      <formula>$D$1&lt;J4</formula>
    </cfRule>
    <cfRule type="expression" priority="838">
      <formula>$D$1&gt;J4</formula>
    </cfRule>
  </conditionalFormatting>
  <conditionalFormatting sqref="J4">
    <cfRule type="expression" dxfId="9723" priority="839">
      <formula>$D$1&lt;J4</formula>
    </cfRule>
    <cfRule type="expression" dxfId="9722" priority="840">
      <formula>$D$1&gt;J4</formula>
    </cfRule>
  </conditionalFormatting>
  <conditionalFormatting sqref="J4">
    <cfRule type="expression" dxfId="9721" priority="841">
      <formula>$D$1&lt;J4</formula>
    </cfRule>
    <cfRule type="expression" dxfId="9720" priority="842">
      <formula>$D$1&gt;J4</formula>
    </cfRule>
  </conditionalFormatting>
  <conditionalFormatting sqref="J4">
    <cfRule type="expression" dxfId="9719" priority="843">
      <formula>$D$1&lt;J4</formula>
    </cfRule>
    <cfRule type="expression" dxfId="9718" priority="844">
      <formula>$D$1&gt;J4</formula>
    </cfRule>
  </conditionalFormatting>
  <conditionalFormatting sqref="J5">
    <cfRule type="cellIs" dxfId="9717" priority="845" operator="equal">
      <formula>5</formula>
    </cfRule>
    <cfRule type="cellIs" dxfId="9716" priority="846" operator="equal">
      <formula>4</formula>
    </cfRule>
    <cfRule type="cellIs" priority="847" operator="equal">
      <formula>3</formula>
    </cfRule>
  </conditionalFormatting>
  <conditionalFormatting sqref="J4">
    <cfRule type="expression" priority="848">
      <formula>$D$1&lt;J4</formula>
    </cfRule>
    <cfRule type="expression" priority="849">
      <formula>$D$1&gt;J4</formula>
    </cfRule>
  </conditionalFormatting>
  <conditionalFormatting sqref="J5">
    <cfRule type="cellIs" dxfId="9715" priority="850" operator="equal">
      <formula>5</formula>
    </cfRule>
    <cfRule type="cellIs" dxfId="9714" priority="851" operator="equal">
      <formula>4</formula>
    </cfRule>
    <cfRule type="cellIs" dxfId="9713" priority="852" operator="equal">
      <formula>3</formula>
    </cfRule>
  </conditionalFormatting>
  <conditionalFormatting sqref="J4">
    <cfRule type="expression" dxfId="9712" priority="853">
      <formula>$D$1&lt;J4</formula>
    </cfRule>
    <cfRule type="expression" priority="854">
      <formula>$D$1&gt;J4</formula>
    </cfRule>
  </conditionalFormatting>
  <conditionalFormatting sqref="J5">
    <cfRule type="cellIs" priority="855" operator="equal">
      <formula>5</formula>
    </cfRule>
    <cfRule type="cellIs" priority="856" operator="equal">
      <formula>4</formula>
    </cfRule>
    <cfRule type="cellIs" priority="857" operator="equal">
      <formula>3</formula>
    </cfRule>
  </conditionalFormatting>
  <conditionalFormatting sqref="J4">
    <cfRule type="expression" priority="858">
      <formula>$D$1&lt;J4</formula>
    </cfRule>
    <cfRule type="expression" priority="859">
      <formula>$D$1&gt;J4</formula>
    </cfRule>
  </conditionalFormatting>
  <conditionalFormatting sqref="J5">
    <cfRule type="cellIs" priority="860" operator="equal">
      <formula>5</formula>
    </cfRule>
    <cfRule type="cellIs" priority="861" operator="equal">
      <formula>4</formula>
    </cfRule>
    <cfRule type="cellIs" priority="862" operator="equal">
      <formula>3</formula>
    </cfRule>
  </conditionalFormatting>
  <conditionalFormatting sqref="J4">
    <cfRule type="expression" priority="863">
      <formula>$D$1&lt;J4</formula>
    </cfRule>
    <cfRule type="expression" priority="864">
      <formula>$D$1&gt;J4</formula>
    </cfRule>
  </conditionalFormatting>
  <conditionalFormatting sqref="J5">
    <cfRule type="cellIs" priority="865" operator="equal">
      <formula>5</formula>
    </cfRule>
    <cfRule type="cellIs" priority="866" operator="equal">
      <formula>4</formula>
    </cfRule>
    <cfRule type="cellIs" priority="867" operator="equal">
      <formula>3</formula>
    </cfRule>
  </conditionalFormatting>
  <conditionalFormatting sqref="J4">
    <cfRule type="expression" priority="868">
      <formula>$D$1&lt;J4</formula>
    </cfRule>
    <cfRule type="expression" priority="869">
      <formula>$D$1&gt;J4</formula>
    </cfRule>
  </conditionalFormatting>
  <conditionalFormatting sqref="J5">
    <cfRule type="cellIs" priority="870" operator="equal">
      <formula>5</formula>
    </cfRule>
    <cfRule type="cellIs" priority="871" operator="equal">
      <formula>4</formula>
    </cfRule>
    <cfRule type="cellIs" priority="872" operator="equal">
      <formula>3</formula>
    </cfRule>
  </conditionalFormatting>
  <conditionalFormatting sqref="M5">
    <cfRule type="cellIs" priority="873" operator="equal">
      <formula>5</formula>
    </cfRule>
    <cfRule type="cellIs" priority="874" operator="equal">
      <formula>4</formula>
    </cfRule>
    <cfRule type="cellIs" dxfId="9711" priority="875" operator="equal">
      <formula>3</formula>
    </cfRule>
  </conditionalFormatting>
  <conditionalFormatting sqref="M4">
    <cfRule type="expression" dxfId="9710" priority="876">
      <formula>$D$1&lt;M4</formula>
    </cfRule>
    <cfRule type="expression" dxfId="9709" priority="877">
      <formula>$D$1&gt;M4</formula>
    </cfRule>
  </conditionalFormatting>
  <conditionalFormatting sqref="M5">
    <cfRule type="cellIs" dxfId="9708" priority="878" operator="equal">
      <formula>5</formula>
    </cfRule>
    <cfRule type="cellIs" dxfId="9707" priority="879" operator="equal">
      <formula>4</formula>
    </cfRule>
    <cfRule type="cellIs" dxfId="9706" priority="880" operator="equal">
      <formula>3</formula>
    </cfRule>
  </conditionalFormatting>
  <conditionalFormatting sqref="M4">
    <cfRule type="expression" priority="881">
      <formula>$D$1&lt;M4</formula>
    </cfRule>
    <cfRule type="expression" priority="882">
      <formula>$D$1&gt;M4</formula>
    </cfRule>
  </conditionalFormatting>
  <conditionalFormatting sqref="M4">
    <cfRule type="expression" priority="883">
      <formula>$D$1&lt;M4</formula>
    </cfRule>
    <cfRule type="expression" dxfId="9705" priority="884">
      <formula>$D$1&gt;M4</formula>
    </cfRule>
  </conditionalFormatting>
  <conditionalFormatting sqref="M4">
    <cfRule type="expression" dxfId="9704" priority="885">
      <formula>$D$1&lt;M4</formula>
    </cfRule>
    <cfRule type="expression" dxfId="9703" priority="886">
      <formula>$D$1&gt;M4</formula>
    </cfRule>
  </conditionalFormatting>
  <conditionalFormatting sqref="M5">
    <cfRule type="cellIs" dxfId="9702" priority="887" operator="equal">
      <formula>5</formula>
    </cfRule>
    <cfRule type="cellIs" dxfId="9701" priority="888" operator="equal">
      <formula>4</formula>
    </cfRule>
    <cfRule type="cellIs" dxfId="9700" priority="889" operator="equal">
      <formula>3</formula>
    </cfRule>
  </conditionalFormatting>
  <conditionalFormatting sqref="M4">
    <cfRule type="expression" dxfId="9699" priority="890">
      <formula>$D$1&lt;M4</formula>
    </cfRule>
    <cfRule type="expression" dxfId="9698" priority="891">
      <formula>$D$1&gt;M4</formula>
    </cfRule>
  </conditionalFormatting>
  <conditionalFormatting sqref="M5">
    <cfRule type="cellIs" priority="892" operator="equal">
      <formula>5</formula>
    </cfRule>
    <cfRule type="cellIs" priority="893" operator="equal">
      <formula>4</formula>
    </cfRule>
    <cfRule type="cellIs" priority="894" operator="equal">
      <formula>3</formula>
    </cfRule>
  </conditionalFormatting>
  <conditionalFormatting sqref="M4">
    <cfRule type="expression" dxfId="9697" priority="895">
      <formula>$D$1&lt;M4</formula>
    </cfRule>
    <cfRule type="expression" dxfId="9696" priority="896">
      <formula>$D$1&gt;M4</formula>
    </cfRule>
  </conditionalFormatting>
  <conditionalFormatting sqref="M5">
    <cfRule type="cellIs" dxfId="9695" priority="897" operator="equal">
      <formula>5</formula>
    </cfRule>
    <cfRule type="cellIs" dxfId="9694" priority="898" operator="equal">
      <formula>4</formula>
    </cfRule>
    <cfRule type="cellIs" dxfId="9693" priority="899" operator="equal">
      <formula>3</formula>
    </cfRule>
  </conditionalFormatting>
  <conditionalFormatting sqref="M4">
    <cfRule type="expression" dxfId="9692" priority="900">
      <formula>$D$1&lt;M4</formula>
    </cfRule>
    <cfRule type="expression" dxfId="9691" priority="901">
      <formula>$D$1&gt;M4</formula>
    </cfRule>
  </conditionalFormatting>
  <conditionalFormatting sqref="M4">
    <cfRule type="expression" dxfId="9690" priority="902">
      <formula>$D$1&lt;M4</formula>
    </cfRule>
    <cfRule type="expression" dxfId="9689" priority="903">
      <formula>$D$1&gt;M4</formula>
    </cfRule>
  </conditionalFormatting>
  <conditionalFormatting sqref="M4">
    <cfRule type="expression" dxfId="9688" priority="904">
      <formula>$D$1&lt;M4</formula>
    </cfRule>
    <cfRule type="expression" priority="905">
      <formula>$D$1&gt;M4</formula>
    </cfRule>
  </conditionalFormatting>
  <conditionalFormatting sqref="M4">
    <cfRule type="expression" priority="906">
      <formula>$D$1&lt;M4</formula>
    </cfRule>
    <cfRule type="expression" priority="907">
      <formula>$D$1&gt;M4</formula>
    </cfRule>
  </conditionalFormatting>
  <conditionalFormatting sqref="M4">
    <cfRule type="expression" dxfId="9687" priority="908">
      <formula>$D$1&lt;M4</formula>
    </cfRule>
    <cfRule type="expression" dxfId="9686" priority="909">
      <formula>$D$1&gt;M4</formula>
    </cfRule>
  </conditionalFormatting>
  <conditionalFormatting sqref="M4">
    <cfRule type="expression" dxfId="9685" priority="910">
      <formula>$D$1&lt;M4</formula>
    </cfRule>
    <cfRule type="expression" dxfId="9684" priority="911">
      <formula>$D$1&gt;M4</formula>
    </cfRule>
  </conditionalFormatting>
  <conditionalFormatting sqref="M4">
    <cfRule type="expression" dxfId="9683" priority="912">
      <formula>$D$1&lt;M4</formula>
    </cfRule>
    <cfRule type="expression" dxfId="9682" priority="913">
      <formula>$D$1&gt;M4</formula>
    </cfRule>
  </conditionalFormatting>
  <conditionalFormatting sqref="M4">
    <cfRule type="expression" dxfId="9681" priority="914">
      <formula>$D$1&lt;M4</formula>
    </cfRule>
    <cfRule type="expression" dxfId="9680" priority="915">
      <formula>$D$1&gt;M4</formula>
    </cfRule>
  </conditionalFormatting>
  <conditionalFormatting sqref="M4">
    <cfRule type="expression" priority="916">
      <formula>$D$1&lt;M4</formula>
    </cfRule>
    <cfRule type="expression" priority="917">
      <formula>$D$1&gt;M4</formula>
    </cfRule>
  </conditionalFormatting>
  <conditionalFormatting sqref="M5">
    <cfRule type="cellIs" priority="918" operator="equal">
      <formula>5</formula>
    </cfRule>
    <cfRule type="cellIs" dxfId="9679" priority="919" operator="equal">
      <formula>4</formula>
    </cfRule>
    <cfRule type="cellIs" dxfId="9678" priority="920" operator="equal">
      <formula>3</formula>
    </cfRule>
  </conditionalFormatting>
  <conditionalFormatting sqref="M4">
    <cfRule type="expression" dxfId="9677" priority="921">
      <formula>$D$1&lt;M4</formula>
    </cfRule>
    <cfRule type="expression" dxfId="9676" priority="922">
      <formula>$D$1&gt;M4</formula>
    </cfRule>
  </conditionalFormatting>
  <conditionalFormatting sqref="M5">
    <cfRule type="cellIs" priority="923" operator="equal">
      <formula>5</formula>
    </cfRule>
    <cfRule type="cellIs" priority="924" operator="equal">
      <formula>4</formula>
    </cfRule>
    <cfRule type="cellIs" priority="925" operator="equal">
      <formula>3</formula>
    </cfRule>
  </conditionalFormatting>
  <conditionalFormatting sqref="M4">
    <cfRule type="expression" dxfId="9675" priority="926">
      <formula>$D$1&lt;M4</formula>
    </cfRule>
    <cfRule type="expression" dxfId="9674" priority="927">
      <formula>$D$1&gt;M4</formula>
    </cfRule>
  </conditionalFormatting>
  <conditionalFormatting sqref="M5">
    <cfRule type="cellIs" dxfId="9673" priority="928" operator="equal">
      <formula>5</formula>
    </cfRule>
    <cfRule type="cellIs" dxfId="9672" priority="929" operator="equal">
      <formula>4</formula>
    </cfRule>
    <cfRule type="cellIs" dxfId="9671" priority="930" operator="equal">
      <formula>3</formula>
    </cfRule>
  </conditionalFormatting>
  <conditionalFormatting sqref="M4">
    <cfRule type="expression" dxfId="9670" priority="931">
      <formula>$D$1&lt;M4</formula>
    </cfRule>
    <cfRule type="expression" dxfId="9669" priority="932">
      <formula>$D$1&gt;M4</formula>
    </cfRule>
  </conditionalFormatting>
  <conditionalFormatting sqref="M5">
    <cfRule type="cellIs" dxfId="9668" priority="933" operator="equal">
      <formula>5</formula>
    </cfRule>
    <cfRule type="cellIs" dxfId="9667" priority="934" operator="equal">
      <formula>4</formula>
    </cfRule>
    <cfRule type="cellIs" priority="935" operator="equal">
      <formula>3</formula>
    </cfRule>
  </conditionalFormatting>
  <conditionalFormatting sqref="M4">
    <cfRule type="expression" priority="936">
      <formula>$D$1&lt;M4</formula>
    </cfRule>
    <cfRule type="expression" priority="937">
      <formula>$D$1&gt;M4</formula>
    </cfRule>
  </conditionalFormatting>
  <conditionalFormatting sqref="M5">
    <cfRule type="cellIs" priority="938" operator="equal">
      <formula>5</formula>
    </cfRule>
    <cfRule type="cellIs" priority="939" operator="equal">
      <formula>4</formula>
    </cfRule>
    <cfRule type="cellIs" priority="940" operator="equal">
      <formula>3</formula>
    </cfRule>
  </conditionalFormatting>
  <conditionalFormatting sqref="M4">
    <cfRule type="expression" dxfId="9666" priority="941">
      <formula>$D$1&lt;M4</formula>
    </cfRule>
    <cfRule type="expression" dxfId="9665" priority="942">
      <formula>$D$1&gt;M4</formula>
    </cfRule>
  </conditionalFormatting>
  <conditionalFormatting sqref="M4">
    <cfRule type="expression" dxfId="9664" priority="943">
      <formula>$D$1&lt;M4</formula>
    </cfRule>
    <cfRule type="expression" dxfId="9663" priority="944">
      <formula>$D$1&gt;M4</formula>
    </cfRule>
  </conditionalFormatting>
  <conditionalFormatting sqref="M4">
    <cfRule type="expression" dxfId="9662" priority="945">
      <formula>$D$1&lt;M4</formula>
    </cfRule>
    <cfRule type="expression" dxfId="9661" priority="946">
      <formula>$D$1&gt;M4</formula>
    </cfRule>
  </conditionalFormatting>
  <conditionalFormatting sqref="M4">
    <cfRule type="expression" priority="947">
      <formula>$D$1&lt;M4</formula>
    </cfRule>
    <cfRule type="expression" priority="948">
      <formula>$D$1&gt;M4</formula>
    </cfRule>
  </conditionalFormatting>
  <conditionalFormatting sqref="M4">
    <cfRule type="expression" priority="949">
      <formula>$D$1&lt;M4</formula>
    </cfRule>
    <cfRule type="expression" dxfId="9660" priority="950">
      <formula>$D$1&gt;M4</formula>
    </cfRule>
  </conditionalFormatting>
  <conditionalFormatting sqref="M4">
    <cfRule type="expression" dxfId="9659" priority="951">
      <formula>$D$1&lt;M4</formula>
    </cfRule>
    <cfRule type="expression" priority="952">
      <formula>$D$1&gt;M4</formula>
    </cfRule>
  </conditionalFormatting>
  <conditionalFormatting sqref="M4">
    <cfRule type="expression" priority="953">
      <formula>$D$1&lt;M4</formula>
    </cfRule>
    <cfRule type="expression" priority="954">
      <formula>$D$1&gt;M4</formula>
    </cfRule>
  </conditionalFormatting>
  <conditionalFormatting sqref="M4">
    <cfRule type="expression" dxfId="9658" priority="955">
      <formula>$D$1&lt;M4</formula>
    </cfRule>
    <cfRule type="expression" dxfId="9657" priority="956">
      <formula>$D$1&gt;M4</formula>
    </cfRule>
  </conditionalFormatting>
  <conditionalFormatting sqref="M4">
    <cfRule type="expression" dxfId="9656" priority="957">
      <formula>$D$1&lt;M4</formula>
    </cfRule>
    <cfRule type="expression" dxfId="9655" priority="958">
      <formula>$D$1&gt;M4</formula>
    </cfRule>
  </conditionalFormatting>
  <conditionalFormatting sqref="T6:T31">
    <cfRule type="cellIs" priority="959" operator="equal">
      <formula>5</formula>
    </cfRule>
    <cfRule type="cellIs" priority="960" operator="equal">
      <formula>4</formula>
    </cfRule>
    <cfRule type="cellIs" priority="961" operator="equal">
      <formula>3</formula>
    </cfRule>
  </conditionalFormatting>
  <conditionalFormatting sqref="T4">
    <cfRule type="expression" dxfId="9654" priority="962">
      <formula>$D$1&lt;T4</formula>
    </cfRule>
    <cfRule type="expression" dxfId="9653" priority="963">
      <formula>$D$1&gt;T4</formula>
    </cfRule>
  </conditionalFormatting>
  <conditionalFormatting sqref="T5">
    <cfRule type="cellIs" dxfId="9652" priority="964" operator="equal">
      <formula>5</formula>
    </cfRule>
    <cfRule type="cellIs" dxfId="9651" priority="965" operator="equal">
      <formula>4</formula>
    </cfRule>
    <cfRule type="cellIs" priority="966" operator="equal">
      <formula>3</formula>
    </cfRule>
  </conditionalFormatting>
  <conditionalFormatting sqref="T4">
    <cfRule type="expression" priority="967">
      <formula>$D$1&lt;T4</formula>
    </cfRule>
    <cfRule type="expression" priority="968">
      <formula>$D$1&gt;T4</formula>
    </cfRule>
  </conditionalFormatting>
  <conditionalFormatting sqref="T4">
    <cfRule type="expression" dxfId="9650" priority="969">
      <formula>$D$1&lt;T4</formula>
    </cfRule>
    <cfRule type="expression" dxfId="9649" priority="970">
      <formula>$D$1&gt;T4</formula>
    </cfRule>
  </conditionalFormatting>
  <conditionalFormatting sqref="T4">
    <cfRule type="expression" priority="971">
      <formula>$D$1&lt;T4</formula>
    </cfRule>
    <cfRule type="expression" priority="972">
      <formula>$D$1&gt;T4</formula>
    </cfRule>
  </conditionalFormatting>
  <conditionalFormatting sqref="T4">
    <cfRule type="expression" priority="973">
      <formula>$D$1&lt;T4</formula>
    </cfRule>
    <cfRule type="expression" dxfId="9648" priority="974">
      <formula>$D$1&gt;T4</formula>
    </cfRule>
  </conditionalFormatting>
  <conditionalFormatting sqref="T4">
    <cfRule type="expression" dxfId="9647" priority="975">
      <formula>$D$1&lt;T4</formula>
    </cfRule>
    <cfRule type="expression" dxfId="9646" priority="976">
      <formula>$D$1&gt;T4</formula>
    </cfRule>
  </conditionalFormatting>
  <conditionalFormatting sqref="T5">
    <cfRule type="cellIs" dxfId="9645" priority="977" operator="equal">
      <formula>5</formula>
    </cfRule>
    <cfRule type="cellIs" dxfId="9644" priority="978" operator="equal">
      <formula>4</formula>
    </cfRule>
    <cfRule type="cellIs" dxfId="9643" priority="979" operator="equal">
      <formula>3</formula>
    </cfRule>
  </conditionalFormatting>
  <conditionalFormatting sqref="T4">
    <cfRule type="expression" priority="980">
      <formula>$D$1&lt;T4</formula>
    </cfRule>
    <cfRule type="expression" priority="981">
      <formula>$D$1&gt;T4</formula>
    </cfRule>
  </conditionalFormatting>
  <conditionalFormatting sqref="T5">
    <cfRule type="cellIs" priority="982" operator="equal">
      <formula>5</formula>
    </cfRule>
    <cfRule type="cellIs" dxfId="9642" priority="983" operator="equal">
      <formula>4</formula>
    </cfRule>
    <cfRule type="cellIs" dxfId="9641" priority="984" operator="equal">
      <formula>3</formula>
    </cfRule>
  </conditionalFormatting>
  <conditionalFormatting sqref="T4">
    <cfRule type="expression" dxfId="9640" priority="985">
      <formula>$D$1&lt;T4</formula>
    </cfRule>
    <cfRule type="expression" dxfId="9639" priority="986">
      <formula>$D$1&gt;T4</formula>
    </cfRule>
  </conditionalFormatting>
  <conditionalFormatting sqref="T5">
    <cfRule type="cellIs" dxfId="9638" priority="987" operator="equal">
      <formula>5</formula>
    </cfRule>
    <cfRule type="cellIs" dxfId="9637" priority="988" operator="equal">
      <formula>4</formula>
    </cfRule>
    <cfRule type="cellIs" dxfId="9636" priority="989" operator="equal">
      <formula>3</formula>
    </cfRule>
  </conditionalFormatting>
  <conditionalFormatting sqref="T4">
    <cfRule type="expression" dxfId="9635" priority="990">
      <formula>$D$1&lt;T4</formula>
    </cfRule>
    <cfRule type="expression" dxfId="9634" priority="991">
      <formula>$D$1&gt;T4</formula>
    </cfRule>
  </conditionalFormatting>
  <conditionalFormatting sqref="T4">
    <cfRule type="expression" dxfId="9633" priority="992">
      <formula>$D$1&lt;T4</formula>
    </cfRule>
    <cfRule type="expression" dxfId="9632" priority="993">
      <formula>$D$1&gt;T4</formula>
    </cfRule>
  </conditionalFormatting>
  <conditionalFormatting sqref="T4">
    <cfRule type="expression" dxfId="9631" priority="994">
      <formula>$D$1&lt;T4</formula>
    </cfRule>
    <cfRule type="expression" dxfId="9630" priority="995">
      <formula>$D$1&gt;T4</formula>
    </cfRule>
  </conditionalFormatting>
  <conditionalFormatting sqref="T4">
    <cfRule type="expression" dxfId="9629" priority="996">
      <formula>$D$1&lt;T4</formula>
    </cfRule>
    <cfRule type="expression" dxfId="9628" priority="997">
      <formula>$D$1&gt;T4</formula>
    </cfRule>
  </conditionalFormatting>
  <conditionalFormatting sqref="T4">
    <cfRule type="expression" dxfId="9627" priority="998">
      <formula>$D$1&lt;T4</formula>
    </cfRule>
    <cfRule type="expression" dxfId="9626" priority="999">
      <formula>$D$1&gt;T4</formula>
    </cfRule>
  </conditionalFormatting>
  <conditionalFormatting sqref="T4">
    <cfRule type="expression" dxfId="9625" priority="1000">
      <formula>$D$1&lt;T4</formula>
    </cfRule>
    <cfRule type="expression" dxfId="9624" priority="1001">
      <formula>$D$1&gt;T4</formula>
    </cfRule>
  </conditionalFormatting>
  <conditionalFormatting sqref="T4">
    <cfRule type="expression" dxfId="9623" priority="1002">
      <formula>$D$1&lt;T4</formula>
    </cfRule>
    <cfRule type="expression" dxfId="9622" priority="1003">
      <formula>$D$1&gt;T4</formula>
    </cfRule>
  </conditionalFormatting>
  <conditionalFormatting sqref="T4">
    <cfRule type="expression" dxfId="9621" priority="1004">
      <formula>$D$1&lt;T4</formula>
    </cfRule>
    <cfRule type="expression" dxfId="9620" priority="1005">
      <formula>$D$1&gt;T4</formula>
    </cfRule>
  </conditionalFormatting>
  <conditionalFormatting sqref="T4">
    <cfRule type="expression" dxfId="9619" priority="1006">
      <formula>$D$1&lt;T4</formula>
    </cfRule>
    <cfRule type="expression" dxfId="9618" priority="1007">
      <formula>$D$1&gt;T4</formula>
    </cfRule>
  </conditionalFormatting>
  <conditionalFormatting sqref="T4">
    <cfRule type="expression" dxfId="9617" priority="1008">
      <formula>$D$1&lt;T4</formula>
    </cfRule>
    <cfRule type="expression" dxfId="9616" priority="1009">
      <formula>$D$1&gt;T4</formula>
    </cfRule>
  </conditionalFormatting>
  <conditionalFormatting sqref="T4">
    <cfRule type="expression" dxfId="9615" priority="1010">
      <formula>$D$1&lt;T4</formula>
    </cfRule>
    <cfRule type="expression" dxfId="9614" priority="1011">
      <formula>$D$1&gt;T4</formula>
    </cfRule>
  </conditionalFormatting>
  <conditionalFormatting sqref="T4">
    <cfRule type="expression" dxfId="9613" priority="1012">
      <formula>$D$1&lt;T4</formula>
    </cfRule>
    <cfRule type="expression" dxfId="9612" priority="1013">
      <formula>$D$1&gt;T4</formula>
    </cfRule>
  </conditionalFormatting>
  <conditionalFormatting sqref="T4">
    <cfRule type="expression" dxfId="9611" priority="1014">
      <formula>$D$1&lt;T4</formula>
    </cfRule>
    <cfRule type="expression" dxfId="9610" priority="1015">
      <formula>$D$1&gt;T4</formula>
    </cfRule>
  </conditionalFormatting>
  <conditionalFormatting sqref="T4">
    <cfRule type="expression" dxfId="9609" priority="1016">
      <formula>$D$1&lt;T4</formula>
    </cfRule>
    <cfRule type="expression" dxfId="9608" priority="1017">
      <formula>$D$1&gt;T4</formula>
    </cfRule>
  </conditionalFormatting>
  <conditionalFormatting sqref="T4">
    <cfRule type="expression" priority="1018">
      <formula>$D$1&lt;T4</formula>
    </cfRule>
    <cfRule type="expression" priority="1019">
      <formula>$D$1&gt;T4</formula>
    </cfRule>
  </conditionalFormatting>
  <conditionalFormatting sqref="T4">
    <cfRule type="expression" priority="1020">
      <formula>$D$1&lt;T4</formula>
    </cfRule>
    <cfRule type="expression" priority="1021">
      <formula>$D$1&gt;T4</formula>
    </cfRule>
  </conditionalFormatting>
  <conditionalFormatting sqref="T4">
    <cfRule type="expression" priority="1022">
      <formula>$D$1&lt;T4</formula>
    </cfRule>
    <cfRule type="expression" priority="1023">
      <formula>$D$1&gt;T4</formula>
    </cfRule>
  </conditionalFormatting>
  <conditionalFormatting sqref="T4">
    <cfRule type="expression" dxfId="9607" priority="1024">
      <formula>$D$1&lt;T4</formula>
    </cfRule>
    <cfRule type="expression" dxfId="9606" priority="1025">
      <formula>$D$1&gt;T4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MK48"/>
  <sheetViews>
    <sheetView view="pageBreakPreview" zoomScale="65" zoomScaleNormal="70" zoomScalePageLayoutView="65" workbookViewId="0">
      <selection activeCell="T14" sqref="T14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2.88671875" style="15" customWidth="1"/>
    <col min="5" max="5" width="6.44140625" style="15" customWidth="1"/>
    <col min="6" max="6" width="7.5546875" hidden="1" customWidth="1"/>
    <col min="7" max="11" width="7.5546875" customWidth="1"/>
    <col min="12" max="12" width="7.5546875" hidden="1" customWidth="1"/>
    <col min="13" max="15" width="7.5546875" customWidth="1"/>
    <col min="16" max="16" width="7.109375" customWidth="1"/>
    <col min="17" max="17" width="5.88671875" customWidth="1"/>
    <col min="18" max="18" width="6.44140625" customWidth="1"/>
    <col min="19" max="19" width="6.21875" hidden="1" customWidth="1"/>
    <col min="20" max="20" width="7.3320312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0" width="8" style="16" hidden="1" customWidth="1"/>
    <col min="91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5.75" customHeight="1" x14ac:dyDescent="0.25">
      <c r="A2" s="17"/>
      <c r="B2" s="17"/>
      <c r="C2" s="18"/>
      <c r="D2" s="19"/>
      <c r="E2" s="20"/>
      <c r="F2" s="1" t="s">
        <v>511</v>
      </c>
      <c r="G2" s="1"/>
      <c r="H2" s="1" t="s">
        <v>425</v>
      </c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11" t="s">
        <v>268</v>
      </c>
      <c r="U2" s="221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2541</v>
      </c>
      <c r="B3" s="13"/>
      <c r="C3" s="13"/>
      <c r="D3" s="39" t="s">
        <v>3</v>
      </c>
      <c r="E3" s="40"/>
      <c r="F3" s="204"/>
      <c r="G3" s="204">
        <v>43287</v>
      </c>
      <c r="H3" s="306">
        <v>43204</v>
      </c>
      <c r="I3" s="306">
        <v>43288</v>
      </c>
      <c r="J3" s="306">
        <v>43239</v>
      </c>
      <c r="K3" s="306">
        <v>43291</v>
      </c>
      <c r="L3" s="204"/>
      <c r="M3" s="204">
        <v>43259</v>
      </c>
      <c r="N3" s="204">
        <v>43309</v>
      </c>
      <c r="O3" s="204">
        <v>43295</v>
      </c>
      <c r="P3" s="204">
        <v>43300</v>
      </c>
      <c r="Q3" s="204">
        <v>43311</v>
      </c>
      <c r="R3" s="350">
        <v>43306</v>
      </c>
      <c r="S3" s="299"/>
      <c r="T3" s="204">
        <v>43281</v>
      </c>
      <c r="U3" s="204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513</v>
      </c>
      <c r="I4" s="53" t="s">
        <v>12</v>
      </c>
      <c r="J4" s="53" t="s">
        <v>514</v>
      </c>
      <c r="K4" s="53" t="s">
        <v>515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522</v>
      </c>
      <c r="I5" s="65" t="s">
        <v>26</v>
      </c>
      <c r="J5" s="63" t="s">
        <v>523</v>
      </c>
      <c r="K5" s="63" t="s">
        <v>524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3">
      <c r="A6" s="80">
        <v>1</v>
      </c>
      <c r="B6" s="81" t="s">
        <v>36</v>
      </c>
      <c r="C6" s="252" t="s">
        <v>37</v>
      </c>
      <c r="D6" s="336" t="s">
        <v>712</v>
      </c>
      <c r="E6" s="84">
        <v>2541</v>
      </c>
      <c r="F6" s="85"/>
      <c r="G6" s="85" t="s">
        <v>531</v>
      </c>
      <c r="H6" s="85">
        <v>4</v>
      </c>
      <c r="I6" s="85">
        <v>5</v>
      </c>
      <c r="J6" s="85">
        <v>3</v>
      </c>
      <c r="K6" s="85">
        <v>3</v>
      </c>
      <c r="L6" s="85"/>
      <c r="M6" s="85">
        <v>3</v>
      </c>
      <c r="N6" s="85">
        <v>3</v>
      </c>
      <c r="O6" s="85">
        <v>4</v>
      </c>
      <c r="P6" s="85">
        <v>3</v>
      </c>
      <c r="Q6" s="85">
        <v>4</v>
      </c>
      <c r="R6" s="85" t="s">
        <v>92</v>
      </c>
      <c r="S6" s="85"/>
      <c r="T6" s="85">
        <v>3</v>
      </c>
      <c r="U6" s="85"/>
      <c r="V6" s="245">
        <f t="shared" ref="V6:V18" si="0">IF(AC6&gt;0,IF(SUM(X6:Y6)/AC6&gt;0,2,IF(AND(SUM(X6:Y6)/AC6=0,Z6/AC6&gt;0),3,IF(AND((AB6/AC6+AA6/AC6)=1,AA6/AC6&gt;0),4,5))),0)</f>
        <v>2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1</v>
      </c>
      <c r="Z6" s="98">
        <f t="shared" ref="Z6:Z37" si="4">COUNTIF(AG6:AV6,Z$5)</f>
        <v>6</v>
      </c>
      <c r="AA6" s="98">
        <f t="shared" ref="AA6:AA37" si="5">COUNTIF(AG6:AV6,AA$5)</f>
        <v>3</v>
      </c>
      <c r="AB6" s="98">
        <f t="shared" ref="AB6:AB37" si="6">COUNTIF(AG6:AV6,AB$5)</f>
        <v>1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3.3636363636363638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4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3</v>
      </c>
      <c r="AL6" s="247">
        <f t="shared" ref="AL6:AL37" si="15">IF(ISERROR(VALUE(LEFT(K6))),LEFT(K6),VALUE(LEFT(K6)))</f>
        <v>3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3</v>
      </c>
      <c r="AO6" s="247">
        <f t="shared" ref="AO6:AO37" si="18">IF(ISERROR(VALUE(LEFT(N6))),LEFT(N6),VALUE(LEFT(N6)))</f>
        <v>3</v>
      </c>
      <c r="AP6" s="247">
        <f t="shared" ref="AP6:AP37" si="19">IF(ISERROR(VALUE(LEFT(O6))),LEFT(O6),VALUE(LEFT(O6)))</f>
        <v>4</v>
      </c>
      <c r="AQ6" s="247">
        <f t="shared" ref="AQ6:AQ37" si="20">IF(ISERROR(VALUE(LEFT(P6))),LEFT(P6),VALUE(LEFT(P6)))</f>
        <v>3</v>
      </c>
      <c r="AR6" s="247">
        <f t="shared" ref="AR6:AR37" si="21">IF(ISERROR(VALUE(LEFT(Q6))),LEFT(Q6),VALUE(LEFT(Q6)))</f>
        <v>4</v>
      </c>
      <c r="AS6" s="247">
        <f t="shared" ref="AS6:AS37" si="22">IF(ISERROR(VALUE(LEFT(R6))),LEFT(R6),VALUE(LEFT(R6)))</f>
        <v>2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3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37</v>
      </c>
      <c r="D7" s="253" t="s">
        <v>713</v>
      </c>
      <c r="E7" s="84">
        <v>2541</v>
      </c>
      <c r="F7" s="85"/>
      <c r="G7" s="85" t="s">
        <v>531</v>
      </c>
      <c r="H7" s="85">
        <v>5</v>
      </c>
      <c r="I7" s="85">
        <v>4</v>
      </c>
      <c r="J7" s="85">
        <v>3</v>
      </c>
      <c r="K7" s="85">
        <v>3</v>
      </c>
      <c r="L7" s="85"/>
      <c r="M7" s="85">
        <v>3</v>
      </c>
      <c r="N7" s="85">
        <v>4</v>
      </c>
      <c r="O7" s="85">
        <v>4</v>
      </c>
      <c r="P7" s="85">
        <v>3</v>
      </c>
      <c r="Q7" s="85">
        <v>3</v>
      </c>
      <c r="R7" s="85">
        <v>3</v>
      </c>
      <c r="S7" s="85"/>
      <c r="T7" s="85">
        <v>5</v>
      </c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6</v>
      </c>
      <c r="AA7" s="98">
        <f t="shared" si="5"/>
        <v>3</v>
      </c>
      <c r="AB7" s="98">
        <f t="shared" si="6"/>
        <v>2</v>
      </c>
      <c r="AC7" s="98">
        <f t="shared" si="7"/>
        <v>11</v>
      </c>
      <c r="AD7" s="246">
        <f t="shared" si="8"/>
        <v>3.6363636363636362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5</v>
      </c>
      <c r="AJ7" s="247">
        <f t="shared" si="13"/>
        <v>4</v>
      </c>
      <c r="AK7" s="247">
        <f t="shared" si="14"/>
        <v>3</v>
      </c>
      <c r="AL7" s="247">
        <f t="shared" si="15"/>
        <v>3</v>
      </c>
      <c r="AM7" s="247" t="str">
        <f t="shared" si="16"/>
        <v/>
      </c>
      <c r="AN7" s="247">
        <f t="shared" si="17"/>
        <v>3</v>
      </c>
      <c r="AO7" s="247">
        <f t="shared" si="18"/>
        <v>4</v>
      </c>
      <c r="AP7" s="247">
        <f t="shared" si="19"/>
        <v>4</v>
      </c>
      <c r="AQ7" s="247">
        <f t="shared" si="20"/>
        <v>3</v>
      </c>
      <c r="AR7" s="247">
        <f t="shared" si="21"/>
        <v>3</v>
      </c>
      <c r="AS7" s="247">
        <f t="shared" si="22"/>
        <v>3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714</v>
      </c>
      <c r="E8" s="84">
        <v>2541</v>
      </c>
      <c r="F8" s="85"/>
      <c r="G8" s="85" t="s">
        <v>531</v>
      </c>
      <c r="H8" s="85">
        <v>5</v>
      </c>
      <c r="I8" s="85">
        <v>4</v>
      </c>
      <c r="J8" s="85">
        <v>4</v>
      </c>
      <c r="K8" s="85">
        <v>3</v>
      </c>
      <c r="L8" s="85"/>
      <c r="M8" s="85">
        <v>4</v>
      </c>
      <c r="N8" s="85">
        <v>3</v>
      </c>
      <c r="O8" s="85" t="s">
        <v>652</v>
      </c>
      <c r="P8" s="85">
        <v>3</v>
      </c>
      <c r="Q8" s="85">
        <v>5</v>
      </c>
      <c r="R8" s="85">
        <v>3</v>
      </c>
      <c r="S8" s="85"/>
      <c r="T8" s="85">
        <v>4</v>
      </c>
      <c r="U8" s="85"/>
      <c r="V8" s="245">
        <f t="shared" si="0"/>
        <v>2</v>
      </c>
      <c r="W8" s="98">
        <f t="shared" si="1"/>
        <v>0</v>
      </c>
      <c r="X8" s="98">
        <f t="shared" si="2"/>
        <v>0</v>
      </c>
      <c r="Y8" s="98">
        <f t="shared" si="3"/>
        <v>1</v>
      </c>
      <c r="Z8" s="98">
        <f t="shared" si="4"/>
        <v>4</v>
      </c>
      <c r="AA8" s="98">
        <f t="shared" si="5"/>
        <v>4</v>
      </c>
      <c r="AB8" s="98">
        <f t="shared" si="6"/>
        <v>2</v>
      </c>
      <c r="AC8" s="98">
        <f t="shared" si="7"/>
        <v>11</v>
      </c>
      <c r="AD8" s="246">
        <f t="shared" si="8"/>
        <v>3.6363636363636362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5</v>
      </c>
      <c r="AJ8" s="247">
        <f t="shared" si="13"/>
        <v>4</v>
      </c>
      <c r="AK8" s="247">
        <f t="shared" si="14"/>
        <v>4</v>
      </c>
      <c r="AL8" s="247">
        <f t="shared" si="15"/>
        <v>3</v>
      </c>
      <c r="AM8" s="247" t="str">
        <f t="shared" si="16"/>
        <v/>
      </c>
      <c r="AN8" s="247">
        <f t="shared" si="17"/>
        <v>4</v>
      </c>
      <c r="AO8" s="247">
        <f t="shared" si="18"/>
        <v>3</v>
      </c>
      <c r="AP8" s="247">
        <f t="shared" si="19"/>
        <v>2</v>
      </c>
      <c r="AQ8" s="247">
        <f t="shared" si="20"/>
        <v>3</v>
      </c>
      <c r="AR8" s="247">
        <f t="shared" si="21"/>
        <v>5</v>
      </c>
      <c r="AS8" s="247">
        <f t="shared" si="22"/>
        <v>3</v>
      </c>
      <c r="AT8" s="247" t="str">
        <f t="shared" si="23"/>
        <v/>
      </c>
      <c r="AU8" s="247">
        <f t="shared" si="24"/>
        <v>4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715</v>
      </c>
      <c r="D9" s="253" t="s">
        <v>716</v>
      </c>
      <c r="E9" s="84">
        <v>2541</v>
      </c>
      <c r="F9" s="85"/>
      <c r="G9" s="85" t="s">
        <v>531</v>
      </c>
      <c r="H9" s="85">
        <v>5</v>
      </c>
      <c r="I9" s="85">
        <v>5</v>
      </c>
      <c r="J9" s="85">
        <v>5</v>
      </c>
      <c r="K9" s="85">
        <v>5</v>
      </c>
      <c r="L9" s="85"/>
      <c r="M9" s="85">
        <v>5</v>
      </c>
      <c r="N9" s="85">
        <v>4</v>
      </c>
      <c r="O9" s="85" t="s">
        <v>652</v>
      </c>
      <c r="P9" s="85">
        <v>5</v>
      </c>
      <c r="Q9" s="85">
        <v>5</v>
      </c>
      <c r="R9" s="85">
        <v>4</v>
      </c>
      <c r="S9" s="85"/>
      <c r="T9" s="85">
        <v>3</v>
      </c>
      <c r="U9" s="85"/>
      <c r="V9" s="245">
        <f t="shared" si="0"/>
        <v>2</v>
      </c>
      <c r="W9" s="98">
        <f t="shared" si="1"/>
        <v>0</v>
      </c>
      <c r="X9" s="98">
        <f t="shared" si="2"/>
        <v>0</v>
      </c>
      <c r="Y9" s="98">
        <f t="shared" si="3"/>
        <v>1</v>
      </c>
      <c r="Z9" s="98">
        <f t="shared" si="4"/>
        <v>1</v>
      </c>
      <c r="AA9" s="98">
        <f t="shared" si="5"/>
        <v>2</v>
      </c>
      <c r="AB9" s="98">
        <f t="shared" si="6"/>
        <v>7</v>
      </c>
      <c r="AC9" s="98">
        <f t="shared" si="7"/>
        <v>11</v>
      </c>
      <c r="AD9" s="246">
        <f t="shared" si="8"/>
        <v>4.3636363636363633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5</v>
      </c>
      <c r="AK9" s="247">
        <f t="shared" si="14"/>
        <v>5</v>
      </c>
      <c r="AL9" s="247">
        <f t="shared" si="15"/>
        <v>5</v>
      </c>
      <c r="AM9" s="247" t="str">
        <f t="shared" si="16"/>
        <v/>
      </c>
      <c r="AN9" s="247">
        <f t="shared" si="17"/>
        <v>5</v>
      </c>
      <c r="AO9" s="247">
        <f t="shared" si="18"/>
        <v>4</v>
      </c>
      <c r="AP9" s="247">
        <f t="shared" si="19"/>
        <v>2</v>
      </c>
      <c r="AQ9" s="247">
        <f t="shared" si="20"/>
        <v>5</v>
      </c>
      <c r="AR9" s="247">
        <f t="shared" si="21"/>
        <v>5</v>
      </c>
      <c r="AS9" s="247">
        <f t="shared" si="22"/>
        <v>4</v>
      </c>
      <c r="AT9" s="247" t="str">
        <f t="shared" si="23"/>
        <v/>
      </c>
      <c r="AU9" s="247">
        <f t="shared" si="24"/>
        <v>3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3">
      <c r="A10" s="80">
        <v>5</v>
      </c>
      <c r="B10" s="81" t="s">
        <v>36</v>
      </c>
      <c r="C10" s="252" t="s">
        <v>52</v>
      </c>
      <c r="D10" s="253" t="s">
        <v>717</v>
      </c>
      <c r="E10" s="84">
        <v>2541</v>
      </c>
      <c r="F10" s="85"/>
      <c r="G10" s="85" t="s">
        <v>531</v>
      </c>
      <c r="H10" s="85">
        <v>5</v>
      </c>
      <c r="I10" s="85">
        <v>5</v>
      </c>
      <c r="J10" s="85">
        <v>4</v>
      </c>
      <c r="K10" s="85">
        <v>4</v>
      </c>
      <c r="L10" s="85"/>
      <c r="M10" s="85">
        <v>5</v>
      </c>
      <c r="N10" s="85">
        <v>4</v>
      </c>
      <c r="O10" s="85">
        <v>5</v>
      </c>
      <c r="P10" s="85">
        <v>4</v>
      </c>
      <c r="Q10" s="85">
        <v>5</v>
      </c>
      <c r="R10" s="85">
        <v>4</v>
      </c>
      <c r="S10" s="85"/>
      <c r="T10" s="85">
        <v>3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1</v>
      </c>
      <c r="AA10" s="98">
        <f t="shared" si="5"/>
        <v>5</v>
      </c>
      <c r="AB10" s="98">
        <f t="shared" si="6"/>
        <v>5</v>
      </c>
      <c r="AC10" s="98">
        <f t="shared" si="7"/>
        <v>11</v>
      </c>
      <c r="AD10" s="246">
        <f t="shared" si="8"/>
        <v>4.3636363636363633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5</v>
      </c>
      <c r="AJ10" s="247">
        <f t="shared" si="13"/>
        <v>5</v>
      </c>
      <c r="AK10" s="247">
        <f t="shared" si="14"/>
        <v>4</v>
      </c>
      <c r="AL10" s="247">
        <f t="shared" si="15"/>
        <v>4</v>
      </c>
      <c r="AM10" s="247" t="str">
        <f t="shared" si="16"/>
        <v/>
      </c>
      <c r="AN10" s="247">
        <f t="shared" si="17"/>
        <v>5</v>
      </c>
      <c r="AO10" s="247">
        <f t="shared" si="18"/>
        <v>4</v>
      </c>
      <c r="AP10" s="247">
        <f t="shared" si="19"/>
        <v>5</v>
      </c>
      <c r="AQ10" s="247">
        <f t="shared" si="20"/>
        <v>4</v>
      </c>
      <c r="AR10" s="247">
        <f t="shared" si="21"/>
        <v>5</v>
      </c>
      <c r="AS10" s="247">
        <f t="shared" si="22"/>
        <v>4</v>
      </c>
      <c r="AT10" s="247" t="str">
        <f t="shared" si="23"/>
        <v/>
      </c>
      <c r="AU10" s="247">
        <f t="shared" si="24"/>
        <v>3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3">
      <c r="A11" s="80">
        <v>6</v>
      </c>
      <c r="B11" s="81" t="s">
        <v>36</v>
      </c>
      <c r="C11" s="252" t="s">
        <v>37</v>
      </c>
      <c r="D11" s="253" t="s">
        <v>718</v>
      </c>
      <c r="E11" s="84">
        <v>2541</v>
      </c>
      <c r="F11" s="85"/>
      <c r="G11" s="85" t="s">
        <v>531</v>
      </c>
      <c r="H11" s="85">
        <v>4</v>
      </c>
      <c r="I11" s="85">
        <v>5</v>
      </c>
      <c r="J11" s="85" t="s">
        <v>41</v>
      </c>
      <c r="K11" s="85">
        <v>4</v>
      </c>
      <c r="L11" s="85"/>
      <c r="M11" s="85">
        <v>4</v>
      </c>
      <c r="N11" s="85">
        <v>4</v>
      </c>
      <c r="O11" s="85">
        <v>4</v>
      </c>
      <c r="P11" s="85">
        <v>5</v>
      </c>
      <c r="Q11" s="85">
        <v>4</v>
      </c>
      <c r="R11" s="85">
        <v>4</v>
      </c>
      <c r="S11" s="85"/>
      <c r="T11" s="85">
        <v>4</v>
      </c>
      <c r="U11" s="85"/>
      <c r="V11" s="245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8</v>
      </c>
      <c r="AB11" s="98">
        <f t="shared" si="6"/>
        <v>2</v>
      </c>
      <c r="AC11" s="98">
        <f t="shared" si="7"/>
        <v>10</v>
      </c>
      <c r="AD11" s="246">
        <f t="shared" si="8"/>
        <v>4.2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4</v>
      </c>
      <c r="AJ11" s="247">
        <f t="shared" si="13"/>
        <v>5</v>
      </c>
      <c r="AK11" s="247" t="str">
        <f t="shared" si="14"/>
        <v>а</v>
      </c>
      <c r="AL11" s="247">
        <f t="shared" si="15"/>
        <v>4</v>
      </c>
      <c r="AM11" s="247" t="str">
        <f t="shared" si="16"/>
        <v/>
      </c>
      <c r="AN11" s="247">
        <f t="shared" si="17"/>
        <v>4</v>
      </c>
      <c r="AO11" s="247">
        <f t="shared" si="18"/>
        <v>4</v>
      </c>
      <c r="AP11" s="247">
        <f t="shared" si="19"/>
        <v>4</v>
      </c>
      <c r="AQ11" s="247">
        <f t="shared" si="20"/>
        <v>5</v>
      </c>
      <c r="AR11" s="247">
        <f t="shared" si="21"/>
        <v>4</v>
      </c>
      <c r="AS11" s="247">
        <f t="shared" si="22"/>
        <v>4</v>
      </c>
      <c r="AT11" s="247" t="str">
        <f t="shared" si="23"/>
        <v/>
      </c>
      <c r="AU11" s="247">
        <f t="shared" si="24"/>
        <v>4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719</v>
      </c>
      <c r="E12" s="84">
        <v>2541</v>
      </c>
      <c r="F12" s="85"/>
      <c r="G12" s="85" t="s">
        <v>531</v>
      </c>
      <c r="H12" s="85">
        <v>4</v>
      </c>
      <c r="I12" s="85">
        <v>5</v>
      </c>
      <c r="J12" s="85">
        <v>3</v>
      </c>
      <c r="K12" s="85">
        <v>3</v>
      </c>
      <c r="L12" s="85"/>
      <c r="M12" s="85">
        <v>5</v>
      </c>
      <c r="N12" s="85">
        <v>3</v>
      </c>
      <c r="O12" s="85">
        <v>4</v>
      </c>
      <c r="P12" s="85">
        <v>4</v>
      </c>
      <c r="Q12" s="85">
        <v>5</v>
      </c>
      <c r="R12" s="85">
        <v>4</v>
      </c>
      <c r="S12" s="85"/>
      <c r="T12" s="85">
        <v>4</v>
      </c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3</v>
      </c>
      <c r="AA12" s="98">
        <f t="shared" si="5"/>
        <v>5</v>
      </c>
      <c r="AB12" s="98">
        <f t="shared" si="6"/>
        <v>3</v>
      </c>
      <c r="AC12" s="98">
        <f t="shared" si="7"/>
        <v>11</v>
      </c>
      <c r="AD12" s="246">
        <f t="shared" si="8"/>
        <v>4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4</v>
      </c>
      <c r="AJ12" s="247">
        <f t="shared" si="13"/>
        <v>5</v>
      </c>
      <c r="AK12" s="247">
        <f t="shared" si="14"/>
        <v>3</v>
      </c>
      <c r="AL12" s="247">
        <f t="shared" si="15"/>
        <v>3</v>
      </c>
      <c r="AM12" s="247" t="str">
        <f t="shared" si="16"/>
        <v/>
      </c>
      <c r="AN12" s="247">
        <f t="shared" si="17"/>
        <v>5</v>
      </c>
      <c r="AO12" s="247">
        <f t="shared" si="18"/>
        <v>3</v>
      </c>
      <c r="AP12" s="247">
        <f t="shared" si="19"/>
        <v>4</v>
      </c>
      <c r="AQ12" s="247">
        <f t="shared" si="20"/>
        <v>4</v>
      </c>
      <c r="AR12" s="247">
        <f t="shared" si="21"/>
        <v>5</v>
      </c>
      <c r="AS12" s="247">
        <f t="shared" si="22"/>
        <v>4</v>
      </c>
      <c r="AT12" s="247" t="str">
        <f t="shared" si="23"/>
        <v/>
      </c>
      <c r="AU12" s="247">
        <f t="shared" si="24"/>
        <v>4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3">
      <c r="A13" s="80">
        <v>8</v>
      </c>
      <c r="B13" s="81" t="s">
        <v>36</v>
      </c>
      <c r="C13" s="252" t="s">
        <v>37</v>
      </c>
      <c r="D13" s="253" t="s">
        <v>720</v>
      </c>
      <c r="E13" s="84">
        <v>2541</v>
      </c>
      <c r="F13" s="85"/>
      <c r="G13" s="85" t="s">
        <v>531</v>
      </c>
      <c r="H13" s="85">
        <v>4</v>
      </c>
      <c r="I13" s="85">
        <v>4</v>
      </c>
      <c r="J13" s="85">
        <v>4</v>
      </c>
      <c r="K13" s="85">
        <v>3</v>
      </c>
      <c r="L13" s="85"/>
      <c r="M13" s="85">
        <v>4</v>
      </c>
      <c r="N13" s="85">
        <v>3</v>
      </c>
      <c r="O13" s="85">
        <v>5</v>
      </c>
      <c r="P13" s="85">
        <v>4</v>
      </c>
      <c r="Q13" s="85">
        <v>5</v>
      </c>
      <c r="R13" s="85">
        <v>3</v>
      </c>
      <c r="S13" s="85"/>
      <c r="T13" s="85">
        <v>4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3</v>
      </c>
      <c r="AA13" s="98">
        <f t="shared" si="5"/>
        <v>6</v>
      </c>
      <c r="AB13" s="98">
        <f t="shared" si="6"/>
        <v>2</v>
      </c>
      <c r="AC13" s="98">
        <f t="shared" si="7"/>
        <v>11</v>
      </c>
      <c r="AD13" s="246">
        <f t="shared" si="8"/>
        <v>3.9090909090909092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4</v>
      </c>
      <c r="AJ13" s="247">
        <f t="shared" si="13"/>
        <v>4</v>
      </c>
      <c r="AK13" s="247">
        <f t="shared" si="14"/>
        <v>4</v>
      </c>
      <c r="AL13" s="247">
        <f t="shared" si="15"/>
        <v>3</v>
      </c>
      <c r="AM13" s="247" t="str">
        <f t="shared" si="16"/>
        <v/>
      </c>
      <c r="AN13" s="247">
        <f t="shared" si="17"/>
        <v>4</v>
      </c>
      <c r="AO13" s="247">
        <f t="shared" si="18"/>
        <v>3</v>
      </c>
      <c r="AP13" s="247">
        <f t="shared" si="19"/>
        <v>5</v>
      </c>
      <c r="AQ13" s="247">
        <f t="shared" si="20"/>
        <v>4</v>
      </c>
      <c r="AR13" s="247">
        <f t="shared" si="21"/>
        <v>5</v>
      </c>
      <c r="AS13" s="247">
        <f t="shared" si="22"/>
        <v>3</v>
      </c>
      <c r="AT13" s="247" t="str">
        <f t="shared" si="23"/>
        <v/>
      </c>
      <c r="AU13" s="247">
        <f t="shared" si="24"/>
        <v>4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3">
      <c r="A14" s="80">
        <v>9</v>
      </c>
      <c r="B14" s="248"/>
      <c r="C14" s="252" t="s">
        <v>37</v>
      </c>
      <c r="D14" s="253" t="s">
        <v>721</v>
      </c>
      <c r="E14" s="84">
        <v>2541</v>
      </c>
      <c r="F14" s="85"/>
      <c r="G14" s="85" t="s">
        <v>531</v>
      </c>
      <c r="H14" s="85">
        <v>5</v>
      </c>
      <c r="I14" s="85">
        <v>5</v>
      </c>
      <c r="J14" s="85">
        <v>4</v>
      </c>
      <c r="K14" s="85">
        <v>5</v>
      </c>
      <c r="L14" s="85"/>
      <c r="M14" s="85">
        <v>4</v>
      </c>
      <c r="N14" s="85">
        <v>4</v>
      </c>
      <c r="O14" s="85">
        <v>3</v>
      </c>
      <c r="P14" s="85">
        <v>5</v>
      </c>
      <c r="Q14" s="85">
        <v>5</v>
      </c>
      <c r="R14" s="102">
        <v>3</v>
      </c>
      <c r="S14" s="85"/>
      <c r="T14" s="85">
        <v>5</v>
      </c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2</v>
      </c>
      <c r="AA14" s="254">
        <f t="shared" si="5"/>
        <v>3</v>
      </c>
      <c r="AB14" s="254">
        <f t="shared" si="6"/>
        <v>6</v>
      </c>
      <c r="AC14" s="254">
        <f t="shared" si="7"/>
        <v>11</v>
      </c>
      <c r="AD14" s="255">
        <f t="shared" si="8"/>
        <v>4.3636363636363633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5</v>
      </c>
      <c r="AJ14" s="247">
        <f t="shared" si="13"/>
        <v>5</v>
      </c>
      <c r="AK14" s="247">
        <f t="shared" si="14"/>
        <v>4</v>
      </c>
      <c r="AL14" s="247">
        <f t="shared" si="15"/>
        <v>5</v>
      </c>
      <c r="AM14" s="247" t="str">
        <f t="shared" si="16"/>
        <v/>
      </c>
      <c r="AN14" s="247">
        <f t="shared" si="17"/>
        <v>4</v>
      </c>
      <c r="AO14" s="247">
        <f t="shared" si="18"/>
        <v>4</v>
      </c>
      <c r="AP14" s="247">
        <f t="shared" si="19"/>
        <v>3</v>
      </c>
      <c r="AQ14" s="247">
        <f t="shared" si="20"/>
        <v>5</v>
      </c>
      <c r="AR14" s="247">
        <f t="shared" si="21"/>
        <v>5</v>
      </c>
      <c r="AS14" s="247">
        <f t="shared" si="22"/>
        <v>3</v>
      </c>
      <c r="AT14" s="247" t="str">
        <f t="shared" si="23"/>
        <v/>
      </c>
      <c r="AU14" s="247">
        <f t="shared" si="24"/>
        <v>5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0">
        <v>10</v>
      </c>
      <c r="B15" s="248"/>
      <c r="C15" s="252" t="s">
        <v>37</v>
      </c>
      <c r="D15" s="253" t="s">
        <v>722</v>
      </c>
      <c r="E15" s="84">
        <v>2541</v>
      </c>
      <c r="F15" s="85"/>
      <c r="G15" s="85" t="s">
        <v>531</v>
      </c>
      <c r="H15" s="85">
        <v>5</v>
      </c>
      <c r="I15" s="85">
        <v>5</v>
      </c>
      <c r="J15" s="85">
        <v>5</v>
      </c>
      <c r="K15" s="85">
        <v>5</v>
      </c>
      <c r="L15" s="85"/>
      <c r="M15" s="85">
        <v>5</v>
      </c>
      <c r="N15" s="85">
        <v>5</v>
      </c>
      <c r="O15" s="85">
        <v>5</v>
      </c>
      <c r="P15" s="85">
        <v>5</v>
      </c>
      <c r="Q15" s="85">
        <v>5</v>
      </c>
      <c r="R15" s="102">
        <v>5</v>
      </c>
      <c r="S15" s="85"/>
      <c r="T15" s="85">
        <v>5</v>
      </c>
      <c r="U15" s="85"/>
      <c r="V15" s="124">
        <f t="shared" si="0"/>
        <v>5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0</v>
      </c>
      <c r="AA15" s="254">
        <f t="shared" si="5"/>
        <v>0</v>
      </c>
      <c r="AB15" s="254">
        <f t="shared" si="6"/>
        <v>11</v>
      </c>
      <c r="AC15" s="254">
        <f t="shared" si="7"/>
        <v>11</v>
      </c>
      <c r="AD15" s="255">
        <f t="shared" si="8"/>
        <v>5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5</v>
      </c>
      <c r="AJ15" s="247">
        <f t="shared" si="13"/>
        <v>5</v>
      </c>
      <c r="AK15" s="247">
        <f t="shared" si="14"/>
        <v>5</v>
      </c>
      <c r="AL15" s="247">
        <f t="shared" si="15"/>
        <v>5</v>
      </c>
      <c r="AM15" s="247" t="str">
        <f t="shared" si="16"/>
        <v/>
      </c>
      <c r="AN15" s="247">
        <f t="shared" si="17"/>
        <v>5</v>
      </c>
      <c r="AO15" s="247">
        <f t="shared" si="18"/>
        <v>5</v>
      </c>
      <c r="AP15" s="247">
        <f t="shared" si="19"/>
        <v>5</v>
      </c>
      <c r="AQ15" s="247">
        <f t="shared" si="20"/>
        <v>5</v>
      </c>
      <c r="AR15" s="247">
        <f t="shared" si="21"/>
        <v>5</v>
      </c>
      <c r="AS15" s="247">
        <f t="shared" si="22"/>
        <v>5</v>
      </c>
      <c r="AT15" s="247" t="str">
        <f t="shared" si="23"/>
        <v/>
      </c>
      <c r="AU15" s="247">
        <f t="shared" si="24"/>
        <v>5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0">
        <v>11</v>
      </c>
      <c r="B16" s="248"/>
      <c r="C16" s="252" t="s">
        <v>37</v>
      </c>
      <c r="D16" s="253" t="s">
        <v>723</v>
      </c>
      <c r="E16" s="84">
        <v>2541</v>
      </c>
      <c r="F16" s="85"/>
      <c r="G16" s="85" t="s">
        <v>531</v>
      </c>
      <c r="H16" s="85">
        <v>5</v>
      </c>
      <c r="I16" s="85">
        <v>5</v>
      </c>
      <c r="J16" s="85">
        <v>5</v>
      </c>
      <c r="K16" s="85">
        <v>5</v>
      </c>
      <c r="L16" s="85"/>
      <c r="M16" s="85">
        <v>5</v>
      </c>
      <c r="N16" s="85">
        <v>5</v>
      </c>
      <c r="O16" s="85">
        <v>5</v>
      </c>
      <c r="P16" s="85">
        <v>5</v>
      </c>
      <c r="Q16" s="85">
        <v>5</v>
      </c>
      <c r="R16" s="102">
        <v>5</v>
      </c>
      <c r="S16" s="85"/>
      <c r="T16" s="85">
        <v>5</v>
      </c>
      <c r="U16" s="85"/>
      <c r="V16" s="124">
        <f t="shared" si="0"/>
        <v>5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0</v>
      </c>
      <c r="AA16" s="254">
        <f t="shared" si="5"/>
        <v>0</v>
      </c>
      <c r="AB16" s="254">
        <f t="shared" si="6"/>
        <v>11</v>
      </c>
      <c r="AC16" s="254">
        <f t="shared" si="7"/>
        <v>11</v>
      </c>
      <c r="AD16" s="255">
        <f t="shared" si="8"/>
        <v>5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5</v>
      </c>
      <c r="AJ16" s="247">
        <f t="shared" si="13"/>
        <v>5</v>
      </c>
      <c r="AK16" s="247">
        <f t="shared" si="14"/>
        <v>5</v>
      </c>
      <c r="AL16" s="247">
        <f t="shared" si="15"/>
        <v>5</v>
      </c>
      <c r="AM16" s="247" t="str">
        <f t="shared" si="16"/>
        <v/>
      </c>
      <c r="AN16" s="247">
        <f t="shared" si="17"/>
        <v>5</v>
      </c>
      <c r="AO16" s="247">
        <f t="shared" si="18"/>
        <v>5</v>
      </c>
      <c r="AP16" s="247">
        <f t="shared" si="19"/>
        <v>5</v>
      </c>
      <c r="AQ16" s="247">
        <f t="shared" si="20"/>
        <v>5</v>
      </c>
      <c r="AR16" s="247">
        <f t="shared" si="21"/>
        <v>5</v>
      </c>
      <c r="AS16" s="247">
        <f t="shared" si="22"/>
        <v>5</v>
      </c>
      <c r="AT16" s="247" t="str">
        <f t="shared" si="23"/>
        <v/>
      </c>
      <c r="AU16" s="247">
        <f t="shared" si="24"/>
        <v>5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52</v>
      </c>
      <c r="D17" s="253" t="s">
        <v>724</v>
      </c>
      <c r="E17" s="84">
        <v>2541</v>
      </c>
      <c r="F17" s="85"/>
      <c r="G17" s="85" t="s">
        <v>531</v>
      </c>
      <c r="H17" s="85">
        <v>5</v>
      </c>
      <c r="I17" s="85">
        <v>5</v>
      </c>
      <c r="J17" s="85">
        <v>5</v>
      </c>
      <c r="K17" s="85">
        <v>5</v>
      </c>
      <c r="L17" s="85"/>
      <c r="M17" s="85">
        <v>5</v>
      </c>
      <c r="N17" s="85">
        <v>5</v>
      </c>
      <c r="O17" s="85">
        <v>5</v>
      </c>
      <c r="P17" s="85">
        <v>5</v>
      </c>
      <c r="Q17" s="85">
        <v>5</v>
      </c>
      <c r="R17" s="102">
        <v>5</v>
      </c>
      <c r="S17" s="85"/>
      <c r="T17" s="85">
        <v>5</v>
      </c>
      <c r="U17" s="85"/>
      <c r="V17" s="124">
        <f t="shared" si="0"/>
        <v>5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0</v>
      </c>
      <c r="AA17" s="254">
        <f t="shared" si="5"/>
        <v>0</v>
      </c>
      <c r="AB17" s="254">
        <f t="shared" si="6"/>
        <v>11</v>
      </c>
      <c r="AC17" s="254">
        <f t="shared" si="7"/>
        <v>11</v>
      </c>
      <c r="AD17" s="255">
        <f t="shared" si="8"/>
        <v>5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5</v>
      </c>
      <c r="AJ17" s="247">
        <f t="shared" si="13"/>
        <v>5</v>
      </c>
      <c r="AK17" s="247">
        <f t="shared" si="14"/>
        <v>5</v>
      </c>
      <c r="AL17" s="247">
        <f t="shared" si="15"/>
        <v>5</v>
      </c>
      <c r="AM17" s="247" t="str">
        <f t="shared" si="16"/>
        <v/>
      </c>
      <c r="AN17" s="247">
        <f t="shared" si="17"/>
        <v>5</v>
      </c>
      <c r="AO17" s="247">
        <f t="shared" si="18"/>
        <v>5</v>
      </c>
      <c r="AP17" s="247">
        <f t="shared" si="19"/>
        <v>5</v>
      </c>
      <c r="AQ17" s="247">
        <f t="shared" si="20"/>
        <v>5</v>
      </c>
      <c r="AR17" s="247">
        <f t="shared" si="21"/>
        <v>5</v>
      </c>
      <c r="AS17" s="247">
        <f t="shared" si="22"/>
        <v>5</v>
      </c>
      <c r="AT17" s="247" t="str">
        <f t="shared" si="23"/>
        <v/>
      </c>
      <c r="AU17" s="247">
        <f t="shared" si="24"/>
        <v>5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0">
        <v>13</v>
      </c>
      <c r="B18" s="199"/>
      <c r="C18" s="252" t="s">
        <v>52</v>
      </c>
      <c r="D18" s="253" t="s">
        <v>725</v>
      </c>
      <c r="E18" s="84">
        <v>2541</v>
      </c>
      <c r="F18" s="85"/>
      <c r="G18" s="85" t="s">
        <v>531</v>
      </c>
      <c r="H18" s="85">
        <v>4</v>
      </c>
      <c r="I18" s="85">
        <v>4</v>
      </c>
      <c r="J18" s="85">
        <v>5</v>
      </c>
      <c r="K18" s="85">
        <v>3</v>
      </c>
      <c r="L18" s="85"/>
      <c r="M18" s="85">
        <v>4</v>
      </c>
      <c r="N18" s="85">
        <v>4</v>
      </c>
      <c r="O18" s="85">
        <v>3</v>
      </c>
      <c r="P18" s="85">
        <v>4</v>
      </c>
      <c r="Q18" s="85">
        <v>5</v>
      </c>
      <c r="R18" s="102">
        <v>3</v>
      </c>
      <c r="S18" s="85"/>
      <c r="T18" s="85">
        <v>3</v>
      </c>
      <c r="U18" s="85"/>
      <c r="V18" s="124">
        <f t="shared" si="0"/>
        <v>3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4</v>
      </c>
      <c r="AA18" s="254">
        <f t="shared" si="5"/>
        <v>5</v>
      </c>
      <c r="AB18" s="254">
        <f t="shared" si="6"/>
        <v>2</v>
      </c>
      <c r="AC18" s="254">
        <f t="shared" si="7"/>
        <v>11</v>
      </c>
      <c r="AD18" s="255">
        <f t="shared" si="8"/>
        <v>3.8181818181818183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4</v>
      </c>
      <c r="AJ18" s="247">
        <f t="shared" si="13"/>
        <v>4</v>
      </c>
      <c r="AK18" s="247">
        <f t="shared" si="14"/>
        <v>5</v>
      </c>
      <c r="AL18" s="247">
        <f t="shared" si="15"/>
        <v>3</v>
      </c>
      <c r="AM18" s="247" t="str">
        <f t="shared" si="16"/>
        <v/>
      </c>
      <c r="AN18" s="247">
        <f t="shared" si="17"/>
        <v>4</v>
      </c>
      <c r="AO18" s="247">
        <f t="shared" si="18"/>
        <v>4</v>
      </c>
      <c r="AP18" s="247">
        <f t="shared" si="19"/>
        <v>3</v>
      </c>
      <c r="AQ18" s="247">
        <f t="shared" si="20"/>
        <v>4</v>
      </c>
      <c r="AR18" s="247">
        <f t="shared" si="21"/>
        <v>5</v>
      </c>
      <c r="AS18" s="247">
        <f t="shared" si="22"/>
        <v>3</v>
      </c>
      <c r="AT18" s="247" t="str">
        <f t="shared" si="23"/>
        <v/>
      </c>
      <c r="AU18" s="247">
        <f t="shared" si="24"/>
        <v>3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252" t="s">
        <v>37</v>
      </c>
      <c r="D19" s="253" t="s">
        <v>726</v>
      </c>
      <c r="E19" s="84">
        <v>2541</v>
      </c>
      <c r="F19" s="85"/>
      <c r="G19" s="85" t="s">
        <v>531</v>
      </c>
      <c r="H19" s="85">
        <v>4</v>
      </c>
      <c r="I19" s="85">
        <v>5</v>
      </c>
      <c r="J19" s="85">
        <v>3</v>
      </c>
      <c r="K19" s="85">
        <v>3</v>
      </c>
      <c r="L19" s="85"/>
      <c r="M19" s="85">
        <v>4</v>
      </c>
      <c r="N19" s="85">
        <v>3</v>
      </c>
      <c r="O19" s="85">
        <v>4</v>
      </c>
      <c r="P19" s="85">
        <v>3</v>
      </c>
      <c r="Q19" s="85">
        <v>5</v>
      </c>
      <c r="R19" s="85">
        <v>4</v>
      </c>
      <c r="S19" s="85"/>
      <c r="T19" s="85">
        <v>4</v>
      </c>
      <c r="U19" s="85"/>
      <c r="V19" s="124"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4</v>
      </c>
      <c r="AA19" s="254">
        <f t="shared" si="5"/>
        <v>5</v>
      </c>
      <c r="AB19" s="254">
        <f t="shared" si="6"/>
        <v>2</v>
      </c>
      <c r="AC19" s="254">
        <f t="shared" si="7"/>
        <v>11</v>
      </c>
      <c r="AD19" s="255">
        <f t="shared" si="8"/>
        <v>3.8181818181818183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4</v>
      </c>
      <c r="AJ19" s="247">
        <f t="shared" si="13"/>
        <v>5</v>
      </c>
      <c r="AK19" s="247">
        <f t="shared" si="14"/>
        <v>3</v>
      </c>
      <c r="AL19" s="247">
        <f t="shared" si="15"/>
        <v>3</v>
      </c>
      <c r="AM19" s="247" t="str">
        <f t="shared" si="16"/>
        <v/>
      </c>
      <c r="AN19" s="247">
        <f t="shared" si="17"/>
        <v>4</v>
      </c>
      <c r="AO19" s="247">
        <f t="shared" si="18"/>
        <v>3</v>
      </c>
      <c r="AP19" s="247">
        <f t="shared" si="19"/>
        <v>4</v>
      </c>
      <c r="AQ19" s="247">
        <f t="shared" si="20"/>
        <v>3</v>
      </c>
      <c r="AR19" s="247">
        <f t="shared" si="21"/>
        <v>5</v>
      </c>
      <c r="AS19" s="247">
        <f t="shared" si="22"/>
        <v>4</v>
      </c>
      <c r="AT19" s="247" t="str">
        <f t="shared" si="23"/>
        <v/>
      </c>
      <c r="AU19" s="247">
        <f t="shared" si="24"/>
        <v>4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0">
        <v>15</v>
      </c>
      <c r="B20" s="199"/>
      <c r="C20" s="252" t="s">
        <v>37</v>
      </c>
      <c r="D20" s="253" t="s">
        <v>727</v>
      </c>
      <c r="E20" s="84">
        <v>2541</v>
      </c>
      <c r="F20" s="85"/>
      <c r="G20" s="85" t="s">
        <v>531</v>
      </c>
      <c r="H20" s="85">
        <v>5</v>
      </c>
      <c r="I20" s="85">
        <v>4</v>
      </c>
      <c r="J20" s="85">
        <v>4</v>
      </c>
      <c r="K20" s="85">
        <v>3</v>
      </c>
      <c r="L20" s="85"/>
      <c r="M20" s="85">
        <v>3</v>
      </c>
      <c r="N20" s="85">
        <v>3</v>
      </c>
      <c r="O20" s="85">
        <v>3</v>
      </c>
      <c r="P20" s="85">
        <v>4</v>
      </c>
      <c r="Q20" s="85">
        <v>5</v>
      </c>
      <c r="R20" s="102">
        <v>3</v>
      </c>
      <c r="S20" s="85"/>
      <c r="T20" s="85">
        <v>3</v>
      </c>
      <c r="U20" s="85"/>
      <c r="V20" s="124">
        <f t="shared" ref="V20:V37" si="28">IF(AC20&gt;0,IF(SUM(X20:Y20)/AC20&gt;0,2,IF(AND(SUM(X20:Y20)/AC20=0,Z20/AC20&gt;0),3,IF(AND((AB20/AC20+AA20/AC20)=1,AA20/AC20&gt;0),4,5))),0)</f>
        <v>3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6</v>
      </c>
      <c r="AA20" s="254">
        <f t="shared" si="5"/>
        <v>3</v>
      </c>
      <c r="AB20" s="254">
        <f t="shared" si="6"/>
        <v>2</v>
      </c>
      <c r="AC20" s="254">
        <f t="shared" si="7"/>
        <v>11</v>
      </c>
      <c r="AD20" s="255">
        <f t="shared" si="8"/>
        <v>3.6363636363636362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5</v>
      </c>
      <c r="AJ20" s="247">
        <f t="shared" si="13"/>
        <v>4</v>
      </c>
      <c r="AK20" s="247">
        <f t="shared" si="14"/>
        <v>4</v>
      </c>
      <c r="AL20" s="247">
        <f t="shared" si="15"/>
        <v>3</v>
      </c>
      <c r="AM20" s="247" t="str">
        <f t="shared" si="16"/>
        <v/>
      </c>
      <c r="AN20" s="247">
        <f t="shared" si="17"/>
        <v>3</v>
      </c>
      <c r="AO20" s="247">
        <f t="shared" si="18"/>
        <v>3</v>
      </c>
      <c r="AP20" s="247">
        <f t="shared" si="19"/>
        <v>3</v>
      </c>
      <c r="AQ20" s="247">
        <f t="shared" si="20"/>
        <v>4</v>
      </c>
      <c r="AR20" s="247">
        <f t="shared" si="21"/>
        <v>5</v>
      </c>
      <c r="AS20" s="247">
        <f t="shared" si="22"/>
        <v>3</v>
      </c>
      <c r="AT20" s="247" t="str">
        <f t="shared" si="23"/>
        <v/>
      </c>
      <c r="AU20" s="247">
        <f t="shared" si="24"/>
        <v>3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0">
        <v>16</v>
      </c>
      <c r="B21" s="199"/>
      <c r="C21" s="252" t="s">
        <v>52</v>
      </c>
      <c r="D21" s="253" t="s">
        <v>728</v>
      </c>
      <c r="E21" s="84">
        <v>2541</v>
      </c>
      <c r="F21" s="85"/>
      <c r="G21" s="85" t="s">
        <v>531</v>
      </c>
      <c r="H21" s="85">
        <v>5</v>
      </c>
      <c r="I21" s="85">
        <v>5</v>
      </c>
      <c r="J21" s="85">
        <v>4</v>
      </c>
      <c r="K21" s="85">
        <v>3</v>
      </c>
      <c r="L21" s="85"/>
      <c r="M21" s="85">
        <v>4</v>
      </c>
      <c r="N21" s="85">
        <v>4</v>
      </c>
      <c r="O21" s="85">
        <v>4</v>
      </c>
      <c r="P21" s="85">
        <v>4</v>
      </c>
      <c r="Q21" s="85">
        <v>5</v>
      </c>
      <c r="R21" s="102">
        <v>3</v>
      </c>
      <c r="S21" s="85"/>
      <c r="T21" s="85">
        <v>4</v>
      </c>
      <c r="U21" s="85"/>
      <c r="V21" s="124">
        <f t="shared" si="28"/>
        <v>3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2</v>
      </c>
      <c r="AA21" s="254">
        <f t="shared" si="5"/>
        <v>6</v>
      </c>
      <c r="AB21" s="254">
        <f t="shared" si="6"/>
        <v>3</v>
      </c>
      <c r="AC21" s="254">
        <f t="shared" si="7"/>
        <v>11</v>
      </c>
      <c r="AD21" s="255">
        <f t="shared" si="8"/>
        <v>4.0909090909090908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4</v>
      </c>
      <c r="AL21" s="247">
        <f t="shared" si="15"/>
        <v>3</v>
      </c>
      <c r="AM21" s="247" t="str">
        <f t="shared" si="16"/>
        <v/>
      </c>
      <c r="AN21" s="247">
        <f t="shared" si="17"/>
        <v>4</v>
      </c>
      <c r="AO21" s="247">
        <f t="shared" si="18"/>
        <v>4</v>
      </c>
      <c r="AP21" s="247">
        <f t="shared" si="19"/>
        <v>4</v>
      </c>
      <c r="AQ21" s="247">
        <f t="shared" si="20"/>
        <v>4</v>
      </c>
      <c r="AR21" s="247">
        <f t="shared" si="21"/>
        <v>5</v>
      </c>
      <c r="AS21" s="247">
        <f t="shared" si="22"/>
        <v>3</v>
      </c>
      <c r="AT21" s="247" t="str">
        <f t="shared" si="23"/>
        <v/>
      </c>
      <c r="AU21" s="247">
        <f t="shared" si="24"/>
        <v>4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0">
        <v>17</v>
      </c>
      <c r="B22" s="199"/>
      <c r="C22" s="252" t="s">
        <v>37</v>
      </c>
      <c r="D22" s="253" t="s">
        <v>729</v>
      </c>
      <c r="E22" s="84">
        <v>2541</v>
      </c>
      <c r="F22" s="85"/>
      <c r="G22" s="85" t="s">
        <v>531</v>
      </c>
      <c r="H22" s="85">
        <v>4</v>
      </c>
      <c r="I22" s="85">
        <v>5</v>
      </c>
      <c r="J22" s="85">
        <v>4</v>
      </c>
      <c r="K22" s="85">
        <v>4</v>
      </c>
      <c r="L22" s="85"/>
      <c r="M22" s="85">
        <v>3</v>
      </c>
      <c r="N22" s="85">
        <v>4</v>
      </c>
      <c r="O22" s="85">
        <v>4</v>
      </c>
      <c r="P22" s="85">
        <v>3</v>
      </c>
      <c r="Q22" s="85">
        <v>4</v>
      </c>
      <c r="R22" s="102">
        <v>3</v>
      </c>
      <c r="S22" s="85"/>
      <c r="T22" s="85">
        <v>3</v>
      </c>
      <c r="U22" s="85"/>
      <c r="V22" s="124">
        <f t="shared" si="28"/>
        <v>3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4</v>
      </c>
      <c r="AA22" s="254">
        <f t="shared" si="5"/>
        <v>6</v>
      </c>
      <c r="AB22" s="254">
        <f t="shared" si="6"/>
        <v>1</v>
      </c>
      <c r="AC22" s="254">
        <f t="shared" si="7"/>
        <v>11</v>
      </c>
      <c r="AD22" s="255">
        <f t="shared" si="8"/>
        <v>3.7272727272727271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4</v>
      </c>
      <c r="AJ22" s="247">
        <f t="shared" si="13"/>
        <v>5</v>
      </c>
      <c r="AK22" s="247">
        <f t="shared" si="14"/>
        <v>4</v>
      </c>
      <c r="AL22" s="247">
        <f t="shared" si="15"/>
        <v>4</v>
      </c>
      <c r="AM22" s="247" t="str">
        <f t="shared" si="16"/>
        <v/>
      </c>
      <c r="AN22" s="247">
        <f t="shared" si="17"/>
        <v>3</v>
      </c>
      <c r="AO22" s="247">
        <f t="shared" si="18"/>
        <v>4</v>
      </c>
      <c r="AP22" s="247">
        <f t="shared" si="19"/>
        <v>4</v>
      </c>
      <c r="AQ22" s="247">
        <f t="shared" si="20"/>
        <v>3</v>
      </c>
      <c r="AR22" s="247">
        <f t="shared" si="21"/>
        <v>4</v>
      </c>
      <c r="AS22" s="247">
        <f t="shared" si="22"/>
        <v>3</v>
      </c>
      <c r="AT22" s="247" t="str">
        <f t="shared" si="23"/>
        <v/>
      </c>
      <c r="AU22" s="247">
        <f t="shared" si="24"/>
        <v>3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0">
        <v>18</v>
      </c>
      <c r="B23" s="199"/>
      <c r="C23" s="252" t="s">
        <v>353</v>
      </c>
      <c r="D23" s="253" t="s">
        <v>730</v>
      </c>
      <c r="E23" s="84">
        <v>2541</v>
      </c>
      <c r="F23" s="85"/>
      <c r="G23" s="85" t="s">
        <v>531</v>
      </c>
      <c r="H23" s="85">
        <v>5</v>
      </c>
      <c r="I23" s="85">
        <v>4</v>
      </c>
      <c r="J23" s="85">
        <v>4</v>
      </c>
      <c r="K23" s="85">
        <v>4</v>
      </c>
      <c r="L23" s="85"/>
      <c r="M23" s="85">
        <v>4</v>
      </c>
      <c r="N23" s="85">
        <v>4</v>
      </c>
      <c r="O23" s="85">
        <v>4</v>
      </c>
      <c r="P23" s="85">
        <v>4</v>
      </c>
      <c r="Q23" s="85">
        <v>4</v>
      </c>
      <c r="R23" s="102">
        <v>4</v>
      </c>
      <c r="S23" s="85"/>
      <c r="T23" s="85">
        <v>4</v>
      </c>
      <c r="U23" s="85"/>
      <c r="V23" s="124">
        <f t="shared" si="28"/>
        <v>4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0</v>
      </c>
      <c r="AA23" s="254">
        <f t="shared" si="5"/>
        <v>10</v>
      </c>
      <c r="AB23" s="254">
        <f t="shared" si="6"/>
        <v>1</v>
      </c>
      <c r="AC23" s="254">
        <f t="shared" si="7"/>
        <v>11</v>
      </c>
      <c r="AD23" s="255">
        <f t="shared" si="8"/>
        <v>4.0909090909090908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5</v>
      </c>
      <c r="AJ23" s="247">
        <f t="shared" si="13"/>
        <v>4</v>
      </c>
      <c r="AK23" s="247">
        <f t="shared" si="14"/>
        <v>4</v>
      </c>
      <c r="AL23" s="247">
        <f t="shared" si="15"/>
        <v>4</v>
      </c>
      <c r="AM23" s="247" t="str">
        <f t="shared" si="16"/>
        <v/>
      </c>
      <c r="AN23" s="247">
        <f t="shared" si="17"/>
        <v>4</v>
      </c>
      <c r="AO23" s="247">
        <f t="shared" si="18"/>
        <v>4</v>
      </c>
      <c r="AP23" s="247">
        <f t="shared" si="19"/>
        <v>4</v>
      </c>
      <c r="AQ23" s="247">
        <f t="shared" si="20"/>
        <v>4</v>
      </c>
      <c r="AR23" s="247">
        <f t="shared" si="21"/>
        <v>4</v>
      </c>
      <c r="AS23" s="247">
        <f t="shared" si="22"/>
        <v>4</v>
      </c>
      <c r="AT23" s="247" t="str">
        <f t="shared" si="23"/>
        <v/>
      </c>
      <c r="AU23" s="247">
        <f t="shared" si="24"/>
        <v>4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0">
        <v>19</v>
      </c>
      <c r="B24" s="199"/>
      <c r="C24" s="252" t="s">
        <v>37</v>
      </c>
      <c r="D24" s="253" t="s">
        <v>731</v>
      </c>
      <c r="E24" s="84">
        <v>2541</v>
      </c>
      <c r="F24" s="85"/>
      <c r="G24" s="85" t="s">
        <v>531</v>
      </c>
      <c r="H24" s="85">
        <v>5</v>
      </c>
      <c r="I24" s="85">
        <v>4</v>
      </c>
      <c r="J24" s="85">
        <v>5</v>
      </c>
      <c r="K24" s="85">
        <v>4</v>
      </c>
      <c r="L24" s="85"/>
      <c r="M24" s="85">
        <v>4</v>
      </c>
      <c r="N24" s="85">
        <v>3</v>
      </c>
      <c r="O24" s="85">
        <v>3</v>
      </c>
      <c r="P24" s="85">
        <v>4</v>
      </c>
      <c r="Q24" s="85">
        <v>5</v>
      </c>
      <c r="R24" s="102">
        <v>3</v>
      </c>
      <c r="S24" s="85"/>
      <c r="T24" s="85">
        <v>3</v>
      </c>
      <c r="U24" s="85"/>
      <c r="V24" s="124">
        <f t="shared" si="28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4</v>
      </c>
      <c r="AA24" s="254">
        <f t="shared" si="5"/>
        <v>4</v>
      </c>
      <c r="AB24" s="254">
        <f t="shared" si="6"/>
        <v>3</v>
      </c>
      <c r="AC24" s="254">
        <f t="shared" si="7"/>
        <v>11</v>
      </c>
      <c r="AD24" s="255">
        <f t="shared" si="8"/>
        <v>3.9090909090909092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5</v>
      </c>
      <c r="AJ24" s="247">
        <f t="shared" si="13"/>
        <v>4</v>
      </c>
      <c r="AK24" s="247">
        <f t="shared" si="14"/>
        <v>5</v>
      </c>
      <c r="AL24" s="247">
        <f t="shared" si="15"/>
        <v>4</v>
      </c>
      <c r="AM24" s="247" t="str">
        <f t="shared" si="16"/>
        <v/>
      </c>
      <c r="AN24" s="247">
        <f t="shared" si="17"/>
        <v>4</v>
      </c>
      <c r="AO24" s="247">
        <f t="shared" si="18"/>
        <v>3</v>
      </c>
      <c r="AP24" s="247">
        <f t="shared" si="19"/>
        <v>3</v>
      </c>
      <c r="AQ24" s="247">
        <f t="shared" si="20"/>
        <v>4</v>
      </c>
      <c r="AR24" s="247">
        <f t="shared" si="21"/>
        <v>5</v>
      </c>
      <c r="AS24" s="247">
        <f t="shared" si="22"/>
        <v>3</v>
      </c>
      <c r="AT24" s="247" t="str">
        <f t="shared" si="23"/>
        <v/>
      </c>
      <c r="AU24" s="247">
        <f t="shared" si="24"/>
        <v>3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0">
        <v>20</v>
      </c>
      <c r="B25" s="199"/>
      <c r="C25" s="252" t="s">
        <v>37</v>
      </c>
      <c r="D25" s="336" t="s">
        <v>732</v>
      </c>
      <c r="E25" s="84">
        <v>2541</v>
      </c>
      <c r="F25" s="85"/>
      <c r="G25" s="85" t="s">
        <v>531</v>
      </c>
      <c r="H25" s="85">
        <v>4</v>
      </c>
      <c r="I25" s="85">
        <v>5</v>
      </c>
      <c r="J25" s="85">
        <v>4</v>
      </c>
      <c r="K25" s="85">
        <v>3</v>
      </c>
      <c r="L25" s="85"/>
      <c r="M25" s="85">
        <v>4</v>
      </c>
      <c r="N25" s="85">
        <v>4</v>
      </c>
      <c r="O25" s="85">
        <v>4</v>
      </c>
      <c r="P25" s="85">
        <v>4</v>
      </c>
      <c r="Q25" s="85">
        <v>5</v>
      </c>
      <c r="R25" s="102" t="s">
        <v>92</v>
      </c>
      <c r="S25" s="85"/>
      <c r="T25" s="85">
        <v>5</v>
      </c>
      <c r="U25" s="85"/>
      <c r="V25" s="124">
        <f t="shared" si="28"/>
        <v>2</v>
      </c>
      <c r="W25" s="254">
        <f t="shared" si="1"/>
        <v>0</v>
      </c>
      <c r="X25" s="254">
        <f t="shared" si="27"/>
        <v>0</v>
      </c>
      <c r="Y25" s="254">
        <f t="shared" si="3"/>
        <v>1</v>
      </c>
      <c r="Z25" s="254">
        <f t="shared" si="4"/>
        <v>1</v>
      </c>
      <c r="AA25" s="254">
        <f t="shared" si="5"/>
        <v>6</v>
      </c>
      <c r="AB25" s="254">
        <f t="shared" si="6"/>
        <v>3</v>
      </c>
      <c r="AC25" s="254">
        <f t="shared" si="7"/>
        <v>11</v>
      </c>
      <c r="AD25" s="255">
        <f t="shared" si="8"/>
        <v>4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4</v>
      </c>
      <c r="AJ25" s="247">
        <f t="shared" si="13"/>
        <v>5</v>
      </c>
      <c r="AK25" s="247">
        <f t="shared" si="14"/>
        <v>4</v>
      </c>
      <c r="AL25" s="247">
        <f t="shared" si="15"/>
        <v>3</v>
      </c>
      <c r="AM25" s="247" t="str">
        <f t="shared" si="16"/>
        <v/>
      </c>
      <c r="AN25" s="247">
        <f t="shared" si="17"/>
        <v>4</v>
      </c>
      <c r="AO25" s="247">
        <f t="shared" si="18"/>
        <v>4</v>
      </c>
      <c r="AP25" s="247">
        <f t="shared" si="19"/>
        <v>4</v>
      </c>
      <c r="AQ25" s="247">
        <f t="shared" si="20"/>
        <v>4</v>
      </c>
      <c r="AR25" s="247">
        <f t="shared" si="21"/>
        <v>5</v>
      </c>
      <c r="AS25" s="247">
        <f t="shared" si="22"/>
        <v>2</v>
      </c>
      <c r="AT25" s="247" t="str">
        <f t="shared" si="23"/>
        <v/>
      </c>
      <c r="AU25" s="247">
        <f t="shared" si="24"/>
        <v>5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0">
        <v>21</v>
      </c>
      <c r="B26" s="199"/>
      <c r="C26" s="252" t="s">
        <v>37</v>
      </c>
      <c r="D26" s="253" t="s">
        <v>733</v>
      </c>
      <c r="E26" s="84">
        <v>2541</v>
      </c>
      <c r="F26" s="85"/>
      <c r="G26" s="85" t="s">
        <v>531</v>
      </c>
      <c r="H26" s="85">
        <v>4</v>
      </c>
      <c r="I26" s="85">
        <v>4</v>
      </c>
      <c r="J26" s="85">
        <v>4</v>
      </c>
      <c r="K26" s="85">
        <v>3</v>
      </c>
      <c r="L26" s="85"/>
      <c r="M26" s="85">
        <v>4</v>
      </c>
      <c r="N26" s="85">
        <v>4</v>
      </c>
      <c r="O26" s="85">
        <v>3</v>
      </c>
      <c r="P26" s="85">
        <v>4</v>
      </c>
      <c r="Q26" s="85">
        <v>5</v>
      </c>
      <c r="R26" s="102">
        <v>3</v>
      </c>
      <c r="S26" s="85"/>
      <c r="T26" s="85">
        <v>4</v>
      </c>
      <c r="U26" s="85"/>
      <c r="V26" s="124">
        <f t="shared" si="28"/>
        <v>3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3</v>
      </c>
      <c r="AA26" s="254">
        <f t="shared" si="5"/>
        <v>7</v>
      </c>
      <c r="AB26" s="254">
        <f t="shared" si="6"/>
        <v>1</v>
      </c>
      <c r="AC26" s="254">
        <f t="shared" si="7"/>
        <v>11</v>
      </c>
      <c r="AD26" s="255">
        <f t="shared" si="8"/>
        <v>3.8181818181818183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4</v>
      </c>
      <c r="AJ26" s="247">
        <f t="shared" si="13"/>
        <v>4</v>
      </c>
      <c r="AK26" s="247">
        <f t="shared" si="14"/>
        <v>4</v>
      </c>
      <c r="AL26" s="247">
        <f t="shared" si="15"/>
        <v>3</v>
      </c>
      <c r="AM26" s="247" t="str">
        <f t="shared" si="16"/>
        <v/>
      </c>
      <c r="AN26" s="247">
        <f t="shared" si="17"/>
        <v>4</v>
      </c>
      <c r="AO26" s="247">
        <f t="shared" si="18"/>
        <v>4</v>
      </c>
      <c r="AP26" s="247">
        <f t="shared" si="19"/>
        <v>3</v>
      </c>
      <c r="AQ26" s="247">
        <f t="shared" si="20"/>
        <v>4</v>
      </c>
      <c r="AR26" s="247">
        <f t="shared" si="21"/>
        <v>5</v>
      </c>
      <c r="AS26" s="247">
        <f t="shared" si="22"/>
        <v>3</v>
      </c>
      <c r="AT26" s="247" t="str">
        <f t="shared" si="23"/>
        <v/>
      </c>
      <c r="AU26" s="247">
        <f t="shared" si="24"/>
        <v>4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hidden="1" x14ac:dyDescent="0.3">
      <c r="A27" s="80"/>
      <c r="B27" s="199"/>
      <c r="C27" s="252"/>
      <c r="D27" s="253"/>
      <c r="E27" s="84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102"/>
      <c r="S27" s="85"/>
      <c r="T27" s="85"/>
      <c r="U27" s="85"/>
      <c r="V27" s="124">
        <f t="shared" si="28"/>
        <v>0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0</v>
      </c>
      <c r="AA27" s="254">
        <f t="shared" si="5"/>
        <v>0</v>
      </c>
      <c r="AB27" s="254">
        <f t="shared" si="6"/>
        <v>0</v>
      </c>
      <c r="AC27" s="254">
        <f t="shared" si="7"/>
        <v>0</v>
      </c>
      <c r="AD27" s="255" t="str">
        <f t="shared" si="8"/>
        <v/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/>
      </c>
      <c r="AI27" s="247" t="str">
        <f t="shared" si="12"/>
        <v/>
      </c>
      <c r="AJ27" s="247" t="str">
        <f t="shared" si="13"/>
        <v/>
      </c>
      <c r="AK27" s="247" t="str">
        <f t="shared" si="14"/>
        <v/>
      </c>
      <c r="AL27" s="247" t="str">
        <f t="shared" si="15"/>
        <v/>
      </c>
      <c r="AM27" s="247" t="str">
        <f t="shared" si="16"/>
        <v/>
      </c>
      <c r="AN27" s="247" t="str">
        <f t="shared" si="17"/>
        <v/>
      </c>
      <c r="AO27" s="247" t="str">
        <f t="shared" si="18"/>
        <v/>
      </c>
      <c r="AP27" s="247" t="str">
        <f t="shared" si="19"/>
        <v/>
      </c>
      <c r="AQ27" s="247" t="str">
        <f t="shared" si="20"/>
        <v/>
      </c>
      <c r="AR27" s="247" t="str">
        <f t="shared" si="21"/>
        <v/>
      </c>
      <c r="AS27" s="247" t="str">
        <f t="shared" si="22"/>
        <v/>
      </c>
      <c r="AT27" s="247" t="str">
        <f t="shared" si="23"/>
        <v/>
      </c>
      <c r="AU27" s="247" t="str">
        <f t="shared" si="24"/>
        <v/>
      </c>
      <c r="AV27" s="247" t="str">
        <f t="shared" si="25"/>
        <v/>
      </c>
      <c r="AW27" s="245">
        <f t="shared" si="26"/>
        <v>0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hidden="1" x14ac:dyDescent="0.25">
      <c r="A28" s="80"/>
      <c r="B28" s="199"/>
      <c r="C28" s="343"/>
      <c r="D28" s="351"/>
      <c r="E28" s="84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102"/>
      <c r="S28" s="85"/>
      <c r="T28" s="85"/>
      <c r="U28" s="85"/>
      <c r="V28" s="124">
        <f t="shared" si="28"/>
        <v>0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0</v>
      </c>
      <c r="AA28" s="254">
        <f t="shared" si="5"/>
        <v>0</v>
      </c>
      <c r="AB28" s="254">
        <f t="shared" si="6"/>
        <v>0</v>
      </c>
      <c r="AC28" s="254">
        <f t="shared" si="7"/>
        <v>0</v>
      </c>
      <c r="AD28" s="255" t="str">
        <f t="shared" si="8"/>
        <v/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/>
      </c>
      <c r="AI28" s="247" t="str">
        <f t="shared" si="12"/>
        <v/>
      </c>
      <c r="AJ28" s="247" t="str">
        <f t="shared" si="13"/>
        <v/>
      </c>
      <c r="AK28" s="247" t="str">
        <f t="shared" si="14"/>
        <v/>
      </c>
      <c r="AL28" s="247" t="str">
        <f t="shared" si="15"/>
        <v/>
      </c>
      <c r="AM28" s="247" t="str">
        <f t="shared" si="16"/>
        <v/>
      </c>
      <c r="AN28" s="247" t="str">
        <f t="shared" si="17"/>
        <v/>
      </c>
      <c r="AO28" s="247" t="str">
        <f t="shared" si="18"/>
        <v/>
      </c>
      <c r="AP28" s="247" t="str">
        <f t="shared" si="19"/>
        <v/>
      </c>
      <c r="AQ28" s="247" t="str">
        <f t="shared" si="20"/>
        <v/>
      </c>
      <c r="AR28" s="247" t="str">
        <f t="shared" si="21"/>
        <v/>
      </c>
      <c r="AS28" s="247" t="str">
        <f t="shared" si="22"/>
        <v/>
      </c>
      <c r="AT28" s="247" t="str">
        <f t="shared" si="23"/>
        <v/>
      </c>
      <c r="AU28" s="247" t="str">
        <f t="shared" si="24"/>
        <v/>
      </c>
      <c r="AV28" s="247" t="str">
        <f t="shared" si="25"/>
        <v/>
      </c>
      <c r="AW28" s="245">
        <f t="shared" si="26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hidden="1" x14ac:dyDescent="0.25">
      <c r="A29" s="80"/>
      <c r="B29" s="199"/>
      <c r="C29" s="343"/>
      <c r="D29" s="351"/>
      <c r="E29" s="84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102"/>
      <c r="S29" s="85"/>
      <c r="T29" s="85"/>
      <c r="U29" s="85"/>
      <c r="V29" s="124">
        <f t="shared" si="28"/>
        <v>0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0</v>
      </c>
      <c r="AC29" s="254">
        <f t="shared" si="7"/>
        <v>0</v>
      </c>
      <c r="AD29" s="255" t="str">
        <f t="shared" si="8"/>
        <v/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/>
      </c>
      <c r="AI29" s="247" t="str">
        <f t="shared" si="12"/>
        <v/>
      </c>
      <c r="AJ29" s="247" t="str">
        <f t="shared" si="13"/>
        <v/>
      </c>
      <c r="AK29" s="247" t="str">
        <f t="shared" si="14"/>
        <v/>
      </c>
      <c r="AL29" s="247" t="str">
        <f t="shared" si="15"/>
        <v/>
      </c>
      <c r="AM29" s="247" t="str">
        <f t="shared" si="16"/>
        <v/>
      </c>
      <c r="AN29" s="247" t="str">
        <f t="shared" si="17"/>
        <v/>
      </c>
      <c r="AO29" s="247" t="str">
        <f t="shared" si="18"/>
        <v/>
      </c>
      <c r="AP29" s="247" t="str">
        <f t="shared" si="19"/>
        <v/>
      </c>
      <c r="AQ29" s="247" t="str">
        <f t="shared" si="20"/>
        <v/>
      </c>
      <c r="AR29" s="247" t="str">
        <f t="shared" si="21"/>
        <v/>
      </c>
      <c r="AS29" s="247" t="str">
        <f t="shared" si="22"/>
        <v/>
      </c>
      <c r="AT29" s="247" t="str">
        <f t="shared" si="23"/>
        <v/>
      </c>
      <c r="AU29" s="247" t="str">
        <f t="shared" si="24"/>
        <v/>
      </c>
      <c r="AV29" s="247" t="str">
        <f t="shared" si="25"/>
        <v/>
      </c>
      <c r="AW29" s="245">
        <f t="shared" si="26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hidden="1" x14ac:dyDescent="0.25">
      <c r="A30" s="80"/>
      <c r="B30" s="199"/>
      <c r="C30" s="343"/>
      <c r="D30" s="351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5"/>
      <c r="V30" s="124">
        <f t="shared" si="28"/>
        <v>0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0</v>
      </c>
      <c r="AB30" s="254">
        <f t="shared" si="6"/>
        <v>0</v>
      </c>
      <c r="AC30" s="254">
        <f t="shared" si="7"/>
        <v>0</v>
      </c>
      <c r="AD30" s="255" t="str">
        <f t="shared" si="8"/>
        <v/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/>
      </c>
      <c r="AI30" s="247" t="str">
        <f t="shared" si="12"/>
        <v/>
      </c>
      <c r="AJ30" s="247" t="str">
        <f t="shared" si="13"/>
        <v/>
      </c>
      <c r="AK30" s="247" t="str">
        <f t="shared" si="14"/>
        <v/>
      </c>
      <c r="AL30" s="247" t="str">
        <f t="shared" si="15"/>
        <v/>
      </c>
      <c r="AM30" s="247" t="str">
        <f t="shared" si="16"/>
        <v/>
      </c>
      <c r="AN30" s="247" t="str">
        <f t="shared" si="17"/>
        <v/>
      </c>
      <c r="AO30" s="247" t="str">
        <f t="shared" si="18"/>
        <v/>
      </c>
      <c r="AP30" s="247" t="str">
        <f t="shared" si="19"/>
        <v/>
      </c>
      <c r="AQ30" s="247" t="str">
        <f t="shared" si="20"/>
        <v/>
      </c>
      <c r="AR30" s="247" t="str">
        <f t="shared" si="21"/>
        <v/>
      </c>
      <c r="AS30" s="247" t="str">
        <f t="shared" si="22"/>
        <v/>
      </c>
      <c r="AT30" s="247" t="str">
        <f t="shared" si="23"/>
        <v/>
      </c>
      <c r="AU30" s="247" t="str">
        <f t="shared" si="24"/>
        <v/>
      </c>
      <c r="AV30" s="247" t="str">
        <f t="shared" si="25"/>
        <v/>
      </c>
      <c r="AW30" s="245">
        <f t="shared" si="26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198"/>
      <c r="B31" s="199"/>
      <c r="C31" s="36"/>
      <c r="D31" s="36"/>
      <c r="E31" s="31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5"/>
      <c r="V31" s="124">
        <f t="shared" si="28"/>
        <v>0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0</v>
      </c>
      <c r="AA31" s="254">
        <f t="shared" si="5"/>
        <v>0</v>
      </c>
      <c r="AB31" s="254">
        <f t="shared" si="6"/>
        <v>0</v>
      </c>
      <c r="AC31" s="254">
        <f t="shared" si="7"/>
        <v>0</v>
      </c>
      <c r="AD31" s="255" t="str">
        <f t="shared" si="8"/>
        <v/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/>
      </c>
      <c r="AI31" s="247" t="str">
        <f t="shared" si="12"/>
        <v/>
      </c>
      <c r="AJ31" s="247" t="str">
        <f t="shared" si="13"/>
        <v/>
      </c>
      <c r="AK31" s="247" t="str">
        <f t="shared" si="14"/>
        <v/>
      </c>
      <c r="AL31" s="247" t="str">
        <f t="shared" si="15"/>
        <v/>
      </c>
      <c r="AM31" s="247" t="str">
        <f t="shared" si="16"/>
        <v/>
      </c>
      <c r="AN31" s="247" t="str">
        <f t="shared" si="17"/>
        <v/>
      </c>
      <c r="AO31" s="247" t="str">
        <f t="shared" si="18"/>
        <v/>
      </c>
      <c r="AP31" s="247" t="str">
        <f t="shared" si="19"/>
        <v/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198"/>
      <c r="B32" s="36"/>
      <c r="C32" s="36"/>
      <c r="D32" s="36"/>
      <c r="E32" s="315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02"/>
      <c r="S32" s="85"/>
      <c r="T32" s="85"/>
      <c r="U32" s="85"/>
      <c r="V32" s="124">
        <f t="shared" si="28"/>
        <v>0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0</v>
      </c>
      <c r="AB32" s="254">
        <f t="shared" si="6"/>
        <v>0</v>
      </c>
      <c r="AC32" s="254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/>
      </c>
      <c r="AI32" s="294" t="str">
        <f t="shared" si="12"/>
        <v/>
      </c>
      <c r="AJ32" s="294" t="str">
        <f t="shared" si="13"/>
        <v/>
      </c>
      <c r="AK32" s="294" t="str">
        <f t="shared" si="14"/>
        <v/>
      </c>
      <c r="AL32" s="294" t="str">
        <f t="shared" si="15"/>
        <v/>
      </c>
      <c r="AM32" s="294" t="str">
        <f t="shared" si="16"/>
        <v/>
      </c>
      <c r="AN32" s="294" t="str">
        <f t="shared" si="17"/>
        <v/>
      </c>
      <c r="AO32" s="294" t="str">
        <f t="shared" si="18"/>
        <v/>
      </c>
      <c r="AP32" s="294" t="str">
        <f t="shared" si="19"/>
        <v/>
      </c>
      <c r="AQ32" s="294" t="str">
        <f t="shared" si="20"/>
        <v/>
      </c>
      <c r="AR32" s="294" t="str">
        <f t="shared" si="21"/>
        <v/>
      </c>
      <c r="AS32" s="294" t="str">
        <f t="shared" si="22"/>
        <v/>
      </c>
      <c r="AT32" s="294" t="str">
        <f t="shared" si="23"/>
        <v/>
      </c>
      <c r="AU32" s="294" t="str">
        <f t="shared" si="24"/>
        <v/>
      </c>
      <c r="AV32" s="294" t="str">
        <f t="shared" si="25"/>
        <v/>
      </c>
      <c r="AW32" s="124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25">
      <c r="A33" s="198"/>
      <c r="B33" s="36"/>
      <c r="C33" s="36"/>
      <c r="D33" s="36"/>
      <c r="E33" s="315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02"/>
      <c r="S33" s="85"/>
      <c r="T33" s="85"/>
      <c r="U33" s="85"/>
      <c r="V33" s="124">
        <f t="shared" si="28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28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28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hidden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28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123"/>
      <c r="D37" s="123"/>
      <c r="E37" s="124">
        <f>COUNTIF(E6:E36,"2541")</f>
        <v>21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28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4.5714285714285712</v>
      </c>
      <c r="I38" s="257">
        <v>4.6190476190476186</v>
      </c>
      <c r="J38" s="257">
        <v>4.0999999999999996</v>
      </c>
      <c r="K38" s="257">
        <v>3.7142857142857144</v>
      </c>
      <c r="L38" s="257" t="str">
        <v xml:space="preserve"> </v>
      </c>
      <c r="M38" s="257">
        <v>4.0952380952380949</v>
      </c>
      <c r="N38" s="257">
        <v>3.8095238095238093</v>
      </c>
      <c r="O38" s="129">
        <v>3.8095238095238093</v>
      </c>
      <c r="P38" s="129">
        <v>4.0476190476190474</v>
      </c>
      <c r="Q38" s="129">
        <v>4.7142857142857144</v>
      </c>
      <c r="R38" s="129">
        <v>3.4761904761904763</v>
      </c>
      <c r="S38" s="257" t="str">
        <v xml:space="preserve"> </v>
      </c>
      <c r="T38" s="257">
        <v>3.9523809523809526</v>
      </c>
      <c r="U38" s="257" t="str">
        <v xml:space="preserve"> </v>
      </c>
      <c r="V38" s="124">
        <f>сводн.!T39</f>
        <v>4</v>
      </c>
      <c r="W38" s="254">
        <f>SUM(W6:W37)</f>
        <v>0</v>
      </c>
      <c r="X38" s="254">
        <f>SUM(X6:X37)</f>
        <v>0</v>
      </c>
      <c r="Y38" s="254">
        <f>SUM(Y6:Y37)-X38</f>
        <v>4</v>
      </c>
      <c r="Z38" s="254">
        <f>SUM(Z6:Z37)</f>
        <v>54</v>
      </c>
      <c r="AA38" s="254">
        <f>SUM(AA6:AA37)</f>
        <v>91</v>
      </c>
      <c r="AB38" s="254">
        <f>SUM(AB6:AB37)</f>
        <v>81</v>
      </c>
      <c r="AC38" s="254">
        <f t="shared" si="7"/>
        <v>230</v>
      </c>
      <c r="AD38" s="255">
        <f t="shared" si="8"/>
        <v>4.0826086956521737</v>
      </c>
      <c r="AE38" s="259"/>
      <c r="AF38" s="15"/>
      <c r="AG38" s="260" t="str">
        <f t="shared" ref="AG38:AV38" si="29">IF(COUNT(AG6:AG37)=0," ",SUM(AG6:AG37)/COUNT(AG6:AG37))</f>
        <v xml:space="preserve"> </v>
      </c>
      <c r="AH38" s="260" t="str">
        <f t="shared" si="29"/>
        <v xml:space="preserve"> </v>
      </c>
      <c r="AI38" s="260">
        <f t="shared" si="29"/>
        <v>4.5714285714285712</v>
      </c>
      <c r="AJ38" s="260">
        <f t="shared" si="29"/>
        <v>4.6190476190476186</v>
      </c>
      <c r="AK38" s="260">
        <f t="shared" si="29"/>
        <v>4.0999999999999996</v>
      </c>
      <c r="AL38" s="260">
        <f t="shared" si="29"/>
        <v>3.7142857142857144</v>
      </c>
      <c r="AM38" s="260" t="str">
        <f t="shared" si="29"/>
        <v xml:space="preserve"> </v>
      </c>
      <c r="AN38" s="260">
        <f t="shared" si="29"/>
        <v>4.0952380952380949</v>
      </c>
      <c r="AO38" s="260">
        <f t="shared" si="29"/>
        <v>3.8095238095238093</v>
      </c>
      <c r="AP38" s="260">
        <f t="shared" si="29"/>
        <v>3.8095238095238093</v>
      </c>
      <c r="AQ38" s="260">
        <f t="shared" si="29"/>
        <v>4.0476190476190474</v>
      </c>
      <c r="AR38" s="260">
        <f t="shared" si="29"/>
        <v>4.7142857142857144</v>
      </c>
      <c r="AS38" s="260">
        <f t="shared" si="29"/>
        <v>3.4761904761904763</v>
      </c>
      <c r="AT38" s="260" t="str">
        <f t="shared" si="29"/>
        <v xml:space="preserve"> </v>
      </c>
      <c r="AU38" s="260">
        <f t="shared" si="29"/>
        <v>3.9523809523809526</v>
      </c>
      <c r="AV38" s="261" t="str">
        <f t="shared" si="29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12</v>
      </c>
      <c r="I39" s="262">
        <v>13</v>
      </c>
      <c r="J39" s="262">
        <v>6</v>
      </c>
      <c r="K39" s="262">
        <v>5</v>
      </c>
      <c r="L39" s="262" t="str">
        <v>0</v>
      </c>
      <c r="M39" s="262">
        <v>6</v>
      </c>
      <c r="N39" s="262">
        <v>3</v>
      </c>
      <c r="O39" s="263">
        <v>5</v>
      </c>
      <c r="P39" s="263">
        <v>6</v>
      </c>
      <c r="Q39" s="263">
        <v>16</v>
      </c>
      <c r="R39" s="263">
        <v>3</v>
      </c>
      <c r="S39" s="262" t="str">
        <v>0</v>
      </c>
      <c r="T39" s="262">
        <v>6</v>
      </c>
      <c r="U39" s="262" t="str">
        <v xml:space="preserve"> </v>
      </c>
      <c r="V39" s="264">
        <f>IF(COUNTIF(V6:V37,5)=0,"0",COUNTIF(V6:V37,5))</f>
        <v>3</v>
      </c>
      <c r="W39" s="136"/>
      <c r="X39" s="3">
        <f>SUM(X38:AB38)</f>
        <v>230</v>
      </c>
      <c r="Y39" s="3"/>
      <c r="Z39" s="3"/>
      <c r="AA39" s="3"/>
      <c r="AB39" s="3"/>
      <c r="AC39" s="265"/>
      <c r="AD39" s="255"/>
      <c r="AE39" s="266"/>
      <c r="AG39" s="267" t="str">
        <f t="shared" ref="AG39:AU39" si="30">IF(COUNTIF(AG6:AG37,5)=0,"0",COUNTIF(AG6:AG37,5))</f>
        <v>0</v>
      </c>
      <c r="AH39" s="267" t="str">
        <f t="shared" si="30"/>
        <v>0</v>
      </c>
      <c r="AI39" s="267">
        <f t="shared" si="30"/>
        <v>12</v>
      </c>
      <c r="AJ39" s="267">
        <f t="shared" si="30"/>
        <v>13</v>
      </c>
      <c r="AK39" s="267">
        <f t="shared" si="30"/>
        <v>6</v>
      </c>
      <c r="AL39" s="267">
        <f t="shared" si="30"/>
        <v>5</v>
      </c>
      <c r="AM39" s="267" t="str">
        <f t="shared" si="30"/>
        <v>0</v>
      </c>
      <c r="AN39" s="267">
        <f t="shared" si="30"/>
        <v>6</v>
      </c>
      <c r="AO39" s="267">
        <f t="shared" si="30"/>
        <v>3</v>
      </c>
      <c r="AP39" s="267">
        <f t="shared" si="30"/>
        <v>5</v>
      </c>
      <c r="AQ39" s="267">
        <f t="shared" si="30"/>
        <v>6</v>
      </c>
      <c r="AR39" s="267">
        <f t="shared" si="30"/>
        <v>16</v>
      </c>
      <c r="AS39" s="267">
        <f t="shared" si="30"/>
        <v>3</v>
      </c>
      <c r="AT39" s="267" t="str">
        <f t="shared" si="30"/>
        <v>0</v>
      </c>
      <c r="AU39" s="267">
        <f t="shared" si="30"/>
        <v>6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9</v>
      </c>
      <c r="I40" s="272">
        <v>8</v>
      </c>
      <c r="J40" s="272">
        <v>10</v>
      </c>
      <c r="K40" s="272">
        <v>5</v>
      </c>
      <c r="L40" s="272" t="str">
        <v>0</v>
      </c>
      <c r="M40" s="272">
        <v>11</v>
      </c>
      <c r="N40" s="272">
        <v>11</v>
      </c>
      <c r="O40" s="273">
        <v>9</v>
      </c>
      <c r="P40" s="273">
        <v>10</v>
      </c>
      <c r="Q40" s="273">
        <v>4</v>
      </c>
      <c r="R40" s="273">
        <v>6</v>
      </c>
      <c r="S40" s="272" t="str">
        <v>0</v>
      </c>
      <c r="T40" s="272">
        <v>8</v>
      </c>
      <c r="U40" s="272" t="str">
        <v xml:space="preserve"> </v>
      </c>
      <c r="V40" s="274">
        <f>IF(COUNTIF(V6:V37,4)=0,"0",COUNTIF(V6:V37,4))</f>
        <v>2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5</v>
      </c>
      <c r="AA40" s="275">
        <f>IF(COUNTIF(AA6:AA37,4)=0," ",COUNTIF(AA6:AA37,4))</f>
        <v>2</v>
      </c>
      <c r="AB40" s="275" t="str">
        <f>IF(COUNTIF(AB6:AB37,4)=0," ",COUNTIF(AB6:AB37,4))</f>
        <v xml:space="preserve"> 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1">IF(COUNTIF(AG6:AG37,4)=0,"0",COUNTIF(AG6:AG37,4))</f>
        <v>0</v>
      </c>
      <c r="AH40" s="275" t="str">
        <f t="shared" si="31"/>
        <v>0</v>
      </c>
      <c r="AI40" s="275">
        <f t="shared" si="31"/>
        <v>9</v>
      </c>
      <c r="AJ40" s="275">
        <f t="shared" si="31"/>
        <v>8</v>
      </c>
      <c r="AK40" s="275">
        <f t="shared" si="31"/>
        <v>10</v>
      </c>
      <c r="AL40" s="275">
        <f t="shared" si="31"/>
        <v>5</v>
      </c>
      <c r="AM40" s="275" t="str">
        <f t="shared" si="31"/>
        <v>0</v>
      </c>
      <c r="AN40" s="275">
        <f t="shared" si="31"/>
        <v>11</v>
      </c>
      <c r="AO40" s="275">
        <f t="shared" si="31"/>
        <v>11</v>
      </c>
      <c r="AP40" s="275">
        <f t="shared" si="31"/>
        <v>9</v>
      </c>
      <c r="AQ40" s="275">
        <f t="shared" si="31"/>
        <v>10</v>
      </c>
      <c r="AR40" s="275">
        <f t="shared" si="31"/>
        <v>4</v>
      </c>
      <c r="AS40" s="275">
        <f t="shared" si="31"/>
        <v>6</v>
      </c>
      <c r="AT40" s="275" t="str">
        <f t="shared" si="31"/>
        <v>0</v>
      </c>
      <c r="AU40" s="275">
        <f t="shared" si="31"/>
        <v>8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 t="str">
        <v>0</v>
      </c>
      <c r="J41" s="281">
        <v>4</v>
      </c>
      <c r="K41" s="281">
        <v>11</v>
      </c>
      <c r="L41" s="281" t="str">
        <v>0</v>
      </c>
      <c r="M41" s="281">
        <v>4</v>
      </c>
      <c r="N41" s="281">
        <v>7</v>
      </c>
      <c r="O41" s="282">
        <v>5</v>
      </c>
      <c r="P41" s="282">
        <v>5</v>
      </c>
      <c r="Q41" s="282">
        <v>1</v>
      </c>
      <c r="R41" s="282">
        <v>10</v>
      </c>
      <c r="S41" s="281" t="str">
        <v>0</v>
      </c>
      <c r="T41" s="281">
        <v>7</v>
      </c>
      <c r="U41" s="281" t="str">
        <v xml:space="preserve"> </v>
      </c>
      <c r="V41" s="283">
        <f>IF(COUNTIF(V6:V37,3)=0,"0",COUNTIF(V6:V37,3))</f>
        <v>12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3</v>
      </c>
      <c r="AA41" s="284">
        <f>IF(COUNTIF(AA6:AA37,3)=0," ",COUNTIF(AA6:AA37,3))</f>
        <v>4</v>
      </c>
      <c r="AB41" s="284">
        <f>IF(COUNTIF(AB6:AB37,3)=0," ",COUNTIF(AB6:AB37,3))</f>
        <v>4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2">IF(COUNTIF(AG6:AG37,3)=0,"0",COUNTIF(AG6:AG37,3))</f>
        <v>0</v>
      </c>
      <c r="AH41" s="284" t="str">
        <f t="shared" si="32"/>
        <v>0</v>
      </c>
      <c r="AI41" s="284" t="str">
        <f t="shared" si="32"/>
        <v>0</v>
      </c>
      <c r="AJ41" s="284" t="str">
        <f t="shared" si="32"/>
        <v>0</v>
      </c>
      <c r="AK41" s="284">
        <f t="shared" si="32"/>
        <v>4</v>
      </c>
      <c r="AL41" s="284">
        <f t="shared" si="32"/>
        <v>11</v>
      </c>
      <c r="AM41" s="284" t="str">
        <f t="shared" si="32"/>
        <v>0</v>
      </c>
      <c r="AN41" s="284">
        <f t="shared" si="32"/>
        <v>4</v>
      </c>
      <c r="AO41" s="284">
        <f t="shared" si="32"/>
        <v>7</v>
      </c>
      <c r="AP41" s="284">
        <f t="shared" si="32"/>
        <v>5</v>
      </c>
      <c r="AQ41" s="284">
        <f t="shared" si="32"/>
        <v>5</v>
      </c>
      <c r="AR41" s="284">
        <f t="shared" si="32"/>
        <v>1</v>
      </c>
      <c r="AS41" s="284">
        <f t="shared" si="32"/>
        <v>10</v>
      </c>
      <c r="AT41" s="284" t="str">
        <f t="shared" si="32"/>
        <v>0</v>
      </c>
      <c r="AU41" s="284">
        <f t="shared" si="32"/>
        <v>7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2</v>
      </c>
      <c r="P42" s="102">
        <v>0</v>
      </c>
      <c r="Q42" s="102">
        <v>0</v>
      </c>
      <c r="R42" s="102">
        <v>2</v>
      </c>
      <c r="S42" s="85">
        <v>0</v>
      </c>
      <c r="T42" s="85">
        <v>0</v>
      </c>
      <c r="U42" s="85">
        <v>0</v>
      </c>
      <c r="V42" s="245">
        <f>IF(COUNTIF(V6:V37,2)=0,"0",COUNTIF(V6:V37,2))</f>
        <v>4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2</v>
      </c>
      <c r="AA42" s="245">
        <f>IF(COUNTIF(AA6:AA37,2)=0," ",COUNTIF(AA6:AA37,2))</f>
        <v>1</v>
      </c>
      <c r="AB42" s="245">
        <f>IF(COUNTIF(AB6:AB37,2)=0," ",COUNTIF(AB6:AB37,2))</f>
        <v>7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3">COUNTIF(AG6:AG36,2)+COUNTIF(AG6:AG36,"д")</f>
        <v>0</v>
      </c>
      <c r="AH42" s="245">
        <f t="shared" si="33"/>
        <v>0</v>
      </c>
      <c r="AI42" s="245">
        <f t="shared" si="33"/>
        <v>0</v>
      </c>
      <c r="AJ42" s="245">
        <f t="shared" si="33"/>
        <v>0</v>
      </c>
      <c r="AK42" s="245">
        <f t="shared" si="33"/>
        <v>0</v>
      </c>
      <c r="AL42" s="245">
        <f t="shared" si="33"/>
        <v>0</v>
      </c>
      <c r="AM42" s="245">
        <f t="shared" si="33"/>
        <v>0</v>
      </c>
      <c r="AN42" s="245">
        <f t="shared" si="33"/>
        <v>0</v>
      </c>
      <c r="AO42" s="245">
        <f t="shared" si="33"/>
        <v>0</v>
      </c>
      <c r="AP42" s="245">
        <f t="shared" si="33"/>
        <v>2</v>
      </c>
      <c r="AQ42" s="245">
        <f t="shared" si="33"/>
        <v>0</v>
      </c>
      <c r="AR42" s="245">
        <f t="shared" si="33"/>
        <v>0</v>
      </c>
      <c r="AS42" s="245">
        <f t="shared" si="33"/>
        <v>2</v>
      </c>
      <c r="AT42" s="245">
        <f t="shared" si="33"/>
        <v>0</v>
      </c>
      <c r="AU42" s="245">
        <f t="shared" si="33"/>
        <v>0</v>
      </c>
      <c r="AV42" s="245">
        <f t="shared" si="33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1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4">COUNTBLANK(V6:V26)</f>
        <v>0</v>
      </c>
      <c r="W43" s="245">
        <f t="shared" si="34"/>
        <v>0</v>
      </c>
      <c r="X43" s="245">
        <f t="shared" si="34"/>
        <v>0</v>
      </c>
      <c r="Y43" s="245">
        <f t="shared" si="34"/>
        <v>0</v>
      </c>
      <c r="Z43" s="245">
        <f t="shared" si="34"/>
        <v>0</v>
      </c>
      <c r="AA43" s="245">
        <f t="shared" si="34"/>
        <v>0</v>
      </c>
      <c r="AB43" s="245">
        <f t="shared" si="34"/>
        <v>0</v>
      </c>
      <c r="AC43" s="245"/>
      <c r="AD43" s="245">
        <f>COUNTBLANK(AD6:AD27)</f>
        <v>1</v>
      </c>
      <c r="AE43" s="290" t="str">
        <f>IF(COUNTIF(AE6:AE37,"б")=0," ",COUNTIF(AE6:AE37,"б"))</f>
        <v xml:space="preserve"> </v>
      </c>
      <c r="AF43" s="291">
        <f t="shared" ref="AF43:BK43" si="35">IF(COUNTIF(AF6:AF37,"б")=0+COUNTIF(AF6:AF37,"а")=0,"0",COUNTIF(AF6:AF37,"б")+COUNTIF(AF6:AF37,"а"))</f>
        <v>0</v>
      </c>
      <c r="AG43" s="291">
        <f t="shared" si="35"/>
        <v>0</v>
      </c>
      <c r="AH43" s="291">
        <f t="shared" si="35"/>
        <v>0</v>
      </c>
      <c r="AI43" s="291">
        <f t="shared" si="35"/>
        <v>0</v>
      </c>
      <c r="AJ43" s="291">
        <f t="shared" si="35"/>
        <v>0</v>
      </c>
      <c r="AK43" s="291">
        <f t="shared" si="35"/>
        <v>1</v>
      </c>
      <c r="AL43" s="291">
        <f t="shared" si="35"/>
        <v>0</v>
      </c>
      <c r="AM43" s="291">
        <f t="shared" si="35"/>
        <v>0</v>
      </c>
      <c r="AN43" s="291">
        <f t="shared" si="35"/>
        <v>0</v>
      </c>
      <c r="AO43" s="291">
        <f t="shared" si="35"/>
        <v>0</v>
      </c>
      <c r="AP43" s="291">
        <f t="shared" si="35"/>
        <v>0</v>
      </c>
      <c r="AQ43" s="291">
        <f t="shared" si="35"/>
        <v>0</v>
      </c>
      <c r="AR43" s="291">
        <f t="shared" si="35"/>
        <v>0</v>
      </c>
      <c r="AS43" s="291">
        <f t="shared" si="35"/>
        <v>0</v>
      </c>
      <c r="AT43" s="291">
        <f t="shared" si="35"/>
        <v>0</v>
      </c>
      <c r="AU43" s="291">
        <f t="shared" si="35"/>
        <v>0</v>
      </c>
      <c r="AV43" s="291">
        <f t="shared" si="35"/>
        <v>0</v>
      </c>
      <c r="AW43" s="291">
        <f t="shared" si="35"/>
        <v>0</v>
      </c>
      <c r="AX43" s="291">
        <f t="shared" si="35"/>
        <v>0</v>
      </c>
      <c r="AY43" s="291">
        <f t="shared" si="35"/>
        <v>0</v>
      </c>
      <c r="AZ43" s="291">
        <f t="shared" si="35"/>
        <v>0</v>
      </c>
      <c r="BA43" s="291">
        <f t="shared" si="35"/>
        <v>0</v>
      </c>
      <c r="BB43" s="291">
        <f t="shared" si="35"/>
        <v>0</v>
      </c>
      <c r="BC43" s="291">
        <f t="shared" si="35"/>
        <v>0</v>
      </c>
      <c r="BD43" s="291">
        <f t="shared" si="35"/>
        <v>0</v>
      </c>
      <c r="BE43" s="291">
        <f t="shared" si="35"/>
        <v>0</v>
      </c>
      <c r="BF43" s="291">
        <f t="shared" si="35"/>
        <v>0</v>
      </c>
      <c r="BG43" s="291">
        <f t="shared" si="35"/>
        <v>0</v>
      </c>
      <c r="BH43" s="291">
        <f t="shared" si="35"/>
        <v>0</v>
      </c>
      <c r="BI43" s="291">
        <f t="shared" si="35"/>
        <v>0</v>
      </c>
      <c r="BJ43" s="291">
        <f t="shared" si="35"/>
        <v>0</v>
      </c>
      <c r="BK43" s="291">
        <f t="shared" si="35"/>
        <v>0</v>
      </c>
      <c r="BL43" s="291">
        <f t="shared" ref="BL43:CB43" si="36">IF(COUNTIF(BL6:BL37,"б")=0+COUNTIF(BL6:BL37,"а")=0,"0",COUNTIF(BL6:BL37,"б")+COUNTIF(BL6:BL37,"а"))</f>
        <v>0</v>
      </c>
      <c r="BM43" s="291">
        <f t="shared" si="36"/>
        <v>0</v>
      </c>
      <c r="BN43" s="291">
        <f t="shared" si="36"/>
        <v>0</v>
      </c>
      <c r="BO43" s="291">
        <f t="shared" si="36"/>
        <v>0</v>
      </c>
      <c r="BP43" s="291">
        <f t="shared" si="36"/>
        <v>0</v>
      </c>
      <c r="BQ43" s="291">
        <f t="shared" si="36"/>
        <v>0</v>
      </c>
      <c r="BR43" s="291">
        <f t="shared" si="36"/>
        <v>0</v>
      </c>
      <c r="BS43" s="291">
        <f t="shared" si="36"/>
        <v>0</v>
      </c>
      <c r="BT43" s="291">
        <f t="shared" si="36"/>
        <v>0</v>
      </c>
      <c r="BU43" s="291">
        <f t="shared" si="36"/>
        <v>0</v>
      </c>
      <c r="BV43" s="291">
        <f t="shared" si="36"/>
        <v>0</v>
      </c>
      <c r="BW43" s="291">
        <f t="shared" si="36"/>
        <v>0</v>
      </c>
      <c r="BX43" s="291">
        <f t="shared" si="36"/>
        <v>0</v>
      </c>
      <c r="BY43" s="291">
        <f t="shared" si="36"/>
        <v>0</v>
      </c>
      <c r="BZ43" s="291">
        <f t="shared" si="36"/>
        <v>0</v>
      </c>
      <c r="CA43" s="291">
        <f t="shared" si="36"/>
        <v>0</v>
      </c>
      <c r="CB43" s="291">
        <f t="shared" si="36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21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7">IF(COUNTIF(AG6:AG37,"з")=0,"0",COUNTIF(AG6:AG37,"з"))</f>
        <v>0</v>
      </c>
      <c r="AH44" s="245">
        <f t="shared" si="37"/>
        <v>21</v>
      </c>
      <c r="AI44" s="245" t="str">
        <f t="shared" si="37"/>
        <v>0</v>
      </c>
      <c r="AJ44" s="245" t="str">
        <f t="shared" si="37"/>
        <v>0</v>
      </c>
      <c r="AK44" s="245" t="str">
        <f t="shared" si="37"/>
        <v>0</v>
      </c>
      <c r="AL44" s="245" t="str">
        <f t="shared" si="37"/>
        <v>0</v>
      </c>
      <c r="AM44" s="245" t="str">
        <f t="shared" si="37"/>
        <v>0</v>
      </c>
      <c r="AN44" s="245" t="str">
        <f t="shared" si="37"/>
        <v>0</v>
      </c>
      <c r="AO44" s="245" t="str">
        <f t="shared" si="37"/>
        <v>0</v>
      </c>
      <c r="AP44" s="245" t="str">
        <f t="shared" si="37"/>
        <v>0</v>
      </c>
      <c r="AQ44" s="245" t="str">
        <f t="shared" si="37"/>
        <v>0</v>
      </c>
      <c r="AR44" s="245" t="str">
        <f t="shared" si="37"/>
        <v>0</v>
      </c>
      <c r="AS44" s="245" t="str">
        <f t="shared" si="37"/>
        <v>0</v>
      </c>
      <c r="AT44" s="245" t="str">
        <f t="shared" si="37"/>
        <v>0</v>
      </c>
      <c r="AU44" s="245" t="str">
        <f t="shared" si="37"/>
        <v>0</v>
      </c>
      <c r="AV44" s="245" t="str">
        <f t="shared" si="37"/>
        <v>0</v>
      </c>
      <c r="AW44" s="245" t="str">
        <f t="shared" si="37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8">IF(COUNTIF(AG6:AG37,"н")=0,"0",COUNTIF(AG6:AG37,"н"))</f>
        <v>0</v>
      </c>
      <c r="AH45" s="245" t="str">
        <f t="shared" si="38"/>
        <v>0</v>
      </c>
      <c r="AI45" s="245" t="str">
        <f t="shared" si="38"/>
        <v>0</v>
      </c>
      <c r="AJ45" s="245" t="str">
        <f t="shared" si="38"/>
        <v>0</v>
      </c>
      <c r="AK45" s="245" t="str">
        <f t="shared" si="38"/>
        <v>0</v>
      </c>
      <c r="AL45" s="245" t="str">
        <f t="shared" si="38"/>
        <v>0</v>
      </c>
      <c r="AM45" s="245" t="str">
        <f t="shared" si="38"/>
        <v>0</v>
      </c>
      <c r="AN45" s="245" t="str">
        <f t="shared" si="38"/>
        <v>0</v>
      </c>
      <c r="AO45" s="245" t="str">
        <f t="shared" si="38"/>
        <v>0</v>
      </c>
      <c r="AP45" s="245" t="str">
        <f t="shared" si="38"/>
        <v>0</v>
      </c>
      <c r="AQ45" s="245" t="str">
        <f t="shared" si="38"/>
        <v>0</v>
      </c>
      <c r="AR45" s="245" t="str">
        <f t="shared" si="38"/>
        <v>0</v>
      </c>
      <c r="AS45" s="245" t="str">
        <f t="shared" si="38"/>
        <v>0</v>
      </c>
      <c r="AT45" s="245" t="str">
        <f t="shared" si="38"/>
        <v>0</v>
      </c>
      <c r="AU45" s="245" t="str">
        <f t="shared" si="38"/>
        <v>0</v>
      </c>
      <c r="AV45" s="245" t="str">
        <f t="shared" si="38"/>
        <v>0</v>
      </c>
      <c r="AW45" s="245" t="str">
        <f t="shared" si="38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9605" priority="5" operator="equal">
      <formula>4</formula>
    </cfRule>
    <cfRule type="cellIs" dxfId="9604" priority="6" operator="equal">
      <formula>3</formula>
    </cfRule>
  </conditionalFormatting>
  <conditionalFormatting sqref="Z5:AC5 W40:AF43 AE6:AE39 W39 R31:V45 F34:Q45 AG43:CB43 W44:AW45 AG6:AW42 R6:S30 V6:V30 G6:Q31">
    <cfRule type="cellIs" dxfId="9603" priority="7" operator="equal">
      <formula>5</formula>
    </cfRule>
    <cfRule type="cellIs" dxfId="9602" priority="8" operator="equal">
      <formula>4</formula>
    </cfRule>
    <cfRule type="cellIs" dxfId="9601" priority="9" operator="equal">
      <formula>3</formula>
    </cfRule>
  </conditionalFormatting>
  <conditionalFormatting sqref="AF6:AF37">
    <cfRule type="expression" dxfId="9600" priority="10">
      <formula>VALUE(RIGHT(AF6))&gt;AE6</formula>
    </cfRule>
    <cfRule type="expression" dxfId="9599" priority="11">
      <formula>EXACT(RIGHT(AF6,3),"зач")</formula>
    </cfRule>
  </conditionalFormatting>
  <conditionalFormatting sqref="AE3:AJ4 V3:AC4">
    <cfRule type="expression" dxfId="9598" priority="12">
      <formula>$D$1&lt;V3</formula>
    </cfRule>
    <cfRule type="expression" dxfId="9597" priority="13">
      <formula>$D$1&gt;V3</formula>
    </cfRule>
  </conditionalFormatting>
  <conditionalFormatting sqref="F6:F31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17:U30 U6:U16">
    <cfRule type="cellIs" dxfId="9596" priority="17" operator="equal">
      <formula>5</formula>
    </cfRule>
    <cfRule type="cellIs" dxfId="9595" priority="18" operator="equal">
      <formula>4</formula>
    </cfRule>
    <cfRule type="cellIs" priority="19" operator="equal">
      <formula>3</formula>
    </cfRule>
  </conditionalFormatting>
  <conditionalFormatting sqref="T3">
    <cfRule type="expression" priority="20">
      <formula>$D$4&lt;T3</formula>
    </cfRule>
    <cfRule type="expression" priority="21">
      <formula>$D$4&gt;T3</formula>
    </cfRule>
  </conditionalFormatting>
  <conditionalFormatting sqref="T3">
    <cfRule type="expression" priority="22">
      <formula>$D$1&lt;T3</formula>
    </cfRule>
    <cfRule type="expression" priority="23">
      <formula>$D$1&gt;T3</formula>
    </cfRule>
  </conditionalFormatting>
  <conditionalFormatting sqref="U3">
    <cfRule type="expression" priority="24">
      <formula>$D$1&lt;U3</formula>
    </cfRule>
    <cfRule type="expression" dxfId="9594" priority="25">
      <formula>$D$1&gt;U3</formula>
    </cfRule>
  </conditionalFormatting>
  <conditionalFormatting sqref="U3">
    <cfRule type="expression" dxfId="9593" priority="26">
      <formula>$D$4&lt;U3</formula>
    </cfRule>
    <cfRule type="expression" dxfId="9592" priority="27">
      <formula>$D$4&gt;U3</formula>
    </cfRule>
  </conditionalFormatting>
  <conditionalFormatting sqref="U4">
    <cfRule type="expression" dxfId="9591" priority="28">
      <formula>$D$4&lt;U4</formula>
    </cfRule>
    <cfRule type="expression" dxfId="9590" priority="29">
      <formula>$D$4&gt;U4</formula>
    </cfRule>
  </conditionalFormatting>
  <conditionalFormatting sqref="U4">
    <cfRule type="expression" dxfId="9589" priority="30">
      <formula>$D$1&lt;U4</formula>
    </cfRule>
    <cfRule type="expression" priority="31">
      <formula>$D$1&gt;U4</formula>
    </cfRule>
  </conditionalFormatting>
  <conditionalFormatting sqref="U4">
    <cfRule type="expression" priority="32">
      <formula>$D$4&lt;U4</formula>
    </cfRule>
    <cfRule type="expression" priority="33">
      <formula>$D$4&gt;U4</formula>
    </cfRule>
  </conditionalFormatting>
  <conditionalFormatting sqref="U5">
    <cfRule type="cellIs" dxfId="9588" priority="34" operator="equal">
      <formula>5</formula>
    </cfRule>
    <cfRule type="cellIs" dxfId="9587" priority="35" operator="equal">
      <formula>4</formula>
    </cfRule>
    <cfRule type="cellIs" priority="36" operator="equal">
      <formula>3</formula>
    </cfRule>
  </conditionalFormatting>
  <conditionalFormatting sqref="R3:S3">
    <cfRule type="expression" priority="37">
      <formula>$D$1&lt;R3</formula>
    </cfRule>
    <cfRule type="expression" priority="38">
      <formula>$D$1&gt;R3</formula>
    </cfRule>
  </conditionalFormatting>
  <conditionalFormatting sqref="R4">
    <cfRule type="expression" dxfId="9586" priority="39">
      <formula>$D$1&lt;R4</formula>
    </cfRule>
    <cfRule type="expression" dxfId="9585" priority="40">
      <formula>$D$1&gt;R4</formula>
    </cfRule>
  </conditionalFormatting>
  <conditionalFormatting sqref="S5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S4">
    <cfRule type="expression" dxfId="9584" priority="44">
      <formula>$D$1&lt;S4</formula>
    </cfRule>
    <cfRule type="expression" dxfId="9583" priority="45">
      <formula>$D$1&gt;S4</formula>
    </cfRule>
  </conditionalFormatting>
  <conditionalFormatting sqref="R5">
    <cfRule type="cellIs" dxfId="9582" priority="46" operator="equal">
      <formula>5</formula>
    </cfRule>
    <cfRule type="cellIs" dxfId="9581" priority="47" operator="equal">
      <formula>4</formula>
    </cfRule>
    <cfRule type="cellIs" dxfId="9580" priority="48" operator="equal">
      <formula>3</formula>
    </cfRule>
  </conditionalFormatting>
  <conditionalFormatting sqref="S4">
    <cfRule type="expression" dxfId="9579" priority="49">
      <formula>$D$1&lt;S4</formula>
    </cfRule>
    <cfRule type="expression" priority="50">
      <formula>$D$1&gt;S4</formula>
    </cfRule>
  </conditionalFormatting>
  <conditionalFormatting sqref="R4">
    <cfRule type="expression" priority="51">
      <formula>$D$1&lt;R4</formula>
    </cfRule>
    <cfRule type="expression" priority="52">
      <formula>$D$1&gt;R4</formula>
    </cfRule>
  </conditionalFormatting>
  <conditionalFormatting sqref="R4">
    <cfRule type="expression" dxfId="9578" priority="53">
      <formula>$D$1&lt;R4</formula>
    </cfRule>
    <cfRule type="expression" dxfId="9577" priority="54">
      <formula>$D$1&gt;R4</formula>
    </cfRule>
  </conditionalFormatting>
  <conditionalFormatting sqref="S4">
    <cfRule type="expression" dxfId="9576" priority="55">
      <formula>$D$1&lt;S4</formula>
    </cfRule>
    <cfRule type="expression" dxfId="9575" priority="56">
      <formula>$D$1&gt;S4</formula>
    </cfRule>
  </conditionalFormatting>
  <conditionalFormatting sqref="S4">
    <cfRule type="expression" priority="57">
      <formula>$D$1&lt;S4</formula>
    </cfRule>
    <cfRule type="expression" priority="58">
      <formula>$D$1&gt;S4</formula>
    </cfRule>
  </conditionalFormatting>
  <conditionalFormatting sqref="S4">
    <cfRule type="expression" priority="59">
      <formula>$D$1&lt;S4</formula>
    </cfRule>
    <cfRule type="expression" dxfId="9574" priority="60">
      <formula>$D$1&gt;S4</formula>
    </cfRule>
  </conditionalFormatting>
  <conditionalFormatting sqref="S4">
    <cfRule type="expression" dxfId="9573" priority="61">
      <formula>$D$1&lt;S4</formula>
    </cfRule>
    <cfRule type="expression" priority="62">
      <formula>$D$1&gt;S4</formula>
    </cfRule>
  </conditionalFormatting>
  <conditionalFormatting sqref="Q5">
    <cfRule type="cellIs" priority="63" operator="equal">
      <formula>5</formula>
    </cfRule>
    <cfRule type="cellIs" priority="64" operator="equal">
      <formula>4</formula>
    </cfRule>
    <cfRule type="cellIs" priority="65" operator="equal">
      <formula>3</formula>
    </cfRule>
  </conditionalFormatting>
  <conditionalFormatting sqref="Q3:Q4">
    <cfRule type="expression" priority="66">
      <formula>$D$1&lt;Q3</formula>
    </cfRule>
    <cfRule type="expression" priority="67">
      <formula>$D$1&gt;Q3</formula>
    </cfRule>
  </conditionalFormatting>
  <conditionalFormatting sqref="Q5">
    <cfRule type="cellIs" dxfId="9572" priority="68" operator="equal">
      <formula>5</formula>
    </cfRule>
    <cfRule type="cellIs" dxfId="9571" priority="69" operator="equal">
      <formula>4</formula>
    </cfRule>
    <cfRule type="cellIs" dxfId="9570" priority="70" operator="equal">
      <formula>3</formula>
    </cfRule>
  </conditionalFormatting>
  <conditionalFormatting sqref="Q3:Q4">
    <cfRule type="expression" dxfId="9569" priority="71">
      <formula>$D$1&lt;Q3</formula>
    </cfRule>
    <cfRule type="expression" dxfId="9568" priority="72">
      <formula>$D$1&gt;Q3</formula>
    </cfRule>
  </conditionalFormatting>
  <conditionalFormatting sqref="Q5">
    <cfRule type="cellIs" dxfId="9567" priority="73" operator="equal">
      <formula>5</formula>
    </cfRule>
    <cfRule type="cellIs" dxfId="9566" priority="74" operator="equal">
      <formula>4</formula>
    </cfRule>
    <cfRule type="cellIs" dxfId="9565" priority="75" operator="equal">
      <formula>3</formula>
    </cfRule>
  </conditionalFormatting>
  <conditionalFormatting sqref="Q3:Q4">
    <cfRule type="expression" dxfId="9564" priority="76">
      <formula>$D$1&lt;Q3</formula>
    </cfRule>
    <cfRule type="expression" dxfId="9563" priority="77">
      <formula>$D$1&gt;Q3</formula>
    </cfRule>
  </conditionalFormatting>
  <conditionalFormatting sqref="Q4">
    <cfRule type="expression" dxfId="9562" priority="78">
      <formula>$D$1&lt;Q4</formula>
    </cfRule>
    <cfRule type="expression" dxfId="9561" priority="79">
      <formula>$D$1&gt;Q4</formula>
    </cfRule>
  </conditionalFormatting>
  <conditionalFormatting sqref="Q4">
    <cfRule type="expression" dxfId="9560" priority="80">
      <formula>$D$1&lt;Q4</formula>
    </cfRule>
    <cfRule type="expression" dxfId="9559" priority="81">
      <formula>$D$1&gt;Q4</formula>
    </cfRule>
  </conditionalFormatting>
  <conditionalFormatting sqref="Q4">
    <cfRule type="expression" priority="82">
      <formula>$D$1&lt;Q4</formula>
    </cfRule>
    <cfRule type="expression" priority="83">
      <formula>$D$1&gt;Q4</formula>
    </cfRule>
  </conditionalFormatting>
  <conditionalFormatting sqref="Q5">
    <cfRule type="cellIs" priority="84" operator="equal">
      <formula>5</formula>
    </cfRule>
    <cfRule type="cellIs" dxfId="9558" priority="85" operator="equal">
      <formula>4</formula>
    </cfRule>
    <cfRule type="cellIs" dxfId="9557" priority="86" operator="equal">
      <formula>3</formula>
    </cfRule>
  </conditionalFormatting>
  <conditionalFormatting sqref="Q4">
    <cfRule type="expression" dxfId="9556" priority="87">
      <formula>$D$1&lt;Q4</formula>
    </cfRule>
    <cfRule type="expression" dxfId="9555" priority="88">
      <formula>$D$1&gt;Q4</formula>
    </cfRule>
  </conditionalFormatting>
  <conditionalFormatting sqref="Q5">
    <cfRule type="cellIs" dxfId="9554" priority="89" operator="equal">
      <formula>5</formula>
    </cfRule>
    <cfRule type="cellIs" dxfId="9553" priority="90" operator="equal">
      <formula>4</formula>
    </cfRule>
    <cfRule type="cellIs" dxfId="9552" priority="91" operator="equal">
      <formula>3</formula>
    </cfRule>
  </conditionalFormatting>
  <conditionalFormatting sqref="Q3:Q4">
    <cfRule type="expression" dxfId="9551" priority="92">
      <formula>$D$1&lt;Q3</formula>
    </cfRule>
    <cfRule type="expression" dxfId="9550" priority="93">
      <formula>$D$1&gt;Q3</formula>
    </cfRule>
  </conditionalFormatting>
  <conditionalFormatting sqref="Q5">
    <cfRule type="cellIs" dxfId="9549" priority="94" operator="equal">
      <formula>5</formula>
    </cfRule>
    <cfRule type="cellIs" dxfId="9548" priority="95" operator="equal">
      <formula>4</formula>
    </cfRule>
    <cfRule type="cellIs" dxfId="9547" priority="96" operator="equal">
      <formula>3</formula>
    </cfRule>
  </conditionalFormatting>
  <conditionalFormatting sqref="Q3:Q4">
    <cfRule type="expression" priority="97">
      <formula>$D$1&lt;Q3</formula>
    </cfRule>
    <cfRule type="expression" priority="98">
      <formula>$D$1&gt;Q3</formula>
    </cfRule>
  </conditionalFormatting>
  <conditionalFormatting sqref="Q5">
    <cfRule type="cellIs" priority="99" operator="equal">
      <formula>5</formula>
    </cfRule>
    <cfRule type="cellIs" dxfId="9546" priority="100" operator="equal">
      <formula>4</formula>
    </cfRule>
    <cfRule type="cellIs" dxfId="9545" priority="101" operator="equal">
      <formula>3</formula>
    </cfRule>
  </conditionalFormatting>
  <conditionalFormatting sqref="Q4">
    <cfRule type="expression" dxfId="9544" priority="102">
      <formula>$D$1&lt;Q4</formula>
    </cfRule>
    <cfRule type="expression" dxfId="9543" priority="103">
      <formula>$D$1&gt;Q4</formula>
    </cfRule>
  </conditionalFormatting>
  <conditionalFormatting sqref="Q4">
    <cfRule type="expression" priority="104">
      <formula>$D$1&lt;Q4</formula>
    </cfRule>
    <cfRule type="expression" priority="105">
      <formula>$D$1&gt;Q4</formula>
    </cfRule>
  </conditionalFormatting>
  <conditionalFormatting sqref="Q4">
    <cfRule type="expression" priority="106">
      <formula>$D$1&lt;Q4</formula>
    </cfRule>
    <cfRule type="expression" dxfId="9542" priority="107">
      <formula>$D$1&gt;Q4</formula>
    </cfRule>
  </conditionalFormatting>
  <conditionalFormatting sqref="Q4">
    <cfRule type="expression" dxfId="9541" priority="108">
      <formula>$D$1&lt;Q4</formula>
    </cfRule>
    <cfRule type="expression" dxfId="9540" priority="109">
      <formula>$D$1&gt;Q4</formula>
    </cfRule>
  </conditionalFormatting>
  <conditionalFormatting sqref="Q4">
    <cfRule type="expression" dxfId="9539" priority="110">
      <formula>$D$1&lt;Q4</formula>
    </cfRule>
    <cfRule type="expression" dxfId="9538" priority="111">
      <formula>$D$1&gt;Q4</formula>
    </cfRule>
  </conditionalFormatting>
  <conditionalFormatting sqref="Q4">
    <cfRule type="expression" dxfId="9537" priority="112">
      <formula>$D$1&lt;Q4</formula>
    </cfRule>
    <cfRule type="expression" dxfId="9536" priority="113">
      <formula>$D$1&gt;Q4</formula>
    </cfRule>
  </conditionalFormatting>
  <conditionalFormatting sqref="Q4">
    <cfRule type="expression" dxfId="9535" priority="114">
      <formula>$D$1&lt;Q4</formula>
    </cfRule>
    <cfRule type="expression" dxfId="9534" priority="115">
      <formula>$D$1&gt;Q4</formula>
    </cfRule>
  </conditionalFormatting>
  <conditionalFormatting sqref="Q4">
    <cfRule type="expression" dxfId="9533" priority="116">
      <formula>$D$1&lt;Q4</formula>
    </cfRule>
    <cfRule type="expression" dxfId="9532" priority="117">
      <formula>$D$1&gt;Q4</formula>
    </cfRule>
  </conditionalFormatting>
  <conditionalFormatting sqref="Q4">
    <cfRule type="expression" dxfId="9531" priority="118">
      <formula>$D$1&lt;Q4</formula>
    </cfRule>
    <cfRule type="expression" dxfId="9530" priority="119">
      <formula>$D$1&gt;Q4</formula>
    </cfRule>
  </conditionalFormatting>
  <conditionalFormatting sqref="Q5">
    <cfRule type="cellIs" dxfId="9529" priority="120" operator="equal">
      <formula>5</formula>
    </cfRule>
    <cfRule type="cellIs" dxfId="9528" priority="121" operator="equal">
      <formula>4</formula>
    </cfRule>
    <cfRule type="cellIs" dxfId="9527" priority="122" operator="equal">
      <formula>3</formula>
    </cfRule>
  </conditionalFormatting>
  <conditionalFormatting sqref="Q3:Q4">
    <cfRule type="expression" dxfId="9526" priority="123">
      <formula>$D$1&lt;Q3</formula>
    </cfRule>
    <cfRule type="expression" dxfId="9525" priority="124">
      <formula>$D$1&gt;Q3</formula>
    </cfRule>
  </conditionalFormatting>
  <conditionalFormatting sqref="Q5">
    <cfRule type="cellIs" dxfId="9524" priority="125" operator="equal">
      <formula>5</formula>
    </cfRule>
    <cfRule type="cellIs" dxfId="9523" priority="126" operator="equal">
      <formula>4</formula>
    </cfRule>
    <cfRule type="cellIs" dxfId="9522" priority="127" operator="equal">
      <formula>3</formula>
    </cfRule>
  </conditionalFormatting>
  <conditionalFormatting sqref="Q4">
    <cfRule type="expression" dxfId="9521" priority="128">
      <formula>$D$1&lt;Q4</formula>
    </cfRule>
    <cfRule type="expression" dxfId="9520" priority="129">
      <formula>$D$1&gt;Q4</formula>
    </cfRule>
  </conditionalFormatting>
  <conditionalFormatting sqref="Q5">
    <cfRule type="cellIs" priority="130" operator="equal">
      <formula>5</formula>
    </cfRule>
    <cfRule type="cellIs" priority="131" operator="equal">
      <formula>4</formula>
    </cfRule>
    <cfRule type="cellIs" priority="132" operator="equal">
      <formula>3</formula>
    </cfRule>
  </conditionalFormatting>
  <conditionalFormatting sqref="Q4">
    <cfRule type="expression" priority="133">
      <formula>$D$1&lt;Q4</formula>
    </cfRule>
    <cfRule type="expression" priority="134">
      <formula>$D$1&gt;Q4</formula>
    </cfRule>
  </conditionalFormatting>
  <conditionalFormatting sqref="Q4">
    <cfRule type="expression" priority="135">
      <formula>$D$1&lt;Q4</formula>
    </cfRule>
    <cfRule type="expression" dxfId="9519" priority="136">
      <formula>$D$1&gt;Q4</formula>
    </cfRule>
  </conditionalFormatting>
  <conditionalFormatting sqref="Q4">
    <cfRule type="expression" dxfId="9518" priority="137">
      <formula>$D$1&lt;Q4</formula>
    </cfRule>
    <cfRule type="expression" priority="138">
      <formula>$D$1&gt;Q4</formula>
    </cfRule>
  </conditionalFormatting>
  <conditionalFormatting sqref="Q4">
    <cfRule type="expression" priority="139">
      <formula>$D$1&lt;Q4</formula>
    </cfRule>
    <cfRule type="expression" priority="140">
      <formula>$D$1&gt;Q4</formula>
    </cfRule>
  </conditionalFormatting>
  <conditionalFormatting sqref="Q4">
    <cfRule type="expression" dxfId="9517" priority="141">
      <formula>$D$1&lt;Q4</formula>
    </cfRule>
    <cfRule type="expression" dxfId="9516" priority="142">
      <formula>$D$1&gt;Q4</formula>
    </cfRule>
  </conditionalFormatting>
  <conditionalFormatting sqref="Q4">
    <cfRule type="expression" dxfId="9515" priority="143">
      <formula>$D$1&lt;Q4</formula>
    </cfRule>
    <cfRule type="expression" dxfId="9514" priority="144">
      <formula>$D$1&gt;Q4</formula>
    </cfRule>
  </conditionalFormatting>
  <conditionalFormatting sqref="Q4">
    <cfRule type="expression" priority="145">
      <formula>$D$1&lt;Q4</formula>
    </cfRule>
    <cfRule type="expression" priority="146">
      <formula>$D$1&gt;Q4</formula>
    </cfRule>
  </conditionalFormatting>
  <conditionalFormatting sqref="Q4">
    <cfRule type="expression" priority="147">
      <formula>$D$1&lt;Q4</formula>
    </cfRule>
    <cfRule type="expression" dxfId="9513" priority="148">
      <formula>$D$1&gt;Q4</formula>
    </cfRule>
  </conditionalFormatting>
  <conditionalFormatting sqref="Q4">
    <cfRule type="expression" dxfId="9512" priority="149">
      <formula>$D$1&lt;Q4</formula>
    </cfRule>
    <cfRule type="expression" priority="150">
      <formula>$D$1&gt;Q4</formula>
    </cfRule>
  </conditionalFormatting>
  <conditionalFormatting sqref="Q4">
    <cfRule type="expression" priority="151">
      <formula>$D$1&lt;Q4</formula>
    </cfRule>
    <cfRule type="expression" priority="152">
      <formula>$D$1&gt;Q4</formula>
    </cfRule>
  </conditionalFormatting>
  <conditionalFormatting sqref="I5 N5:P5 K5">
    <cfRule type="cellIs" dxfId="9511" priority="153" operator="equal">
      <formula>5</formula>
    </cfRule>
    <cfRule type="cellIs" dxfId="9510" priority="154" operator="equal">
      <formula>4</formula>
    </cfRule>
    <cfRule type="cellIs" dxfId="9509" priority="155" operator="equal">
      <formula>3</formula>
    </cfRule>
  </conditionalFormatting>
  <conditionalFormatting sqref="H3:K3 M3:P3 I4 K4:L4 N4:P4">
    <cfRule type="expression" dxfId="9508" priority="156">
      <formula>$D$1&lt;H3</formula>
    </cfRule>
    <cfRule type="expression" dxfId="9507" priority="157">
      <formula>$D$1&gt;H3</formula>
    </cfRule>
  </conditionalFormatting>
  <conditionalFormatting sqref="P3:P4">
    <cfRule type="expression" dxfId="9506" priority="158">
      <formula>$D$1&lt;P3</formula>
    </cfRule>
    <cfRule type="expression" priority="159">
      <formula>$D$1&gt;P3</formula>
    </cfRule>
  </conditionalFormatting>
  <conditionalFormatting sqref="P4">
    <cfRule type="expression" priority="160">
      <formula>$D$1&lt;P4</formula>
    </cfRule>
    <cfRule type="expression" priority="161">
      <formula>$D$1&gt;P4</formula>
    </cfRule>
  </conditionalFormatting>
  <conditionalFormatting sqref="F4">
    <cfRule type="expression" dxfId="9505" priority="162">
      <formula>$D$1&lt;F4</formula>
    </cfRule>
    <cfRule type="expression" dxfId="9504" priority="163">
      <formula>$D$1&gt;F4</formula>
    </cfRule>
  </conditionalFormatting>
  <conditionalFormatting sqref="F4">
    <cfRule type="expression" dxfId="9503" priority="164">
      <formula>$D$1&lt;F4</formula>
    </cfRule>
    <cfRule type="expression" dxfId="9502" priority="165">
      <formula>$D$1&gt;F4</formula>
    </cfRule>
  </conditionalFormatting>
  <conditionalFormatting sqref="F4">
    <cfRule type="expression" dxfId="9501" priority="166">
      <formula>$D$1&lt;F4</formula>
    </cfRule>
    <cfRule type="expression" dxfId="9500" priority="167">
      <formula>$D$1&gt;F4</formula>
    </cfRule>
  </conditionalFormatting>
  <conditionalFormatting sqref="F4">
    <cfRule type="expression" dxfId="9499" priority="168">
      <formula>$D$1&lt;F4</formula>
    </cfRule>
    <cfRule type="expression" dxfId="9498" priority="169">
      <formula>$D$1&gt;F4</formula>
    </cfRule>
  </conditionalFormatting>
  <conditionalFormatting sqref="F4">
    <cfRule type="expression" priority="170">
      <formula>$D$1&lt;F4</formula>
    </cfRule>
    <cfRule type="expression" priority="171">
      <formula>$D$1&gt;F4</formula>
    </cfRule>
  </conditionalFormatting>
  <conditionalFormatting sqref="F4">
    <cfRule type="expression" priority="172">
      <formula>$D$1&lt;F4</formula>
    </cfRule>
    <cfRule type="expression" dxfId="9497" priority="173">
      <formula>$D$1&gt;F4</formula>
    </cfRule>
  </conditionalFormatting>
  <conditionalFormatting sqref="F5">
    <cfRule type="cellIs" dxfId="9496" priority="174" operator="equal">
      <formula>5</formula>
    </cfRule>
    <cfRule type="cellIs" dxfId="9495" priority="175" operator="equal">
      <formula>4</formula>
    </cfRule>
    <cfRule type="cellIs" dxfId="9494" priority="176" operator="equal">
      <formula>3</formula>
    </cfRule>
  </conditionalFormatting>
  <conditionalFormatting sqref="F3">
    <cfRule type="expression" priority="177">
      <formula>$D$1&lt;F3</formula>
    </cfRule>
    <cfRule type="expression" priority="178">
      <formula>$D$1&gt;F3</formula>
    </cfRule>
  </conditionalFormatting>
  <conditionalFormatting sqref="F5">
    <cfRule type="cellIs" priority="179" operator="equal">
      <formula>5</formula>
    </cfRule>
    <cfRule type="cellIs" dxfId="9493" priority="180" operator="equal">
      <formula>4</formula>
    </cfRule>
    <cfRule type="cellIs" dxfId="9492" priority="181" operator="equal">
      <formula>3</formula>
    </cfRule>
  </conditionalFormatting>
  <conditionalFormatting sqref="F3">
    <cfRule type="expression" dxfId="9491" priority="182">
      <formula>$D$1&lt;F3</formula>
    </cfRule>
    <cfRule type="expression" dxfId="9490" priority="183">
      <formula>$D$1&gt;F3</formula>
    </cfRule>
  </conditionalFormatting>
  <conditionalFormatting sqref="J3">
    <cfRule type="expression" priority="184">
      <formula>$D$1&lt;J3</formula>
    </cfRule>
    <cfRule type="expression" priority="185">
      <formula>$D$1&gt;J3</formula>
    </cfRule>
  </conditionalFormatting>
  <conditionalFormatting sqref="M3:N3 N4:P4">
    <cfRule type="expression" priority="186">
      <formula>$D$1&lt;M3</formula>
    </cfRule>
    <cfRule type="expression" dxfId="9489" priority="187">
      <formula>$D$1&gt;M3</formula>
    </cfRule>
  </conditionalFormatting>
  <conditionalFormatting sqref="N4:P4">
    <cfRule type="expression" dxfId="9488" priority="188">
      <formula>$D$1&lt;N4</formula>
    </cfRule>
    <cfRule type="expression" dxfId="9487" priority="189">
      <formula>$D$1&gt;N4</formula>
    </cfRule>
  </conditionalFormatting>
  <conditionalFormatting sqref="H3:I3 I4">
    <cfRule type="expression" dxfId="9486" priority="190">
      <formula>$D$1&lt;H3</formula>
    </cfRule>
    <cfRule type="expression" priority="191">
      <formula>$D$1&gt;H3</formula>
    </cfRule>
  </conditionalFormatting>
  <conditionalFormatting sqref="L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L4">
    <cfRule type="expression" priority="195">
      <formula>$D$1&lt;L4</formula>
    </cfRule>
    <cfRule type="expression" priority="196">
      <formula>$D$1&gt;L4</formula>
    </cfRule>
  </conditionalFormatting>
  <conditionalFormatting sqref="L4">
    <cfRule type="expression" dxfId="9485" priority="197">
      <formula>$D$1&lt;L4</formula>
    </cfRule>
    <cfRule type="expression" dxfId="9484" priority="198">
      <formula>$D$1&gt;L4</formula>
    </cfRule>
  </conditionalFormatting>
  <conditionalFormatting sqref="L4">
    <cfRule type="expression" dxfId="9483" priority="199">
      <formula>$D$1&lt;L4</formula>
    </cfRule>
    <cfRule type="expression" dxfId="9482" priority="200">
      <formula>$D$1&gt;L4</formula>
    </cfRule>
  </conditionalFormatting>
  <conditionalFormatting sqref="L4">
    <cfRule type="expression" priority="201">
      <formula>$D$1&lt;L4</formula>
    </cfRule>
    <cfRule type="expression" priority="202">
      <formula>$D$1&gt;L4</formula>
    </cfRule>
  </conditionalFormatting>
  <conditionalFormatting sqref="L4">
    <cfRule type="expression" priority="203">
      <formula>$D$1&lt;L4</formula>
    </cfRule>
    <cfRule type="expression" dxfId="9481" priority="204">
      <formula>$D$1&gt;L4</formula>
    </cfRule>
  </conditionalFormatting>
  <conditionalFormatting sqref="F5">
    <cfRule type="cellIs" dxfId="9480" priority="205" operator="equal">
      <formula>5</formula>
    </cfRule>
    <cfRule type="cellIs" dxfId="9479" priority="206" operator="equal">
      <formula>4</formula>
    </cfRule>
    <cfRule type="cellIs" dxfId="9478" priority="207" operator="equal">
      <formula>3</formula>
    </cfRule>
  </conditionalFormatting>
  <conditionalFormatting sqref="I5">
    <cfRule type="cellIs" dxfId="9477" priority="208" operator="equal">
      <formula>5</formula>
    </cfRule>
    <cfRule type="cellIs" dxfId="9476" priority="209" operator="equal">
      <formula>4</formula>
    </cfRule>
    <cfRule type="cellIs" dxfId="9475" priority="210" operator="equal">
      <formula>3</formula>
    </cfRule>
  </conditionalFormatting>
  <conditionalFormatting sqref="I4">
    <cfRule type="expression" dxfId="9474" priority="211">
      <formula>$D$1&lt;I4</formula>
    </cfRule>
    <cfRule type="expression" priority="212">
      <formula>$D$1&gt;I4</formula>
    </cfRule>
  </conditionalFormatting>
  <conditionalFormatting sqref="I5">
    <cfRule type="cellIs" priority="213" operator="equal">
      <formula>5</formula>
    </cfRule>
    <cfRule type="cellIs" priority="214" operator="equal">
      <formula>4</formula>
    </cfRule>
    <cfRule type="cellIs" dxfId="9473" priority="215" operator="equal">
      <formula>3</formula>
    </cfRule>
  </conditionalFormatting>
  <conditionalFormatting sqref="I4">
    <cfRule type="expression" dxfId="9472" priority="216">
      <formula>$D$1&lt;I4</formula>
    </cfRule>
    <cfRule type="expression" dxfId="9471" priority="217">
      <formula>$D$1&gt;I4</formula>
    </cfRule>
  </conditionalFormatting>
  <conditionalFormatting sqref="I5">
    <cfRule type="cellIs" dxfId="9470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I4">
    <cfRule type="expression" priority="221">
      <formula>$D$1&lt;I4</formula>
    </cfRule>
    <cfRule type="expression" dxfId="9469" priority="222">
      <formula>$D$1&gt;I4</formula>
    </cfRule>
  </conditionalFormatting>
  <conditionalFormatting sqref="I5">
    <cfRule type="cellIs" dxfId="9468" priority="223" operator="equal">
      <formula>5</formula>
    </cfRule>
    <cfRule type="cellIs" dxfId="9467" priority="224" operator="equal">
      <formula>4</formula>
    </cfRule>
    <cfRule type="cellIs" dxfId="9466" priority="225" operator="equal">
      <formula>3</formula>
    </cfRule>
  </conditionalFormatting>
  <conditionalFormatting sqref="I4">
    <cfRule type="expression" dxfId="9465" priority="226">
      <formula>$D$1&lt;I4</formula>
    </cfRule>
    <cfRule type="expression" dxfId="9464" priority="227">
      <formula>$D$1&gt;I4</formula>
    </cfRule>
  </conditionalFormatting>
  <conditionalFormatting sqref="I5">
    <cfRule type="cellIs" dxfId="9463" priority="228" operator="equal">
      <formula>5</formula>
    </cfRule>
    <cfRule type="cellIs" dxfId="9462" priority="229" operator="equal">
      <formula>4</formula>
    </cfRule>
    <cfRule type="cellIs" dxfId="9461" priority="230" operator="equal">
      <formula>3</formula>
    </cfRule>
  </conditionalFormatting>
  <conditionalFormatting sqref="I4">
    <cfRule type="expression" priority="231">
      <formula>$D$1&lt;I4</formula>
    </cfRule>
    <cfRule type="expression" priority="232">
      <formula>$D$1&gt;I4</formula>
    </cfRule>
  </conditionalFormatting>
  <conditionalFormatting sqref="J3">
    <cfRule type="expression" priority="233">
      <formula>$D$1&lt;J3</formula>
    </cfRule>
    <cfRule type="expression" priority="234">
      <formula>$D$1&gt;J3</formula>
    </cfRule>
  </conditionalFormatting>
  <conditionalFormatting sqref="N5">
    <cfRule type="cellIs" dxfId="9460" priority="235" operator="equal">
      <formula>5</formula>
    </cfRule>
    <cfRule type="cellIs" dxfId="9459" priority="236" operator="equal">
      <formula>4</formula>
    </cfRule>
    <cfRule type="cellIs" dxfId="9458" priority="237" operator="equal">
      <formula>3</formula>
    </cfRule>
  </conditionalFormatting>
  <conditionalFormatting sqref="N4">
    <cfRule type="expression" dxfId="9457" priority="238">
      <formula>$D$1&lt;N4</formula>
    </cfRule>
    <cfRule type="expression" dxfId="9456" priority="239">
      <formula>$D$1&gt;N4</formula>
    </cfRule>
  </conditionalFormatting>
  <conditionalFormatting sqref="O5">
    <cfRule type="cellIs" dxfId="9455" priority="240" operator="equal">
      <formula>5</formula>
    </cfRule>
    <cfRule type="cellIs" dxfId="9454" priority="241" operator="equal">
      <formula>4</formula>
    </cfRule>
    <cfRule type="cellIs" dxfId="9453" priority="242" operator="equal">
      <formula>3</formula>
    </cfRule>
  </conditionalFormatting>
  <conditionalFormatting sqref="O4">
    <cfRule type="expression" dxfId="9452" priority="243">
      <formula>$D$1&lt;O4</formula>
    </cfRule>
    <cfRule type="expression" priority="244">
      <formula>$D$1&gt;O4</formula>
    </cfRule>
  </conditionalFormatting>
  <conditionalFormatting sqref="O5">
    <cfRule type="cellIs" priority="245" operator="equal">
      <formula>5</formula>
    </cfRule>
    <cfRule type="cellIs" priority="246" operator="equal">
      <formula>4</formula>
    </cfRule>
    <cfRule type="cellIs" dxfId="9451" priority="247" operator="equal">
      <formula>3</formula>
    </cfRule>
  </conditionalFormatting>
  <conditionalFormatting sqref="O4">
    <cfRule type="expression" dxfId="9450" priority="248">
      <formula>$D$1&lt;O4</formula>
    </cfRule>
    <cfRule type="expression" dxfId="9449" priority="249">
      <formula>$D$1&gt;O4</formula>
    </cfRule>
  </conditionalFormatting>
  <conditionalFormatting sqref="O4">
    <cfRule type="expression" dxfId="9448" priority="250">
      <formula>$D$1&lt;O4</formula>
    </cfRule>
    <cfRule type="expression" dxfId="9447" priority="251">
      <formula>$D$1&gt;O4</formula>
    </cfRule>
  </conditionalFormatting>
  <conditionalFormatting sqref="O4">
    <cfRule type="expression" dxfId="9446" priority="252">
      <formula>$D$1&lt;O4</formula>
    </cfRule>
    <cfRule type="expression" dxfId="9445" priority="253">
      <formula>$D$1&gt;O4</formula>
    </cfRule>
  </conditionalFormatting>
  <conditionalFormatting sqref="F5">
    <cfRule type="cellIs" dxfId="9444" priority="254" operator="equal">
      <formula>5</formula>
    </cfRule>
    <cfRule type="cellIs" dxfId="9443" priority="255" operator="equal">
      <formula>4</formula>
    </cfRule>
    <cfRule type="cellIs" priority="256" operator="equal">
      <formula>3</formula>
    </cfRule>
  </conditionalFormatting>
  <conditionalFormatting sqref="F3">
    <cfRule type="expression" priority="257">
      <formula>$D$1&lt;F3</formula>
    </cfRule>
    <cfRule type="expression" priority="258">
      <formula>$D$1&gt;F3</formula>
    </cfRule>
  </conditionalFormatting>
  <conditionalFormatting sqref="F5">
    <cfRule type="cellIs" dxfId="9442" priority="259" operator="equal">
      <formula>5</formula>
    </cfRule>
    <cfRule type="cellIs" dxfId="9441" priority="260" operator="equal">
      <formula>4</formula>
    </cfRule>
    <cfRule type="cellIs" priority="261" operator="equal">
      <formula>3</formula>
    </cfRule>
  </conditionalFormatting>
  <conditionalFormatting sqref="F5">
    <cfRule type="cellIs" priority="262" operator="equal">
      <formula>5</formula>
    </cfRule>
    <cfRule type="cellIs" priority="263" operator="equal">
      <formula>4</formula>
    </cfRule>
    <cfRule type="cellIs" priority="264" operator="equal">
      <formula>3</formula>
    </cfRule>
  </conditionalFormatting>
  <conditionalFormatting sqref="F5">
    <cfRule type="cellIs" priority="265" operator="equal">
      <formula>5</formula>
    </cfRule>
    <cfRule type="cellIs" priority="266" operator="equal">
      <formula>4</formula>
    </cfRule>
    <cfRule type="cellIs" dxfId="9440" priority="267" operator="equal">
      <formula>3</formula>
    </cfRule>
  </conditionalFormatting>
  <conditionalFormatting sqref="L5">
    <cfRule type="cellIs" dxfId="9439" priority="268" operator="equal">
      <formula>5</formula>
    </cfRule>
    <cfRule type="cellIs" dxfId="9438" priority="269" operator="equal">
      <formula>4</formula>
    </cfRule>
    <cfRule type="cellIs" dxfId="9437" priority="270" operator="equal">
      <formula>3</formula>
    </cfRule>
  </conditionalFormatting>
  <conditionalFormatting sqref="L4">
    <cfRule type="expression" dxfId="9436" priority="271">
      <formula>$D$1&lt;L4</formula>
    </cfRule>
    <cfRule type="expression" dxfId="9435" priority="272">
      <formula>$D$1&gt;L4</formula>
    </cfRule>
  </conditionalFormatting>
  <conditionalFormatting sqref="L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L4">
    <cfRule type="expression" dxfId="9434" priority="276">
      <formula>$D$1&lt;L4</formula>
    </cfRule>
    <cfRule type="expression" dxfId="9433" priority="277">
      <formula>$D$1&gt;L4</formula>
    </cfRule>
  </conditionalFormatting>
  <conditionalFormatting sqref="L5">
    <cfRule type="cellIs" priority="278" operator="equal">
      <formula>5</formula>
    </cfRule>
    <cfRule type="cellIs" priority="279" operator="equal">
      <formula>4</formula>
    </cfRule>
    <cfRule type="cellIs" priority="280" operator="equal">
      <formula>3</formula>
    </cfRule>
  </conditionalFormatting>
  <conditionalFormatting sqref="L4">
    <cfRule type="expression" dxfId="9432" priority="281">
      <formula>$D$1&lt;L4</formula>
    </cfRule>
    <cfRule type="expression" dxfId="9431" priority="282">
      <formula>$D$1&gt;L4</formula>
    </cfRule>
  </conditionalFormatting>
  <conditionalFormatting sqref="L4">
    <cfRule type="expression" priority="283">
      <formula>$D$1&lt;L4</formula>
    </cfRule>
    <cfRule type="expression" priority="284">
      <formula>$D$1&gt;L4</formula>
    </cfRule>
  </conditionalFormatting>
  <conditionalFormatting sqref="L4">
    <cfRule type="expression" priority="285">
      <formula>$D$1&lt;L4</formula>
    </cfRule>
    <cfRule type="expression" dxfId="9430" priority="286">
      <formula>$D$1&gt;L4</formula>
    </cfRule>
  </conditionalFormatting>
  <conditionalFormatting sqref="L4">
    <cfRule type="expression" dxfId="9429" priority="287">
      <formula>$D$1&lt;L4</formula>
    </cfRule>
    <cfRule type="expression" dxfId="9428" priority="288">
      <formula>$D$1&gt;L4</formula>
    </cfRule>
  </conditionalFormatting>
  <conditionalFormatting sqref="L4">
    <cfRule type="expression" dxfId="9427" priority="289">
      <formula>$D$1&lt;L4</formula>
    </cfRule>
    <cfRule type="expression" dxfId="9426" priority="290">
      <formula>$D$1&gt;L4</formula>
    </cfRule>
  </conditionalFormatting>
  <conditionalFormatting sqref="L4">
    <cfRule type="expression" dxfId="9425" priority="291">
      <formula>$D$1&lt;L4</formula>
    </cfRule>
    <cfRule type="expression" priority="292">
      <formula>$D$1&gt;L4</formula>
    </cfRule>
  </conditionalFormatting>
  <conditionalFormatting sqref="L4">
    <cfRule type="expression" priority="293">
      <formula>$D$1&lt;L4</formula>
    </cfRule>
    <cfRule type="expression" priority="294">
      <formula>$D$1&gt;L4</formula>
    </cfRule>
  </conditionalFormatting>
  <conditionalFormatting sqref="L4">
    <cfRule type="expression" dxfId="9424" priority="295">
      <formula>$D$1&lt;L4</formula>
    </cfRule>
    <cfRule type="expression" dxfId="9423" priority="296">
      <formula>$D$1&gt;L4</formula>
    </cfRule>
  </conditionalFormatting>
  <conditionalFormatting sqref="L4">
    <cfRule type="expression" dxfId="9422" priority="297">
      <formula>$D$1&lt;L4</formula>
    </cfRule>
    <cfRule type="expression" dxfId="9421" priority="298">
      <formula>$D$1&gt;L4</formula>
    </cfRule>
  </conditionalFormatting>
  <conditionalFormatting sqref="L4">
    <cfRule type="expression" dxfId="9420" priority="299">
      <formula>$D$1&lt;L4</formula>
    </cfRule>
    <cfRule type="expression" dxfId="9419" priority="300">
      <formula>$D$1&gt;L4</formula>
    </cfRule>
  </conditionalFormatting>
  <conditionalFormatting sqref="L4">
    <cfRule type="expression" dxfId="9418" priority="301">
      <formula>$D$1&lt;L4</formula>
    </cfRule>
    <cfRule type="expression" dxfId="9417" priority="302">
      <formula>$D$1&gt;L4</formula>
    </cfRule>
  </conditionalFormatting>
  <conditionalFormatting sqref="L4">
    <cfRule type="expression" dxfId="9416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9415" priority="307">
      <formula>$D$1&lt;L4</formula>
    </cfRule>
    <cfRule type="expression" dxfId="9414" priority="308">
      <formula>$D$1&gt;L4</formula>
    </cfRule>
  </conditionalFormatting>
  <conditionalFormatting sqref="L4">
    <cfRule type="expression" priority="309">
      <formula>$D$1&lt;L4</formula>
    </cfRule>
    <cfRule type="expression" priority="310">
      <formula>$D$1&gt;L4</formula>
    </cfRule>
  </conditionalFormatting>
  <conditionalFormatting sqref="L4">
    <cfRule type="expression" priority="311">
      <formula>$D$1&lt;L4</formula>
    </cfRule>
    <cfRule type="expression" priority="312">
      <formula>$D$1&gt;L4</formula>
    </cfRule>
  </conditionalFormatting>
  <conditionalFormatting sqref="L4">
    <cfRule type="expression" priority="313">
      <formula>$D$1&lt;L4</formula>
    </cfRule>
    <cfRule type="expression" priority="314">
      <formula>$D$1&gt;L4</formula>
    </cfRule>
  </conditionalFormatting>
  <conditionalFormatting sqref="L4">
    <cfRule type="expression" dxfId="9413" priority="315">
      <formula>$D$1&lt;L4</formula>
    </cfRule>
    <cfRule type="expression" dxfId="9412" priority="316">
      <formula>$D$1&gt;L4</formula>
    </cfRule>
  </conditionalFormatting>
  <conditionalFormatting sqref="G3">
    <cfRule type="expression" dxfId="9411" priority="317">
      <formula>$D$1&lt;G3</formula>
    </cfRule>
    <cfRule type="expression" dxfId="9410" priority="318">
      <formula>$D$1&gt;G3</formula>
    </cfRule>
  </conditionalFormatting>
  <conditionalFormatting sqref="G3">
    <cfRule type="expression" dxfId="9409" priority="319">
      <formula>$D$1&lt;G3</formula>
    </cfRule>
    <cfRule type="expression" dxfId="9408" priority="320">
      <formula>$D$1&gt;G3</formula>
    </cfRule>
  </conditionalFormatting>
  <conditionalFormatting sqref="G3">
    <cfRule type="expression" priority="321">
      <formula>$D$1&lt;G3</formula>
    </cfRule>
    <cfRule type="expression" priority="322">
      <formula>$D$1&gt;G3</formula>
    </cfRule>
  </conditionalFormatting>
  <conditionalFormatting sqref="F4">
    <cfRule type="expression" priority="323">
      <formula>$D$1&lt;F4</formula>
    </cfRule>
    <cfRule type="expression" dxfId="9407" priority="324">
      <formula>$D$1&gt;F4</formula>
    </cfRule>
  </conditionalFormatting>
  <conditionalFormatting sqref="F4">
    <cfRule type="expression" dxfId="9406" priority="325">
      <formula>$D$1&lt;F4</formula>
    </cfRule>
    <cfRule type="expression" priority="326">
      <formula>$D$1&gt;F4</formula>
    </cfRule>
  </conditionalFormatting>
  <conditionalFormatting sqref="F4">
    <cfRule type="expression" priority="327">
      <formula>$D$1&lt;F4</formula>
    </cfRule>
    <cfRule type="expression" priority="328">
      <formula>$D$1&gt;F4</formula>
    </cfRule>
  </conditionalFormatting>
  <conditionalFormatting sqref="F4">
    <cfRule type="expression" dxfId="9405" priority="329">
      <formula>$D$1&lt;F4</formula>
    </cfRule>
    <cfRule type="expression" dxfId="9404" priority="330">
      <formula>$D$1&gt;F4</formula>
    </cfRule>
  </conditionalFormatting>
  <conditionalFormatting sqref="F4">
    <cfRule type="expression" priority="331">
      <formula>$D$1&lt;F4</formula>
    </cfRule>
    <cfRule type="expression" priority="332">
      <formula>$D$1&gt;F4</formula>
    </cfRule>
  </conditionalFormatting>
  <conditionalFormatting sqref="F4">
    <cfRule type="expression" priority="333">
      <formula>$D$1&lt;F4</formula>
    </cfRule>
    <cfRule type="expression" dxfId="9403" priority="334">
      <formula>$D$1&gt;F4</formula>
    </cfRule>
  </conditionalFormatting>
  <conditionalFormatting sqref="F4">
    <cfRule type="expression" dxfId="9402" priority="335">
      <formula>$D$1&lt;F4</formula>
    </cfRule>
    <cfRule type="expression" dxfId="9401" priority="336">
      <formula>$D$1&gt;F4</formula>
    </cfRule>
  </conditionalFormatting>
  <conditionalFormatting sqref="F4">
    <cfRule type="expression" dxfId="9400" priority="337">
      <formula>$D$1&lt;F4</formula>
    </cfRule>
    <cfRule type="expression" dxfId="9399" priority="338">
      <formula>$D$1&gt;F4</formula>
    </cfRule>
  </conditionalFormatting>
  <conditionalFormatting sqref="F4">
    <cfRule type="expression" dxfId="9398" priority="339">
      <formula>$D$1&lt;F4</formula>
    </cfRule>
    <cfRule type="expression" priority="340">
      <formula>$D$1&gt;F4</formula>
    </cfRule>
  </conditionalFormatting>
  <conditionalFormatting sqref="F4">
    <cfRule type="expression" priority="341">
      <formula>$D$1&lt;F4</formula>
    </cfRule>
    <cfRule type="expression" priority="342">
      <formula>$D$1&gt;F4</formula>
    </cfRule>
  </conditionalFormatting>
  <conditionalFormatting sqref="F4">
    <cfRule type="expression" dxfId="9397" priority="343">
      <formula>$D$1&lt;F4</formula>
    </cfRule>
    <cfRule type="expression" dxfId="9396" priority="344">
      <formula>$D$1&gt;F4</formula>
    </cfRule>
  </conditionalFormatting>
  <conditionalFormatting sqref="F4">
    <cfRule type="expression" dxfId="9395" priority="345">
      <formula>$D$1&lt;F4</formula>
    </cfRule>
    <cfRule type="expression" dxfId="9394" priority="346">
      <formula>$D$1&gt;F4</formula>
    </cfRule>
  </conditionalFormatting>
  <conditionalFormatting sqref="F4">
    <cfRule type="expression" priority="347">
      <formula>$D$1&lt;F4</formula>
    </cfRule>
    <cfRule type="expression" priority="348">
      <formula>$D$1&gt;F4</formula>
    </cfRule>
  </conditionalFormatting>
  <conditionalFormatting sqref="F4">
    <cfRule type="expression" priority="349">
      <formula>$D$1&lt;F4</formula>
    </cfRule>
    <cfRule type="expression" dxfId="9393" priority="350">
      <formula>$D$1&gt;F4</formula>
    </cfRule>
  </conditionalFormatting>
  <conditionalFormatting sqref="F4">
    <cfRule type="expression" dxfId="9392" priority="351">
      <formula>$D$1&lt;F4</formula>
    </cfRule>
    <cfRule type="expression" priority="352">
      <formula>$D$1&gt;F4</formula>
    </cfRule>
  </conditionalFormatting>
  <conditionalFormatting sqref="F4">
    <cfRule type="expression" priority="353">
      <formula>$D$1&lt;F4</formula>
    </cfRule>
    <cfRule type="expression" priority="354">
      <formula>$D$1&gt;F4</formula>
    </cfRule>
  </conditionalFormatting>
  <conditionalFormatting sqref="F4">
    <cfRule type="expression" priority="355">
      <formula>$D$1&lt;F4</formula>
    </cfRule>
    <cfRule type="expression" priority="356">
      <formula>$D$1&gt;F4</formula>
    </cfRule>
  </conditionalFormatting>
  <conditionalFormatting sqref="F4">
    <cfRule type="expression" priority="357">
      <formula>$D$1&lt;F4</formula>
    </cfRule>
    <cfRule type="expression" dxfId="9391" priority="358">
      <formula>$D$1&gt;F4</formula>
    </cfRule>
  </conditionalFormatting>
  <conditionalFormatting sqref="F4">
    <cfRule type="expression" dxfId="9390" priority="359">
      <formula>$D$1&lt;F4</formula>
    </cfRule>
    <cfRule type="expression" dxfId="9389" priority="360">
      <formula>$D$1&gt;F4</formula>
    </cfRule>
  </conditionalFormatting>
  <conditionalFormatting sqref="F4">
    <cfRule type="expression" dxfId="9388" priority="361">
      <formula>$D$1&lt;F4</formula>
    </cfRule>
    <cfRule type="expression" dxfId="9387" priority="362">
      <formula>$D$1&gt;F4</formula>
    </cfRule>
  </conditionalFormatting>
  <conditionalFormatting sqref="K3">
    <cfRule type="expression" dxfId="9386" priority="363">
      <formula>$D$1&lt;K3</formula>
    </cfRule>
    <cfRule type="expression" dxfId="9385" priority="364">
      <formula>$D$1&gt;K3</formula>
    </cfRule>
  </conditionalFormatting>
  <conditionalFormatting sqref="N5">
    <cfRule type="cellIs" dxfId="9384" priority="365" operator="equal">
      <formula>5</formula>
    </cfRule>
    <cfRule type="cellIs" dxfId="9383" priority="366" operator="equal">
      <formula>4</formula>
    </cfRule>
    <cfRule type="cellIs" dxfId="9382" priority="367" operator="equal">
      <formula>3</formula>
    </cfRule>
  </conditionalFormatting>
  <conditionalFormatting sqref="K4">
    <cfRule type="expression" dxfId="9381" priority="368">
      <formula>$D$1&lt;K4</formula>
    </cfRule>
    <cfRule type="expression" dxfId="9380" priority="369">
      <formula>$D$1&gt;K4</formula>
    </cfRule>
  </conditionalFormatting>
  <conditionalFormatting sqref="K4">
    <cfRule type="expression" dxfId="9379" priority="370">
      <formula>$D$1&lt;K4</formula>
    </cfRule>
    <cfRule type="expression" dxfId="9378" priority="371">
      <formula>$D$1&gt;K4</formula>
    </cfRule>
  </conditionalFormatting>
  <conditionalFormatting sqref="K4">
    <cfRule type="expression" priority="372">
      <formula>$D$1&lt;K4</formula>
    </cfRule>
    <cfRule type="expression" priority="373">
      <formula>$D$1&gt;K4</formula>
    </cfRule>
  </conditionalFormatting>
  <conditionalFormatting sqref="N4">
    <cfRule type="expression" priority="374">
      <formula>$D$1&lt;N4</formula>
    </cfRule>
    <cfRule type="expression" dxfId="9377" priority="375">
      <formula>$D$1&gt;N4</formula>
    </cfRule>
  </conditionalFormatting>
  <conditionalFormatting sqref="I5">
    <cfRule type="cellIs" dxfId="9376" priority="376" operator="equal">
      <formula>5</formula>
    </cfRule>
    <cfRule type="cellIs" dxfId="9375" priority="377" operator="equal">
      <formula>4</formula>
    </cfRule>
    <cfRule type="cellIs" dxfId="9374" priority="378" operator="equal">
      <formula>3</formula>
    </cfRule>
  </conditionalFormatting>
  <conditionalFormatting sqref="N5">
    <cfRule type="cellIs" dxfId="9373" priority="379" operator="equal">
      <formula>5</formula>
    </cfRule>
    <cfRule type="cellIs" dxfId="9372" priority="380" operator="equal">
      <formula>4</formula>
    </cfRule>
    <cfRule type="cellIs" dxfId="9371" priority="381" operator="equal">
      <formula>3</formula>
    </cfRule>
  </conditionalFormatting>
  <conditionalFormatting sqref="N4">
    <cfRule type="expression" dxfId="9370" priority="382">
      <formula>$D$1&lt;N4</formula>
    </cfRule>
    <cfRule type="expression" dxfId="9369" priority="383">
      <formula>$D$1&gt;N4</formula>
    </cfRule>
  </conditionalFormatting>
  <conditionalFormatting sqref="N5">
    <cfRule type="cellIs" dxfId="9368" priority="384" operator="equal">
      <formula>5</formula>
    </cfRule>
    <cfRule type="cellIs" dxfId="9367" priority="385" operator="equal">
      <formula>4</formula>
    </cfRule>
    <cfRule type="cellIs" dxfId="9366" priority="386" operator="equal">
      <formula>3</formula>
    </cfRule>
  </conditionalFormatting>
  <conditionalFormatting sqref="N4">
    <cfRule type="expression" priority="387">
      <formula>$D$1&lt;N4</formula>
    </cfRule>
    <cfRule type="expression" priority="388">
      <formula>$D$1&gt;N4</formula>
    </cfRule>
  </conditionalFormatting>
  <conditionalFormatting sqref="N5">
    <cfRule type="cellIs" priority="389" operator="equal">
      <formula>5</formula>
    </cfRule>
    <cfRule type="cellIs" priority="390" operator="equal">
      <formula>4</formula>
    </cfRule>
    <cfRule type="cellIs" priority="391" operator="equal">
      <formula>3</formula>
    </cfRule>
  </conditionalFormatting>
  <conditionalFormatting sqref="N4">
    <cfRule type="expression" dxfId="9365" priority="392">
      <formula>$D$1&lt;N4</formula>
    </cfRule>
    <cfRule type="expression" dxfId="9364" priority="393">
      <formula>$D$1&gt;N4</formula>
    </cfRule>
  </conditionalFormatting>
  <conditionalFormatting sqref="N4">
    <cfRule type="expression" dxfId="9363" priority="394">
      <formula>$D$1&lt;N4</formula>
    </cfRule>
    <cfRule type="expression" dxfId="9362" priority="395">
      <formula>$D$1&gt;N4</formula>
    </cfRule>
  </conditionalFormatting>
  <conditionalFormatting sqref="N4">
    <cfRule type="expression" dxfId="9361" priority="396">
      <formula>$D$1&lt;N4</formula>
    </cfRule>
    <cfRule type="expression" dxfId="9360" priority="397">
      <formula>$D$1&gt;N4</formula>
    </cfRule>
  </conditionalFormatting>
  <conditionalFormatting sqref="N4">
    <cfRule type="expression" dxfId="9359" priority="398">
      <formula>$D$1&lt;N4</formula>
    </cfRule>
    <cfRule type="expression" dxfId="9358" priority="399">
      <formula>$D$1&gt;N4</formula>
    </cfRule>
  </conditionalFormatting>
  <conditionalFormatting sqref="N4">
    <cfRule type="expression" dxfId="9357" priority="400">
      <formula>$D$1&lt;N4</formula>
    </cfRule>
    <cfRule type="expression" priority="401">
      <formula>$D$1&gt;N4</formula>
    </cfRule>
  </conditionalFormatting>
  <conditionalFormatting sqref="N4">
    <cfRule type="expression" priority="402">
      <formula>$D$1&lt;N4</formula>
    </cfRule>
    <cfRule type="expression" priority="403">
      <formula>$D$1&gt;N4</formula>
    </cfRule>
  </conditionalFormatting>
  <conditionalFormatting sqref="N4">
    <cfRule type="expression" dxfId="9356" priority="404">
      <formula>$D$1&lt;N4</formula>
    </cfRule>
    <cfRule type="expression" dxfId="9355" priority="405">
      <formula>$D$1&gt;N4</formula>
    </cfRule>
  </conditionalFormatting>
  <conditionalFormatting sqref="N4">
    <cfRule type="expression" priority="406">
      <formula>$D$1&lt;N4</formula>
    </cfRule>
    <cfRule type="expression" priority="407">
      <formula>$D$1&gt;N4</formula>
    </cfRule>
  </conditionalFormatting>
  <conditionalFormatting sqref="K4">
    <cfRule type="expression" priority="408">
      <formula>$D$1&lt;K4</formula>
    </cfRule>
    <cfRule type="expression" priority="409">
      <formula>$D$1&gt;K4</formula>
    </cfRule>
  </conditionalFormatting>
  <conditionalFormatting sqref="K3">
    <cfRule type="expression" priority="410">
      <formula>$D$1&lt;K3</formula>
    </cfRule>
    <cfRule type="expression" priority="411">
      <formula>$D$1&gt;K3</formula>
    </cfRule>
  </conditionalFormatting>
  <conditionalFormatting sqref="K4">
    <cfRule type="expression" dxfId="9354" priority="412">
      <formula>$D$1&lt;K4</formula>
    </cfRule>
    <cfRule type="expression" dxfId="9353" priority="413">
      <formula>$D$1&gt;K4</formula>
    </cfRule>
  </conditionalFormatting>
  <conditionalFormatting sqref="K4">
    <cfRule type="expression" dxfId="9352" priority="414">
      <formula>$D$1&lt;K4</formula>
    </cfRule>
    <cfRule type="expression" dxfId="9351" priority="415">
      <formula>$D$1&gt;K4</formula>
    </cfRule>
  </conditionalFormatting>
  <conditionalFormatting sqref="K4">
    <cfRule type="expression" dxfId="9350" priority="416">
      <formula>$D$1&lt;K4</formula>
    </cfRule>
    <cfRule type="expression" dxfId="9349" priority="417">
      <formula>$D$1&gt;K4</formula>
    </cfRule>
  </conditionalFormatting>
  <conditionalFormatting sqref="K5">
    <cfRule type="cellIs" priority="418" operator="equal">
      <formula>5</formula>
    </cfRule>
    <cfRule type="cellIs" priority="419" operator="equal">
      <formula>4</formula>
    </cfRule>
    <cfRule type="cellIs" priority="420" operator="equal">
      <formula>3</formula>
    </cfRule>
  </conditionalFormatting>
  <conditionalFormatting sqref="K4">
    <cfRule type="expression" dxfId="9348" priority="421">
      <formula>$D$1&lt;K4</formula>
    </cfRule>
    <cfRule type="expression" dxfId="9347" priority="422">
      <formula>$D$1&gt;K4</formula>
    </cfRule>
  </conditionalFormatting>
  <conditionalFormatting sqref="K4">
    <cfRule type="expression" priority="423">
      <formula>$D$1&lt;K4</formula>
    </cfRule>
    <cfRule type="expression" priority="424">
      <formula>$D$1&gt;K4</formula>
    </cfRule>
  </conditionalFormatting>
  <conditionalFormatting sqref="K4">
    <cfRule type="expression" priority="425">
      <formula>$D$1&lt;K4</formula>
    </cfRule>
    <cfRule type="expression" dxfId="9346" priority="426">
      <formula>$D$1&gt;K4</formula>
    </cfRule>
  </conditionalFormatting>
  <conditionalFormatting sqref="K4">
    <cfRule type="expression" dxfId="9345" priority="427">
      <formula>$D$1&lt;K4</formula>
    </cfRule>
    <cfRule type="expression" priority="428">
      <formula>$D$1&gt;K4</formula>
    </cfRule>
  </conditionalFormatting>
  <conditionalFormatting sqref="K4">
    <cfRule type="expression" priority="429">
      <formula>$D$1&lt;K4</formula>
    </cfRule>
    <cfRule type="expression" priority="430">
      <formula>$D$1&gt;K4</formula>
    </cfRule>
  </conditionalFormatting>
  <conditionalFormatting sqref="K4">
    <cfRule type="expression" dxfId="9344" priority="431">
      <formula>$D$1&lt;K4</formula>
    </cfRule>
    <cfRule type="expression" dxfId="9343" priority="432">
      <formula>$D$1&gt;K4</formula>
    </cfRule>
  </conditionalFormatting>
  <conditionalFormatting sqref="N4">
    <cfRule type="expression" dxfId="9342" priority="433">
      <formula>$D$1&lt;N4</formula>
    </cfRule>
    <cfRule type="expression" dxfId="9341" priority="434">
      <formula>$D$1&gt;N4</formula>
    </cfRule>
  </conditionalFormatting>
  <conditionalFormatting sqref="O5">
    <cfRule type="cellIs" dxfId="9340" priority="435" operator="equal">
      <formula>5</formula>
    </cfRule>
    <cfRule type="cellIs" dxfId="9339" priority="436" operator="equal">
      <formula>4</formula>
    </cfRule>
    <cfRule type="cellIs" priority="437" operator="equal">
      <formula>3</formula>
    </cfRule>
  </conditionalFormatting>
  <conditionalFormatting sqref="O4">
    <cfRule type="expression" priority="438">
      <formula>$D$1&lt;O4</formula>
    </cfRule>
    <cfRule type="expression" priority="439">
      <formula>$D$1&gt;O4</formula>
    </cfRule>
  </conditionalFormatting>
  <conditionalFormatting sqref="P5">
    <cfRule type="cellIs" dxfId="9338" priority="440" operator="equal">
      <formula>5</formula>
    </cfRule>
    <cfRule type="cellIs" dxfId="9337" priority="441" operator="equal">
      <formula>4</formula>
    </cfRule>
    <cfRule type="cellIs" dxfId="9336" priority="442" operator="equal">
      <formula>3</formula>
    </cfRule>
  </conditionalFormatting>
  <conditionalFormatting sqref="P4">
    <cfRule type="expression" dxfId="9335" priority="443">
      <formula>$D$1&lt;P4</formula>
    </cfRule>
    <cfRule type="expression" priority="444">
      <formula>$D$1&gt;P4</formula>
    </cfRule>
  </conditionalFormatting>
  <conditionalFormatting sqref="P5">
    <cfRule type="cellIs" priority="445" operator="equal">
      <formula>5</formula>
    </cfRule>
    <cfRule type="cellIs" priority="446" operator="equal">
      <formula>4</formula>
    </cfRule>
    <cfRule type="cellIs" dxfId="9334" priority="447" operator="equal">
      <formula>3</formula>
    </cfRule>
  </conditionalFormatting>
  <conditionalFormatting sqref="P4">
    <cfRule type="expression" dxfId="9333" priority="448">
      <formula>$D$1&lt;P4</formula>
    </cfRule>
    <cfRule type="expression" priority="449">
      <formula>$D$1&gt;P4</formula>
    </cfRule>
  </conditionalFormatting>
  <conditionalFormatting sqref="P4">
    <cfRule type="expression" priority="450">
      <formula>$D$1&lt;P4</formula>
    </cfRule>
    <cfRule type="expression" priority="451">
      <formula>$D$1&gt;P4</formula>
    </cfRule>
  </conditionalFormatting>
  <conditionalFormatting sqref="P4">
    <cfRule type="expression" priority="452">
      <formula>$D$1&lt;P4</formula>
    </cfRule>
    <cfRule type="expression" priority="453">
      <formula>$D$1&gt;P4</formula>
    </cfRule>
  </conditionalFormatting>
  <conditionalFormatting sqref="H3">
    <cfRule type="expression" priority="454">
      <formula>$D$1&lt;H3</formula>
    </cfRule>
    <cfRule type="expression" dxfId="9332" priority="455">
      <formula>$D$1&gt;H3</formula>
    </cfRule>
  </conditionalFormatting>
  <conditionalFormatting sqref="H3">
    <cfRule type="expression" dxfId="9331" priority="456">
      <formula>$D$1&lt;H3</formula>
    </cfRule>
    <cfRule type="expression" dxfId="9330" priority="457">
      <formula>$D$1&gt;H3</formula>
    </cfRule>
  </conditionalFormatting>
  <conditionalFormatting sqref="H3">
    <cfRule type="expression" dxfId="9329" priority="458">
      <formula>$D$1&lt;H3</formula>
    </cfRule>
    <cfRule type="expression" dxfId="9328" priority="459">
      <formula>$D$1&gt;H3</formula>
    </cfRule>
  </conditionalFormatting>
  <conditionalFormatting sqref="G5">
    <cfRule type="cellIs" dxfId="9327" priority="460" operator="equal">
      <formula>5</formula>
    </cfRule>
    <cfRule type="cellIs" dxfId="9326" priority="461" operator="equal">
      <formula>4</formula>
    </cfRule>
    <cfRule type="cellIs" dxfId="9325" priority="462" operator="equal">
      <formula>3</formula>
    </cfRule>
  </conditionalFormatting>
  <conditionalFormatting sqref="G5">
    <cfRule type="cellIs" dxfId="9324" priority="463" operator="equal">
      <formula>5</formula>
    </cfRule>
    <cfRule type="cellIs" dxfId="9323" priority="464" operator="equal">
      <formula>4</formula>
    </cfRule>
    <cfRule type="cellIs" dxfId="9322" priority="465" operator="equal">
      <formula>3</formula>
    </cfRule>
  </conditionalFormatting>
  <conditionalFormatting sqref="G4">
    <cfRule type="expression" dxfId="9321" priority="466">
      <formula>$D$1&lt;G4</formula>
    </cfRule>
    <cfRule type="expression" dxfId="9320" priority="467">
      <formula>$D$1&gt;G4</formula>
    </cfRule>
  </conditionalFormatting>
  <conditionalFormatting sqref="G4">
    <cfRule type="expression" dxfId="9319" priority="468">
      <formula>$D$1&lt;G4</formula>
    </cfRule>
    <cfRule type="expression" priority="469">
      <formula>$D$1&gt;G4</formula>
    </cfRule>
  </conditionalFormatting>
  <conditionalFormatting sqref="G5">
    <cfRule type="cellIs" priority="470" operator="equal">
      <formula>5</formula>
    </cfRule>
    <cfRule type="cellIs" priority="471" operator="equal">
      <formula>4</formula>
    </cfRule>
    <cfRule type="cellIs" dxfId="9318" priority="472" operator="equal">
      <formula>3</formula>
    </cfRule>
  </conditionalFormatting>
  <conditionalFormatting sqref="G4">
    <cfRule type="expression" dxfId="9317" priority="473">
      <formula>$D$1&lt;G4</formula>
    </cfRule>
    <cfRule type="expression" dxfId="9316" priority="474">
      <formula>$D$1&gt;G4</formula>
    </cfRule>
  </conditionalFormatting>
  <conditionalFormatting sqref="G5">
    <cfRule type="cellIs" dxfId="9315" priority="475" operator="equal">
      <formula>5</formula>
    </cfRule>
    <cfRule type="cellIs" priority="476" operator="equal">
      <formula>4</formula>
    </cfRule>
    <cfRule type="cellIs" priority="477" operator="equal">
      <formula>3</formula>
    </cfRule>
  </conditionalFormatting>
  <conditionalFormatting sqref="G4">
    <cfRule type="expression" priority="478">
      <formula>$D$1&lt;G4</formula>
    </cfRule>
    <cfRule type="expression" dxfId="9314" priority="479">
      <formula>$D$1&gt;G4</formula>
    </cfRule>
  </conditionalFormatting>
  <conditionalFormatting sqref="G4">
    <cfRule type="expression" dxfId="9313" priority="480">
      <formula>$D$1&lt;G4</formula>
    </cfRule>
    <cfRule type="expression" dxfId="9312" priority="481">
      <formula>$D$1&gt;G4</formula>
    </cfRule>
  </conditionalFormatting>
  <conditionalFormatting sqref="G4">
    <cfRule type="expression" dxfId="9311" priority="482">
      <formula>$D$1&lt;G4</formula>
    </cfRule>
    <cfRule type="expression" dxfId="9310" priority="483">
      <formula>$D$1&gt;G4</formula>
    </cfRule>
  </conditionalFormatting>
  <conditionalFormatting sqref="G4">
    <cfRule type="expression" dxfId="9309" priority="484">
      <formula>$D$1&lt;G4</formula>
    </cfRule>
    <cfRule type="expression" dxfId="9308" priority="485">
      <formula>$D$1&gt;G4</formula>
    </cfRule>
  </conditionalFormatting>
  <conditionalFormatting sqref="G4">
    <cfRule type="expression" dxfId="9307" priority="486">
      <formula>$D$1&lt;G4</formula>
    </cfRule>
    <cfRule type="expression" dxfId="9306" priority="487">
      <formula>$D$1&gt;G4</formula>
    </cfRule>
  </conditionalFormatting>
  <conditionalFormatting sqref="G4">
    <cfRule type="expression" priority="488">
      <formula>$D$1&lt;G4</formula>
    </cfRule>
    <cfRule type="expression" priority="489">
      <formula>$D$1&gt;G4</formula>
    </cfRule>
  </conditionalFormatting>
  <conditionalFormatting sqref="G4">
    <cfRule type="expression" priority="490">
      <formula>$D$1&lt;G4</formula>
    </cfRule>
    <cfRule type="expression" dxfId="9305" priority="491">
      <formula>$D$1&gt;G4</formula>
    </cfRule>
  </conditionalFormatting>
  <conditionalFormatting sqref="G4">
    <cfRule type="expression" dxfId="9304" priority="492">
      <formula>$D$1&lt;G4</formula>
    </cfRule>
    <cfRule type="expression" priority="493">
      <formula>$D$1&gt;G4</formula>
    </cfRule>
  </conditionalFormatting>
  <conditionalFormatting sqref="G4">
    <cfRule type="expression" priority="494">
      <formula>$D$1&lt;G4</formula>
    </cfRule>
    <cfRule type="expression" priority="495">
      <formula>$D$1&gt;G4</formula>
    </cfRule>
  </conditionalFormatting>
  <conditionalFormatting sqref="G4">
    <cfRule type="expression" priority="496">
      <formula>$D$1&lt;G4</formula>
    </cfRule>
    <cfRule type="expression" priority="497">
      <formula>$D$1&gt;G4</formula>
    </cfRule>
  </conditionalFormatting>
  <conditionalFormatting sqref="G4">
    <cfRule type="expression" priority="498">
      <formula>$D$1&lt;G4</formula>
    </cfRule>
    <cfRule type="expression" dxfId="9303" priority="499">
      <formula>$D$1&gt;G4</formula>
    </cfRule>
  </conditionalFormatting>
  <conditionalFormatting sqref="I3">
    <cfRule type="expression" dxfId="9302" priority="500">
      <formula>$D$1&lt;I3</formula>
    </cfRule>
    <cfRule type="expression" dxfId="9301" priority="501">
      <formula>$D$1&gt;I3</formula>
    </cfRule>
  </conditionalFormatting>
  <conditionalFormatting sqref="K5">
    <cfRule type="cellIs" dxfId="9300" priority="502" operator="equal">
      <formula>5</formula>
    </cfRule>
    <cfRule type="cellIs" dxfId="9299" priority="503" operator="equal">
      <formula>4</formula>
    </cfRule>
    <cfRule type="cellIs" dxfId="9298" priority="504" operator="equal">
      <formula>3</formula>
    </cfRule>
  </conditionalFormatting>
  <conditionalFormatting sqref="K3:K4">
    <cfRule type="expression" priority="505">
      <formula>$D$1&lt;K3</formula>
    </cfRule>
    <cfRule type="expression" priority="506">
      <formula>$D$1&gt;K3</formula>
    </cfRule>
  </conditionalFormatting>
  <conditionalFormatting sqref="K4">
    <cfRule type="expression" priority="507">
      <formula>$D$1&lt;K4</formula>
    </cfRule>
    <cfRule type="expression" dxfId="9297" priority="508">
      <formula>$D$1&gt;K4</formula>
    </cfRule>
  </conditionalFormatting>
  <conditionalFormatting sqref="I4">
    <cfRule type="expression" dxfId="9296" priority="509">
      <formula>$D$1&lt;I4</formula>
    </cfRule>
    <cfRule type="expression" priority="510">
      <formula>$D$1&gt;I4</formula>
    </cfRule>
  </conditionalFormatting>
  <conditionalFormatting sqref="I4">
    <cfRule type="expression" priority="511">
      <formula>$D$1&lt;I4</formula>
    </cfRule>
    <cfRule type="expression" priority="512">
      <formula>$D$1&gt;I4</formula>
    </cfRule>
  </conditionalFormatting>
  <conditionalFormatting sqref="I4">
    <cfRule type="expression" dxfId="9295" priority="513">
      <formula>$D$1&lt;I4</formula>
    </cfRule>
    <cfRule type="expression" dxfId="9294" priority="514">
      <formula>$D$1&gt;I4</formula>
    </cfRule>
  </conditionalFormatting>
  <conditionalFormatting sqref="K4">
    <cfRule type="expression" priority="515">
      <formula>$D$1&lt;K4</formula>
    </cfRule>
    <cfRule type="expression" priority="516">
      <formula>$D$1&gt;K4</formula>
    </cfRule>
  </conditionalFormatting>
  <conditionalFormatting sqref="K5">
    <cfRule type="cellIs" priority="517" operator="equal">
      <formula>5</formula>
    </cfRule>
    <cfRule type="cellIs" dxfId="9293" priority="518" operator="equal">
      <formula>4</formula>
    </cfRule>
    <cfRule type="cellIs" dxfId="9292" priority="519" operator="equal">
      <formula>3</formula>
    </cfRule>
  </conditionalFormatting>
  <conditionalFormatting sqref="K4">
    <cfRule type="expression" dxfId="9291" priority="520">
      <formula>$D$1&lt;K4</formula>
    </cfRule>
    <cfRule type="expression" dxfId="9290" priority="521">
      <formula>$D$1&gt;K4</formula>
    </cfRule>
  </conditionalFormatting>
  <conditionalFormatting sqref="K5">
    <cfRule type="cellIs" dxfId="9289" priority="522" operator="equal">
      <formula>5</formula>
    </cfRule>
    <cfRule type="cellIs" dxfId="9288" priority="523" operator="equal">
      <formula>4</formula>
    </cfRule>
    <cfRule type="cellIs" priority="524" operator="equal">
      <formula>3</formula>
    </cfRule>
  </conditionalFormatting>
  <conditionalFormatting sqref="K4">
    <cfRule type="expression" priority="525">
      <formula>$D$1&lt;K4</formula>
    </cfRule>
    <cfRule type="expression" priority="526">
      <formula>$D$1&gt;K4</formula>
    </cfRule>
  </conditionalFormatting>
  <conditionalFormatting sqref="K5">
    <cfRule type="cellIs" dxfId="9287" priority="527" operator="equal">
      <formula>5</formula>
    </cfRule>
    <cfRule type="cellIs" dxfId="9286" priority="528" operator="equal">
      <formula>4</formula>
    </cfRule>
    <cfRule type="cellIs" dxfId="9285" priority="529" operator="equal">
      <formula>3</formula>
    </cfRule>
  </conditionalFormatting>
  <conditionalFormatting sqref="K4">
    <cfRule type="expression" dxfId="9284" priority="530">
      <formula>$D$1&lt;K4</formula>
    </cfRule>
    <cfRule type="expression" priority="531">
      <formula>$D$1&gt;K4</formula>
    </cfRule>
  </conditionalFormatting>
  <conditionalFormatting sqref="K4">
    <cfRule type="expression" priority="532">
      <formula>$D$1&lt;K4</formula>
    </cfRule>
    <cfRule type="expression" priority="533">
      <formula>$D$1&gt;K4</formula>
    </cfRule>
  </conditionalFormatting>
  <conditionalFormatting sqref="K4">
    <cfRule type="expression" dxfId="9283" priority="534">
      <formula>$D$1&lt;K4</formula>
    </cfRule>
    <cfRule type="expression" dxfId="9282" priority="535">
      <formula>$D$1&gt;K4</formula>
    </cfRule>
  </conditionalFormatting>
  <conditionalFormatting sqref="K4">
    <cfRule type="expression" priority="536">
      <formula>$D$1&lt;K4</formula>
    </cfRule>
    <cfRule type="expression" priority="537">
      <formula>$D$1&gt;K4</formula>
    </cfRule>
  </conditionalFormatting>
  <conditionalFormatting sqref="K4">
    <cfRule type="expression" priority="538">
      <formula>$D$1&lt;K4</formula>
    </cfRule>
    <cfRule type="expression" priority="539">
      <formula>$D$1&gt;K4</formula>
    </cfRule>
  </conditionalFormatting>
  <conditionalFormatting sqref="K4">
    <cfRule type="expression" priority="540">
      <formula>$D$1&lt;K4</formula>
    </cfRule>
    <cfRule type="expression" priority="541">
      <formula>$D$1&gt;K4</formula>
    </cfRule>
  </conditionalFormatting>
  <conditionalFormatting sqref="K4">
    <cfRule type="expression" dxfId="9281" priority="542">
      <formula>$D$1&lt;K4</formula>
    </cfRule>
    <cfRule type="expression" dxfId="9280" priority="543">
      <formula>$D$1&gt;K4</formula>
    </cfRule>
  </conditionalFormatting>
  <conditionalFormatting sqref="K4">
    <cfRule type="expression" dxfId="9279" priority="544">
      <formula>$D$1&lt;K4</formula>
    </cfRule>
    <cfRule type="expression" dxfId="9278" priority="545">
      <formula>$D$1&gt;K4</formula>
    </cfRule>
  </conditionalFormatting>
  <conditionalFormatting sqref="I4">
    <cfRule type="expression" dxfId="9277" priority="546">
      <formula>$D$1&lt;I4</formula>
    </cfRule>
    <cfRule type="expression" dxfId="9276" priority="547">
      <formula>$D$1&gt;I4</formula>
    </cfRule>
  </conditionalFormatting>
  <conditionalFormatting sqref="I3">
    <cfRule type="expression" dxfId="9275" priority="548">
      <formula>$D$1&lt;I3</formula>
    </cfRule>
    <cfRule type="expression" dxfId="9274" priority="549">
      <formula>$D$1&gt;I3</formula>
    </cfRule>
  </conditionalFormatting>
  <conditionalFormatting sqref="I4">
    <cfRule type="expression" dxfId="9273" priority="550">
      <formula>$D$1&lt;I4</formula>
    </cfRule>
    <cfRule type="expression" dxfId="9272" priority="551">
      <formula>$D$1&gt;I4</formula>
    </cfRule>
  </conditionalFormatting>
  <conditionalFormatting sqref="I4">
    <cfRule type="expression" dxfId="9271" priority="552">
      <formula>$D$1&lt;I4</formula>
    </cfRule>
    <cfRule type="expression" dxfId="9270" priority="553">
      <formula>$D$1&gt;I4</formula>
    </cfRule>
  </conditionalFormatting>
  <conditionalFormatting sqref="I4">
    <cfRule type="expression" dxfId="9269" priority="554">
      <formula>$D$1&lt;I4</formula>
    </cfRule>
    <cfRule type="expression" dxfId="9268" priority="555">
      <formula>$D$1&gt;I4</formula>
    </cfRule>
  </conditionalFormatting>
  <conditionalFormatting sqref="I5">
    <cfRule type="cellIs" priority="556" operator="equal">
      <formula>5</formula>
    </cfRule>
    <cfRule type="cellIs" priority="557" operator="equal">
      <formula>4</formula>
    </cfRule>
    <cfRule type="cellIs" priority="558" operator="equal">
      <formula>3</formula>
    </cfRule>
  </conditionalFormatting>
  <conditionalFormatting sqref="I4">
    <cfRule type="expression" dxfId="9267" priority="559">
      <formula>$D$1&lt;I4</formula>
    </cfRule>
    <cfRule type="expression" dxfId="9266" priority="560">
      <formula>$D$1&gt;I4</formula>
    </cfRule>
  </conditionalFormatting>
  <conditionalFormatting sqref="I4">
    <cfRule type="expression" dxfId="9265" priority="561">
      <formula>$D$1&lt;I4</formula>
    </cfRule>
    <cfRule type="expression" dxfId="9264" priority="562">
      <formula>$D$1&gt;I4</formula>
    </cfRule>
  </conditionalFormatting>
  <conditionalFormatting sqref="I4">
    <cfRule type="expression" dxfId="9263" priority="563">
      <formula>$D$1&lt;I4</formula>
    </cfRule>
    <cfRule type="expression" dxfId="9262" priority="564">
      <formula>$D$1&gt;I4</formula>
    </cfRule>
  </conditionalFormatting>
  <conditionalFormatting sqref="I4">
    <cfRule type="expression" dxfId="9261" priority="565">
      <formula>$D$1&lt;I4</formula>
    </cfRule>
    <cfRule type="expression" dxfId="9260" priority="566">
      <formula>$D$1&gt;I4</formula>
    </cfRule>
  </conditionalFormatting>
  <conditionalFormatting sqref="I4">
    <cfRule type="expression" dxfId="9259" priority="567">
      <formula>$D$1&lt;I4</formula>
    </cfRule>
    <cfRule type="expression" dxfId="9258" priority="568">
      <formula>$D$1&gt;I4</formula>
    </cfRule>
  </conditionalFormatting>
  <conditionalFormatting sqref="I4">
    <cfRule type="expression" dxfId="9257" priority="569">
      <formula>$D$1&lt;I4</formula>
    </cfRule>
    <cfRule type="expression" dxfId="9256" priority="570">
      <formula>$D$1&gt;I4</formula>
    </cfRule>
  </conditionalFormatting>
  <conditionalFormatting sqref="K4">
    <cfRule type="expression" priority="571">
      <formula>$D$1&lt;K4</formula>
    </cfRule>
    <cfRule type="expression" priority="572">
      <formula>$D$1&gt;K4</formula>
    </cfRule>
  </conditionalFormatting>
  <conditionalFormatting sqref="J3">
    <cfRule type="expression" priority="573">
      <formula>$D$1&lt;J3</formula>
    </cfRule>
    <cfRule type="expression" dxfId="9255" priority="574">
      <formula>$D$1&gt;J3</formula>
    </cfRule>
  </conditionalFormatting>
  <conditionalFormatting sqref="I5">
    <cfRule type="cellIs" dxfId="9254" priority="575" operator="equal">
      <formula>5</formula>
    </cfRule>
    <cfRule type="cellIs" dxfId="9253" priority="576" operator="equal">
      <formula>4</formula>
    </cfRule>
    <cfRule type="cellIs" dxfId="9252" priority="577" operator="equal">
      <formula>3</formula>
    </cfRule>
  </conditionalFormatting>
  <conditionalFormatting sqref="I4">
    <cfRule type="expression" priority="578">
      <formula>$D$1&lt;I4</formula>
    </cfRule>
    <cfRule type="expression" priority="579">
      <formula>$D$1&gt;I4</formula>
    </cfRule>
  </conditionalFormatting>
  <conditionalFormatting sqref="I5">
    <cfRule type="cellIs" priority="580" operator="equal">
      <formula>5</formula>
    </cfRule>
    <cfRule type="cellIs" dxfId="9251" priority="581" operator="equal">
      <formula>4</formula>
    </cfRule>
    <cfRule type="cellIs" dxfId="9250" priority="582" operator="equal">
      <formula>3</formula>
    </cfRule>
  </conditionalFormatting>
  <conditionalFormatting sqref="I4">
    <cfRule type="expression" dxfId="9249" priority="583">
      <formula>$D$1&lt;I4</formula>
    </cfRule>
    <cfRule type="expression" dxfId="9248" priority="584">
      <formula>$D$1&gt;I4</formula>
    </cfRule>
  </conditionalFormatting>
  <conditionalFormatting sqref="I5">
    <cfRule type="cellIs" dxfId="9247" priority="585" operator="equal">
      <formula>5</formula>
    </cfRule>
    <cfRule type="cellIs" dxfId="9246" priority="586" operator="equal">
      <formula>4</formula>
    </cfRule>
    <cfRule type="cellIs" dxfId="9245" priority="587" operator="equal">
      <formula>3</formula>
    </cfRule>
  </conditionalFormatting>
  <conditionalFormatting sqref="I4">
    <cfRule type="expression" dxfId="9244" priority="588">
      <formula>$D$1&lt;I4</formula>
    </cfRule>
    <cfRule type="expression" dxfId="9243" priority="589">
      <formula>$D$1&gt;I4</formula>
    </cfRule>
  </conditionalFormatting>
  <conditionalFormatting sqref="I5">
    <cfRule type="cellIs" dxfId="9242" priority="590" operator="equal">
      <formula>5</formula>
    </cfRule>
    <cfRule type="cellIs" dxfId="9241" priority="591" operator="equal">
      <formula>4</formula>
    </cfRule>
    <cfRule type="cellIs" dxfId="9240" priority="592" operator="equal">
      <formula>3</formula>
    </cfRule>
  </conditionalFormatting>
  <conditionalFormatting sqref="I4">
    <cfRule type="expression" dxfId="9239" priority="593">
      <formula>$D$1&lt;I4</formula>
    </cfRule>
    <cfRule type="expression" dxfId="9238" priority="594">
      <formula>$D$1&gt;I4</formula>
    </cfRule>
  </conditionalFormatting>
  <conditionalFormatting sqref="I5">
    <cfRule type="cellIs" dxfId="9237" priority="595" operator="equal">
      <formula>5</formula>
    </cfRule>
    <cfRule type="cellIs" dxfId="9236" priority="596" operator="equal">
      <formula>4</formula>
    </cfRule>
    <cfRule type="cellIs" dxfId="9235" priority="597" operator="equal">
      <formula>3</formula>
    </cfRule>
  </conditionalFormatting>
  <conditionalFormatting sqref="I4">
    <cfRule type="expression" dxfId="9234" priority="598">
      <formula>$D$1&lt;I4</formula>
    </cfRule>
    <cfRule type="expression" dxfId="9233" priority="599">
      <formula>$D$1&gt;I4</formula>
    </cfRule>
  </conditionalFormatting>
  <conditionalFormatting sqref="J3">
    <cfRule type="expression" dxfId="9232" priority="600">
      <formula>$D$1&lt;J3</formula>
    </cfRule>
    <cfRule type="expression" dxfId="9231" priority="601">
      <formula>$D$1&gt;J3</formula>
    </cfRule>
  </conditionalFormatting>
  <conditionalFormatting sqref="N5">
    <cfRule type="cellIs" dxfId="9230" priority="602" operator="equal">
      <formula>5</formula>
    </cfRule>
    <cfRule type="cellIs" dxfId="9229" priority="603" operator="equal">
      <formula>4</formula>
    </cfRule>
    <cfRule type="cellIs" priority="604" operator="equal">
      <formula>3</formula>
    </cfRule>
  </conditionalFormatting>
  <conditionalFormatting sqref="N4">
    <cfRule type="expression" priority="605">
      <formula>$D$1&lt;N4</formula>
    </cfRule>
    <cfRule type="expression" priority="606">
      <formula>$D$1&gt;N4</formula>
    </cfRule>
  </conditionalFormatting>
  <conditionalFormatting sqref="N5">
    <cfRule type="cellIs" priority="607" operator="equal">
      <formula>5</formula>
    </cfRule>
    <cfRule type="cellIs" priority="608" operator="equal">
      <formula>4</formula>
    </cfRule>
    <cfRule type="cellIs" priority="609" operator="equal">
      <formula>3</formula>
    </cfRule>
  </conditionalFormatting>
  <conditionalFormatting sqref="N4">
    <cfRule type="expression" dxfId="9228" priority="610">
      <formula>$D$1&lt;N4</formula>
    </cfRule>
    <cfRule type="expression" dxfId="9227" priority="611">
      <formula>$D$1&gt;N4</formula>
    </cfRule>
  </conditionalFormatting>
  <conditionalFormatting sqref="N4">
    <cfRule type="expression" priority="612">
      <formula>$D$1&lt;N4</formula>
    </cfRule>
    <cfRule type="expression" priority="613">
      <formula>$D$1&gt;N4</formula>
    </cfRule>
  </conditionalFormatting>
  <conditionalFormatting sqref="N4">
    <cfRule type="expression" priority="614">
      <formula>$D$1&lt;N4</formula>
    </cfRule>
    <cfRule type="expression" dxfId="9226" priority="615">
      <formula>$D$1&gt;N4</formula>
    </cfRule>
  </conditionalFormatting>
  <conditionalFormatting sqref="P4">
    <cfRule type="expression" dxfId="9225" priority="616">
      <formula>$D$1&lt;P4</formula>
    </cfRule>
    <cfRule type="expression" dxfId="9224" priority="617">
      <formula>$D$1&gt;P4</formula>
    </cfRule>
  </conditionalFormatting>
  <conditionalFormatting sqref="P3:P4">
    <cfRule type="expression" dxfId="9223" priority="618">
      <formula>$D$1&lt;P3</formula>
    </cfRule>
    <cfRule type="expression" priority="619">
      <formula>$D$1&gt;P3</formula>
    </cfRule>
  </conditionalFormatting>
  <conditionalFormatting sqref="P4">
    <cfRule type="expression" priority="620">
      <formula>$D$1&lt;P4</formula>
    </cfRule>
    <cfRule type="expression" priority="621">
      <formula>$D$1&gt;P4</formula>
    </cfRule>
  </conditionalFormatting>
  <conditionalFormatting sqref="N5">
    <cfRule type="cellIs" dxfId="9222" priority="622" operator="equal">
      <formula>5</formula>
    </cfRule>
    <cfRule type="cellIs" dxfId="9221" priority="623" operator="equal">
      <formula>4</formula>
    </cfRule>
    <cfRule type="cellIs" priority="624" operator="equal">
      <formula>3</formula>
    </cfRule>
  </conditionalFormatting>
  <conditionalFormatting sqref="N4">
    <cfRule type="expression" priority="625">
      <formula>$D$1&lt;N4</formula>
    </cfRule>
    <cfRule type="expression" priority="626">
      <formula>$D$1&gt;N4</formula>
    </cfRule>
  </conditionalFormatting>
  <conditionalFormatting sqref="O5">
    <cfRule type="cellIs" dxfId="9220" priority="627" operator="equal">
      <formula>5</formula>
    </cfRule>
    <cfRule type="cellIs" dxfId="9219" priority="628" operator="equal">
      <formula>4</formula>
    </cfRule>
    <cfRule type="cellIs" dxfId="9218" priority="629" operator="equal">
      <formula>3</formula>
    </cfRule>
  </conditionalFormatting>
  <conditionalFormatting sqref="O4">
    <cfRule type="expression" dxfId="9217" priority="630">
      <formula>$D$1&lt;O4</formula>
    </cfRule>
    <cfRule type="expression" dxfId="9216" priority="631">
      <formula>$D$1&gt;O4</formula>
    </cfRule>
  </conditionalFormatting>
  <conditionalFormatting sqref="O5">
    <cfRule type="cellIs" dxfId="9215" priority="632" operator="equal">
      <formula>5</formula>
    </cfRule>
    <cfRule type="cellIs" priority="633" operator="equal">
      <formula>4</formula>
    </cfRule>
    <cfRule type="cellIs" priority="634" operator="equal">
      <formula>3</formula>
    </cfRule>
  </conditionalFormatting>
  <conditionalFormatting sqref="O4">
    <cfRule type="expression" priority="635">
      <formula>$D$1&lt;O4</formula>
    </cfRule>
    <cfRule type="expression" dxfId="9214" priority="636">
      <formula>$D$1&gt;O4</formula>
    </cfRule>
  </conditionalFormatting>
  <conditionalFormatting sqref="O4">
    <cfRule type="expression" dxfId="9213" priority="637">
      <formula>$D$1&lt;O4</formula>
    </cfRule>
    <cfRule type="expression" dxfId="9212" priority="638">
      <formula>$D$1&gt;O4</formula>
    </cfRule>
  </conditionalFormatting>
  <conditionalFormatting sqref="O4">
    <cfRule type="expression" dxfId="9211" priority="639">
      <formula>$D$1&lt;O4</formula>
    </cfRule>
    <cfRule type="expression" dxfId="9210" priority="640">
      <formula>$D$1&gt;O4</formula>
    </cfRule>
  </conditionalFormatting>
  <conditionalFormatting sqref="P5">
    <cfRule type="cellIs" dxfId="9209" priority="641" operator="equal">
      <formula>5</formula>
    </cfRule>
    <cfRule type="cellIs" dxfId="9208" priority="642" operator="equal">
      <formula>4</formula>
    </cfRule>
    <cfRule type="cellIs" dxfId="9207" priority="643" operator="equal">
      <formula>3</formula>
    </cfRule>
  </conditionalFormatting>
  <conditionalFormatting sqref="P5">
    <cfRule type="cellIs" priority="644" operator="equal">
      <formula>5</formula>
    </cfRule>
    <cfRule type="cellIs" priority="645" operator="equal">
      <formula>4</formula>
    </cfRule>
    <cfRule type="cellIs" priority="646" operator="equal">
      <formula>3</formula>
    </cfRule>
  </conditionalFormatting>
  <conditionalFormatting sqref="P3:P4">
    <cfRule type="expression" dxfId="9206" priority="647">
      <formula>$D$1&lt;P3</formula>
    </cfRule>
    <cfRule type="expression" dxfId="9205" priority="648">
      <formula>$D$1&gt;P3</formula>
    </cfRule>
  </conditionalFormatting>
  <conditionalFormatting sqref="P5">
    <cfRule type="cellIs" dxfId="9204" priority="649" operator="equal">
      <formula>5</formula>
    </cfRule>
    <cfRule type="cellIs" dxfId="9203" priority="650" operator="equal">
      <formula>4</formula>
    </cfRule>
    <cfRule type="cellIs" priority="651" operator="equal">
      <formula>3</formula>
    </cfRule>
  </conditionalFormatting>
  <conditionalFormatting sqref="P3:P4">
    <cfRule type="expression" priority="652">
      <formula>$D$1&lt;P3</formula>
    </cfRule>
    <cfRule type="expression" priority="653">
      <formula>$D$1&gt;P3</formula>
    </cfRule>
  </conditionalFormatting>
  <conditionalFormatting sqref="P4">
    <cfRule type="expression" dxfId="9202" priority="654">
      <formula>$D$1&lt;P4</formula>
    </cfRule>
    <cfRule type="expression" dxfId="9201" priority="655">
      <formula>$D$1&gt;P4</formula>
    </cfRule>
  </conditionalFormatting>
  <conditionalFormatting sqref="P4">
    <cfRule type="expression" dxfId="9200" priority="656">
      <formula>$D$1&lt;P4</formula>
    </cfRule>
    <cfRule type="expression" dxfId="9199" priority="657">
      <formula>$D$1&gt;P4</formula>
    </cfRule>
  </conditionalFormatting>
  <conditionalFormatting sqref="P5">
    <cfRule type="cellIs" priority="658" operator="equal">
      <formula>5</formula>
    </cfRule>
    <cfRule type="cellIs" priority="659" operator="equal">
      <formula>4</formula>
    </cfRule>
    <cfRule type="cellIs" priority="660" operator="equal">
      <formula>3</formula>
    </cfRule>
  </conditionalFormatting>
  <conditionalFormatting sqref="P4">
    <cfRule type="expression" dxfId="9198" priority="661">
      <formula>$D$1&lt;P4</formula>
    </cfRule>
    <cfRule type="expression" dxfId="9197" priority="662">
      <formula>$D$1&gt;P4</formula>
    </cfRule>
  </conditionalFormatting>
  <conditionalFormatting sqref="P5">
    <cfRule type="cellIs" dxfId="9196" priority="663" operator="equal">
      <formula>5</formula>
    </cfRule>
    <cfRule type="cellIs" dxfId="9195" priority="664" operator="equal">
      <formula>4</formula>
    </cfRule>
    <cfRule type="cellIs" priority="665" operator="equal">
      <formula>3</formula>
    </cfRule>
  </conditionalFormatting>
  <conditionalFormatting sqref="P3:P4">
    <cfRule type="expression" priority="666">
      <formula>$D$1&lt;P3</formula>
    </cfRule>
    <cfRule type="expression" priority="667">
      <formula>$D$1&gt;P3</formula>
    </cfRule>
  </conditionalFormatting>
  <conditionalFormatting sqref="P5">
    <cfRule type="cellIs" priority="668" operator="equal">
      <formula>5</formula>
    </cfRule>
    <cfRule type="cellIs" priority="669" operator="equal">
      <formula>4</formula>
    </cfRule>
    <cfRule type="cellIs" priority="670" operator="equal">
      <formula>3</formula>
    </cfRule>
  </conditionalFormatting>
  <conditionalFormatting sqref="P3:P4">
    <cfRule type="expression" dxfId="9194" priority="671">
      <formula>$D$1&lt;P3</formula>
    </cfRule>
    <cfRule type="expression" dxfId="9193" priority="672">
      <formula>$D$1&gt;P3</formula>
    </cfRule>
  </conditionalFormatting>
  <conditionalFormatting sqref="P5">
    <cfRule type="cellIs" dxfId="9192" priority="673" operator="equal">
      <formula>5</formula>
    </cfRule>
    <cfRule type="cellIs" dxfId="9191" priority="674" operator="equal">
      <formula>4</formula>
    </cfRule>
    <cfRule type="cellIs" priority="675" operator="equal">
      <formula>3</formula>
    </cfRule>
  </conditionalFormatting>
  <conditionalFormatting sqref="P4">
    <cfRule type="expression" priority="676">
      <formula>$D$1&lt;P4</formula>
    </cfRule>
    <cfRule type="expression" priority="677">
      <formula>$D$1&gt;P4</formula>
    </cfRule>
  </conditionalFormatting>
  <conditionalFormatting sqref="P4">
    <cfRule type="expression" dxfId="9190" priority="678">
      <formula>$D$1&lt;P4</formula>
    </cfRule>
    <cfRule type="expression" dxfId="9189" priority="679">
      <formula>$D$1&gt;P4</formula>
    </cfRule>
  </conditionalFormatting>
  <conditionalFormatting sqref="P4">
    <cfRule type="expression" dxfId="9188" priority="680">
      <formula>$D$1&lt;P4</formula>
    </cfRule>
    <cfRule type="expression" dxfId="9187" priority="681">
      <formula>$D$1&gt;P4</formula>
    </cfRule>
  </conditionalFormatting>
  <conditionalFormatting sqref="P4">
    <cfRule type="expression" dxfId="9186" priority="682">
      <formula>$D$1&lt;P4</formula>
    </cfRule>
    <cfRule type="expression" dxfId="9185" priority="683">
      <formula>$D$1&gt;P4</formula>
    </cfRule>
  </conditionalFormatting>
  <conditionalFormatting sqref="P4">
    <cfRule type="expression" dxfId="9184" priority="684">
      <formula>$D$1&lt;P4</formula>
    </cfRule>
    <cfRule type="expression" dxfId="9183" priority="685">
      <formula>$D$1&gt;P4</formula>
    </cfRule>
  </conditionalFormatting>
  <conditionalFormatting sqref="P4">
    <cfRule type="expression" priority="686">
      <formula>$D$1&lt;P4</formula>
    </cfRule>
    <cfRule type="expression" priority="687">
      <formula>$D$1&gt;P4</formula>
    </cfRule>
  </conditionalFormatting>
  <conditionalFormatting sqref="P4">
    <cfRule type="expression" priority="688">
      <formula>$D$1&lt;P4</formula>
    </cfRule>
    <cfRule type="expression" dxfId="9182" priority="689">
      <formula>$D$1&gt;P4</formula>
    </cfRule>
  </conditionalFormatting>
  <conditionalFormatting sqref="P5">
    <cfRule type="cellIs" dxfId="9181" priority="690" operator="equal">
      <formula>5</formula>
    </cfRule>
    <cfRule type="cellIs" dxfId="9180" priority="691" operator="equal">
      <formula>4</formula>
    </cfRule>
    <cfRule type="cellIs" dxfId="9179" priority="692" operator="equal">
      <formula>3</formula>
    </cfRule>
  </conditionalFormatting>
  <conditionalFormatting sqref="P5">
    <cfRule type="cellIs" priority="693" operator="equal">
      <formula>5</formula>
    </cfRule>
    <cfRule type="cellIs" priority="694" operator="equal">
      <formula>4</formula>
    </cfRule>
    <cfRule type="cellIs" priority="695" operator="equal">
      <formula>3</formula>
    </cfRule>
  </conditionalFormatting>
  <conditionalFormatting sqref="P4">
    <cfRule type="expression" dxfId="9178" priority="696">
      <formula>$D$1&lt;P4</formula>
    </cfRule>
    <cfRule type="expression" dxfId="9177" priority="697">
      <formula>$D$1&gt;P4</formula>
    </cfRule>
  </conditionalFormatting>
  <conditionalFormatting sqref="P5">
    <cfRule type="cellIs" dxfId="9176" priority="698" operator="equal">
      <formula>5</formula>
    </cfRule>
    <cfRule type="cellIs" dxfId="9175" priority="699" operator="equal">
      <formula>4</formula>
    </cfRule>
    <cfRule type="cellIs" dxfId="9174" priority="700" operator="equal">
      <formula>3</formula>
    </cfRule>
  </conditionalFormatting>
  <conditionalFormatting sqref="P4">
    <cfRule type="expression" dxfId="9173" priority="701">
      <formula>$D$1&lt;P4</formula>
    </cfRule>
    <cfRule type="expression" dxfId="9172" priority="702">
      <formula>$D$1&gt;P4</formula>
    </cfRule>
  </conditionalFormatting>
  <conditionalFormatting sqref="P4">
    <cfRule type="expression" dxfId="9171" priority="703">
      <formula>$D$1&lt;P4</formula>
    </cfRule>
    <cfRule type="expression" dxfId="9170" priority="704">
      <formula>$D$1&gt;P4</formula>
    </cfRule>
  </conditionalFormatting>
  <conditionalFormatting sqref="P4">
    <cfRule type="expression" priority="705">
      <formula>$D$1&lt;P4</formula>
    </cfRule>
    <cfRule type="expression" priority="706">
      <formula>$D$1&gt;P4</formula>
    </cfRule>
  </conditionalFormatting>
  <conditionalFormatting sqref="P4">
    <cfRule type="expression" priority="707">
      <formula>$D$1&lt;P4</formula>
    </cfRule>
    <cfRule type="expression" dxfId="9169" priority="708">
      <formula>$D$1&gt;P4</formula>
    </cfRule>
  </conditionalFormatting>
  <conditionalFormatting sqref="P4">
    <cfRule type="expression" dxfId="9168" priority="709">
      <formula>$D$1&lt;P4</formula>
    </cfRule>
    <cfRule type="expression" priority="710">
      <formula>$D$1&gt;P4</formula>
    </cfRule>
  </conditionalFormatting>
  <conditionalFormatting sqref="P4">
    <cfRule type="expression" priority="711">
      <formula>$D$1&lt;P4</formula>
    </cfRule>
    <cfRule type="expression" priority="712">
      <formula>$D$1&gt;P4</formula>
    </cfRule>
  </conditionalFormatting>
  <conditionalFormatting sqref="P4">
    <cfRule type="expression" dxfId="9167" priority="713">
      <formula>$D$1&lt;P4</formula>
    </cfRule>
    <cfRule type="expression" dxfId="9166" priority="714">
      <formula>$D$1&gt;P4</formula>
    </cfRule>
  </conditionalFormatting>
  <conditionalFormatting sqref="P4">
    <cfRule type="expression" priority="715">
      <formula>$D$1&lt;P4</formula>
    </cfRule>
    <cfRule type="expression" priority="716">
      <formula>$D$1&gt;P4</formula>
    </cfRule>
  </conditionalFormatting>
  <conditionalFormatting sqref="P4">
    <cfRule type="expression" priority="717">
      <formula>$D$1&lt;P4</formula>
    </cfRule>
    <cfRule type="expression" dxfId="9165" priority="718">
      <formula>$D$1&gt;P4</formula>
    </cfRule>
  </conditionalFormatting>
  <conditionalFormatting sqref="P4">
    <cfRule type="expression" dxfId="9164" priority="719">
      <formula>$D$1&lt;P4</formula>
    </cfRule>
    <cfRule type="expression" dxfId="9163" priority="720">
      <formula>$D$1&gt;P4</formula>
    </cfRule>
  </conditionalFormatting>
  <conditionalFormatting sqref="H5">
    <cfRule type="cellIs" dxfId="9162" priority="721" operator="equal">
      <formula>5</formula>
    </cfRule>
    <cfRule type="cellIs" dxfId="9161" priority="722" operator="equal">
      <formula>4</formula>
    </cfRule>
    <cfRule type="cellIs" dxfId="9160" priority="723" operator="equal">
      <formula>3</formula>
    </cfRule>
  </conditionalFormatting>
  <conditionalFormatting sqref="J4">
    <cfRule type="expression" dxfId="9159" priority="724">
      <formula>$D$1&lt;J4</formula>
    </cfRule>
    <cfRule type="expression" dxfId="9158" priority="725">
      <formula>$D$1&gt;J4</formula>
    </cfRule>
  </conditionalFormatting>
  <conditionalFormatting sqref="J4">
    <cfRule type="expression" priority="726">
      <formula>$D$1&lt;J4</formula>
    </cfRule>
    <cfRule type="expression" priority="727">
      <formula>$D$1&gt;J4</formula>
    </cfRule>
  </conditionalFormatting>
  <conditionalFormatting sqref="H4">
    <cfRule type="expression" priority="728">
      <formula>$D$1&lt;H4</formula>
    </cfRule>
    <cfRule type="expression" dxfId="9157" priority="729">
      <formula>$D$1&gt;H4</formula>
    </cfRule>
  </conditionalFormatting>
  <conditionalFormatting sqref="J4">
    <cfRule type="expression" dxfId="9156" priority="730">
      <formula>$D$1&lt;J4</formula>
    </cfRule>
    <cfRule type="expression" dxfId="9155" priority="731">
      <formula>$D$1&gt;J4</formula>
    </cfRule>
  </conditionalFormatting>
  <conditionalFormatting sqref="J4">
    <cfRule type="expression" dxfId="9154" priority="732">
      <formula>$D$1&lt;J4</formula>
    </cfRule>
    <cfRule type="expression" dxfId="9153" priority="733">
      <formula>$D$1&gt;J4</formula>
    </cfRule>
  </conditionalFormatting>
  <conditionalFormatting sqref="J4">
    <cfRule type="expression" dxfId="9152" priority="734">
      <formula>$D$1&lt;J4</formula>
    </cfRule>
    <cfRule type="expression" priority="735">
      <formula>$D$1&gt;J4</formula>
    </cfRule>
  </conditionalFormatting>
  <conditionalFormatting sqref="L3">
    <cfRule type="expression" priority="736">
      <formula>$D$1&lt;L3</formula>
    </cfRule>
    <cfRule type="expression" priority="737">
      <formula>$D$1&gt;L3</formula>
    </cfRule>
  </conditionalFormatting>
  <conditionalFormatting sqref="L3">
    <cfRule type="expression" dxfId="9151" priority="738">
      <formula>$D$1&lt;L3</formula>
    </cfRule>
    <cfRule type="expression" dxfId="9150" priority="739">
      <formula>$D$1&gt;L3</formula>
    </cfRule>
  </conditionalFormatting>
  <conditionalFormatting sqref="H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H5">
    <cfRule type="cellIs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H5">
    <cfRule type="cellIs" dxfId="9149" priority="746" operator="equal">
      <formula>5</formula>
    </cfRule>
    <cfRule type="cellIs" dxfId="9148" priority="747" operator="equal">
      <formula>4</formula>
    </cfRule>
    <cfRule type="cellIs" dxfId="9147" priority="748" operator="equal">
      <formula>3</formula>
    </cfRule>
  </conditionalFormatting>
  <conditionalFormatting sqref="J5">
    <cfRule type="cellIs" dxfId="9146" priority="749" operator="equal">
      <formula>5</formula>
    </cfRule>
    <cfRule type="cellIs" dxfId="9145" priority="750" operator="equal">
      <formula>4</formula>
    </cfRule>
    <cfRule type="cellIs" dxfId="9144" priority="751" operator="equal">
      <formula>3</formula>
    </cfRule>
  </conditionalFormatting>
  <conditionalFormatting sqref="J4">
    <cfRule type="expression" dxfId="9143" priority="752">
      <formula>$D$1&lt;J4</formula>
    </cfRule>
    <cfRule type="expression" dxfId="9142" priority="753">
      <formula>$D$1&gt;J4</formula>
    </cfRule>
  </conditionalFormatting>
  <conditionalFormatting sqref="J5">
    <cfRule type="cellIs" dxfId="9141" priority="754" operator="equal">
      <formula>5</formula>
    </cfRule>
    <cfRule type="cellIs" dxfId="9140" priority="755" operator="equal">
      <formula>4</formula>
    </cfRule>
    <cfRule type="cellIs" dxfId="9139" priority="756" operator="equal">
      <formula>3</formula>
    </cfRule>
  </conditionalFormatting>
  <conditionalFormatting sqref="J4">
    <cfRule type="expression" dxfId="9138" priority="757">
      <formula>$D$1&lt;J4</formula>
    </cfRule>
    <cfRule type="expression" dxfId="9137" priority="758">
      <formula>$D$1&gt;J4</formula>
    </cfRule>
  </conditionalFormatting>
  <conditionalFormatting sqref="J5">
    <cfRule type="cellIs" dxfId="9136" priority="759" operator="equal">
      <formula>5</formula>
    </cfRule>
    <cfRule type="cellIs" dxfId="9135" priority="760" operator="equal">
      <formula>4</formula>
    </cfRule>
    <cfRule type="cellIs" dxfId="9134" priority="761" operator="equal">
      <formula>3</formula>
    </cfRule>
  </conditionalFormatting>
  <conditionalFormatting sqref="J4">
    <cfRule type="expression" dxfId="9133" priority="762">
      <formula>$D$1&lt;J4</formula>
    </cfRule>
    <cfRule type="expression" dxfId="9132" priority="763">
      <formula>$D$1&gt;J4</formula>
    </cfRule>
  </conditionalFormatting>
  <conditionalFormatting sqref="J5">
    <cfRule type="cellIs" dxfId="9131" priority="764" operator="equal">
      <formula>5</formula>
    </cfRule>
    <cfRule type="cellIs" dxfId="9130" priority="765" operator="equal">
      <formula>4</formula>
    </cfRule>
    <cfRule type="cellIs" dxfId="9129" priority="766" operator="equal">
      <formula>3</formula>
    </cfRule>
  </conditionalFormatting>
  <conditionalFormatting sqref="J4">
    <cfRule type="expression" dxfId="9128" priority="767">
      <formula>$D$1&lt;J4</formula>
    </cfRule>
    <cfRule type="expression" dxfId="9127" priority="768">
      <formula>$D$1&gt;J4</formula>
    </cfRule>
  </conditionalFormatting>
  <conditionalFormatting sqref="J5">
    <cfRule type="cellIs" dxfId="9126" priority="769" operator="equal">
      <formula>5</formula>
    </cfRule>
    <cfRule type="cellIs" dxfId="9125" priority="770" operator="equal">
      <formula>4</formula>
    </cfRule>
    <cfRule type="cellIs" dxfId="9124" priority="771" operator="equal">
      <formula>3</formula>
    </cfRule>
  </conditionalFormatting>
  <conditionalFormatting sqref="J4">
    <cfRule type="expression" dxfId="9123" priority="772">
      <formula>$D$1&lt;J4</formula>
    </cfRule>
    <cfRule type="expression" dxfId="9122" priority="773">
      <formula>$D$1&gt;J4</formula>
    </cfRule>
  </conditionalFormatting>
  <conditionalFormatting sqref="J5">
    <cfRule type="cellIs" dxfId="9121" priority="774" operator="equal">
      <formula>5</formula>
    </cfRule>
    <cfRule type="cellIs" dxfId="9120" priority="775" operator="equal">
      <formula>4</formula>
    </cfRule>
    <cfRule type="cellIs" dxfId="9119" priority="776" operator="equal">
      <formula>3</formula>
    </cfRule>
  </conditionalFormatting>
  <conditionalFormatting sqref="J4">
    <cfRule type="expression" dxfId="9118" priority="777">
      <formula>$D$1&lt;J4</formula>
    </cfRule>
    <cfRule type="expression" dxfId="9117" priority="778">
      <formula>$D$1&gt;J4</formula>
    </cfRule>
  </conditionalFormatting>
  <conditionalFormatting sqref="J4">
    <cfRule type="expression" priority="779">
      <formula>$D$1&lt;J4</formula>
    </cfRule>
    <cfRule type="expression" priority="780">
      <formula>$D$1&gt;J4</formula>
    </cfRule>
  </conditionalFormatting>
  <conditionalFormatting sqref="J4">
    <cfRule type="expression" priority="781">
      <formula>$D$1&lt;J4</formula>
    </cfRule>
    <cfRule type="expression" dxfId="9116" priority="782">
      <formula>$D$1&gt;J4</formula>
    </cfRule>
  </conditionalFormatting>
  <conditionalFormatting sqref="J4">
    <cfRule type="expression" dxfId="9115" priority="783">
      <formula>$D$1&lt;J4</formula>
    </cfRule>
    <cfRule type="expression" dxfId="9114" priority="784">
      <formula>$D$1&gt;J4</formula>
    </cfRule>
  </conditionalFormatting>
  <conditionalFormatting sqref="J4">
    <cfRule type="expression" dxfId="9113" priority="785">
      <formula>$D$1&lt;J4</formula>
    </cfRule>
    <cfRule type="expression" dxfId="9112" priority="786">
      <formula>$D$1&gt;J4</formula>
    </cfRule>
  </conditionalFormatting>
  <conditionalFormatting sqref="J4">
    <cfRule type="expression" dxfId="9111" priority="787">
      <formula>$D$1&lt;J4</formula>
    </cfRule>
    <cfRule type="expression" dxfId="9110" priority="788">
      <formula>$D$1&gt;J4</formula>
    </cfRule>
  </conditionalFormatting>
  <conditionalFormatting sqref="J4">
    <cfRule type="expression" dxfId="9109" priority="789">
      <formula>$D$1&lt;J4</formula>
    </cfRule>
    <cfRule type="expression" dxfId="9108" priority="790">
      <formula>$D$1&gt;J4</formula>
    </cfRule>
  </conditionalFormatting>
  <conditionalFormatting sqref="J5">
    <cfRule type="cellIs" dxfId="9107" priority="791" operator="equal">
      <formula>5</formula>
    </cfRule>
    <cfRule type="cellIs" dxfId="9106" priority="792" operator="equal">
      <formula>4</formula>
    </cfRule>
    <cfRule type="cellIs" dxfId="9105" priority="793" operator="equal">
      <formula>3</formula>
    </cfRule>
  </conditionalFormatting>
  <conditionalFormatting sqref="J4">
    <cfRule type="expression" dxfId="9104" priority="794">
      <formula>$D$1&lt;J4</formula>
    </cfRule>
    <cfRule type="expression" dxfId="9103" priority="795">
      <formula>$D$1&gt;J4</formula>
    </cfRule>
  </conditionalFormatting>
  <conditionalFormatting sqref="J5">
    <cfRule type="cellIs" dxfId="9102" priority="796" operator="equal">
      <formula>5</formula>
    </cfRule>
    <cfRule type="cellIs" dxfId="9101" priority="797" operator="equal">
      <formula>4</formula>
    </cfRule>
    <cfRule type="cellIs" dxfId="9100" priority="798" operator="equal">
      <formula>3</formula>
    </cfRule>
  </conditionalFormatting>
  <conditionalFormatting sqref="J4">
    <cfRule type="expression" dxfId="9099" priority="799">
      <formula>$D$1&lt;J4</formula>
    </cfRule>
    <cfRule type="expression" dxfId="9098" priority="800">
      <formula>$D$1&gt;J4</formula>
    </cfRule>
  </conditionalFormatting>
  <conditionalFormatting sqref="J5">
    <cfRule type="cellIs" dxfId="9097" priority="801" operator="equal">
      <formula>5</formula>
    </cfRule>
    <cfRule type="cellIs" priority="802" operator="equal">
      <formula>4</formula>
    </cfRule>
    <cfRule type="cellIs" priority="803" operator="equal">
      <formula>3</formula>
    </cfRule>
  </conditionalFormatting>
  <conditionalFormatting sqref="J4">
    <cfRule type="expression" priority="804">
      <formula>$D$1&lt;J4</formula>
    </cfRule>
    <cfRule type="expression" dxfId="9096" priority="805">
      <formula>$D$1&gt;J4</formula>
    </cfRule>
  </conditionalFormatting>
  <conditionalFormatting sqref="J4">
    <cfRule type="expression" dxfId="9095" priority="806">
      <formula>$D$1&lt;J4</formula>
    </cfRule>
    <cfRule type="expression" dxfId="9094" priority="807">
      <formula>$D$1&gt;J4</formula>
    </cfRule>
  </conditionalFormatting>
  <conditionalFormatting sqref="J4">
    <cfRule type="expression" dxfId="9093" priority="808">
      <formula>$D$1&lt;J4</formula>
    </cfRule>
    <cfRule type="expression" dxfId="9092" priority="809">
      <formula>$D$1&gt;J4</formula>
    </cfRule>
  </conditionalFormatting>
  <conditionalFormatting sqref="J4">
    <cfRule type="expression" dxfId="9091" priority="810">
      <formula>$D$1&lt;J4</formula>
    </cfRule>
    <cfRule type="expression" dxfId="9090" priority="811">
      <formula>$D$1&gt;J4</formula>
    </cfRule>
  </conditionalFormatting>
  <conditionalFormatting sqref="J4">
    <cfRule type="expression" dxfId="9089" priority="812">
      <formula>$D$1&lt;J4</formula>
    </cfRule>
    <cfRule type="expression" dxfId="9088" priority="813">
      <formula>$D$1&gt;J4</formula>
    </cfRule>
  </conditionalFormatting>
  <conditionalFormatting sqref="J4">
    <cfRule type="expression" dxfId="9087" priority="814">
      <formula>$D$1&lt;J4</formula>
    </cfRule>
    <cfRule type="expression" dxfId="9086" priority="815">
      <formula>$D$1&gt;J4</formula>
    </cfRule>
  </conditionalFormatting>
  <conditionalFormatting sqref="J4">
    <cfRule type="expression" dxfId="9085" priority="816">
      <formula>$D$1&lt;J4</formula>
    </cfRule>
    <cfRule type="expression" priority="817">
      <formula>$D$1&gt;J4</formula>
    </cfRule>
  </conditionalFormatting>
  <conditionalFormatting sqref="J4">
    <cfRule type="expression" priority="818">
      <formula>$D$1&lt;J4</formula>
    </cfRule>
    <cfRule type="expression" priority="819">
      <formula>$D$1&gt;J4</formula>
    </cfRule>
  </conditionalFormatting>
  <conditionalFormatting sqref="J4">
    <cfRule type="expression" dxfId="9084" priority="820">
      <formula>$D$1&lt;J4</formula>
    </cfRule>
    <cfRule type="expression" dxfId="9083" priority="821">
      <formula>$D$1&gt;J4</formula>
    </cfRule>
  </conditionalFormatting>
  <conditionalFormatting sqref="J4">
    <cfRule type="expression" dxfId="9082" priority="822">
      <formula>$D$1&lt;J4</formula>
    </cfRule>
    <cfRule type="expression" dxfId="9081" priority="823">
      <formula>$D$1&gt;J4</formula>
    </cfRule>
  </conditionalFormatting>
  <conditionalFormatting sqref="J5">
    <cfRule type="cellIs" priority="824" operator="equal">
      <formula>5</formula>
    </cfRule>
    <cfRule type="cellIs" priority="825" operator="equal">
      <formula>4</formula>
    </cfRule>
    <cfRule type="cellIs" priority="826" operator="equal">
      <formula>3</formula>
    </cfRule>
  </conditionalFormatting>
  <conditionalFormatting sqref="J4">
    <cfRule type="expression" dxfId="9080" priority="827">
      <formula>$D$1&lt;J4</formula>
    </cfRule>
    <cfRule type="expression" dxfId="9079" priority="828">
      <formula>$D$1&gt;J4</formula>
    </cfRule>
  </conditionalFormatting>
  <conditionalFormatting sqref="J5">
    <cfRule type="cellIs" dxfId="9078" priority="829" operator="equal">
      <formula>5</formula>
    </cfRule>
    <cfRule type="cellIs" dxfId="9077" priority="830" operator="equal">
      <formula>4</formula>
    </cfRule>
    <cfRule type="cellIs" dxfId="9076" priority="831" operator="equal">
      <formula>3</formula>
    </cfRule>
  </conditionalFormatting>
  <conditionalFormatting sqref="J4">
    <cfRule type="expression" dxfId="9075" priority="832">
      <formula>$D$1&lt;J4</formula>
    </cfRule>
    <cfRule type="expression" dxfId="9074" priority="833">
      <formula>$D$1&gt;J4</formula>
    </cfRule>
  </conditionalFormatting>
  <conditionalFormatting sqref="J5">
    <cfRule type="cellIs" dxfId="9073" priority="834" operator="equal">
      <formula>5</formula>
    </cfRule>
    <cfRule type="cellIs" dxfId="9072" priority="835" operator="equal">
      <formula>4</formula>
    </cfRule>
    <cfRule type="cellIs" priority="836" operator="equal">
      <formula>3</formula>
    </cfRule>
  </conditionalFormatting>
  <conditionalFormatting sqref="J4">
    <cfRule type="expression" priority="837">
      <formula>$D$1&lt;J4</formula>
    </cfRule>
    <cfRule type="expression" priority="838">
      <formula>$D$1&gt;J4</formula>
    </cfRule>
  </conditionalFormatting>
  <conditionalFormatting sqref="J5">
    <cfRule type="cellIs" dxfId="9071" priority="839" operator="equal">
      <formula>5</formula>
    </cfRule>
    <cfRule type="cellIs" dxfId="9070" priority="840" operator="equal">
      <formula>4</formula>
    </cfRule>
    <cfRule type="cellIs" dxfId="9069" priority="841" operator="equal">
      <formula>3</formula>
    </cfRule>
  </conditionalFormatting>
  <conditionalFormatting sqref="J4">
    <cfRule type="expression" dxfId="9068" priority="842">
      <formula>$D$1&lt;J4</formula>
    </cfRule>
    <cfRule type="expression" dxfId="9067" priority="843">
      <formula>$D$1&gt;J4</formula>
    </cfRule>
  </conditionalFormatting>
  <conditionalFormatting sqref="J5">
    <cfRule type="cellIs" dxfId="9066" priority="844" operator="equal">
      <formula>5</formula>
    </cfRule>
    <cfRule type="cellIs" dxfId="9065" priority="845" operator="equal">
      <formula>4</formula>
    </cfRule>
    <cfRule type="cellIs" dxfId="9064" priority="846" operator="equal">
      <formula>3</formula>
    </cfRule>
  </conditionalFormatting>
  <conditionalFormatting sqref="J4">
    <cfRule type="expression" priority="847">
      <formula>$D$1&lt;J4</formula>
    </cfRule>
    <cfRule type="expression" priority="848">
      <formula>$D$1&gt;J4</formula>
    </cfRule>
  </conditionalFormatting>
  <conditionalFormatting sqref="J5">
    <cfRule type="cellIs" priority="849" operator="equal">
      <formula>5</formula>
    </cfRule>
    <cfRule type="cellIs" dxfId="9063" priority="850" operator="equal">
      <formula>4</formula>
    </cfRule>
    <cfRule type="cellIs" dxfId="9062" priority="851" operator="equal">
      <formula>3</formula>
    </cfRule>
  </conditionalFormatting>
  <conditionalFormatting sqref="M5">
    <cfRule type="cellIs" dxfId="9061" priority="852" operator="equal">
      <formula>5</formula>
    </cfRule>
    <cfRule type="cellIs" dxfId="9060" priority="853" operator="equal">
      <formula>4</formula>
    </cfRule>
    <cfRule type="cellIs" priority="854" operator="equal">
      <formula>3</formula>
    </cfRule>
  </conditionalFormatting>
  <conditionalFormatting sqref="M4">
    <cfRule type="expression" priority="855">
      <formula>$D$1&lt;M4</formula>
    </cfRule>
    <cfRule type="expression" priority="856">
      <formula>$D$1&gt;M4</formula>
    </cfRule>
  </conditionalFormatting>
  <conditionalFormatting sqref="M5">
    <cfRule type="cellIs" priority="857" operator="equal">
      <formula>5</formula>
    </cfRule>
    <cfRule type="cellIs" priority="858" operator="equal">
      <formula>4</formula>
    </cfRule>
    <cfRule type="cellIs" priority="859" operator="equal">
      <formula>3</formula>
    </cfRule>
  </conditionalFormatting>
  <conditionalFormatting sqref="M4">
    <cfRule type="expression" priority="860">
      <formula>$D$1&lt;M4</formula>
    </cfRule>
    <cfRule type="expression" priority="861">
      <formula>$D$1&gt;M4</formula>
    </cfRule>
  </conditionalFormatting>
  <conditionalFormatting sqref="M4">
    <cfRule type="expression" priority="862">
      <formula>$D$1&lt;M4</formula>
    </cfRule>
    <cfRule type="expression" priority="863">
      <formula>$D$1&gt;M4</formula>
    </cfRule>
  </conditionalFormatting>
  <conditionalFormatting sqref="M4">
    <cfRule type="expression" priority="864">
      <formula>$D$1&lt;M4</formula>
    </cfRule>
    <cfRule type="expression" priority="865">
      <formula>$D$1&gt;M4</formula>
    </cfRule>
  </conditionalFormatting>
  <conditionalFormatting sqref="M5">
    <cfRule type="cellIs" priority="866" operator="equal">
      <formula>5</formula>
    </cfRule>
    <cfRule type="cellIs" priority="867" operator="equal">
      <formula>4</formula>
    </cfRule>
    <cfRule type="cellIs" priority="868" operator="equal">
      <formula>3</formula>
    </cfRule>
  </conditionalFormatting>
  <conditionalFormatting sqref="M4">
    <cfRule type="expression" priority="869">
      <formula>$D$1&lt;M4</formula>
    </cfRule>
    <cfRule type="expression" priority="870">
      <formula>$D$1&gt;M4</formula>
    </cfRule>
  </conditionalFormatting>
  <conditionalFormatting sqref="M5">
    <cfRule type="cellIs" priority="871" operator="equal">
      <formula>5</formula>
    </cfRule>
    <cfRule type="cellIs" priority="872" operator="equal">
      <formula>4</formula>
    </cfRule>
    <cfRule type="cellIs" priority="873" operator="equal">
      <formula>3</formula>
    </cfRule>
  </conditionalFormatting>
  <conditionalFormatting sqref="M4">
    <cfRule type="expression" priority="874">
      <formula>$D$1&lt;M4</formula>
    </cfRule>
    <cfRule type="expression" dxfId="9059" priority="875">
      <formula>$D$1&gt;M4</formula>
    </cfRule>
  </conditionalFormatting>
  <conditionalFormatting sqref="M5">
    <cfRule type="cellIs" dxfId="9058" priority="876" operator="equal">
      <formula>5</formula>
    </cfRule>
    <cfRule type="cellIs" dxfId="9057" priority="877" operator="equal">
      <formula>4</formula>
    </cfRule>
    <cfRule type="cellIs" dxfId="9056" priority="878" operator="equal">
      <formula>3</formula>
    </cfRule>
  </conditionalFormatting>
  <conditionalFormatting sqref="M4">
    <cfRule type="expression" dxfId="9055" priority="879">
      <formula>$D$1&lt;M4</formula>
    </cfRule>
    <cfRule type="expression" dxfId="9054" priority="880">
      <formula>$D$1&gt;M4</formula>
    </cfRule>
  </conditionalFormatting>
  <conditionalFormatting sqref="M4">
    <cfRule type="expression" priority="881">
      <formula>$D$1&lt;M4</formula>
    </cfRule>
    <cfRule type="expression" priority="882">
      <formula>$D$1&gt;M4</formula>
    </cfRule>
  </conditionalFormatting>
  <conditionalFormatting sqref="M4">
    <cfRule type="expression" priority="883">
      <formula>$D$1&lt;M4</formula>
    </cfRule>
    <cfRule type="expression" dxfId="9053" priority="884">
      <formula>$D$1&gt;M4</formula>
    </cfRule>
  </conditionalFormatting>
  <conditionalFormatting sqref="M4">
    <cfRule type="expression" dxfId="9052" priority="885">
      <formula>$D$1&lt;M4</formula>
    </cfRule>
    <cfRule type="expression" dxfId="9051" priority="886">
      <formula>$D$1&gt;M4</formula>
    </cfRule>
  </conditionalFormatting>
  <conditionalFormatting sqref="M4">
    <cfRule type="expression" dxfId="9050" priority="887">
      <formula>$D$1&lt;M4</formula>
    </cfRule>
    <cfRule type="expression" dxfId="9049" priority="888">
      <formula>$D$1&gt;M4</formula>
    </cfRule>
  </conditionalFormatting>
  <conditionalFormatting sqref="M4">
    <cfRule type="expression" dxfId="9048" priority="889">
      <formula>$D$1&lt;M4</formula>
    </cfRule>
    <cfRule type="expression" dxfId="9047" priority="890">
      <formula>$D$1&gt;M4</formula>
    </cfRule>
  </conditionalFormatting>
  <conditionalFormatting sqref="M4">
    <cfRule type="expression" dxfId="9046" priority="891">
      <formula>$D$1&lt;M4</formula>
    </cfRule>
    <cfRule type="expression" priority="892">
      <formula>$D$1&gt;M4</formula>
    </cfRule>
  </conditionalFormatting>
  <conditionalFormatting sqref="M4">
    <cfRule type="expression" priority="893">
      <formula>$D$1&lt;M4</formula>
    </cfRule>
    <cfRule type="expression" priority="894">
      <formula>$D$1&gt;M4</formula>
    </cfRule>
  </conditionalFormatting>
  <conditionalFormatting sqref="M4">
    <cfRule type="expression" dxfId="9045" priority="895">
      <formula>$D$1&lt;M4</formula>
    </cfRule>
    <cfRule type="expression" dxfId="9044" priority="896">
      <formula>$D$1&gt;M4</formula>
    </cfRule>
  </conditionalFormatting>
  <conditionalFormatting sqref="M5">
    <cfRule type="cellIs" dxfId="9043" priority="897" operator="equal">
      <formula>5</formula>
    </cfRule>
    <cfRule type="cellIs" dxfId="9042" priority="898" operator="equal">
      <formula>4</formula>
    </cfRule>
    <cfRule type="cellIs" dxfId="9041" priority="899" operator="equal">
      <formula>3</formula>
    </cfRule>
  </conditionalFormatting>
  <conditionalFormatting sqref="M4">
    <cfRule type="expression" dxfId="9040" priority="900">
      <formula>$D$1&lt;M4</formula>
    </cfRule>
    <cfRule type="expression" dxfId="9039" priority="901">
      <formula>$D$1&gt;M4</formula>
    </cfRule>
  </conditionalFormatting>
  <conditionalFormatting sqref="M5">
    <cfRule type="cellIs" dxfId="9038" priority="902" operator="equal">
      <formula>5</formula>
    </cfRule>
    <cfRule type="cellIs" dxfId="9037" priority="903" operator="equal">
      <formula>4</formula>
    </cfRule>
    <cfRule type="cellIs" dxfId="9036" priority="904" operator="equal">
      <formula>3</formula>
    </cfRule>
  </conditionalFormatting>
  <conditionalFormatting sqref="M4">
    <cfRule type="expression" priority="905">
      <formula>$D$1&lt;M4</formula>
    </cfRule>
    <cfRule type="expression" priority="906">
      <formula>$D$1&gt;M4</formula>
    </cfRule>
  </conditionalFormatting>
  <conditionalFormatting sqref="M5">
    <cfRule type="cellIs" priority="907" operator="equal">
      <formula>5</formula>
    </cfRule>
    <cfRule type="cellIs" dxfId="9035" priority="908" operator="equal">
      <formula>4</formula>
    </cfRule>
    <cfRule type="cellIs" dxfId="9034" priority="909" operator="equal">
      <formula>3</formula>
    </cfRule>
  </conditionalFormatting>
  <conditionalFormatting sqref="M4">
    <cfRule type="expression" dxfId="9033" priority="910">
      <formula>$D$1&lt;M4</formula>
    </cfRule>
    <cfRule type="expression" dxfId="9032" priority="911">
      <formula>$D$1&gt;M4</formula>
    </cfRule>
  </conditionalFormatting>
  <conditionalFormatting sqref="M5">
    <cfRule type="cellIs" dxfId="9031" priority="912" operator="equal">
      <formula>5</formula>
    </cfRule>
    <cfRule type="cellIs" dxfId="9030" priority="913" operator="equal">
      <formula>4</formula>
    </cfRule>
    <cfRule type="cellIs" dxfId="9029" priority="914" operator="equal">
      <formula>3</formula>
    </cfRule>
  </conditionalFormatting>
  <conditionalFormatting sqref="M4">
    <cfRule type="expression" dxfId="9028" priority="915">
      <formula>$D$1&lt;M4</formula>
    </cfRule>
    <cfRule type="expression" priority="916">
      <formula>$D$1&gt;M4</formula>
    </cfRule>
  </conditionalFormatting>
  <conditionalFormatting sqref="M5">
    <cfRule type="cellIs" priority="917" operator="equal">
      <formula>5</formula>
    </cfRule>
    <cfRule type="cellIs" priority="918" operator="equal">
      <formula>4</formula>
    </cfRule>
    <cfRule type="cellIs" dxfId="9027" priority="919" operator="equal">
      <formula>3</formula>
    </cfRule>
  </conditionalFormatting>
  <conditionalFormatting sqref="M4">
    <cfRule type="expression" dxfId="9026" priority="920">
      <formula>$D$1&lt;M4</formula>
    </cfRule>
    <cfRule type="expression" dxfId="9025" priority="921">
      <formula>$D$1&gt;M4</formula>
    </cfRule>
  </conditionalFormatting>
  <conditionalFormatting sqref="M4">
    <cfRule type="expression" dxfId="9024" priority="922">
      <formula>$D$1&lt;M4</formula>
    </cfRule>
    <cfRule type="expression" priority="923">
      <formula>$D$1&gt;M4</formula>
    </cfRule>
  </conditionalFormatting>
  <conditionalFormatting sqref="M4">
    <cfRule type="expression" priority="924">
      <formula>$D$1&lt;M4</formula>
    </cfRule>
    <cfRule type="expression" priority="925">
      <formula>$D$1&gt;M4</formula>
    </cfRule>
  </conditionalFormatting>
  <conditionalFormatting sqref="M4">
    <cfRule type="expression" dxfId="9023" priority="926">
      <formula>$D$1&lt;M4</formula>
    </cfRule>
    <cfRule type="expression" dxfId="9022" priority="927">
      <formula>$D$1&gt;M4</formula>
    </cfRule>
  </conditionalFormatting>
  <conditionalFormatting sqref="M4">
    <cfRule type="expression" dxfId="9021" priority="928">
      <formula>$D$1&lt;M4</formula>
    </cfRule>
    <cfRule type="expression" dxfId="9020" priority="929">
      <formula>$D$1&gt;M4</formula>
    </cfRule>
  </conditionalFormatting>
  <conditionalFormatting sqref="M4">
    <cfRule type="expression" dxfId="9019" priority="930">
      <formula>$D$1&lt;M4</formula>
    </cfRule>
    <cfRule type="expression" dxfId="9018" priority="931">
      <formula>$D$1&gt;M4</formula>
    </cfRule>
  </conditionalFormatting>
  <conditionalFormatting sqref="M4">
    <cfRule type="expression" dxfId="9017" priority="932">
      <formula>$D$1&lt;M4</formula>
    </cfRule>
    <cfRule type="expression" dxfId="9016" priority="933">
      <formula>$D$1&gt;M4</formula>
    </cfRule>
  </conditionalFormatting>
  <conditionalFormatting sqref="M4">
    <cfRule type="expression" dxfId="9015" priority="934">
      <formula>$D$1&lt;M4</formula>
    </cfRule>
    <cfRule type="expression" priority="935">
      <formula>$D$1&gt;M4</formula>
    </cfRule>
  </conditionalFormatting>
  <conditionalFormatting sqref="M4">
    <cfRule type="expression" priority="936">
      <formula>$D$1&lt;M4</formula>
    </cfRule>
    <cfRule type="expression" priority="937">
      <formula>$D$1&gt;M4</formula>
    </cfRule>
  </conditionalFormatting>
  <conditionalFormatting sqref="T6:T16">
    <cfRule type="cellIs" priority="938" operator="equal">
      <formula>5</formula>
    </cfRule>
    <cfRule type="cellIs" priority="939" operator="equal">
      <formula>4</formula>
    </cfRule>
    <cfRule type="cellIs" priority="940" operator="equal">
      <formula>3</formula>
    </cfRule>
  </conditionalFormatting>
  <conditionalFormatting sqref="T4">
    <cfRule type="expression" dxfId="9014" priority="941">
      <formula>$D$1&lt;T4</formula>
    </cfRule>
    <cfRule type="expression" dxfId="9013" priority="942">
      <formula>$D$1&gt;T4</formula>
    </cfRule>
  </conditionalFormatting>
  <conditionalFormatting sqref="T5">
    <cfRule type="cellIs" dxfId="9012" priority="943" operator="equal">
      <formula>5</formula>
    </cfRule>
    <cfRule type="cellIs" dxfId="9011" priority="944" operator="equal">
      <formula>4</formula>
    </cfRule>
    <cfRule type="cellIs" dxfId="9010" priority="945" operator="equal">
      <formula>3</formula>
    </cfRule>
  </conditionalFormatting>
  <conditionalFormatting sqref="T4">
    <cfRule type="expression" dxfId="9009" priority="946">
      <formula>$D$1&lt;T4</formula>
    </cfRule>
    <cfRule type="expression" priority="947">
      <formula>$D$1&gt;T4</formula>
    </cfRule>
  </conditionalFormatting>
  <conditionalFormatting sqref="T4">
    <cfRule type="expression" priority="948">
      <formula>$D$1&lt;T4</formula>
    </cfRule>
    <cfRule type="expression" priority="949">
      <formula>$D$1&gt;T4</formula>
    </cfRule>
  </conditionalFormatting>
  <conditionalFormatting sqref="T4">
    <cfRule type="expression" dxfId="9008" priority="950">
      <formula>$D$1&lt;T4</formula>
    </cfRule>
    <cfRule type="expression" dxfId="9007" priority="951">
      <formula>$D$1&gt;T4</formula>
    </cfRule>
  </conditionalFormatting>
  <conditionalFormatting sqref="T4">
    <cfRule type="expression" priority="952">
      <formula>$D$1&lt;T4</formula>
    </cfRule>
    <cfRule type="expression" priority="953">
      <formula>$D$1&gt;T4</formula>
    </cfRule>
  </conditionalFormatting>
  <conditionalFormatting sqref="T4">
    <cfRule type="expression" priority="954">
      <formula>$D$1&lt;T4</formula>
    </cfRule>
    <cfRule type="expression" dxfId="9006" priority="955">
      <formula>$D$1&gt;T4</formula>
    </cfRule>
  </conditionalFormatting>
  <conditionalFormatting sqref="T5">
    <cfRule type="cellIs" dxfId="9005" priority="956" operator="equal">
      <formula>5</formula>
    </cfRule>
    <cfRule type="cellIs" dxfId="9004" priority="957" operator="equal">
      <formula>4</formula>
    </cfRule>
    <cfRule type="cellIs" dxfId="9003" priority="958" operator="equal">
      <formula>3</formula>
    </cfRule>
  </conditionalFormatting>
  <conditionalFormatting sqref="T4">
    <cfRule type="expression" priority="959">
      <formula>$D$1&lt;T4</formula>
    </cfRule>
    <cfRule type="expression" priority="960">
      <formula>$D$1&gt;T4</formula>
    </cfRule>
  </conditionalFormatting>
  <conditionalFormatting sqref="T5">
    <cfRule type="cellIs" priority="961" operator="equal">
      <formula>5</formula>
    </cfRule>
    <cfRule type="cellIs" dxfId="9002" priority="962" operator="equal">
      <formula>4</formula>
    </cfRule>
    <cfRule type="cellIs" dxfId="9001" priority="963" operator="equal">
      <formula>3</formula>
    </cfRule>
  </conditionalFormatting>
  <conditionalFormatting sqref="T4">
    <cfRule type="expression" dxfId="9000" priority="964">
      <formula>$D$1&lt;T4</formula>
    </cfRule>
    <cfRule type="expression" dxfId="8999" priority="965">
      <formula>$D$1&gt;T4</formula>
    </cfRule>
  </conditionalFormatting>
  <conditionalFormatting sqref="T5">
    <cfRule type="cellIs" priority="966" operator="equal">
      <formula>5</formula>
    </cfRule>
    <cfRule type="cellIs" priority="967" operator="equal">
      <formula>4</formula>
    </cfRule>
    <cfRule type="cellIs" priority="968" operator="equal">
      <formula>3</formula>
    </cfRule>
  </conditionalFormatting>
  <conditionalFormatting sqref="T4">
    <cfRule type="expression" dxfId="8998" priority="969">
      <formula>$D$1&lt;T4</formula>
    </cfRule>
    <cfRule type="expression" dxfId="8997" priority="970">
      <formula>$D$1&gt;T4</formula>
    </cfRule>
  </conditionalFormatting>
  <conditionalFormatting sqref="T4">
    <cfRule type="expression" priority="971">
      <formula>$D$1&lt;T4</formula>
    </cfRule>
    <cfRule type="expression" priority="972">
      <formula>$D$1&gt;T4</formula>
    </cfRule>
  </conditionalFormatting>
  <conditionalFormatting sqref="T4">
    <cfRule type="expression" priority="973">
      <formula>$D$1&lt;T4</formula>
    </cfRule>
    <cfRule type="expression" dxfId="8996" priority="974">
      <formula>$D$1&gt;T4</formula>
    </cfRule>
  </conditionalFormatting>
  <conditionalFormatting sqref="T4">
    <cfRule type="expression" dxfId="8995" priority="975">
      <formula>$D$1&lt;T4</formula>
    </cfRule>
    <cfRule type="expression" dxfId="8994" priority="976">
      <formula>$D$1&gt;T4</formula>
    </cfRule>
  </conditionalFormatting>
  <conditionalFormatting sqref="T4">
    <cfRule type="expression" dxfId="8993" priority="977">
      <formula>$D$1&lt;T4</formula>
    </cfRule>
    <cfRule type="expression" dxfId="8992" priority="978">
      <formula>$D$1&gt;T4</formula>
    </cfRule>
  </conditionalFormatting>
  <conditionalFormatting sqref="T4">
    <cfRule type="expression" dxfId="8991" priority="979">
      <formula>$D$1&lt;T4</formula>
    </cfRule>
    <cfRule type="expression" priority="980">
      <formula>$D$1&gt;T4</formula>
    </cfRule>
  </conditionalFormatting>
  <conditionalFormatting sqref="T4">
    <cfRule type="expression" priority="981">
      <formula>$D$1&lt;T4</formula>
    </cfRule>
    <cfRule type="expression" priority="982">
      <formula>$D$1&gt;T4</formula>
    </cfRule>
  </conditionalFormatting>
  <conditionalFormatting sqref="T4">
    <cfRule type="expression" dxfId="8990" priority="983">
      <formula>$D$1&lt;T4</formula>
    </cfRule>
    <cfRule type="expression" dxfId="8989" priority="984">
      <formula>$D$1&gt;T4</formula>
    </cfRule>
  </conditionalFormatting>
  <conditionalFormatting sqref="T4">
    <cfRule type="expression" dxfId="8988" priority="985">
      <formula>$D$1&lt;T4</formula>
    </cfRule>
    <cfRule type="expression" dxfId="8987" priority="986">
      <formula>$D$1&gt;T4</formula>
    </cfRule>
  </conditionalFormatting>
  <conditionalFormatting sqref="T4">
    <cfRule type="expression" dxfId="8986" priority="987">
      <formula>$D$1&lt;T4</formula>
    </cfRule>
    <cfRule type="expression" dxfId="8985" priority="988">
      <formula>$D$1&gt;T4</formula>
    </cfRule>
  </conditionalFormatting>
  <conditionalFormatting sqref="T4">
    <cfRule type="expression" dxfId="8984" priority="989">
      <formula>$D$1&lt;T4</formula>
    </cfRule>
    <cfRule type="expression" dxfId="8983" priority="990">
      <formula>$D$1&gt;T4</formula>
    </cfRule>
  </conditionalFormatting>
  <conditionalFormatting sqref="T4">
    <cfRule type="expression" dxfId="8982" priority="991">
      <formula>$D$1&lt;T4</formula>
    </cfRule>
    <cfRule type="expression" dxfId="8981" priority="992">
      <formula>$D$1&gt;T4</formula>
    </cfRule>
  </conditionalFormatting>
  <conditionalFormatting sqref="T4">
    <cfRule type="expression" dxfId="8980" priority="993">
      <formula>$D$1&lt;T4</formula>
    </cfRule>
    <cfRule type="expression" dxfId="8979" priority="994">
      <formula>$D$1&gt;T4</formula>
    </cfRule>
  </conditionalFormatting>
  <conditionalFormatting sqref="T4">
    <cfRule type="expression" dxfId="8978" priority="995">
      <formula>$D$1&lt;T4</formula>
    </cfRule>
    <cfRule type="expression" dxfId="8977" priority="996">
      <formula>$D$1&gt;T4</formula>
    </cfRule>
  </conditionalFormatting>
  <conditionalFormatting sqref="T4">
    <cfRule type="expression" dxfId="8976" priority="997">
      <formula>$D$1&lt;T4</formula>
    </cfRule>
    <cfRule type="expression" dxfId="8975" priority="998">
      <formula>$D$1&gt;T4</formula>
    </cfRule>
  </conditionalFormatting>
  <conditionalFormatting sqref="T4">
    <cfRule type="expression" dxfId="8974" priority="999">
      <formula>$D$1&lt;T4</formula>
    </cfRule>
    <cfRule type="expression" dxfId="8973" priority="1000">
      <formula>$D$1&gt;T4</formula>
    </cfRule>
  </conditionalFormatting>
  <conditionalFormatting sqref="T4">
    <cfRule type="expression" dxfId="8972" priority="1001">
      <formula>$D$1&lt;T4</formula>
    </cfRule>
    <cfRule type="expression" dxfId="8971" priority="1002">
      <formula>$D$1&gt;T4</formula>
    </cfRule>
  </conditionalFormatting>
  <conditionalFormatting sqref="T4">
    <cfRule type="expression" dxfId="8970" priority="1003">
      <formula>$D$1&lt;T4</formula>
    </cfRule>
    <cfRule type="expression" dxfId="8969" priority="1004">
      <formula>$D$1&gt;T4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MK48"/>
  <sheetViews>
    <sheetView view="pageBreakPreview" topLeftCell="C1" zoomScale="65" zoomScaleNormal="70" zoomScalePageLayoutView="65" workbookViewId="0">
      <selection activeCell="C8" sqref="C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6640625" style="15" customWidth="1"/>
    <col min="5" max="5" width="7.5546875" style="15" customWidth="1"/>
    <col min="6" max="6" width="7.33203125" hidden="1" customWidth="1"/>
    <col min="7" max="11" width="7.44140625" customWidth="1"/>
    <col min="12" max="12" width="7.44140625" hidden="1" customWidth="1"/>
    <col min="13" max="16" width="7.44140625" customWidth="1"/>
    <col min="17" max="18" width="7.88671875" customWidth="1"/>
    <col min="19" max="19" width="5.88671875" hidden="1" customWidth="1"/>
    <col min="20" max="20" width="7.10937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3" width="8" style="16" hidden="1" customWidth="1"/>
    <col min="94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5.75" customHeight="1" x14ac:dyDescent="0.25">
      <c r="A2" s="17"/>
      <c r="B2" s="17"/>
      <c r="C2" s="18"/>
      <c r="D2" s="19"/>
      <c r="E2" s="20"/>
      <c r="F2" s="501" t="s">
        <v>511</v>
      </c>
      <c r="G2" s="501"/>
      <c r="H2" s="501" t="s">
        <v>425</v>
      </c>
      <c r="I2" s="501"/>
      <c r="J2" s="501"/>
      <c r="K2" s="501"/>
      <c r="L2" s="501"/>
      <c r="M2" s="501" t="s">
        <v>2</v>
      </c>
      <c r="N2" s="501"/>
      <c r="O2" s="501"/>
      <c r="P2" s="501"/>
      <c r="Q2" s="501"/>
      <c r="R2" s="501"/>
      <c r="S2" s="501"/>
      <c r="T2" s="303" t="s">
        <v>268</v>
      </c>
      <c r="U2" s="303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2542</v>
      </c>
      <c r="B3" s="13"/>
      <c r="C3" s="13"/>
      <c r="D3" s="39" t="s">
        <v>3</v>
      </c>
      <c r="E3" s="40"/>
      <c r="F3" s="204"/>
      <c r="G3" s="204"/>
      <c r="H3" s="204">
        <v>43194</v>
      </c>
      <c r="I3" s="204">
        <v>43249</v>
      </c>
      <c r="J3" s="204">
        <v>43290</v>
      </c>
      <c r="K3" s="204">
        <v>43259</v>
      </c>
      <c r="L3" s="204"/>
      <c r="M3" s="204">
        <v>43257</v>
      </c>
      <c r="N3" s="204">
        <v>43295</v>
      </c>
      <c r="O3" s="204">
        <v>43305</v>
      </c>
      <c r="P3" s="222">
        <v>43309</v>
      </c>
      <c r="Q3" s="222">
        <v>43312</v>
      </c>
      <c r="R3" s="222">
        <v>43301</v>
      </c>
      <c r="S3" s="222"/>
      <c r="T3" s="299">
        <v>43285</v>
      </c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514</v>
      </c>
      <c r="I4" s="53" t="s">
        <v>513</v>
      </c>
      <c r="J4" s="53" t="s">
        <v>515</v>
      </c>
      <c r="K4" s="53" t="s">
        <v>12</v>
      </c>
      <c r="L4" s="53"/>
      <c r="M4" s="53" t="s">
        <v>269</v>
      </c>
      <c r="N4" s="333" t="s">
        <v>516</v>
      </c>
      <c r="O4" s="53" t="s">
        <v>517</v>
      </c>
      <c r="P4" s="53" t="s">
        <v>518</v>
      </c>
      <c r="Q4" s="53" t="s">
        <v>14</v>
      </c>
      <c r="R4" s="53" t="s">
        <v>519</v>
      </c>
      <c r="S4" s="53"/>
      <c r="T4" s="53" t="s">
        <v>520</v>
      </c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659</v>
      </c>
      <c r="I5" s="63" t="s">
        <v>522</v>
      </c>
      <c r="J5" s="63" t="s">
        <v>524</v>
      </c>
      <c r="K5" s="64" t="s">
        <v>154</v>
      </c>
      <c r="L5" s="63"/>
      <c r="M5" s="63" t="s">
        <v>277</v>
      </c>
      <c r="N5" s="63" t="s">
        <v>525</v>
      </c>
      <c r="O5" s="63" t="s">
        <v>526</v>
      </c>
      <c r="P5" s="63" t="s">
        <v>527</v>
      </c>
      <c r="Q5" s="63" t="s">
        <v>28</v>
      </c>
      <c r="R5" s="64" t="s">
        <v>528</v>
      </c>
      <c r="S5" s="63"/>
      <c r="T5" s="63" t="s">
        <v>529</v>
      </c>
      <c r="U5" s="63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3">
      <c r="A6" s="80">
        <v>1</v>
      </c>
      <c r="B6" s="81" t="s">
        <v>36</v>
      </c>
      <c r="C6" s="252" t="s">
        <v>37</v>
      </c>
      <c r="D6" s="253" t="s">
        <v>734</v>
      </c>
      <c r="E6" s="84">
        <v>2542</v>
      </c>
      <c r="F6" s="85"/>
      <c r="G6" s="85" t="s">
        <v>531</v>
      </c>
      <c r="H6" s="85">
        <v>3</v>
      </c>
      <c r="I6" s="85">
        <v>5</v>
      </c>
      <c r="J6" s="85">
        <v>4</v>
      </c>
      <c r="K6" s="85">
        <v>4</v>
      </c>
      <c r="L6" s="85"/>
      <c r="M6" s="85">
        <v>3</v>
      </c>
      <c r="N6" s="85">
        <v>4</v>
      </c>
      <c r="O6" s="85">
        <v>5</v>
      </c>
      <c r="P6" s="85">
        <v>3</v>
      </c>
      <c r="Q6" s="85">
        <v>3</v>
      </c>
      <c r="R6" s="85">
        <v>3</v>
      </c>
      <c r="S6" s="85"/>
      <c r="T6" s="85">
        <v>4</v>
      </c>
      <c r="U6" s="85"/>
      <c r="V6" s="245">
        <f t="shared" ref="V6:V37" si="0">IF(AC6&gt;0,IF(SUM(X6:Y6)/AC6&gt;0,2,IF(AND(SUM(X6:Y6)/AC6=0,Z6/AC6&gt;0),3,IF(AND((AB6/AC6+AA6/AC6)=1,AA6/AC6&gt;0),4,5))),0)</f>
        <v>3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5</v>
      </c>
      <c r="AA6" s="98">
        <f t="shared" ref="AA6:AA37" si="5">COUNTIF(AG6:AV6,AA$5)</f>
        <v>4</v>
      </c>
      <c r="AB6" s="98">
        <f t="shared" ref="AB6:AB37" si="6">COUNTIF(AG6:AV6,AB$5)</f>
        <v>2</v>
      </c>
      <c r="AC6" s="98">
        <f t="shared" ref="AC6:AC38" si="7">SUM(X6:AB6)</f>
        <v>11</v>
      </c>
      <c r="AD6" s="246">
        <f t="shared" ref="AD6:AD38" si="8">IF(ISERROR(((X6+Y6)*2+Z6*3+AA6*4+AB6*5)/SUM(X6,Y6:AB6)),"",((X6+Y6)*2+Z6*3+AA6*4+AB6*5)/SUM(X6,Y6:AB6))</f>
        <v>3.7272727272727271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з</v>
      </c>
      <c r="AI6" s="247">
        <f t="shared" ref="AI6:AI37" si="12">IF(ISERROR(VALUE(LEFT(H6))),LEFT(H6),VALUE(LEFT(H6)))</f>
        <v>3</v>
      </c>
      <c r="AJ6" s="247">
        <f t="shared" ref="AJ6:AJ37" si="13">IF(ISERROR(VALUE(LEFT(I6))),LEFT(I6),VALUE(LEFT(I6)))</f>
        <v>5</v>
      </c>
      <c r="AK6" s="247">
        <f t="shared" ref="AK6:AK37" si="14">IF(ISERROR(VALUE(LEFT(J6))),LEFT(J6),VALUE(LEFT(J6)))</f>
        <v>4</v>
      </c>
      <c r="AL6" s="247">
        <f t="shared" ref="AL6:AL37" si="15">IF(ISERROR(VALUE(LEFT(K6))),LEFT(K6),VALUE(LEFT(K6)))</f>
        <v>4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3</v>
      </c>
      <c r="AO6" s="247">
        <f t="shared" ref="AO6:AO37" si="18">IF(ISERROR(VALUE(LEFT(N6))),LEFT(N6),VALUE(LEFT(N6)))</f>
        <v>4</v>
      </c>
      <c r="AP6" s="247">
        <f t="shared" ref="AP6:AP37" si="19">IF(ISERROR(VALUE(LEFT(O6))),LEFT(O6),VALUE(LEFT(O6)))</f>
        <v>5</v>
      </c>
      <c r="AQ6" s="247">
        <f t="shared" ref="AQ6:AQ37" si="20">IF(ISERROR(VALUE(LEFT(P6))),LEFT(P6),VALUE(LEFT(P6)))</f>
        <v>3</v>
      </c>
      <c r="AR6" s="247">
        <f t="shared" ref="AR6:AR37" si="21">IF(ISERROR(VALUE(LEFT(Q6))),LEFT(Q6),VALUE(LEFT(Q6)))</f>
        <v>3</v>
      </c>
      <c r="AS6" s="247">
        <f t="shared" ref="AS6:AS37" si="22">IF(ISERROR(VALUE(LEFT(R6))),LEFT(R6),VALUE(LEFT(R6)))</f>
        <v>3</v>
      </c>
      <c r="AT6" s="247" t="str">
        <f t="shared" ref="AT6:AT37" si="23">IF(ISERROR(VALUE(LEFT(S6))),LEFT(S6),VALUE(LEFT(S6)))</f>
        <v/>
      </c>
      <c r="AU6" s="247">
        <f t="shared" ref="AU6:AU37" si="24">IF(ISERROR(VALUE(LEFT(T6))),LEFT(T6),VALUE(LEFT(T6)))</f>
        <v>4</v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37</v>
      </c>
      <c r="D7" s="253" t="s">
        <v>735</v>
      </c>
      <c r="E7" s="84">
        <v>2542</v>
      </c>
      <c r="F7" s="85"/>
      <c r="G7" s="85" t="s">
        <v>531</v>
      </c>
      <c r="H7" s="85">
        <v>5</v>
      </c>
      <c r="I7" s="85">
        <v>5</v>
      </c>
      <c r="J7" s="85">
        <v>5</v>
      </c>
      <c r="K7" s="85">
        <v>4</v>
      </c>
      <c r="L7" s="85"/>
      <c r="M7" s="85">
        <v>5</v>
      </c>
      <c r="N7" s="85">
        <v>5</v>
      </c>
      <c r="O7" s="85">
        <v>4</v>
      </c>
      <c r="P7" s="85">
        <v>5</v>
      </c>
      <c r="Q7" s="85">
        <v>4</v>
      </c>
      <c r="R7" s="85">
        <v>5</v>
      </c>
      <c r="S7" s="85"/>
      <c r="T7" s="85">
        <v>5</v>
      </c>
      <c r="U7" s="85"/>
      <c r="V7" s="245">
        <f t="shared" si="0"/>
        <v>4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3</v>
      </c>
      <c r="AB7" s="98">
        <f t="shared" si="6"/>
        <v>8</v>
      </c>
      <c r="AC7" s="98">
        <f t="shared" si="7"/>
        <v>11</v>
      </c>
      <c r="AD7" s="246">
        <f t="shared" si="8"/>
        <v>4.7272727272727275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5</v>
      </c>
      <c r="AJ7" s="247">
        <f t="shared" si="13"/>
        <v>5</v>
      </c>
      <c r="AK7" s="247">
        <f t="shared" si="14"/>
        <v>5</v>
      </c>
      <c r="AL7" s="247">
        <f t="shared" si="15"/>
        <v>4</v>
      </c>
      <c r="AM7" s="247" t="str">
        <f t="shared" si="16"/>
        <v/>
      </c>
      <c r="AN7" s="247">
        <f t="shared" si="17"/>
        <v>5</v>
      </c>
      <c r="AO7" s="247">
        <f t="shared" si="18"/>
        <v>5</v>
      </c>
      <c r="AP7" s="247">
        <f t="shared" si="19"/>
        <v>4</v>
      </c>
      <c r="AQ7" s="247">
        <f t="shared" si="20"/>
        <v>5</v>
      </c>
      <c r="AR7" s="247">
        <f t="shared" si="21"/>
        <v>4</v>
      </c>
      <c r="AS7" s="247">
        <f t="shared" si="22"/>
        <v>5</v>
      </c>
      <c r="AT7" s="247" t="str">
        <f t="shared" si="23"/>
        <v/>
      </c>
      <c r="AU7" s="247">
        <f t="shared" si="24"/>
        <v>5</v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736</v>
      </c>
      <c r="E8" s="84">
        <v>2542</v>
      </c>
      <c r="F8" s="85"/>
      <c r="G8" s="85" t="s">
        <v>531</v>
      </c>
      <c r="H8" s="85">
        <v>3</v>
      </c>
      <c r="I8" s="85">
        <v>4</v>
      </c>
      <c r="J8" s="85">
        <v>3</v>
      </c>
      <c r="K8" s="85">
        <v>4</v>
      </c>
      <c r="L8" s="85"/>
      <c r="M8" s="85">
        <v>3</v>
      </c>
      <c r="N8" s="85">
        <v>3</v>
      </c>
      <c r="O8" s="85">
        <v>4</v>
      </c>
      <c r="P8" s="85">
        <v>4</v>
      </c>
      <c r="Q8" s="85">
        <v>5</v>
      </c>
      <c r="R8" s="85">
        <v>3</v>
      </c>
      <c r="S8" s="85"/>
      <c r="T8" s="85">
        <v>4</v>
      </c>
      <c r="U8" s="85"/>
      <c r="V8" s="245">
        <f t="shared" si="0"/>
        <v>3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5</v>
      </c>
      <c r="AA8" s="98">
        <f t="shared" si="5"/>
        <v>5</v>
      </c>
      <c r="AB8" s="98">
        <f t="shared" si="6"/>
        <v>1</v>
      </c>
      <c r="AC8" s="98">
        <f t="shared" si="7"/>
        <v>11</v>
      </c>
      <c r="AD8" s="246">
        <f t="shared" si="8"/>
        <v>3.6363636363636362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>
        <f t="shared" si="12"/>
        <v>3</v>
      </c>
      <c r="AJ8" s="247">
        <f t="shared" si="13"/>
        <v>4</v>
      </c>
      <c r="AK8" s="247">
        <f t="shared" si="14"/>
        <v>3</v>
      </c>
      <c r="AL8" s="247">
        <f t="shared" si="15"/>
        <v>4</v>
      </c>
      <c r="AM8" s="247" t="str">
        <f t="shared" si="16"/>
        <v/>
      </c>
      <c r="AN8" s="247">
        <f t="shared" si="17"/>
        <v>3</v>
      </c>
      <c r="AO8" s="247">
        <f t="shared" si="18"/>
        <v>3</v>
      </c>
      <c r="AP8" s="247">
        <f t="shared" si="19"/>
        <v>4</v>
      </c>
      <c r="AQ8" s="247">
        <f t="shared" si="20"/>
        <v>4</v>
      </c>
      <c r="AR8" s="247">
        <f t="shared" si="21"/>
        <v>5</v>
      </c>
      <c r="AS8" s="247">
        <f t="shared" si="22"/>
        <v>3</v>
      </c>
      <c r="AT8" s="247" t="str">
        <f t="shared" si="23"/>
        <v/>
      </c>
      <c r="AU8" s="247">
        <f t="shared" si="24"/>
        <v>4</v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737</v>
      </c>
      <c r="E9" s="84">
        <v>2542</v>
      </c>
      <c r="F9" s="85"/>
      <c r="G9" s="85" t="s">
        <v>531</v>
      </c>
      <c r="H9" s="85">
        <v>5</v>
      </c>
      <c r="I9" s="85">
        <v>5</v>
      </c>
      <c r="J9" s="85">
        <v>5</v>
      </c>
      <c r="K9" s="85">
        <v>5</v>
      </c>
      <c r="L9" s="85"/>
      <c r="M9" s="85">
        <v>5</v>
      </c>
      <c r="N9" s="85">
        <v>5</v>
      </c>
      <c r="O9" s="85">
        <v>4</v>
      </c>
      <c r="P9" s="85">
        <v>5</v>
      </c>
      <c r="Q9" s="85">
        <v>5</v>
      </c>
      <c r="R9" s="85">
        <v>5</v>
      </c>
      <c r="S9" s="85"/>
      <c r="T9" s="85">
        <v>5</v>
      </c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1</v>
      </c>
      <c r="AB9" s="98">
        <f t="shared" si="6"/>
        <v>10</v>
      </c>
      <c r="AC9" s="98">
        <f t="shared" si="7"/>
        <v>11</v>
      </c>
      <c r="AD9" s="246">
        <f t="shared" si="8"/>
        <v>4.9090909090909092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>
        <f t="shared" si="12"/>
        <v>5</v>
      </c>
      <c r="AJ9" s="247">
        <f t="shared" si="13"/>
        <v>5</v>
      </c>
      <c r="AK9" s="247">
        <f t="shared" si="14"/>
        <v>5</v>
      </c>
      <c r="AL9" s="247">
        <f t="shared" si="15"/>
        <v>5</v>
      </c>
      <c r="AM9" s="247" t="str">
        <f t="shared" si="16"/>
        <v/>
      </c>
      <c r="AN9" s="247">
        <f t="shared" si="17"/>
        <v>5</v>
      </c>
      <c r="AO9" s="247">
        <f t="shared" si="18"/>
        <v>5</v>
      </c>
      <c r="AP9" s="247">
        <f t="shared" si="19"/>
        <v>4</v>
      </c>
      <c r="AQ9" s="247">
        <f t="shared" si="20"/>
        <v>5</v>
      </c>
      <c r="AR9" s="247">
        <f t="shared" si="21"/>
        <v>5</v>
      </c>
      <c r="AS9" s="247">
        <f t="shared" si="22"/>
        <v>5</v>
      </c>
      <c r="AT9" s="247" t="str">
        <f t="shared" si="23"/>
        <v/>
      </c>
      <c r="AU9" s="247">
        <f t="shared" si="24"/>
        <v>5</v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3">
      <c r="A10" s="80">
        <v>5</v>
      </c>
      <c r="B10" s="81" t="s">
        <v>36</v>
      </c>
      <c r="C10" s="252" t="s">
        <v>37</v>
      </c>
      <c r="D10" s="253" t="s">
        <v>738</v>
      </c>
      <c r="E10" s="84">
        <v>2542</v>
      </c>
      <c r="F10" s="85"/>
      <c r="G10" s="85" t="s">
        <v>531</v>
      </c>
      <c r="H10" s="85">
        <v>3</v>
      </c>
      <c r="I10" s="85">
        <v>4</v>
      </c>
      <c r="J10" s="85">
        <v>4</v>
      </c>
      <c r="K10" s="85">
        <v>4</v>
      </c>
      <c r="L10" s="85"/>
      <c r="M10" s="85">
        <v>4</v>
      </c>
      <c r="N10" s="85">
        <v>4</v>
      </c>
      <c r="O10" s="85">
        <v>3</v>
      </c>
      <c r="P10" s="85">
        <v>4</v>
      </c>
      <c r="Q10" s="85">
        <v>5</v>
      </c>
      <c r="R10" s="85">
        <v>4</v>
      </c>
      <c r="S10" s="85"/>
      <c r="T10" s="85">
        <v>3</v>
      </c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3</v>
      </c>
      <c r="AA10" s="98">
        <f t="shared" si="5"/>
        <v>7</v>
      </c>
      <c r="AB10" s="98">
        <f t="shared" si="6"/>
        <v>1</v>
      </c>
      <c r="AC10" s="98">
        <f t="shared" si="7"/>
        <v>11</v>
      </c>
      <c r="AD10" s="246">
        <f t="shared" si="8"/>
        <v>3.8181818181818183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3</v>
      </c>
      <c r="AJ10" s="247">
        <f t="shared" si="13"/>
        <v>4</v>
      </c>
      <c r="AK10" s="247">
        <f t="shared" si="14"/>
        <v>4</v>
      </c>
      <c r="AL10" s="247">
        <f t="shared" si="15"/>
        <v>4</v>
      </c>
      <c r="AM10" s="247" t="str">
        <f t="shared" si="16"/>
        <v/>
      </c>
      <c r="AN10" s="247">
        <f t="shared" si="17"/>
        <v>4</v>
      </c>
      <c r="AO10" s="247">
        <f t="shared" si="18"/>
        <v>4</v>
      </c>
      <c r="AP10" s="247">
        <f t="shared" si="19"/>
        <v>3</v>
      </c>
      <c r="AQ10" s="247">
        <f t="shared" si="20"/>
        <v>4</v>
      </c>
      <c r="AR10" s="247">
        <f t="shared" si="21"/>
        <v>5</v>
      </c>
      <c r="AS10" s="247">
        <f t="shared" si="22"/>
        <v>4</v>
      </c>
      <c r="AT10" s="247" t="str">
        <f t="shared" si="23"/>
        <v/>
      </c>
      <c r="AU10" s="247">
        <f t="shared" si="24"/>
        <v>3</v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3">
      <c r="A11" s="80">
        <v>6</v>
      </c>
      <c r="B11" s="81" t="s">
        <v>36</v>
      </c>
      <c r="C11" s="252" t="s">
        <v>37</v>
      </c>
      <c r="D11" s="253" t="s">
        <v>739</v>
      </c>
      <c r="E11" s="84">
        <v>2542</v>
      </c>
      <c r="F11" s="85"/>
      <c r="G11" s="85" t="s">
        <v>531</v>
      </c>
      <c r="H11" s="85">
        <v>4</v>
      </c>
      <c r="I11" s="85">
        <v>5</v>
      </c>
      <c r="J11" s="85">
        <v>4</v>
      </c>
      <c r="K11" s="85">
        <v>5</v>
      </c>
      <c r="L11" s="85"/>
      <c r="M11" s="85">
        <v>4</v>
      </c>
      <c r="N11" s="85">
        <v>3</v>
      </c>
      <c r="O11" s="85">
        <v>4</v>
      </c>
      <c r="P11" s="85">
        <v>5</v>
      </c>
      <c r="Q11" s="85">
        <v>5</v>
      </c>
      <c r="R11" s="85">
        <v>4</v>
      </c>
      <c r="S11" s="85"/>
      <c r="T11" s="85">
        <v>4</v>
      </c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6</v>
      </c>
      <c r="AB11" s="98">
        <f t="shared" si="6"/>
        <v>4</v>
      </c>
      <c r="AC11" s="98">
        <f t="shared" si="7"/>
        <v>11</v>
      </c>
      <c r="AD11" s="246">
        <f t="shared" si="8"/>
        <v>4.2727272727272725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4</v>
      </c>
      <c r="AJ11" s="247">
        <f t="shared" si="13"/>
        <v>5</v>
      </c>
      <c r="AK11" s="247">
        <f t="shared" si="14"/>
        <v>4</v>
      </c>
      <c r="AL11" s="247">
        <f t="shared" si="15"/>
        <v>5</v>
      </c>
      <c r="AM11" s="247" t="str">
        <f t="shared" si="16"/>
        <v/>
      </c>
      <c r="AN11" s="247">
        <f t="shared" si="17"/>
        <v>4</v>
      </c>
      <c r="AO11" s="247">
        <f t="shared" si="18"/>
        <v>3</v>
      </c>
      <c r="AP11" s="247">
        <f t="shared" si="19"/>
        <v>4</v>
      </c>
      <c r="AQ11" s="247">
        <f t="shared" si="20"/>
        <v>5</v>
      </c>
      <c r="AR11" s="247">
        <f t="shared" si="21"/>
        <v>5</v>
      </c>
      <c r="AS11" s="247">
        <f t="shared" si="22"/>
        <v>4</v>
      </c>
      <c r="AT11" s="247" t="str">
        <f t="shared" si="23"/>
        <v/>
      </c>
      <c r="AU11" s="247">
        <f t="shared" si="24"/>
        <v>4</v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740</v>
      </c>
      <c r="E12" s="84">
        <v>2542</v>
      </c>
      <c r="F12" s="85"/>
      <c r="G12" s="85" t="s">
        <v>531</v>
      </c>
      <c r="H12" s="85">
        <v>3</v>
      </c>
      <c r="I12" s="85">
        <v>4</v>
      </c>
      <c r="J12" s="85">
        <v>4</v>
      </c>
      <c r="K12" s="85">
        <v>4</v>
      </c>
      <c r="L12" s="85"/>
      <c r="M12" s="85" t="s">
        <v>92</v>
      </c>
      <c r="N12" s="85">
        <v>4</v>
      </c>
      <c r="O12" s="85" t="s">
        <v>92</v>
      </c>
      <c r="P12" s="85">
        <v>4</v>
      </c>
      <c r="Q12" s="85">
        <v>5</v>
      </c>
      <c r="R12" s="85">
        <v>3</v>
      </c>
      <c r="S12" s="85"/>
      <c r="T12" s="85">
        <v>4</v>
      </c>
      <c r="U12" s="85"/>
      <c r="V12" s="245">
        <f t="shared" si="0"/>
        <v>2</v>
      </c>
      <c r="W12" s="98">
        <f t="shared" si="1"/>
        <v>0</v>
      </c>
      <c r="X12" s="98">
        <f t="shared" si="2"/>
        <v>0</v>
      </c>
      <c r="Y12" s="98">
        <f t="shared" si="3"/>
        <v>2</v>
      </c>
      <c r="Z12" s="98">
        <f t="shared" si="4"/>
        <v>2</v>
      </c>
      <c r="AA12" s="98">
        <f t="shared" si="5"/>
        <v>6</v>
      </c>
      <c r="AB12" s="98">
        <f t="shared" si="6"/>
        <v>1</v>
      </c>
      <c r="AC12" s="98">
        <f t="shared" si="7"/>
        <v>11</v>
      </c>
      <c r="AD12" s="246">
        <f t="shared" si="8"/>
        <v>3.5454545454545454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>
        <f t="shared" si="12"/>
        <v>3</v>
      </c>
      <c r="AJ12" s="247">
        <f t="shared" si="13"/>
        <v>4</v>
      </c>
      <c r="AK12" s="247">
        <f t="shared" si="14"/>
        <v>4</v>
      </c>
      <c r="AL12" s="247">
        <f t="shared" si="15"/>
        <v>4</v>
      </c>
      <c r="AM12" s="247" t="str">
        <f t="shared" si="16"/>
        <v/>
      </c>
      <c r="AN12" s="247">
        <f t="shared" si="17"/>
        <v>2</v>
      </c>
      <c r="AO12" s="247">
        <f t="shared" si="18"/>
        <v>4</v>
      </c>
      <c r="AP12" s="247">
        <f t="shared" si="19"/>
        <v>2</v>
      </c>
      <c r="AQ12" s="247">
        <f t="shared" si="20"/>
        <v>4</v>
      </c>
      <c r="AR12" s="247">
        <f t="shared" si="21"/>
        <v>5</v>
      </c>
      <c r="AS12" s="247">
        <f t="shared" si="22"/>
        <v>3</v>
      </c>
      <c r="AT12" s="247" t="str">
        <f t="shared" si="23"/>
        <v/>
      </c>
      <c r="AU12" s="247">
        <f t="shared" si="24"/>
        <v>4</v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3">
      <c r="A13" s="80">
        <v>8</v>
      </c>
      <c r="B13" s="81" t="s">
        <v>36</v>
      </c>
      <c r="C13" s="252" t="s">
        <v>37</v>
      </c>
      <c r="D13" s="253" t="s">
        <v>741</v>
      </c>
      <c r="E13" s="84">
        <v>2542</v>
      </c>
      <c r="F13" s="85"/>
      <c r="G13" s="85" t="s">
        <v>531</v>
      </c>
      <c r="H13" s="85">
        <v>5</v>
      </c>
      <c r="I13" s="85">
        <v>5</v>
      </c>
      <c r="J13" s="85">
        <v>3</v>
      </c>
      <c r="K13" s="85">
        <v>4</v>
      </c>
      <c r="L13" s="85"/>
      <c r="M13" s="85">
        <v>4</v>
      </c>
      <c r="N13" s="85">
        <v>4</v>
      </c>
      <c r="O13" s="85">
        <v>4</v>
      </c>
      <c r="P13" s="85">
        <v>4</v>
      </c>
      <c r="Q13" s="85">
        <v>5</v>
      </c>
      <c r="R13" s="85">
        <v>5</v>
      </c>
      <c r="S13" s="85"/>
      <c r="T13" s="85">
        <v>3</v>
      </c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2</v>
      </c>
      <c r="AA13" s="98">
        <f t="shared" si="5"/>
        <v>5</v>
      </c>
      <c r="AB13" s="98">
        <f t="shared" si="6"/>
        <v>4</v>
      </c>
      <c r="AC13" s="98">
        <f t="shared" si="7"/>
        <v>11</v>
      </c>
      <c r="AD13" s="246">
        <f t="shared" si="8"/>
        <v>4.1818181818181817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>
        <f t="shared" si="12"/>
        <v>5</v>
      </c>
      <c r="AJ13" s="247">
        <f t="shared" si="13"/>
        <v>5</v>
      </c>
      <c r="AK13" s="247">
        <f t="shared" si="14"/>
        <v>3</v>
      </c>
      <c r="AL13" s="247">
        <f t="shared" si="15"/>
        <v>4</v>
      </c>
      <c r="AM13" s="247" t="str">
        <f t="shared" si="16"/>
        <v/>
      </c>
      <c r="AN13" s="247">
        <f t="shared" si="17"/>
        <v>4</v>
      </c>
      <c r="AO13" s="247">
        <f t="shared" si="18"/>
        <v>4</v>
      </c>
      <c r="AP13" s="247">
        <f t="shared" si="19"/>
        <v>4</v>
      </c>
      <c r="AQ13" s="247">
        <f t="shared" si="20"/>
        <v>4</v>
      </c>
      <c r="AR13" s="247">
        <f t="shared" si="21"/>
        <v>5</v>
      </c>
      <c r="AS13" s="247">
        <f t="shared" si="22"/>
        <v>5</v>
      </c>
      <c r="AT13" s="247" t="str">
        <f t="shared" si="23"/>
        <v/>
      </c>
      <c r="AU13" s="247">
        <f t="shared" si="24"/>
        <v>3</v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3">
      <c r="A14" s="80">
        <v>9</v>
      </c>
      <c r="B14" s="248"/>
      <c r="C14" s="252" t="s">
        <v>37</v>
      </c>
      <c r="D14" s="253" t="s">
        <v>742</v>
      </c>
      <c r="E14" s="84">
        <v>2542</v>
      </c>
      <c r="F14" s="85"/>
      <c r="G14" s="85" t="s">
        <v>531</v>
      </c>
      <c r="H14" s="85">
        <v>4</v>
      </c>
      <c r="I14" s="85">
        <v>5</v>
      </c>
      <c r="J14" s="85">
        <v>5</v>
      </c>
      <c r="K14" s="85">
        <v>4</v>
      </c>
      <c r="L14" s="85"/>
      <c r="M14" s="85">
        <v>5</v>
      </c>
      <c r="N14" s="85">
        <v>5</v>
      </c>
      <c r="O14" s="85">
        <v>5</v>
      </c>
      <c r="P14" s="85">
        <v>5</v>
      </c>
      <c r="Q14" s="85">
        <v>5</v>
      </c>
      <c r="R14" s="102">
        <v>5</v>
      </c>
      <c r="S14" s="85"/>
      <c r="T14" s="85">
        <v>5</v>
      </c>
      <c r="U14" s="85"/>
      <c r="V14" s="124">
        <f t="shared" si="0"/>
        <v>4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0</v>
      </c>
      <c r="AA14" s="254">
        <f t="shared" si="5"/>
        <v>2</v>
      </c>
      <c r="AB14" s="254">
        <f t="shared" si="6"/>
        <v>9</v>
      </c>
      <c r="AC14" s="254">
        <f t="shared" si="7"/>
        <v>11</v>
      </c>
      <c r="AD14" s="255">
        <f t="shared" si="8"/>
        <v>4.8181818181818183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4</v>
      </c>
      <c r="AJ14" s="247">
        <f t="shared" si="13"/>
        <v>5</v>
      </c>
      <c r="AK14" s="247">
        <f t="shared" si="14"/>
        <v>5</v>
      </c>
      <c r="AL14" s="247">
        <f t="shared" si="15"/>
        <v>4</v>
      </c>
      <c r="AM14" s="247" t="str">
        <f t="shared" si="16"/>
        <v/>
      </c>
      <c r="AN14" s="247">
        <f t="shared" si="17"/>
        <v>5</v>
      </c>
      <c r="AO14" s="247">
        <f t="shared" si="18"/>
        <v>5</v>
      </c>
      <c r="AP14" s="247">
        <f t="shared" si="19"/>
        <v>5</v>
      </c>
      <c r="AQ14" s="247">
        <f t="shared" si="20"/>
        <v>5</v>
      </c>
      <c r="AR14" s="247">
        <f t="shared" si="21"/>
        <v>5</v>
      </c>
      <c r="AS14" s="247">
        <f t="shared" si="22"/>
        <v>5</v>
      </c>
      <c r="AT14" s="247" t="str">
        <f t="shared" si="23"/>
        <v/>
      </c>
      <c r="AU14" s="247">
        <f t="shared" si="24"/>
        <v>5</v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3">
      <c r="A15" s="80">
        <v>10</v>
      </c>
      <c r="B15" s="248"/>
      <c r="C15" s="252" t="s">
        <v>52</v>
      </c>
      <c r="D15" s="253" t="s">
        <v>743</v>
      </c>
      <c r="E15" s="84">
        <v>2542</v>
      </c>
      <c r="F15" s="85"/>
      <c r="G15" s="85" t="s">
        <v>531</v>
      </c>
      <c r="H15" s="85">
        <v>4</v>
      </c>
      <c r="I15" s="85">
        <v>5</v>
      </c>
      <c r="J15" s="85">
        <v>5</v>
      </c>
      <c r="K15" s="85">
        <v>5</v>
      </c>
      <c r="L15" s="85"/>
      <c r="M15" s="85">
        <v>4</v>
      </c>
      <c r="N15" s="85">
        <v>5</v>
      </c>
      <c r="O15" s="85">
        <v>5</v>
      </c>
      <c r="P15" s="85">
        <v>5</v>
      </c>
      <c r="Q15" s="85">
        <v>5</v>
      </c>
      <c r="R15" s="102">
        <v>4</v>
      </c>
      <c r="S15" s="85"/>
      <c r="T15" s="85">
        <v>4</v>
      </c>
      <c r="U15" s="85"/>
      <c r="V15" s="124">
        <f t="shared" si="0"/>
        <v>4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0</v>
      </c>
      <c r="AA15" s="254">
        <f t="shared" si="5"/>
        <v>4</v>
      </c>
      <c r="AB15" s="254">
        <f t="shared" si="6"/>
        <v>7</v>
      </c>
      <c r="AC15" s="254">
        <f t="shared" si="7"/>
        <v>11</v>
      </c>
      <c r="AD15" s="255">
        <f t="shared" si="8"/>
        <v>4.6363636363636367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>
        <f t="shared" si="12"/>
        <v>4</v>
      </c>
      <c r="AJ15" s="247">
        <f t="shared" si="13"/>
        <v>5</v>
      </c>
      <c r="AK15" s="247">
        <f t="shared" si="14"/>
        <v>5</v>
      </c>
      <c r="AL15" s="247">
        <f t="shared" si="15"/>
        <v>5</v>
      </c>
      <c r="AM15" s="247" t="str">
        <f t="shared" si="16"/>
        <v/>
      </c>
      <c r="AN15" s="247">
        <f t="shared" si="17"/>
        <v>4</v>
      </c>
      <c r="AO15" s="247">
        <f t="shared" si="18"/>
        <v>5</v>
      </c>
      <c r="AP15" s="247">
        <f t="shared" si="19"/>
        <v>5</v>
      </c>
      <c r="AQ15" s="247">
        <f t="shared" si="20"/>
        <v>5</v>
      </c>
      <c r="AR15" s="247">
        <f t="shared" si="21"/>
        <v>5</v>
      </c>
      <c r="AS15" s="247">
        <f t="shared" si="22"/>
        <v>4</v>
      </c>
      <c r="AT15" s="247" t="str">
        <f t="shared" si="23"/>
        <v/>
      </c>
      <c r="AU15" s="247">
        <f t="shared" si="24"/>
        <v>4</v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7.399999999999999" x14ac:dyDescent="0.3">
      <c r="A16" s="80">
        <v>11</v>
      </c>
      <c r="B16" s="248"/>
      <c r="C16" s="252" t="s">
        <v>37</v>
      </c>
      <c r="D16" s="253" t="s">
        <v>744</v>
      </c>
      <c r="E16" s="84">
        <v>2542</v>
      </c>
      <c r="F16" s="85"/>
      <c r="G16" s="85" t="s">
        <v>531</v>
      </c>
      <c r="H16" s="85">
        <v>3</v>
      </c>
      <c r="I16" s="85">
        <v>4</v>
      </c>
      <c r="J16" s="85">
        <v>4</v>
      </c>
      <c r="K16" s="85">
        <v>4</v>
      </c>
      <c r="L16" s="85"/>
      <c r="M16" s="85">
        <v>4</v>
      </c>
      <c r="N16" s="85">
        <v>5</v>
      </c>
      <c r="O16" s="85">
        <v>3</v>
      </c>
      <c r="P16" s="85">
        <v>5</v>
      </c>
      <c r="Q16" s="85">
        <v>5</v>
      </c>
      <c r="R16" s="102">
        <v>3</v>
      </c>
      <c r="S16" s="85"/>
      <c r="T16" s="85">
        <v>3</v>
      </c>
      <c r="U16" s="85"/>
      <c r="V16" s="124">
        <f t="shared" si="0"/>
        <v>3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4</v>
      </c>
      <c r="AA16" s="254">
        <f t="shared" si="5"/>
        <v>4</v>
      </c>
      <c r="AB16" s="254">
        <f t="shared" si="6"/>
        <v>3</v>
      </c>
      <c r="AC16" s="254">
        <f t="shared" si="7"/>
        <v>11</v>
      </c>
      <c r="AD16" s="255">
        <f t="shared" si="8"/>
        <v>3.9090909090909092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>з</v>
      </c>
      <c r="AI16" s="247">
        <f t="shared" si="12"/>
        <v>3</v>
      </c>
      <c r="AJ16" s="247">
        <f t="shared" si="13"/>
        <v>4</v>
      </c>
      <c r="AK16" s="247">
        <f t="shared" si="14"/>
        <v>4</v>
      </c>
      <c r="AL16" s="247">
        <f t="shared" si="15"/>
        <v>4</v>
      </c>
      <c r="AM16" s="247" t="str">
        <f t="shared" si="16"/>
        <v/>
      </c>
      <c r="AN16" s="247">
        <f t="shared" si="17"/>
        <v>4</v>
      </c>
      <c r="AO16" s="247">
        <f t="shared" si="18"/>
        <v>5</v>
      </c>
      <c r="AP16" s="247">
        <f t="shared" si="19"/>
        <v>3</v>
      </c>
      <c r="AQ16" s="247">
        <f t="shared" si="20"/>
        <v>5</v>
      </c>
      <c r="AR16" s="247">
        <f t="shared" si="21"/>
        <v>5</v>
      </c>
      <c r="AS16" s="247">
        <f t="shared" si="22"/>
        <v>3</v>
      </c>
      <c r="AT16" s="247" t="str">
        <f t="shared" si="23"/>
        <v/>
      </c>
      <c r="AU16" s="247">
        <f t="shared" si="24"/>
        <v>3</v>
      </c>
      <c r="AV16" s="247" t="str">
        <f t="shared" si="25"/>
        <v/>
      </c>
      <c r="AW16" s="245">
        <f t="shared" si="26"/>
        <v>1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7.399999999999999" x14ac:dyDescent="0.3">
      <c r="A17" s="80">
        <v>12</v>
      </c>
      <c r="B17" s="251"/>
      <c r="C17" s="252" t="s">
        <v>37</v>
      </c>
      <c r="D17" s="253" t="s">
        <v>745</v>
      </c>
      <c r="E17" s="84">
        <v>2542</v>
      </c>
      <c r="F17" s="85"/>
      <c r="G17" s="85" t="s">
        <v>531</v>
      </c>
      <c r="H17" s="85">
        <v>3</v>
      </c>
      <c r="I17" s="85">
        <v>4</v>
      </c>
      <c r="J17" s="85">
        <v>3</v>
      </c>
      <c r="K17" s="85">
        <v>4</v>
      </c>
      <c r="L17" s="85"/>
      <c r="M17" s="85">
        <v>3</v>
      </c>
      <c r="N17" s="85">
        <v>3</v>
      </c>
      <c r="O17" s="85">
        <v>4</v>
      </c>
      <c r="P17" s="85">
        <v>3</v>
      </c>
      <c r="Q17" s="85">
        <v>3</v>
      </c>
      <c r="R17" s="102">
        <v>5</v>
      </c>
      <c r="S17" s="85"/>
      <c r="T17" s="85">
        <v>5</v>
      </c>
      <c r="U17" s="85"/>
      <c r="V17" s="124">
        <f t="shared" si="0"/>
        <v>3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6</v>
      </c>
      <c r="AA17" s="254">
        <f t="shared" si="5"/>
        <v>3</v>
      </c>
      <c r="AB17" s="254">
        <f t="shared" si="6"/>
        <v>2</v>
      </c>
      <c r="AC17" s="254">
        <f t="shared" si="7"/>
        <v>11</v>
      </c>
      <c r="AD17" s="255">
        <f t="shared" si="8"/>
        <v>3.6363636363636362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>з</v>
      </c>
      <c r="AI17" s="247">
        <f t="shared" si="12"/>
        <v>3</v>
      </c>
      <c r="AJ17" s="247">
        <f t="shared" si="13"/>
        <v>4</v>
      </c>
      <c r="AK17" s="247">
        <f t="shared" si="14"/>
        <v>3</v>
      </c>
      <c r="AL17" s="247">
        <f t="shared" si="15"/>
        <v>4</v>
      </c>
      <c r="AM17" s="247" t="str">
        <f t="shared" si="16"/>
        <v/>
      </c>
      <c r="AN17" s="247">
        <f t="shared" si="17"/>
        <v>3</v>
      </c>
      <c r="AO17" s="247">
        <f t="shared" si="18"/>
        <v>3</v>
      </c>
      <c r="AP17" s="247">
        <f t="shared" si="19"/>
        <v>4</v>
      </c>
      <c r="AQ17" s="247">
        <f t="shared" si="20"/>
        <v>3</v>
      </c>
      <c r="AR17" s="247">
        <f t="shared" si="21"/>
        <v>3</v>
      </c>
      <c r="AS17" s="247">
        <f t="shared" si="22"/>
        <v>5</v>
      </c>
      <c r="AT17" s="247" t="str">
        <f t="shared" si="23"/>
        <v/>
      </c>
      <c r="AU17" s="247">
        <f t="shared" si="24"/>
        <v>5</v>
      </c>
      <c r="AV17" s="247" t="str">
        <f t="shared" si="25"/>
        <v/>
      </c>
      <c r="AW17" s="245">
        <f t="shared" si="26"/>
        <v>1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7.399999999999999" x14ac:dyDescent="0.3">
      <c r="A18" s="80">
        <v>13</v>
      </c>
      <c r="B18" s="199"/>
      <c r="C18" s="252" t="s">
        <v>52</v>
      </c>
      <c r="D18" s="253" t="s">
        <v>746</v>
      </c>
      <c r="E18" s="84">
        <v>2542</v>
      </c>
      <c r="F18" s="85"/>
      <c r="G18" s="85" t="s">
        <v>531</v>
      </c>
      <c r="H18" s="85">
        <v>5</v>
      </c>
      <c r="I18" s="85">
        <v>5</v>
      </c>
      <c r="J18" s="85">
        <v>3</v>
      </c>
      <c r="K18" s="85">
        <v>5</v>
      </c>
      <c r="L18" s="85"/>
      <c r="M18" s="85">
        <v>4</v>
      </c>
      <c r="N18" s="85">
        <v>4</v>
      </c>
      <c r="O18" s="85" t="s">
        <v>92</v>
      </c>
      <c r="P18" s="85">
        <v>4</v>
      </c>
      <c r="Q18" s="85">
        <v>5</v>
      </c>
      <c r="R18" s="102">
        <v>3</v>
      </c>
      <c r="S18" s="85"/>
      <c r="T18" s="85">
        <v>3</v>
      </c>
      <c r="U18" s="85"/>
      <c r="V18" s="124">
        <f t="shared" si="0"/>
        <v>2</v>
      </c>
      <c r="W18" s="254">
        <f t="shared" si="1"/>
        <v>0</v>
      </c>
      <c r="X18" s="254">
        <f t="shared" si="27"/>
        <v>0</v>
      </c>
      <c r="Y18" s="254">
        <f t="shared" si="3"/>
        <v>1</v>
      </c>
      <c r="Z18" s="254">
        <f t="shared" si="4"/>
        <v>3</v>
      </c>
      <c r="AA18" s="254">
        <f t="shared" si="5"/>
        <v>3</v>
      </c>
      <c r="AB18" s="254">
        <f t="shared" si="6"/>
        <v>4</v>
      </c>
      <c r="AC18" s="254">
        <f t="shared" si="7"/>
        <v>11</v>
      </c>
      <c r="AD18" s="255">
        <f t="shared" si="8"/>
        <v>3.9090909090909092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>з</v>
      </c>
      <c r="AI18" s="247">
        <f t="shared" si="12"/>
        <v>5</v>
      </c>
      <c r="AJ18" s="247">
        <f t="shared" si="13"/>
        <v>5</v>
      </c>
      <c r="AK18" s="247">
        <f t="shared" si="14"/>
        <v>3</v>
      </c>
      <c r="AL18" s="247">
        <f t="shared" si="15"/>
        <v>5</v>
      </c>
      <c r="AM18" s="247" t="str">
        <f t="shared" si="16"/>
        <v/>
      </c>
      <c r="AN18" s="247">
        <f t="shared" si="17"/>
        <v>4</v>
      </c>
      <c r="AO18" s="247">
        <f t="shared" si="18"/>
        <v>4</v>
      </c>
      <c r="AP18" s="247">
        <f t="shared" si="19"/>
        <v>2</v>
      </c>
      <c r="AQ18" s="247">
        <f t="shared" si="20"/>
        <v>4</v>
      </c>
      <c r="AR18" s="247">
        <f t="shared" si="21"/>
        <v>5</v>
      </c>
      <c r="AS18" s="247">
        <f t="shared" si="22"/>
        <v>3</v>
      </c>
      <c r="AT18" s="247" t="str">
        <f t="shared" si="23"/>
        <v/>
      </c>
      <c r="AU18" s="247">
        <f t="shared" si="24"/>
        <v>3</v>
      </c>
      <c r="AV18" s="247" t="str">
        <f t="shared" si="25"/>
        <v/>
      </c>
      <c r="AW18" s="245">
        <f t="shared" si="26"/>
        <v>1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252" t="s">
        <v>37</v>
      </c>
      <c r="D19" s="253" t="s">
        <v>747</v>
      </c>
      <c r="E19" s="84">
        <v>2542</v>
      </c>
      <c r="F19" s="85"/>
      <c r="G19" s="85" t="s">
        <v>531</v>
      </c>
      <c r="H19" s="85">
        <v>3</v>
      </c>
      <c r="I19" s="85">
        <v>4</v>
      </c>
      <c r="J19" s="85">
        <v>4</v>
      </c>
      <c r="K19" s="85">
        <v>4</v>
      </c>
      <c r="L19" s="85"/>
      <c r="M19" s="85">
        <v>3</v>
      </c>
      <c r="N19" s="85">
        <v>4</v>
      </c>
      <c r="O19" s="85">
        <v>5</v>
      </c>
      <c r="P19" s="85">
        <v>4</v>
      </c>
      <c r="Q19" s="85">
        <v>5</v>
      </c>
      <c r="R19" s="85">
        <v>5</v>
      </c>
      <c r="S19" s="85"/>
      <c r="T19" s="85">
        <v>4</v>
      </c>
      <c r="U19" s="85"/>
      <c r="V19" s="124">
        <f t="shared" si="0"/>
        <v>3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2</v>
      </c>
      <c r="AA19" s="254">
        <f t="shared" si="5"/>
        <v>6</v>
      </c>
      <c r="AB19" s="254">
        <f t="shared" si="6"/>
        <v>3</v>
      </c>
      <c r="AC19" s="254">
        <f t="shared" si="7"/>
        <v>11</v>
      </c>
      <c r="AD19" s="255">
        <f t="shared" si="8"/>
        <v>4.0909090909090908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>з</v>
      </c>
      <c r="AI19" s="247">
        <f t="shared" si="12"/>
        <v>3</v>
      </c>
      <c r="AJ19" s="247">
        <f t="shared" si="13"/>
        <v>4</v>
      </c>
      <c r="AK19" s="247">
        <f t="shared" si="14"/>
        <v>4</v>
      </c>
      <c r="AL19" s="247">
        <f t="shared" si="15"/>
        <v>4</v>
      </c>
      <c r="AM19" s="247" t="str">
        <f t="shared" si="16"/>
        <v/>
      </c>
      <c r="AN19" s="247">
        <f t="shared" si="17"/>
        <v>3</v>
      </c>
      <c r="AO19" s="247">
        <f t="shared" si="18"/>
        <v>4</v>
      </c>
      <c r="AP19" s="247">
        <f t="shared" si="19"/>
        <v>5</v>
      </c>
      <c r="AQ19" s="247">
        <f t="shared" si="20"/>
        <v>4</v>
      </c>
      <c r="AR19" s="247">
        <f t="shared" si="21"/>
        <v>5</v>
      </c>
      <c r="AS19" s="247">
        <f t="shared" si="22"/>
        <v>5</v>
      </c>
      <c r="AT19" s="247" t="str">
        <f t="shared" si="23"/>
        <v/>
      </c>
      <c r="AU19" s="247">
        <f t="shared" si="24"/>
        <v>4</v>
      </c>
      <c r="AV19" s="247" t="str">
        <f t="shared" si="25"/>
        <v/>
      </c>
      <c r="AW19" s="245">
        <f t="shared" si="26"/>
        <v>1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7.399999999999999" x14ac:dyDescent="0.3">
      <c r="A20" s="80">
        <v>15</v>
      </c>
      <c r="B20" s="199"/>
      <c r="C20" s="252" t="s">
        <v>52</v>
      </c>
      <c r="D20" s="253" t="s">
        <v>748</v>
      </c>
      <c r="E20" s="84">
        <v>2542</v>
      </c>
      <c r="F20" s="85"/>
      <c r="G20" s="85" t="s">
        <v>531</v>
      </c>
      <c r="H20" s="85">
        <v>5</v>
      </c>
      <c r="I20" s="85">
        <v>5</v>
      </c>
      <c r="J20" s="85">
        <v>4</v>
      </c>
      <c r="K20" s="85">
        <v>5</v>
      </c>
      <c r="L20" s="85"/>
      <c r="M20" s="85">
        <v>4</v>
      </c>
      <c r="N20" s="85">
        <v>4</v>
      </c>
      <c r="O20" s="85">
        <v>4</v>
      </c>
      <c r="P20" s="85">
        <v>4</v>
      </c>
      <c r="Q20" s="85">
        <v>5</v>
      </c>
      <c r="R20" s="102">
        <v>5</v>
      </c>
      <c r="S20" s="85"/>
      <c r="T20" s="85">
        <v>4</v>
      </c>
      <c r="U20" s="85"/>
      <c r="V20" s="124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6</v>
      </c>
      <c r="AB20" s="254">
        <f t="shared" si="6"/>
        <v>5</v>
      </c>
      <c r="AC20" s="254">
        <f t="shared" si="7"/>
        <v>11</v>
      </c>
      <c r="AD20" s="255">
        <f t="shared" si="8"/>
        <v>4.4545454545454541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>з</v>
      </c>
      <c r="AI20" s="247">
        <f t="shared" si="12"/>
        <v>5</v>
      </c>
      <c r="AJ20" s="247">
        <f t="shared" si="13"/>
        <v>5</v>
      </c>
      <c r="AK20" s="247">
        <f t="shared" si="14"/>
        <v>4</v>
      </c>
      <c r="AL20" s="247">
        <f t="shared" si="15"/>
        <v>5</v>
      </c>
      <c r="AM20" s="247" t="str">
        <f t="shared" si="16"/>
        <v/>
      </c>
      <c r="AN20" s="247">
        <f t="shared" si="17"/>
        <v>4</v>
      </c>
      <c r="AO20" s="247">
        <f t="shared" si="18"/>
        <v>4</v>
      </c>
      <c r="AP20" s="247">
        <f t="shared" si="19"/>
        <v>4</v>
      </c>
      <c r="AQ20" s="247">
        <f t="shared" si="20"/>
        <v>4</v>
      </c>
      <c r="AR20" s="247">
        <f t="shared" si="21"/>
        <v>5</v>
      </c>
      <c r="AS20" s="247">
        <f t="shared" si="22"/>
        <v>5</v>
      </c>
      <c r="AT20" s="247" t="str">
        <f t="shared" si="23"/>
        <v/>
      </c>
      <c r="AU20" s="247">
        <f t="shared" si="24"/>
        <v>4</v>
      </c>
      <c r="AV20" s="247" t="str">
        <f t="shared" si="25"/>
        <v/>
      </c>
      <c r="AW20" s="245">
        <f t="shared" si="26"/>
        <v>1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7.399999999999999" x14ac:dyDescent="0.3">
      <c r="A21" s="80">
        <v>16</v>
      </c>
      <c r="B21" s="199"/>
      <c r="C21" s="252" t="s">
        <v>52</v>
      </c>
      <c r="D21" s="253" t="s">
        <v>749</v>
      </c>
      <c r="E21" s="84">
        <v>2542</v>
      </c>
      <c r="F21" s="85"/>
      <c r="G21" s="85" t="s">
        <v>531</v>
      </c>
      <c r="H21" s="85">
        <v>5</v>
      </c>
      <c r="I21" s="85">
        <v>5</v>
      </c>
      <c r="J21" s="85">
        <v>5</v>
      </c>
      <c r="K21" s="85">
        <v>5</v>
      </c>
      <c r="L21" s="85"/>
      <c r="M21" s="85">
        <v>4</v>
      </c>
      <c r="N21" s="85">
        <v>4</v>
      </c>
      <c r="O21" s="85">
        <v>4</v>
      </c>
      <c r="P21" s="85">
        <v>5</v>
      </c>
      <c r="Q21" s="85">
        <v>5</v>
      </c>
      <c r="R21" s="102">
        <v>5</v>
      </c>
      <c r="S21" s="85"/>
      <c r="T21" s="85">
        <v>3</v>
      </c>
      <c r="U21" s="85"/>
      <c r="V21" s="124">
        <f t="shared" si="0"/>
        <v>3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1</v>
      </c>
      <c r="AA21" s="254">
        <f t="shared" si="5"/>
        <v>3</v>
      </c>
      <c r="AB21" s="254">
        <f t="shared" si="6"/>
        <v>7</v>
      </c>
      <c r="AC21" s="254">
        <f t="shared" si="7"/>
        <v>11</v>
      </c>
      <c r="AD21" s="255">
        <f t="shared" si="8"/>
        <v>4.5454545454545459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з</v>
      </c>
      <c r="AI21" s="247">
        <f t="shared" si="12"/>
        <v>5</v>
      </c>
      <c r="AJ21" s="247">
        <f t="shared" si="13"/>
        <v>5</v>
      </c>
      <c r="AK21" s="247">
        <f t="shared" si="14"/>
        <v>5</v>
      </c>
      <c r="AL21" s="247">
        <f t="shared" si="15"/>
        <v>5</v>
      </c>
      <c r="AM21" s="247" t="str">
        <f t="shared" si="16"/>
        <v/>
      </c>
      <c r="AN21" s="247">
        <f t="shared" si="17"/>
        <v>4</v>
      </c>
      <c r="AO21" s="247">
        <f t="shared" si="18"/>
        <v>4</v>
      </c>
      <c r="AP21" s="247">
        <f t="shared" si="19"/>
        <v>4</v>
      </c>
      <c r="AQ21" s="247">
        <f t="shared" si="20"/>
        <v>5</v>
      </c>
      <c r="AR21" s="247">
        <f t="shared" si="21"/>
        <v>5</v>
      </c>
      <c r="AS21" s="247">
        <f t="shared" si="22"/>
        <v>5</v>
      </c>
      <c r="AT21" s="247" t="str">
        <f t="shared" si="23"/>
        <v/>
      </c>
      <c r="AU21" s="247">
        <f t="shared" si="24"/>
        <v>3</v>
      </c>
      <c r="AV21" s="247" t="str">
        <f t="shared" si="25"/>
        <v/>
      </c>
      <c r="AW21" s="245">
        <f t="shared" si="26"/>
        <v>1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7.399999999999999" x14ac:dyDescent="0.3">
      <c r="A22" s="80">
        <v>17</v>
      </c>
      <c r="B22" s="199"/>
      <c r="C22" s="252" t="s">
        <v>37</v>
      </c>
      <c r="D22" s="253" t="s">
        <v>750</v>
      </c>
      <c r="E22" s="84">
        <v>2542</v>
      </c>
      <c r="F22" s="85"/>
      <c r="G22" s="85" t="s">
        <v>531</v>
      </c>
      <c r="H22" s="85">
        <v>4</v>
      </c>
      <c r="I22" s="85">
        <v>5</v>
      </c>
      <c r="J22" s="85">
        <v>4</v>
      </c>
      <c r="K22" s="85">
        <v>5</v>
      </c>
      <c r="L22" s="85"/>
      <c r="M22" s="85">
        <v>5</v>
      </c>
      <c r="N22" s="85">
        <v>3</v>
      </c>
      <c r="O22" s="85">
        <v>4</v>
      </c>
      <c r="P22" s="85">
        <v>4</v>
      </c>
      <c r="Q22" s="85">
        <v>5</v>
      </c>
      <c r="R22" s="102">
        <v>4</v>
      </c>
      <c r="S22" s="85"/>
      <c r="T22" s="85">
        <v>3</v>
      </c>
      <c r="U22" s="85"/>
      <c r="V22" s="124">
        <f t="shared" si="0"/>
        <v>3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2</v>
      </c>
      <c r="AA22" s="254">
        <f t="shared" si="5"/>
        <v>5</v>
      </c>
      <c r="AB22" s="254">
        <f t="shared" si="6"/>
        <v>4</v>
      </c>
      <c r="AC22" s="254">
        <f t="shared" si="7"/>
        <v>11</v>
      </c>
      <c r="AD22" s="255">
        <f t="shared" si="8"/>
        <v>4.1818181818181817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>з</v>
      </c>
      <c r="AI22" s="247">
        <f t="shared" si="12"/>
        <v>4</v>
      </c>
      <c r="AJ22" s="247">
        <f t="shared" si="13"/>
        <v>5</v>
      </c>
      <c r="AK22" s="247">
        <f t="shared" si="14"/>
        <v>4</v>
      </c>
      <c r="AL22" s="247">
        <f t="shared" si="15"/>
        <v>5</v>
      </c>
      <c r="AM22" s="247" t="str">
        <f t="shared" si="16"/>
        <v/>
      </c>
      <c r="AN22" s="247">
        <f t="shared" si="17"/>
        <v>5</v>
      </c>
      <c r="AO22" s="247">
        <f t="shared" si="18"/>
        <v>3</v>
      </c>
      <c r="AP22" s="247">
        <f t="shared" si="19"/>
        <v>4</v>
      </c>
      <c r="AQ22" s="247">
        <f t="shared" si="20"/>
        <v>4</v>
      </c>
      <c r="AR22" s="247">
        <f t="shared" si="21"/>
        <v>5</v>
      </c>
      <c r="AS22" s="247">
        <f t="shared" si="22"/>
        <v>4</v>
      </c>
      <c r="AT22" s="247" t="str">
        <f t="shared" si="23"/>
        <v/>
      </c>
      <c r="AU22" s="247">
        <f t="shared" si="24"/>
        <v>3</v>
      </c>
      <c r="AV22" s="247" t="str">
        <f t="shared" si="25"/>
        <v/>
      </c>
      <c r="AW22" s="245">
        <f t="shared" si="26"/>
        <v>1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7.399999999999999" x14ac:dyDescent="0.3">
      <c r="A23" s="80">
        <v>18</v>
      </c>
      <c r="B23" s="199"/>
      <c r="C23" s="252" t="s">
        <v>37</v>
      </c>
      <c r="D23" s="253" t="s">
        <v>751</v>
      </c>
      <c r="E23" s="84">
        <v>2542</v>
      </c>
      <c r="F23" s="85"/>
      <c r="G23" s="85" t="s">
        <v>531</v>
      </c>
      <c r="H23" s="85">
        <v>5</v>
      </c>
      <c r="I23" s="85">
        <v>5</v>
      </c>
      <c r="J23" s="85">
        <v>3</v>
      </c>
      <c r="K23" s="85">
        <v>5</v>
      </c>
      <c r="L23" s="85"/>
      <c r="M23" s="85">
        <v>5</v>
      </c>
      <c r="N23" s="85">
        <v>4</v>
      </c>
      <c r="O23" s="85">
        <v>5</v>
      </c>
      <c r="P23" s="85">
        <v>3</v>
      </c>
      <c r="Q23" s="85">
        <v>5</v>
      </c>
      <c r="R23" s="102">
        <v>4</v>
      </c>
      <c r="S23" s="85"/>
      <c r="T23" s="85">
        <v>3</v>
      </c>
      <c r="U23" s="85"/>
      <c r="V23" s="124">
        <f t="shared" si="0"/>
        <v>3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3</v>
      </c>
      <c r="AA23" s="254">
        <f t="shared" si="5"/>
        <v>2</v>
      </c>
      <c r="AB23" s="254">
        <f t="shared" si="6"/>
        <v>6</v>
      </c>
      <c r="AC23" s="254">
        <f t="shared" si="7"/>
        <v>11</v>
      </c>
      <c r="AD23" s="255">
        <f t="shared" si="8"/>
        <v>4.2727272727272725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>з</v>
      </c>
      <c r="AI23" s="247">
        <f t="shared" si="12"/>
        <v>5</v>
      </c>
      <c r="AJ23" s="247">
        <f t="shared" si="13"/>
        <v>5</v>
      </c>
      <c r="AK23" s="247">
        <f t="shared" si="14"/>
        <v>3</v>
      </c>
      <c r="AL23" s="247">
        <f t="shared" si="15"/>
        <v>5</v>
      </c>
      <c r="AM23" s="247" t="str">
        <f t="shared" si="16"/>
        <v/>
      </c>
      <c r="AN23" s="247">
        <f t="shared" si="17"/>
        <v>5</v>
      </c>
      <c r="AO23" s="247">
        <f t="shared" si="18"/>
        <v>4</v>
      </c>
      <c r="AP23" s="247">
        <f t="shared" si="19"/>
        <v>5</v>
      </c>
      <c r="AQ23" s="247">
        <f t="shared" si="20"/>
        <v>3</v>
      </c>
      <c r="AR23" s="247">
        <f t="shared" si="21"/>
        <v>5</v>
      </c>
      <c r="AS23" s="247">
        <f t="shared" si="22"/>
        <v>4</v>
      </c>
      <c r="AT23" s="247" t="str">
        <f t="shared" si="23"/>
        <v/>
      </c>
      <c r="AU23" s="247">
        <f t="shared" si="24"/>
        <v>3</v>
      </c>
      <c r="AV23" s="247" t="str">
        <f t="shared" si="25"/>
        <v/>
      </c>
      <c r="AW23" s="245">
        <f t="shared" si="26"/>
        <v>1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7.399999999999999" x14ac:dyDescent="0.3">
      <c r="A24" s="80">
        <v>19</v>
      </c>
      <c r="B24" s="199"/>
      <c r="C24" s="252" t="s">
        <v>37</v>
      </c>
      <c r="D24" s="253" t="s">
        <v>752</v>
      </c>
      <c r="E24" s="84">
        <v>2542</v>
      </c>
      <c r="F24" s="85"/>
      <c r="G24" s="85" t="s">
        <v>531</v>
      </c>
      <c r="H24" s="85">
        <v>3</v>
      </c>
      <c r="I24" s="85">
        <v>5</v>
      </c>
      <c r="J24" s="85">
        <v>3</v>
      </c>
      <c r="K24" s="85">
        <v>4</v>
      </c>
      <c r="L24" s="85"/>
      <c r="M24" s="85">
        <v>5</v>
      </c>
      <c r="N24" s="85">
        <v>5</v>
      </c>
      <c r="O24" s="85">
        <v>5</v>
      </c>
      <c r="P24" s="85">
        <v>3</v>
      </c>
      <c r="Q24" s="85">
        <v>4</v>
      </c>
      <c r="R24" s="102">
        <v>4</v>
      </c>
      <c r="S24" s="85"/>
      <c r="T24" s="85">
        <v>3</v>
      </c>
      <c r="U24" s="85"/>
      <c r="V24" s="124">
        <f t="shared" si="0"/>
        <v>3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4</v>
      </c>
      <c r="AA24" s="254">
        <f t="shared" si="5"/>
        <v>3</v>
      </c>
      <c r="AB24" s="254">
        <f t="shared" si="6"/>
        <v>4</v>
      </c>
      <c r="AC24" s="254">
        <f t="shared" si="7"/>
        <v>11</v>
      </c>
      <c r="AD24" s="255">
        <f t="shared" si="8"/>
        <v>4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>з</v>
      </c>
      <c r="AI24" s="247">
        <f t="shared" si="12"/>
        <v>3</v>
      </c>
      <c r="AJ24" s="247">
        <f t="shared" si="13"/>
        <v>5</v>
      </c>
      <c r="AK24" s="247">
        <f t="shared" si="14"/>
        <v>3</v>
      </c>
      <c r="AL24" s="247">
        <f t="shared" si="15"/>
        <v>4</v>
      </c>
      <c r="AM24" s="247" t="str">
        <f t="shared" si="16"/>
        <v/>
      </c>
      <c r="AN24" s="247">
        <f t="shared" si="17"/>
        <v>5</v>
      </c>
      <c r="AO24" s="247">
        <f t="shared" si="18"/>
        <v>5</v>
      </c>
      <c r="AP24" s="247">
        <f t="shared" si="19"/>
        <v>5</v>
      </c>
      <c r="AQ24" s="247">
        <f t="shared" si="20"/>
        <v>3</v>
      </c>
      <c r="AR24" s="247">
        <f t="shared" si="21"/>
        <v>4</v>
      </c>
      <c r="AS24" s="247">
        <f t="shared" si="22"/>
        <v>4</v>
      </c>
      <c r="AT24" s="247" t="str">
        <f t="shared" si="23"/>
        <v/>
      </c>
      <c r="AU24" s="247">
        <f t="shared" si="24"/>
        <v>3</v>
      </c>
      <c r="AV24" s="247" t="str">
        <f t="shared" si="25"/>
        <v/>
      </c>
      <c r="AW24" s="245">
        <f t="shared" si="26"/>
        <v>1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7.399999999999999" x14ac:dyDescent="0.3">
      <c r="A25" s="80">
        <v>20</v>
      </c>
      <c r="B25" s="199"/>
      <c r="C25" s="252" t="s">
        <v>37</v>
      </c>
      <c r="D25" s="253" t="s">
        <v>753</v>
      </c>
      <c r="E25" s="84">
        <v>2542</v>
      </c>
      <c r="F25" s="85"/>
      <c r="G25" s="85" t="s">
        <v>531</v>
      </c>
      <c r="H25" s="85">
        <v>3</v>
      </c>
      <c r="I25" s="85">
        <v>5</v>
      </c>
      <c r="J25" s="85">
        <v>4</v>
      </c>
      <c r="K25" s="85">
        <v>4</v>
      </c>
      <c r="L25" s="85"/>
      <c r="M25" s="85">
        <v>3</v>
      </c>
      <c r="N25" s="85">
        <v>4</v>
      </c>
      <c r="O25" s="85">
        <v>3</v>
      </c>
      <c r="P25" s="85">
        <v>4</v>
      </c>
      <c r="Q25" s="85">
        <v>5</v>
      </c>
      <c r="R25" s="102">
        <v>3</v>
      </c>
      <c r="S25" s="85"/>
      <c r="T25" s="85">
        <v>4</v>
      </c>
      <c r="U25" s="85"/>
      <c r="V25" s="124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4</v>
      </c>
      <c r="AA25" s="254">
        <f t="shared" si="5"/>
        <v>5</v>
      </c>
      <c r="AB25" s="254">
        <f t="shared" si="6"/>
        <v>2</v>
      </c>
      <c r="AC25" s="254">
        <f t="shared" si="7"/>
        <v>11</v>
      </c>
      <c r="AD25" s="255">
        <f t="shared" si="8"/>
        <v>3.8181818181818183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>з</v>
      </c>
      <c r="AI25" s="247">
        <f t="shared" si="12"/>
        <v>3</v>
      </c>
      <c r="AJ25" s="247">
        <f t="shared" si="13"/>
        <v>5</v>
      </c>
      <c r="AK25" s="247">
        <f t="shared" si="14"/>
        <v>4</v>
      </c>
      <c r="AL25" s="247">
        <f t="shared" si="15"/>
        <v>4</v>
      </c>
      <c r="AM25" s="247" t="str">
        <f t="shared" si="16"/>
        <v/>
      </c>
      <c r="AN25" s="247">
        <f t="shared" si="17"/>
        <v>3</v>
      </c>
      <c r="AO25" s="247">
        <f t="shared" si="18"/>
        <v>4</v>
      </c>
      <c r="AP25" s="247">
        <f t="shared" si="19"/>
        <v>3</v>
      </c>
      <c r="AQ25" s="247">
        <f t="shared" si="20"/>
        <v>4</v>
      </c>
      <c r="AR25" s="247">
        <f t="shared" si="21"/>
        <v>5</v>
      </c>
      <c r="AS25" s="247">
        <f t="shared" si="22"/>
        <v>3</v>
      </c>
      <c r="AT25" s="247" t="str">
        <f t="shared" si="23"/>
        <v/>
      </c>
      <c r="AU25" s="247">
        <f t="shared" si="24"/>
        <v>4</v>
      </c>
      <c r="AV25" s="247" t="str">
        <f t="shared" si="25"/>
        <v/>
      </c>
      <c r="AW25" s="245">
        <f t="shared" si="26"/>
        <v>1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7.399999999999999" x14ac:dyDescent="0.3">
      <c r="A26" s="80">
        <v>21</v>
      </c>
      <c r="B26" s="199"/>
      <c r="C26" s="252" t="s">
        <v>37</v>
      </c>
      <c r="D26" s="253" t="s">
        <v>754</v>
      </c>
      <c r="E26" s="84">
        <v>2542</v>
      </c>
      <c r="F26" s="85"/>
      <c r="G26" s="85" t="s">
        <v>531</v>
      </c>
      <c r="H26" s="85" t="s">
        <v>92</v>
      </c>
      <c r="I26" s="85">
        <v>5</v>
      </c>
      <c r="J26" s="85">
        <v>3</v>
      </c>
      <c r="K26" s="85">
        <v>4</v>
      </c>
      <c r="L26" s="85"/>
      <c r="M26" s="85">
        <v>3</v>
      </c>
      <c r="N26" s="85">
        <v>3</v>
      </c>
      <c r="O26" s="85" t="s">
        <v>92</v>
      </c>
      <c r="P26" s="85">
        <v>3</v>
      </c>
      <c r="Q26" s="85">
        <v>4</v>
      </c>
      <c r="R26" s="102" t="s">
        <v>92</v>
      </c>
      <c r="S26" s="85"/>
      <c r="T26" s="85">
        <v>3</v>
      </c>
      <c r="U26" s="85"/>
      <c r="V26" s="124">
        <f t="shared" si="0"/>
        <v>2</v>
      </c>
      <c r="W26" s="254">
        <f t="shared" si="1"/>
        <v>0</v>
      </c>
      <c r="X26" s="254">
        <f t="shared" si="27"/>
        <v>0</v>
      </c>
      <c r="Y26" s="254">
        <f t="shared" si="3"/>
        <v>3</v>
      </c>
      <c r="Z26" s="254">
        <f t="shared" si="4"/>
        <v>5</v>
      </c>
      <c r="AA26" s="254">
        <f t="shared" si="5"/>
        <v>2</v>
      </c>
      <c r="AB26" s="254">
        <f t="shared" si="6"/>
        <v>1</v>
      </c>
      <c r="AC26" s="254">
        <f t="shared" si="7"/>
        <v>11</v>
      </c>
      <c r="AD26" s="255">
        <f t="shared" si="8"/>
        <v>3.0909090909090908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з</v>
      </c>
      <c r="AI26" s="247">
        <f t="shared" si="12"/>
        <v>2</v>
      </c>
      <c r="AJ26" s="247">
        <f t="shared" si="13"/>
        <v>5</v>
      </c>
      <c r="AK26" s="247">
        <f t="shared" si="14"/>
        <v>3</v>
      </c>
      <c r="AL26" s="247">
        <f t="shared" si="15"/>
        <v>4</v>
      </c>
      <c r="AM26" s="247" t="str">
        <f t="shared" si="16"/>
        <v/>
      </c>
      <c r="AN26" s="247">
        <f t="shared" si="17"/>
        <v>3</v>
      </c>
      <c r="AO26" s="247">
        <f t="shared" si="18"/>
        <v>3</v>
      </c>
      <c r="AP26" s="247">
        <f t="shared" si="19"/>
        <v>2</v>
      </c>
      <c r="AQ26" s="247">
        <f t="shared" si="20"/>
        <v>3</v>
      </c>
      <c r="AR26" s="247">
        <f t="shared" si="21"/>
        <v>4</v>
      </c>
      <c r="AS26" s="247">
        <f t="shared" si="22"/>
        <v>2</v>
      </c>
      <c r="AT26" s="247" t="str">
        <f t="shared" si="23"/>
        <v/>
      </c>
      <c r="AU26" s="247">
        <f t="shared" si="24"/>
        <v>3</v>
      </c>
      <c r="AV26" s="247" t="str">
        <f t="shared" si="25"/>
        <v/>
      </c>
      <c r="AW26" s="245">
        <f t="shared" si="26"/>
        <v>1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7.399999999999999" x14ac:dyDescent="0.3">
      <c r="A27" s="80">
        <v>22</v>
      </c>
      <c r="B27" s="199"/>
      <c r="C27" s="252" t="s">
        <v>37</v>
      </c>
      <c r="D27" s="253" t="s">
        <v>755</v>
      </c>
      <c r="E27" s="84">
        <v>2542</v>
      </c>
      <c r="F27" s="85"/>
      <c r="G27" s="85" t="s">
        <v>531</v>
      </c>
      <c r="H27" s="85">
        <v>4</v>
      </c>
      <c r="I27" s="85">
        <v>5</v>
      </c>
      <c r="J27" s="85">
        <v>5</v>
      </c>
      <c r="K27" s="85">
        <v>4</v>
      </c>
      <c r="L27" s="85"/>
      <c r="M27" s="85">
        <v>5</v>
      </c>
      <c r="N27" s="85">
        <v>5</v>
      </c>
      <c r="O27" s="85" t="s">
        <v>652</v>
      </c>
      <c r="P27" s="85">
        <v>5</v>
      </c>
      <c r="Q27" s="85">
        <v>5</v>
      </c>
      <c r="R27" s="102">
        <v>5</v>
      </c>
      <c r="S27" s="85"/>
      <c r="T27" s="85">
        <v>4</v>
      </c>
      <c r="U27" s="85"/>
      <c r="V27" s="124">
        <f t="shared" si="0"/>
        <v>2</v>
      </c>
      <c r="W27" s="254">
        <f t="shared" si="1"/>
        <v>0</v>
      </c>
      <c r="X27" s="254">
        <f t="shared" si="27"/>
        <v>0</v>
      </c>
      <c r="Y27" s="254">
        <f t="shared" si="3"/>
        <v>1</v>
      </c>
      <c r="Z27" s="254">
        <f t="shared" si="4"/>
        <v>0</v>
      </c>
      <c r="AA27" s="254">
        <f t="shared" si="5"/>
        <v>3</v>
      </c>
      <c r="AB27" s="254">
        <f t="shared" si="6"/>
        <v>7</v>
      </c>
      <c r="AC27" s="254">
        <f t="shared" si="7"/>
        <v>11</v>
      </c>
      <c r="AD27" s="255">
        <f t="shared" si="8"/>
        <v>4.4545454545454541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>з</v>
      </c>
      <c r="AI27" s="247">
        <f t="shared" si="12"/>
        <v>4</v>
      </c>
      <c r="AJ27" s="247">
        <f t="shared" si="13"/>
        <v>5</v>
      </c>
      <c r="AK27" s="247">
        <f t="shared" si="14"/>
        <v>5</v>
      </c>
      <c r="AL27" s="247">
        <f t="shared" si="15"/>
        <v>4</v>
      </c>
      <c r="AM27" s="247" t="str">
        <f t="shared" si="16"/>
        <v/>
      </c>
      <c r="AN27" s="247">
        <f t="shared" si="17"/>
        <v>5</v>
      </c>
      <c r="AO27" s="247">
        <f t="shared" si="18"/>
        <v>5</v>
      </c>
      <c r="AP27" s="247">
        <f t="shared" si="19"/>
        <v>2</v>
      </c>
      <c r="AQ27" s="247">
        <f t="shared" si="20"/>
        <v>5</v>
      </c>
      <c r="AR27" s="247">
        <f t="shared" si="21"/>
        <v>5</v>
      </c>
      <c r="AS27" s="247">
        <f t="shared" si="22"/>
        <v>5</v>
      </c>
      <c r="AT27" s="247" t="str">
        <f t="shared" si="23"/>
        <v/>
      </c>
      <c r="AU27" s="247">
        <f t="shared" si="24"/>
        <v>4</v>
      </c>
      <c r="AV27" s="247" t="str">
        <f t="shared" si="25"/>
        <v/>
      </c>
      <c r="AW27" s="245">
        <f t="shared" si="26"/>
        <v>1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7.399999999999999" hidden="1" x14ac:dyDescent="0.3">
      <c r="A28" s="80"/>
      <c r="B28" s="199"/>
      <c r="C28" s="343"/>
      <c r="D28" s="337"/>
      <c r="E28" s="84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102"/>
      <c r="S28" s="85"/>
      <c r="T28" s="85"/>
      <c r="U28" s="85"/>
      <c r="V28" s="124">
        <f t="shared" si="0"/>
        <v>0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0</v>
      </c>
      <c r="AA28" s="254">
        <f t="shared" si="5"/>
        <v>0</v>
      </c>
      <c r="AB28" s="254">
        <f t="shared" si="6"/>
        <v>0</v>
      </c>
      <c r="AC28" s="254">
        <f t="shared" si="7"/>
        <v>0</v>
      </c>
      <c r="AD28" s="255" t="str">
        <f t="shared" si="8"/>
        <v/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/>
      </c>
      <c r="AI28" s="247" t="str">
        <f t="shared" si="12"/>
        <v/>
      </c>
      <c r="AJ28" s="247" t="str">
        <f t="shared" si="13"/>
        <v/>
      </c>
      <c r="AK28" s="247" t="str">
        <f t="shared" si="14"/>
        <v/>
      </c>
      <c r="AL28" s="247" t="str">
        <f t="shared" si="15"/>
        <v/>
      </c>
      <c r="AM28" s="247" t="str">
        <f t="shared" si="16"/>
        <v/>
      </c>
      <c r="AN28" s="247" t="str">
        <f t="shared" si="17"/>
        <v/>
      </c>
      <c r="AO28" s="247" t="str">
        <f t="shared" si="18"/>
        <v/>
      </c>
      <c r="AP28" s="247" t="str">
        <f t="shared" si="19"/>
        <v/>
      </c>
      <c r="AQ28" s="247" t="str">
        <f t="shared" si="20"/>
        <v/>
      </c>
      <c r="AR28" s="247" t="str">
        <f t="shared" si="21"/>
        <v/>
      </c>
      <c r="AS28" s="247" t="str">
        <f t="shared" si="22"/>
        <v/>
      </c>
      <c r="AT28" s="247" t="str">
        <f t="shared" si="23"/>
        <v/>
      </c>
      <c r="AU28" s="247" t="str">
        <f t="shared" si="24"/>
        <v/>
      </c>
      <c r="AV28" s="247" t="str">
        <f t="shared" si="25"/>
        <v/>
      </c>
      <c r="AW28" s="245">
        <f t="shared" si="26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hidden="1" x14ac:dyDescent="0.25">
      <c r="A29" s="80"/>
      <c r="B29" s="199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102"/>
      <c r="S29" s="85"/>
      <c r="T29" s="85"/>
      <c r="U29" s="85"/>
      <c r="V29" s="124">
        <f t="shared" si="0"/>
        <v>0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0</v>
      </c>
      <c r="AC29" s="254">
        <f t="shared" si="7"/>
        <v>0</v>
      </c>
      <c r="AD29" s="255" t="str">
        <f t="shared" si="8"/>
        <v/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/>
      </c>
      <c r="AI29" s="247" t="str">
        <f t="shared" si="12"/>
        <v/>
      </c>
      <c r="AJ29" s="247" t="str">
        <f t="shared" si="13"/>
        <v/>
      </c>
      <c r="AK29" s="247" t="str">
        <f t="shared" si="14"/>
        <v/>
      </c>
      <c r="AL29" s="247" t="str">
        <f t="shared" si="15"/>
        <v/>
      </c>
      <c r="AM29" s="247" t="str">
        <f t="shared" si="16"/>
        <v/>
      </c>
      <c r="AN29" s="247" t="str">
        <f t="shared" si="17"/>
        <v/>
      </c>
      <c r="AO29" s="247" t="str">
        <f t="shared" si="18"/>
        <v/>
      </c>
      <c r="AP29" s="247" t="str">
        <f t="shared" si="19"/>
        <v/>
      </c>
      <c r="AQ29" s="247" t="str">
        <f t="shared" si="20"/>
        <v/>
      </c>
      <c r="AR29" s="247" t="str">
        <f t="shared" si="21"/>
        <v/>
      </c>
      <c r="AS29" s="247" t="str">
        <f t="shared" si="22"/>
        <v/>
      </c>
      <c r="AT29" s="247" t="str">
        <f t="shared" si="23"/>
        <v/>
      </c>
      <c r="AU29" s="247" t="str">
        <f t="shared" si="24"/>
        <v/>
      </c>
      <c r="AV29" s="247" t="str">
        <f t="shared" si="25"/>
        <v/>
      </c>
      <c r="AW29" s="245">
        <f t="shared" si="26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hidden="1" x14ac:dyDescent="0.3">
      <c r="A30" s="80"/>
      <c r="B30" s="199"/>
      <c r="C30" s="343"/>
      <c r="D30" s="337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5"/>
      <c r="V30" s="124">
        <f t="shared" si="0"/>
        <v>0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0</v>
      </c>
      <c r="AB30" s="254">
        <f t="shared" si="6"/>
        <v>0</v>
      </c>
      <c r="AC30" s="254">
        <f t="shared" si="7"/>
        <v>0</v>
      </c>
      <c r="AD30" s="255" t="str">
        <f t="shared" si="8"/>
        <v/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/>
      </c>
      <c r="AI30" s="247" t="str">
        <f t="shared" si="12"/>
        <v/>
      </c>
      <c r="AJ30" s="247" t="str">
        <f t="shared" si="13"/>
        <v/>
      </c>
      <c r="AK30" s="247" t="str">
        <f t="shared" si="14"/>
        <v/>
      </c>
      <c r="AL30" s="247" t="str">
        <f t="shared" si="15"/>
        <v/>
      </c>
      <c r="AM30" s="247" t="str">
        <f t="shared" si="16"/>
        <v/>
      </c>
      <c r="AN30" s="247" t="str">
        <f t="shared" si="17"/>
        <v/>
      </c>
      <c r="AO30" s="247" t="str">
        <f t="shared" si="18"/>
        <v/>
      </c>
      <c r="AP30" s="247" t="str">
        <f t="shared" si="19"/>
        <v/>
      </c>
      <c r="AQ30" s="247" t="str">
        <f t="shared" si="20"/>
        <v/>
      </c>
      <c r="AR30" s="247" t="str">
        <f t="shared" si="21"/>
        <v/>
      </c>
      <c r="AS30" s="247" t="str">
        <f t="shared" si="22"/>
        <v/>
      </c>
      <c r="AT30" s="247" t="str">
        <f t="shared" si="23"/>
        <v/>
      </c>
      <c r="AU30" s="247" t="str">
        <f t="shared" si="24"/>
        <v/>
      </c>
      <c r="AV30" s="247" t="str">
        <f t="shared" si="25"/>
        <v/>
      </c>
      <c r="AW30" s="245">
        <f t="shared" si="26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80"/>
      <c r="B31" s="199"/>
      <c r="C31" s="352"/>
      <c r="D31" s="352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5"/>
      <c r="V31" s="124">
        <f t="shared" si="0"/>
        <v>0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0</v>
      </c>
      <c r="AA31" s="254">
        <f t="shared" si="5"/>
        <v>0</v>
      </c>
      <c r="AB31" s="254">
        <f t="shared" si="6"/>
        <v>0</v>
      </c>
      <c r="AC31" s="254">
        <f t="shared" si="7"/>
        <v>0</v>
      </c>
      <c r="AD31" s="255" t="str">
        <f t="shared" si="8"/>
        <v/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/>
      </c>
      <c r="AI31" s="247" t="str">
        <f t="shared" si="12"/>
        <v/>
      </c>
      <c r="AJ31" s="247" t="str">
        <f t="shared" si="13"/>
        <v/>
      </c>
      <c r="AK31" s="247" t="str">
        <f t="shared" si="14"/>
        <v/>
      </c>
      <c r="AL31" s="247" t="str">
        <f t="shared" si="15"/>
        <v/>
      </c>
      <c r="AM31" s="247" t="str">
        <f t="shared" si="16"/>
        <v/>
      </c>
      <c r="AN31" s="247" t="str">
        <f t="shared" si="17"/>
        <v/>
      </c>
      <c r="AO31" s="247" t="str">
        <f t="shared" si="18"/>
        <v/>
      </c>
      <c r="AP31" s="247" t="str">
        <f t="shared" si="19"/>
        <v/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80"/>
      <c r="B32" s="36"/>
      <c r="C32" s="36"/>
      <c r="D32" s="3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02"/>
      <c r="S32" s="85"/>
      <c r="T32" s="85"/>
      <c r="U32" s="85"/>
      <c r="V32" s="124">
        <f t="shared" si="0"/>
        <v>0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0</v>
      </c>
      <c r="AB32" s="254">
        <f t="shared" si="6"/>
        <v>0</v>
      </c>
      <c r="AC32" s="254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/>
      </c>
      <c r="AI32" s="294" t="str">
        <f t="shared" si="12"/>
        <v/>
      </c>
      <c r="AJ32" s="294" t="str">
        <f t="shared" si="13"/>
        <v/>
      </c>
      <c r="AK32" s="294" t="str">
        <f t="shared" si="14"/>
        <v/>
      </c>
      <c r="AL32" s="294" t="str">
        <f t="shared" si="15"/>
        <v/>
      </c>
      <c r="AM32" s="294" t="str">
        <f t="shared" si="16"/>
        <v/>
      </c>
      <c r="AN32" s="294" t="str">
        <f t="shared" si="17"/>
        <v/>
      </c>
      <c r="AO32" s="294" t="str">
        <f t="shared" si="18"/>
        <v/>
      </c>
      <c r="AP32" s="294" t="str">
        <f t="shared" si="19"/>
        <v/>
      </c>
      <c r="AQ32" s="294" t="str">
        <f t="shared" si="20"/>
        <v/>
      </c>
      <c r="AR32" s="294" t="str">
        <f t="shared" si="21"/>
        <v/>
      </c>
      <c r="AS32" s="294" t="str">
        <f t="shared" si="22"/>
        <v/>
      </c>
      <c r="AT32" s="294" t="str">
        <f t="shared" si="23"/>
        <v/>
      </c>
      <c r="AU32" s="294" t="str">
        <f t="shared" si="24"/>
        <v/>
      </c>
      <c r="AV32" s="294" t="str">
        <f t="shared" si="25"/>
        <v/>
      </c>
      <c r="AW32" s="124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7.399999999999999" hidden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02"/>
      <c r="S33" s="85"/>
      <c r="T33" s="85"/>
      <c r="U33" s="85"/>
      <c r="V33" s="124">
        <f t="shared" si="0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7.399999999999999" hidden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0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7.399999999999999" hidden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0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7.399999999999999" hidden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0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customHeight="1" x14ac:dyDescent="0.3">
      <c r="A37" s="122"/>
      <c r="B37" s="123"/>
      <c r="C37" s="123"/>
      <c r="D37" s="123"/>
      <c r="E37" s="124">
        <f>COUNTIF(E6:E36,"2542")</f>
        <v>22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3.8181818181818183</v>
      </c>
      <c r="I38" s="257">
        <v>4.7272727272727275</v>
      </c>
      <c r="J38" s="257">
        <v>3.9545454545454546</v>
      </c>
      <c r="K38" s="257">
        <v>4.3636363636363633</v>
      </c>
      <c r="L38" s="257" t="str">
        <v xml:space="preserve"> </v>
      </c>
      <c r="M38" s="257">
        <v>3.9545454545454546</v>
      </c>
      <c r="N38" s="257">
        <v>4.0909090909090908</v>
      </c>
      <c r="O38" s="129">
        <v>3.7727272727272729</v>
      </c>
      <c r="P38" s="129">
        <v>4.1363636363636367</v>
      </c>
      <c r="Q38" s="129">
        <v>4.6818181818181817</v>
      </c>
      <c r="R38" s="129">
        <v>4.0454545454545459</v>
      </c>
      <c r="S38" s="257" t="str">
        <v xml:space="preserve"> </v>
      </c>
      <c r="T38" s="257">
        <v>3.7727272727272729</v>
      </c>
      <c r="U38" s="257" t="str">
        <v xml:space="preserve"> </v>
      </c>
      <c r="V38" s="124">
        <f>сводн.!T40</f>
        <v>4</v>
      </c>
      <c r="W38" s="254">
        <f>SUM(W6:W37)</f>
        <v>0</v>
      </c>
      <c r="X38" s="254">
        <f>SUM(X6:X37)</f>
        <v>0</v>
      </c>
      <c r="Y38" s="254">
        <f>SUM(Y6:Y37)-X38</f>
        <v>7</v>
      </c>
      <c r="Z38" s="254">
        <f>SUM(Z6:Z37)</f>
        <v>52</v>
      </c>
      <c r="AA38" s="254">
        <f>SUM(AA6:AA37)</f>
        <v>88</v>
      </c>
      <c r="AB38" s="254">
        <f>SUM(AB6:AB37)</f>
        <v>95</v>
      </c>
      <c r="AC38" s="254">
        <f t="shared" si="7"/>
        <v>242</v>
      </c>
      <c r="AD38" s="255">
        <f t="shared" si="8"/>
        <v>4.1198347107438016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3.8181818181818183</v>
      </c>
      <c r="AJ38" s="260">
        <f t="shared" si="28"/>
        <v>4.7272727272727275</v>
      </c>
      <c r="AK38" s="260">
        <f t="shared" si="28"/>
        <v>3.9545454545454546</v>
      </c>
      <c r="AL38" s="260">
        <f t="shared" si="28"/>
        <v>4.3636363636363633</v>
      </c>
      <c r="AM38" s="260" t="str">
        <f t="shared" si="28"/>
        <v xml:space="preserve"> </v>
      </c>
      <c r="AN38" s="260">
        <f t="shared" si="28"/>
        <v>3.9545454545454546</v>
      </c>
      <c r="AO38" s="260">
        <f t="shared" si="28"/>
        <v>4.0909090909090908</v>
      </c>
      <c r="AP38" s="260">
        <f t="shared" si="28"/>
        <v>3.7727272727272729</v>
      </c>
      <c r="AQ38" s="260">
        <f t="shared" si="28"/>
        <v>4.1363636363636367</v>
      </c>
      <c r="AR38" s="260">
        <f t="shared" si="28"/>
        <v>4.6818181818181817</v>
      </c>
      <c r="AS38" s="260">
        <f t="shared" si="28"/>
        <v>4.0454545454545459</v>
      </c>
      <c r="AT38" s="260" t="str">
        <f t="shared" si="28"/>
        <v xml:space="preserve"> </v>
      </c>
      <c r="AU38" s="260">
        <f t="shared" si="28"/>
        <v>3.7727272727272729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7</v>
      </c>
      <c r="I39" s="262">
        <v>16</v>
      </c>
      <c r="J39" s="262">
        <v>6</v>
      </c>
      <c r="K39" s="262">
        <v>8</v>
      </c>
      <c r="L39" s="262" t="str">
        <v>0</v>
      </c>
      <c r="M39" s="262">
        <v>7</v>
      </c>
      <c r="N39" s="262">
        <v>7</v>
      </c>
      <c r="O39" s="263">
        <v>6</v>
      </c>
      <c r="P39" s="263">
        <v>8</v>
      </c>
      <c r="Q39" s="263">
        <v>17</v>
      </c>
      <c r="R39" s="263">
        <v>9</v>
      </c>
      <c r="S39" s="262" t="str">
        <v>0</v>
      </c>
      <c r="T39" s="262">
        <v>4</v>
      </c>
      <c r="U39" s="262" t="str">
        <v xml:space="preserve"> </v>
      </c>
      <c r="V39" s="264" t="str">
        <f>IF(COUNTIF(V6:V37,5)=0,"0",COUNTIF(V6:V37,5))</f>
        <v>0</v>
      </c>
      <c r="W39" s="136"/>
      <c r="X39" s="3">
        <f>SUM(X38:AB38)</f>
        <v>242</v>
      </c>
      <c r="Y39" s="3"/>
      <c r="Z39" s="3"/>
      <c r="AA39" s="3"/>
      <c r="AB39" s="3"/>
      <c r="AC39" s="265"/>
      <c r="AD39" s="255"/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7</v>
      </c>
      <c r="AJ39" s="267">
        <f t="shared" si="29"/>
        <v>16</v>
      </c>
      <c r="AK39" s="267">
        <f t="shared" si="29"/>
        <v>6</v>
      </c>
      <c r="AL39" s="267">
        <f t="shared" si="29"/>
        <v>8</v>
      </c>
      <c r="AM39" s="267" t="str">
        <f t="shared" si="29"/>
        <v>0</v>
      </c>
      <c r="AN39" s="267">
        <f t="shared" si="29"/>
        <v>7</v>
      </c>
      <c r="AO39" s="267">
        <f t="shared" si="29"/>
        <v>7</v>
      </c>
      <c r="AP39" s="267">
        <f t="shared" si="29"/>
        <v>6</v>
      </c>
      <c r="AQ39" s="267">
        <f t="shared" si="29"/>
        <v>8</v>
      </c>
      <c r="AR39" s="267">
        <f t="shared" si="29"/>
        <v>17</v>
      </c>
      <c r="AS39" s="267">
        <f t="shared" si="29"/>
        <v>9</v>
      </c>
      <c r="AT39" s="267" t="str">
        <f t="shared" si="29"/>
        <v>0</v>
      </c>
      <c r="AU39" s="267">
        <f t="shared" si="29"/>
        <v>4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5</v>
      </c>
      <c r="I40" s="272">
        <v>6</v>
      </c>
      <c r="J40" s="272">
        <v>9</v>
      </c>
      <c r="K40" s="272">
        <v>14</v>
      </c>
      <c r="L40" s="272" t="str">
        <v>0</v>
      </c>
      <c r="M40" s="272">
        <v>8</v>
      </c>
      <c r="N40" s="272">
        <v>10</v>
      </c>
      <c r="O40" s="273">
        <v>9</v>
      </c>
      <c r="P40" s="273">
        <v>9</v>
      </c>
      <c r="Q40" s="273">
        <v>3</v>
      </c>
      <c r="R40" s="273">
        <v>6</v>
      </c>
      <c r="S40" s="272" t="str">
        <v>0</v>
      </c>
      <c r="T40" s="272">
        <v>9</v>
      </c>
      <c r="U40" s="272" t="str">
        <v xml:space="preserve"> </v>
      </c>
      <c r="V40" s="274">
        <f>IF(COUNTIF(V6:V37,4)=0,"0",COUNTIF(V6:V37,4))</f>
        <v>5</v>
      </c>
      <c r="W40" s="275"/>
      <c r="X40" s="275"/>
      <c r="Y40" s="275" t="str">
        <f>IF(COUNTIF(Y6:Y37,4)=0," ",COUNTIF(Y6:Y37,4))</f>
        <v xml:space="preserve"> </v>
      </c>
      <c r="Z40" s="275">
        <f>IF(COUNTIF(Z6:Z37,4)=0," ",COUNTIF(Z6:Z37,4))</f>
        <v>3</v>
      </c>
      <c r="AA40" s="275">
        <f>IF(COUNTIF(AA6:AA37,4)=0," ",COUNTIF(AA6:AA37,4))</f>
        <v>3</v>
      </c>
      <c r="AB40" s="275">
        <f>IF(COUNTIF(AB6:AB37,4)=0," ",COUNTIF(AB6:AB37,4))</f>
        <v>5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5</v>
      </c>
      <c r="AJ40" s="275">
        <f t="shared" si="30"/>
        <v>6</v>
      </c>
      <c r="AK40" s="275">
        <f t="shared" si="30"/>
        <v>9</v>
      </c>
      <c r="AL40" s="275">
        <f t="shared" si="30"/>
        <v>14</v>
      </c>
      <c r="AM40" s="275" t="str">
        <f t="shared" si="30"/>
        <v>0</v>
      </c>
      <c r="AN40" s="275">
        <f t="shared" si="30"/>
        <v>8</v>
      </c>
      <c r="AO40" s="275">
        <f t="shared" si="30"/>
        <v>10</v>
      </c>
      <c r="AP40" s="275">
        <f t="shared" si="30"/>
        <v>9</v>
      </c>
      <c r="AQ40" s="275">
        <f t="shared" si="30"/>
        <v>9</v>
      </c>
      <c r="AR40" s="275">
        <f t="shared" si="30"/>
        <v>3</v>
      </c>
      <c r="AS40" s="275">
        <f t="shared" si="30"/>
        <v>6</v>
      </c>
      <c r="AT40" s="275" t="str">
        <f t="shared" si="30"/>
        <v>0</v>
      </c>
      <c r="AU40" s="275">
        <f t="shared" si="30"/>
        <v>9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9</v>
      </c>
      <c r="I41" s="281" t="str">
        <v>0</v>
      </c>
      <c r="J41" s="281">
        <v>7</v>
      </c>
      <c r="K41" s="281" t="str">
        <v>0</v>
      </c>
      <c r="L41" s="281" t="str">
        <v>0</v>
      </c>
      <c r="M41" s="281">
        <v>6</v>
      </c>
      <c r="N41" s="281">
        <v>5</v>
      </c>
      <c r="O41" s="282">
        <v>3</v>
      </c>
      <c r="P41" s="282">
        <v>5</v>
      </c>
      <c r="Q41" s="282">
        <v>2</v>
      </c>
      <c r="R41" s="282">
        <v>6</v>
      </c>
      <c r="S41" s="281" t="str">
        <v>0</v>
      </c>
      <c r="T41" s="281">
        <v>9</v>
      </c>
      <c r="U41" s="281" t="str">
        <v xml:space="preserve"> </v>
      </c>
      <c r="V41" s="283">
        <f>IF(COUNTIF(V6:V37,3)=0,"0",COUNTIF(V6:V37,3))</f>
        <v>13</v>
      </c>
      <c r="W41" s="284"/>
      <c r="X41" s="284"/>
      <c r="Y41" s="284">
        <f>IF(COUNTIF(Y6:Y37,3)=0," ",COUNTIF(Y6:Y37,3))</f>
        <v>1</v>
      </c>
      <c r="Z41" s="284">
        <f>IF(COUNTIF(Z6:Z37,3)=0," ",COUNTIF(Z6:Z37,3))</f>
        <v>3</v>
      </c>
      <c r="AA41" s="284">
        <f>IF(COUNTIF(AA6:AA37,3)=0," ",COUNTIF(AA6:AA37,3))</f>
        <v>6</v>
      </c>
      <c r="AB41" s="284">
        <f>IF(COUNTIF(AB6:AB37,3)=0," ",COUNTIF(AB6:AB37,3))</f>
        <v>2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>
        <f t="shared" si="31"/>
        <v>9</v>
      </c>
      <c r="AJ41" s="284" t="str">
        <f t="shared" si="31"/>
        <v>0</v>
      </c>
      <c r="AK41" s="284">
        <f t="shared" si="31"/>
        <v>7</v>
      </c>
      <c r="AL41" s="284" t="str">
        <f t="shared" si="31"/>
        <v>0</v>
      </c>
      <c r="AM41" s="284" t="str">
        <f t="shared" si="31"/>
        <v>0</v>
      </c>
      <c r="AN41" s="284">
        <f t="shared" si="31"/>
        <v>6</v>
      </c>
      <c r="AO41" s="284">
        <f t="shared" si="31"/>
        <v>5</v>
      </c>
      <c r="AP41" s="284">
        <f t="shared" si="31"/>
        <v>3</v>
      </c>
      <c r="AQ41" s="284">
        <f t="shared" si="31"/>
        <v>5</v>
      </c>
      <c r="AR41" s="284">
        <f t="shared" si="31"/>
        <v>2</v>
      </c>
      <c r="AS41" s="284">
        <f t="shared" si="31"/>
        <v>6</v>
      </c>
      <c r="AT41" s="284" t="str">
        <f t="shared" si="31"/>
        <v>0</v>
      </c>
      <c r="AU41" s="284">
        <f t="shared" si="31"/>
        <v>9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1</v>
      </c>
      <c r="I42" s="85">
        <v>0</v>
      </c>
      <c r="J42" s="85">
        <v>0</v>
      </c>
      <c r="K42" s="85">
        <v>0</v>
      </c>
      <c r="L42" s="85">
        <v>0</v>
      </c>
      <c r="M42" s="85">
        <v>1</v>
      </c>
      <c r="N42" s="85">
        <v>0</v>
      </c>
      <c r="O42" s="102">
        <v>4</v>
      </c>
      <c r="P42" s="102">
        <v>0</v>
      </c>
      <c r="Q42" s="102">
        <v>0</v>
      </c>
      <c r="R42" s="102">
        <v>1</v>
      </c>
      <c r="S42" s="85">
        <v>0</v>
      </c>
      <c r="T42" s="85">
        <v>0</v>
      </c>
      <c r="U42" s="85">
        <v>0</v>
      </c>
      <c r="V42" s="245">
        <f>IF(COUNTIF(V6:V37,2)=0,"0",COUNTIF(V6:V37,2))</f>
        <v>4</v>
      </c>
      <c r="W42" s="245"/>
      <c r="X42" s="245"/>
      <c r="Y42" s="245">
        <f>IF(COUNTIF(Y6:Y37,2)=0," ",COUNTIF(Y6:Y37,2))</f>
        <v>1</v>
      </c>
      <c r="Z42" s="245">
        <f>IF(COUNTIF(Z6:Z37,2)=0," ",COUNTIF(Z6:Z37,2))</f>
        <v>4</v>
      </c>
      <c r="AA42" s="245">
        <f>IF(COUNTIF(AA6:AA37,2)=0," ",COUNTIF(AA6:AA37,2))</f>
        <v>3</v>
      </c>
      <c r="AB42" s="245">
        <f>IF(COUNTIF(AB6:AB37,2)=0," ",COUNTIF(AB6:AB37,2))</f>
        <v>3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1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1</v>
      </c>
      <c r="AO42" s="245">
        <f t="shared" si="32"/>
        <v>0</v>
      </c>
      <c r="AP42" s="245">
        <f t="shared" si="32"/>
        <v>4</v>
      </c>
      <c r="AQ42" s="245">
        <f t="shared" si="32"/>
        <v>0</v>
      </c>
      <c r="AR42" s="245">
        <f t="shared" si="32"/>
        <v>0</v>
      </c>
      <c r="AS42" s="245">
        <f t="shared" si="32"/>
        <v>1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COUNTBLANK(AD6:AD26)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>
        <v>22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>
        <f t="shared" si="36"/>
        <v>22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9">
    <mergeCell ref="AG3:AW3"/>
    <mergeCell ref="AX3:BM3"/>
    <mergeCell ref="BP3:CE3"/>
    <mergeCell ref="X39:AB39"/>
    <mergeCell ref="F2:G2"/>
    <mergeCell ref="H2:L2"/>
    <mergeCell ref="M2:S2"/>
    <mergeCell ref="A3:C4"/>
    <mergeCell ref="AD3:AD5"/>
  </mergeCells>
  <conditionalFormatting sqref="C5 Y5 AI5 AG5 S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0:E45 E6:E26 E28">
    <cfRule type="cellIs" dxfId="8968" priority="5" operator="equal">
      <formula>4</formula>
    </cfRule>
    <cfRule type="cellIs" dxfId="8967" priority="6" operator="equal">
      <formula>3</formula>
    </cfRule>
  </conditionalFormatting>
  <conditionalFormatting sqref="Z5:AC5 W40:AF43 AE6:AE39 W39 R29:V45 F34:Q45 AG43:CB43 W44:AW45 R25:T28 V6:V28 AG6:AW42 R6:S24 F6:Q31">
    <cfRule type="cellIs" dxfId="8966" priority="7" operator="equal">
      <formula>5</formula>
    </cfRule>
    <cfRule type="cellIs" dxfId="8965" priority="8" operator="equal">
      <formula>4</formula>
    </cfRule>
    <cfRule type="cellIs" dxfId="8964" priority="9" operator="equal">
      <formula>3</formula>
    </cfRule>
  </conditionalFormatting>
  <conditionalFormatting sqref="AF6:AF37">
    <cfRule type="expression" dxfId="8963" priority="10">
      <formula>VALUE(RIGHT(AF6))&gt;AE6</formula>
    </cfRule>
    <cfRule type="expression" dxfId="8962" priority="11">
      <formula>EXACT(RIGHT(AF6,3),"зач")</formula>
    </cfRule>
  </conditionalFormatting>
  <conditionalFormatting sqref="AE3:AJ4 Q3:T3 V3:AC4">
    <cfRule type="expression" dxfId="8961" priority="12">
      <formula>$D$1&lt;Q3</formula>
    </cfRule>
    <cfRule type="expression" dxfId="8960" priority="13">
      <formula>$D$1&gt;Q3</formula>
    </cfRule>
  </conditionalFormatting>
  <conditionalFormatting sqref="S4">
    <cfRule type="expression" priority="14">
      <formula>$D$1&lt;S4</formula>
    </cfRule>
    <cfRule type="expression" priority="15">
      <formula>$D$1&gt;S4</formula>
    </cfRule>
  </conditionalFormatting>
  <conditionalFormatting sqref="S4">
    <cfRule type="expression" priority="16">
      <formula>$D$1&lt;S4</formula>
    </cfRule>
    <cfRule type="expression" dxfId="8959" priority="17">
      <formula>$D$1&gt;S4</formula>
    </cfRule>
  </conditionalFormatting>
  <conditionalFormatting sqref="S4">
    <cfRule type="expression" dxfId="8958" priority="18">
      <formula>$D$1&lt;S4</formula>
    </cfRule>
    <cfRule type="expression" priority="19">
      <formula>$D$1&gt;S4</formula>
    </cfRule>
  </conditionalFormatting>
  <conditionalFormatting sqref="S4">
    <cfRule type="expression" priority="20">
      <formula>$D$1&lt;S4</formula>
    </cfRule>
    <cfRule type="expression" priority="21">
      <formula>$D$1&gt;S4</formula>
    </cfRule>
  </conditionalFormatting>
  <conditionalFormatting sqref="S4">
    <cfRule type="expression" priority="22">
      <formula>$D$1&lt;S4</formula>
    </cfRule>
    <cfRule type="expression" priority="23">
      <formula>$D$1&gt;S4</formula>
    </cfRule>
  </conditionalFormatting>
  <conditionalFormatting sqref="S4">
    <cfRule type="expression" priority="24">
      <formula>$D$1&lt;S4</formula>
    </cfRule>
    <cfRule type="expression" dxfId="8957" priority="25">
      <formula>$D$1&gt;S4</formula>
    </cfRule>
  </conditionalFormatting>
  <conditionalFormatting sqref="N3">
    <cfRule type="expression" dxfId="8956" priority="26">
      <formula>$D$1&lt;N3</formula>
    </cfRule>
    <cfRule type="expression" dxfId="8955" priority="27">
      <formula>$D$1&gt;N3</formula>
    </cfRule>
  </conditionalFormatting>
  <conditionalFormatting sqref="N3">
    <cfRule type="expression" dxfId="8954" priority="28">
      <formula>$D$1&lt;N3</formula>
    </cfRule>
    <cfRule type="expression" dxfId="8953" priority="29">
      <formula>$D$1&gt;N3</formula>
    </cfRule>
  </conditionalFormatting>
  <conditionalFormatting sqref="U3">
    <cfRule type="expression" dxfId="8952" priority="30">
      <formula>$D$1&lt;U3</formula>
    </cfRule>
    <cfRule type="expression" priority="31">
      <formula>$D$1&gt;U3</formula>
    </cfRule>
  </conditionalFormatting>
  <conditionalFormatting sqref="U4">
    <cfRule type="expression" priority="32">
      <formula>$D$4&lt;U4</formula>
    </cfRule>
    <cfRule type="expression" priority="33">
      <formula>$D$4&gt;U4</formula>
    </cfRule>
  </conditionalFormatting>
  <conditionalFormatting sqref="U6:U28">
    <cfRule type="cellIs" dxfId="8951" priority="34" operator="equal">
      <formula>5</formula>
    </cfRule>
    <cfRule type="cellIs" dxfId="8950" priority="35" operator="equal">
      <formula>4</formula>
    </cfRule>
    <cfRule type="cellIs" priority="36" operator="equal">
      <formula>3</formula>
    </cfRule>
  </conditionalFormatting>
  <conditionalFormatting sqref="U4">
    <cfRule type="expression" priority="37">
      <formula>$D$1&lt;U4</formula>
    </cfRule>
    <cfRule type="expression" priority="38">
      <formula>$D$1&gt;U4</formula>
    </cfRule>
  </conditionalFormatting>
  <conditionalFormatting sqref="U4">
    <cfRule type="expression" dxfId="8949" priority="39">
      <formula>$D$4&lt;U4</formula>
    </cfRule>
    <cfRule type="expression" dxfId="8948" priority="40">
      <formula>$D$4&gt;U4</formula>
    </cfRule>
  </conditionalFormatting>
  <conditionalFormatting sqref="U5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L3">
    <cfRule type="expression" dxfId="8947" priority="44">
      <formula>$D$1&lt;L3</formula>
    </cfRule>
    <cfRule type="expression" dxfId="8946" priority="45">
      <formula>$D$1&gt;L3</formula>
    </cfRule>
  </conditionalFormatting>
  <conditionalFormatting sqref="J3">
    <cfRule type="expression" dxfId="8945" priority="46">
      <formula>$D$1&lt;J3</formula>
    </cfRule>
    <cfRule type="expression" dxfId="8944" priority="47">
      <formula>$D$1&gt;J3</formula>
    </cfRule>
  </conditionalFormatting>
  <conditionalFormatting sqref="K3">
    <cfRule type="expression" dxfId="8943" priority="48">
      <formula>$D$1&lt;K3</formula>
    </cfRule>
    <cfRule type="expression" dxfId="8942" priority="49">
      <formula>$D$1&gt;K3</formula>
    </cfRule>
  </conditionalFormatting>
  <conditionalFormatting sqref="N3">
    <cfRule type="expression" priority="50">
      <formula>$D$1&lt;N3</formula>
    </cfRule>
    <cfRule type="expression" priority="51">
      <formula>$D$1&gt;N3</formula>
    </cfRule>
  </conditionalFormatting>
  <conditionalFormatting sqref="N3">
    <cfRule type="expression" priority="52">
      <formula>$D$1&lt;N3</formula>
    </cfRule>
    <cfRule type="expression" dxfId="8941" priority="53">
      <formula>$D$1&gt;N3</formula>
    </cfRule>
  </conditionalFormatting>
  <conditionalFormatting sqref="N3">
    <cfRule type="expression" dxfId="8940" priority="54">
      <formula>$D$1&lt;N3</formula>
    </cfRule>
    <cfRule type="expression" dxfId="8939" priority="55">
      <formula>$D$1&gt;N3</formula>
    </cfRule>
  </conditionalFormatting>
  <conditionalFormatting sqref="N3">
    <cfRule type="expression" dxfId="8938" priority="56">
      <formula>$D$1&lt;N3</formula>
    </cfRule>
    <cfRule type="expression" priority="57">
      <formula>$D$1&gt;N3</formula>
    </cfRule>
  </conditionalFormatting>
  <conditionalFormatting sqref="H5">
    <cfRule type="cellIs" priority="58" operator="equal">
      <formula>5</formula>
    </cfRule>
    <cfRule type="cellIs" priority="59" operator="equal">
      <formula>4</formula>
    </cfRule>
    <cfRule type="cellIs" dxfId="8937" priority="60" operator="equal">
      <formula>3</formula>
    </cfRule>
  </conditionalFormatting>
  <conditionalFormatting sqref="I3">
    <cfRule type="expression" dxfId="8936" priority="61">
      <formula>$D$1&lt;I3</formula>
    </cfRule>
    <cfRule type="expression" priority="62">
      <formula>$D$1&gt;I3</formula>
    </cfRule>
  </conditionalFormatting>
  <conditionalFormatting sqref="I3">
    <cfRule type="expression" priority="63">
      <formula>$D$1&lt;I3</formula>
    </cfRule>
    <cfRule type="expression" priority="64">
      <formula>$D$1&gt;I3</formula>
    </cfRule>
  </conditionalFormatting>
  <conditionalFormatting sqref="I3">
    <cfRule type="expression" priority="65">
      <formula>$D$1&lt;I3</formula>
    </cfRule>
    <cfRule type="expression" priority="66">
      <formula>$D$1&gt;I3</formula>
    </cfRule>
  </conditionalFormatting>
  <conditionalFormatting sqref="J3">
    <cfRule type="expression" priority="67">
      <formula>$D$1&lt;J3</formula>
    </cfRule>
    <cfRule type="expression" dxfId="8935" priority="68">
      <formula>$D$1&gt;J3</formula>
    </cfRule>
  </conditionalFormatting>
  <conditionalFormatting sqref="K3">
    <cfRule type="expression" dxfId="8934" priority="69">
      <formula>$D$1&lt;K3</formula>
    </cfRule>
    <cfRule type="expression" dxfId="8933" priority="70">
      <formula>$D$1&gt;K3</formula>
    </cfRule>
  </conditionalFormatting>
  <conditionalFormatting sqref="K3">
    <cfRule type="expression" dxfId="8932" priority="71">
      <formula>$D$1&lt;K3</formula>
    </cfRule>
    <cfRule type="expression" dxfId="8931" priority="72">
      <formula>$D$1&gt;K3</formula>
    </cfRule>
  </conditionalFormatting>
  <conditionalFormatting sqref="L3">
    <cfRule type="expression" dxfId="8930" priority="73">
      <formula>$D$1&lt;L3</formula>
    </cfRule>
    <cfRule type="expression" dxfId="8929" priority="74">
      <formula>$D$1&gt;L3</formula>
    </cfRule>
  </conditionalFormatting>
  <conditionalFormatting sqref="L3">
    <cfRule type="expression" dxfId="8928" priority="75">
      <formula>$D$1&lt;L3</formula>
    </cfRule>
    <cfRule type="expression" dxfId="8927" priority="76">
      <formula>$D$1&gt;L3</formula>
    </cfRule>
  </conditionalFormatting>
  <conditionalFormatting sqref="K3">
    <cfRule type="expression" dxfId="8926" priority="77">
      <formula>$D$1&lt;K3</formula>
    </cfRule>
    <cfRule type="expression" dxfId="8925" priority="78">
      <formula>$D$1&gt;K3</formula>
    </cfRule>
  </conditionalFormatting>
  <conditionalFormatting sqref="L3">
    <cfRule type="expression" dxfId="8924" priority="79">
      <formula>$D$1&lt;L3</formula>
    </cfRule>
    <cfRule type="expression" dxfId="8923" priority="80">
      <formula>$D$1&gt;L3</formula>
    </cfRule>
  </conditionalFormatting>
  <conditionalFormatting sqref="N3">
    <cfRule type="expression" dxfId="8922" priority="81">
      <formula>$D$1&lt;N3</formula>
    </cfRule>
    <cfRule type="expression" priority="82">
      <formula>$D$1&gt;N3</formula>
    </cfRule>
  </conditionalFormatting>
  <conditionalFormatting sqref="N3">
    <cfRule type="expression" priority="83">
      <formula>$D$1&lt;N3</formula>
    </cfRule>
    <cfRule type="expression" priority="84">
      <formula>$D$1&gt;N3</formula>
    </cfRule>
  </conditionalFormatting>
  <conditionalFormatting sqref="O3">
    <cfRule type="expression" dxfId="8921" priority="85">
      <formula>$D$1&lt;O3</formula>
    </cfRule>
    <cfRule type="expression" dxfId="8920" priority="86">
      <formula>$D$1&gt;O3</formula>
    </cfRule>
  </conditionalFormatting>
  <conditionalFormatting sqref="O3">
    <cfRule type="expression" dxfId="8919" priority="87">
      <formula>$D$1&lt;O3</formula>
    </cfRule>
    <cfRule type="expression" dxfId="8918" priority="88">
      <formula>$D$1&gt;O3</formula>
    </cfRule>
  </conditionalFormatting>
  <conditionalFormatting sqref="O3">
    <cfRule type="expression" dxfId="8917" priority="89">
      <formula>$D$1&lt;O3</formula>
    </cfRule>
    <cfRule type="expression" dxfId="8916" priority="90">
      <formula>$D$1&gt;O3</formula>
    </cfRule>
  </conditionalFormatting>
  <conditionalFormatting sqref="O3">
    <cfRule type="expression" dxfId="8915" priority="91">
      <formula>$D$1&lt;O3</formula>
    </cfRule>
    <cfRule type="expression" dxfId="8914" priority="92">
      <formula>$D$1&gt;O3</formula>
    </cfRule>
  </conditionalFormatting>
  <conditionalFormatting sqref="I3">
    <cfRule type="expression" dxfId="8913" priority="93">
      <formula>$D$1&lt;I3</formula>
    </cfRule>
    <cfRule type="expression" dxfId="8912" priority="94">
      <formula>$D$1&gt;I3</formula>
    </cfRule>
  </conditionalFormatting>
  <conditionalFormatting sqref="J3">
    <cfRule type="expression" dxfId="8911" priority="95">
      <formula>$D$1&lt;J3</formula>
    </cfRule>
    <cfRule type="expression" dxfId="8910" priority="96">
      <formula>$D$1&gt;J3</formula>
    </cfRule>
  </conditionalFormatting>
  <conditionalFormatting sqref="J3">
    <cfRule type="expression" priority="97">
      <formula>$D$1&lt;J3</formula>
    </cfRule>
    <cfRule type="expression" priority="98">
      <formula>$D$1&gt;J3</formula>
    </cfRule>
  </conditionalFormatting>
  <conditionalFormatting sqref="J3">
    <cfRule type="expression" priority="99">
      <formula>$D$1&lt;J3</formula>
    </cfRule>
    <cfRule type="expression" dxfId="8909" priority="100">
      <formula>$D$1&gt;J3</formula>
    </cfRule>
  </conditionalFormatting>
  <conditionalFormatting sqref="K3">
    <cfRule type="expression" dxfId="8908" priority="101">
      <formula>$D$1&lt;K3</formula>
    </cfRule>
    <cfRule type="expression" dxfId="8907" priority="102">
      <formula>$D$1&gt;K3</formula>
    </cfRule>
  </conditionalFormatting>
  <conditionalFormatting sqref="L3">
    <cfRule type="expression" dxfId="8906" priority="103">
      <formula>$D$1&lt;L3</formula>
    </cfRule>
    <cfRule type="expression" priority="104">
      <formula>$D$1&gt;L3</formula>
    </cfRule>
  </conditionalFormatting>
  <conditionalFormatting sqref="L3">
    <cfRule type="expression" priority="105">
      <formula>$D$1&lt;L3</formula>
    </cfRule>
    <cfRule type="expression" priority="106">
      <formula>$D$1&gt;L3</formula>
    </cfRule>
  </conditionalFormatting>
  <conditionalFormatting sqref="M3">
    <cfRule type="expression" dxfId="8905" priority="107">
      <formula>$D$1&lt;M3</formula>
    </cfRule>
    <cfRule type="expression" dxfId="8904" priority="108">
      <formula>$D$1&gt;M3</formula>
    </cfRule>
  </conditionalFormatting>
  <conditionalFormatting sqref="M3">
    <cfRule type="expression" dxfId="8903" priority="109">
      <formula>$D$1&lt;M3</formula>
    </cfRule>
    <cfRule type="expression" dxfId="8902" priority="110">
      <formula>$D$1&gt;M3</formula>
    </cfRule>
  </conditionalFormatting>
  <conditionalFormatting sqref="G3">
    <cfRule type="expression" dxfId="8901" priority="111">
      <formula>$D$1&lt;G3</formula>
    </cfRule>
    <cfRule type="expression" dxfId="8900" priority="112">
      <formula>$D$1&gt;G3</formula>
    </cfRule>
  </conditionalFormatting>
  <conditionalFormatting sqref="P3">
    <cfRule type="expression" dxfId="8899" priority="113">
      <formula>$D$1&lt;P3</formula>
    </cfRule>
    <cfRule type="expression" dxfId="8898" priority="114">
      <formula>$D$1&gt;P3</formula>
    </cfRule>
  </conditionalFormatting>
  <conditionalFormatting sqref="I3">
    <cfRule type="expression" dxfId="8897" priority="115">
      <formula>$D$1&lt;I3</formula>
    </cfRule>
    <cfRule type="expression" dxfId="8896" priority="116">
      <formula>$D$1&gt;I3</formula>
    </cfRule>
  </conditionalFormatting>
  <conditionalFormatting sqref="J3">
    <cfRule type="expression" dxfId="8895" priority="117">
      <formula>$D$1&lt;J3</formula>
    </cfRule>
    <cfRule type="expression" dxfId="8894" priority="118">
      <formula>$D$1&gt;J3</formula>
    </cfRule>
  </conditionalFormatting>
  <conditionalFormatting sqref="L3">
    <cfRule type="expression" dxfId="8893" priority="119">
      <formula>$D$1&lt;L3</formula>
    </cfRule>
    <cfRule type="expression" dxfId="8892" priority="120">
      <formula>$D$1&gt;L3</formula>
    </cfRule>
  </conditionalFormatting>
  <conditionalFormatting sqref="L3">
    <cfRule type="expression" dxfId="8891" priority="121">
      <formula>$D$1&lt;L3</formula>
    </cfRule>
    <cfRule type="expression" dxfId="8890" priority="122">
      <formula>$D$1&gt;L3</formula>
    </cfRule>
  </conditionalFormatting>
  <conditionalFormatting sqref="M3">
    <cfRule type="expression" dxfId="8889" priority="123">
      <formula>$D$1&lt;M3</formula>
    </cfRule>
    <cfRule type="expression" dxfId="8888" priority="124">
      <formula>$D$1&gt;M3</formula>
    </cfRule>
  </conditionalFormatting>
  <conditionalFormatting sqref="M3">
    <cfRule type="expression" dxfId="8887" priority="125">
      <formula>$D$1&lt;M3</formula>
    </cfRule>
    <cfRule type="expression" dxfId="8886" priority="126">
      <formula>$D$1&gt;M3</formula>
    </cfRule>
  </conditionalFormatting>
  <conditionalFormatting sqref="M3">
    <cfRule type="expression" dxfId="8885" priority="127">
      <formula>$D$1&lt;M3</formula>
    </cfRule>
    <cfRule type="expression" dxfId="8884" priority="128">
      <formula>$D$1&gt;M3</formula>
    </cfRule>
  </conditionalFormatting>
  <conditionalFormatting sqref="M3">
    <cfRule type="expression" dxfId="8883" priority="129">
      <formula>$D$1&lt;M3</formula>
    </cfRule>
    <cfRule type="expression" priority="130">
      <formula>$D$1&gt;M3</formula>
    </cfRule>
  </conditionalFormatting>
  <conditionalFormatting sqref="I3">
    <cfRule type="expression" priority="131">
      <formula>$D$1&lt;I3</formula>
    </cfRule>
    <cfRule type="expression" priority="132">
      <formula>$D$1&gt;I3</formula>
    </cfRule>
  </conditionalFormatting>
  <conditionalFormatting sqref="J3">
    <cfRule type="expression" priority="133">
      <formula>$D$1&lt;J3</formula>
    </cfRule>
    <cfRule type="expression" priority="134">
      <formula>$D$1&gt;J3</formula>
    </cfRule>
  </conditionalFormatting>
  <conditionalFormatting sqref="J3">
    <cfRule type="expression" priority="135">
      <formula>$D$1&lt;J3</formula>
    </cfRule>
    <cfRule type="expression" dxfId="8882" priority="136">
      <formula>$D$1&gt;J3</formula>
    </cfRule>
  </conditionalFormatting>
  <conditionalFormatting sqref="K3">
    <cfRule type="expression" dxfId="8881" priority="137">
      <formula>$D$1&lt;K3</formula>
    </cfRule>
    <cfRule type="expression" priority="138">
      <formula>$D$1&gt;K3</formula>
    </cfRule>
  </conditionalFormatting>
  <conditionalFormatting sqref="K3">
    <cfRule type="expression" priority="139">
      <formula>$D$1&lt;K3</formula>
    </cfRule>
    <cfRule type="expression" priority="140">
      <formula>$D$1&gt;K3</formula>
    </cfRule>
  </conditionalFormatting>
  <conditionalFormatting sqref="J3">
    <cfRule type="expression" dxfId="8880" priority="141">
      <formula>$D$1&lt;J3</formula>
    </cfRule>
    <cfRule type="expression" dxfId="8879" priority="142">
      <formula>$D$1&gt;J3</formula>
    </cfRule>
  </conditionalFormatting>
  <conditionalFormatting sqref="K3">
    <cfRule type="expression" dxfId="8878" priority="143">
      <formula>$D$1&lt;K3</formula>
    </cfRule>
    <cfRule type="expression" dxfId="8877" priority="144">
      <formula>$D$1&gt;K3</formula>
    </cfRule>
  </conditionalFormatting>
  <conditionalFormatting sqref="M3">
    <cfRule type="expression" priority="145">
      <formula>$D$1&lt;M3</formula>
    </cfRule>
    <cfRule type="expression" priority="146">
      <formula>$D$1&gt;M3</formula>
    </cfRule>
  </conditionalFormatting>
  <conditionalFormatting sqref="M3">
    <cfRule type="expression" priority="147">
      <formula>$D$1&lt;M3</formula>
    </cfRule>
    <cfRule type="expression" dxfId="8876" priority="148">
      <formula>$D$1&gt;M3</formula>
    </cfRule>
  </conditionalFormatting>
  <conditionalFormatting sqref="N3">
    <cfRule type="expression" dxfId="8875" priority="149">
      <formula>$D$1&lt;N3</formula>
    </cfRule>
    <cfRule type="expression" priority="150">
      <formula>$D$1&gt;N3</formula>
    </cfRule>
  </conditionalFormatting>
  <conditionalFormatting sqref="N3">
    <cfRule type="expression" priority="151">
      <formula>$D$1&lt;N3</formula>
    </cfRule>
    <cfRule type="expression" priority="152">
      <formula>$D$1&gt;N3</formula>
    </cfRule>
  </conditionalFormatting>
  <conditionalFormatting sqref="I3">
    <cfRule type="expression" dxfId="8874" priority="153">
      <formula>$D$1&lt;I3</formula>
    </cfRule>
    <cfRule type="expression" dxfId="8873" priority="154">
      <formula>$D$1&gt;I3</formula>
    </cfRule>
  </conditionalFormatting>
  <conditionalFormatting sqref="I3">
    <cfRule type="expression" dxfId="8872" priority="155">
      <formula>$D$1&lt;I3</formula>
    </cfRule>
    <cfRule type="expression" dxfId="8871" priority="156">
      <formula>$D$1&gt;I3</formula>
    </cfRule>
  </conditionalFormatting>
  <conditionalFormatting sqref="I3">
    <cfRule type="expression" dxfId="8870" priority="157">
      <formula>$D$1&lt;I3</formula>
    </cfRule>
    <cfRule type="expression" dxfId="8869" priority="158">
      <formula>$D$1&gt;I3</formula>
    </cfRule>
  </conditionalFormatting>
  <conditionalFormatting sqref="J3">
    <cfRule type="expression" priority="159">
      <formula>$D$1&lt;J3</formula>
    </cfRule>
    <cfRule type="expression" priority="160">
      <formula>$D$1&gt;J3</formula>
    </cfRule>
  </conditionalFormatting>
  <conditionalFormatting sqref="K3">
    <cfRule type="expression" priority="161">
      <formula>$D$1&lt;K3</formula>
    </cfRule>
    <cfRule type="expression" dxfId="8868" priority="162">
      <formula>$D$1&gt;K3</formula>
    </cfRule>
  </conditionalFormatting>
  <conditionalFormatting sqref="K3">
    <cfRule type="expression" dxfId="8867" priority="163">
      <formula>$D$1&lt;K3</formula>
    </cfRule>
    <cfRule type="expression" dxfId="8866" priority="164">
      <formula>$D$1&gt;K3</formula>
    </cfRule>
  </conditionalFormatting>
  <conditionalFormatting sqref="L3">
    <cfRule type="expression" dxfId="8865" priority="165">
      <formula>$D$1&lt;L3</formula>
    </cfRule>
    <cfRule type="expression" dxfId="8864" priority="166">
      <formula>$D$1&gt;L3</formula>
    </cfRule>
  </conditionalFormatting>
  <conditionalFormatting sqref="F5 H5">
    <cfRule type="cellIs" dxfId="8863" priority="167" operator="equal">
      <formula>5</formula>
    </cfRule>
    <cfRule type="cellIs" dxfId="8862" priority="168" operator="equal">
      <formula>4</formula>
    </cfRule>
    <cfRule type="cellIs" dxfId="8861" priority="169" operator="equal">
      <formula>3</formula>
    </cfRule>
  </conditionalFormatting>
  <conditionalFormatting sqref="F3:F4 H3:H4">
    <cfRule type="expression" priority="170">
      <formula>$D$1&lt;F3</formula>
    </cfRule>
    <cfRule type="expression" priority="171">
      <formula>$D$1&gt;F3</formula>
    </cfRule>
  </conditionalFormatting>
  <conditionalFormatting sqref="L3:P3">
    <cfRule type="expression" priority="172">
      <formula>$D$1&lt;L3</formula>
    </cfRule>
    <cfRule type="expression" dxfId="8860" priority="173">
      <formula>$D$1&gt;L3</formula>
    </cfRule>
  </conditionalFormatting>
  <conditionalFormatting sqref="M3">
    <cfRule type="expression" dxfId="8859" priority="174">
      <formula>$D$1&lt;M3</formula>
    </cfRule>
    <cfRule type="expression" dxfId="8858" priority="175">
      <formula>$D$1&gt;M3</formula>
    </cfRule>
  </conditionalFormatting>
  <conditionalFormatting sqref="M3">
    <cfRule type="expression" dxfId="8857" priority="176">
      <formula>$D$1&lt;M3</formula>
    </cfRule>
    <cfRule type="expression" priority="177">
      <formula>$D$1&gt;M3</formula>
    </cfRule>
  </conditionalFormatting>
  <conditionalFormatting sqref="N3:P3">
    <cfRule type="expression" priority="178">
      <formula>$D$1&lt;N3</formula>
    </cfRule>
    <cfRule type="expression" priority="179">
      <formula>$D$1&gt;N3</formula>
    </cfRule>
  </conditionalFormatting>
  <conditionalFormatting sqref="F5">
    <cfRule type="cellIs" dxfId="8856" priority="180" operator="equal">
      <formula>5</formula>
    </cfRule>
    <cfRule type="cellIs" dxfId="8855" priority="181" operator="equal">
      <formula>4</formula>
    </cfRule>
    <cfRule type="cellIs" dxfId="8854" priority="182" operator="equal">
      <formula>3</formula>
    </cfRule>
  </conditionalFormatting>
  <conditionalFormatting sqref="F5">
    <cfRule type="cellIs" dxfId="8853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F5">
    <cfRule type="cellIs" priority="186" operator="equal">
      <formula>5</formula>
    </cfRule>
    <cfRule type="cellIs" dxfId="8852" priority="187" operator="equal">
      <formula>4</formula>
    </cfRule>
    <cfRule type="cellIs" dxfId="8851" priority="188" operator="equal">
      <formula>3</formula>
    </cfRule>
  </conditionalFormatting>
  <conditionalFormatting sqref="F5">
    <cfRule type="cellIs" dxfId="8850" priority="189" operator="equal">
      <formula>5</formula>
    </cfRule>
    <cfRule type="cellIs" dxfId="8849" priority="190" operator="equal">
      <formula>4</formula>
    </cfRule>
    <cfRule type="cellIs" priority="191" operator="equal">
      <formula>3</formula>
    </cfRule>
  </conditionalFormatting>
  <conditionalFormatting sqref="H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H5">
    <cfRule type="cellIs" priority="195" operator="equal">
      <formula>5</formula>
    </cfRule>
    <cfRule type="cellIs" priority="196" operator="equal">
      <formula>4</formula>
    </cfRule>
    <cfRule type="cellIs" dxfId="8848" priority="197" operator="equal">
      <formula>3</formula>
    </cfRule>
  </conditionalFormatting>
  <conditionalFormatting sqref="K4">
    <cfRule type="expression" dxfId="8847" priority="198">
      <formula>$D$1&lt;K4</formula>
    </cfRule>
    <cfRule type="expression" dxfId="8846" priority="199">
      <formula>$D$1&gt;K4</formula>
    </cfRule>
  </conditionalFormatting>
  <conditionalFormatting sqref="K4">
    <cfRule type="expression" dxfId="8845" priority="200">
      <formula>$D$1&lt;K4</formula>
    </cfRule>
    <cfRule type="expression" priority="201">
      <formula>$D$1&gt;K4</formula>
    </cfRule>
  </conditionalFormatting>
  <conditionalFormatting sqref="K5">
    <cfRule type="cellIs" priority="202" operator="equal">
      <formula>5</formula>
    </cfRule>
    <cfRule type="cellIs" priority="203" operator="equal">
      <formula>4</formula>
    </cfRule>
    <cfRule type="cellIs" dxfId="8844" priority="204" operator="equal">
      <formula>3</formula>
    </cfRule>
  </conditionalFormatting>
  <conditionalFormatting sqref="K4">
    <cfRule type="expression" dxfId="8843" priority="205">
      <formula>$D$1&lt;K4</formula>
    </cfRule>
    <cfRule type="expression" dxfId="8842" priority="206">
      <formula>$D$1&gt;K4</formula>
    </cfRule>
  </conditionalFormatting>
  <conditionalFormatting sqref="K4">
    <cfRule type="expression" dxfId="8841" priority="207">
      <formula>$D$1&lt;K4</formula>
    </cfRule>
    <cfRule type="expression" dxfId="8840" priority="208">
      <formula>$D$1&gt;K4</formula>
    </cfRule>
  </conditionalFormatting>
  <conditionalFormatting sqref="K4">
    <cfRule type="expression" dxfId="8839" priority="209">
      <formula>$D$1&lt;K4</formula>
    </cfRule>
    <cfRule type="expression" dxfId="8838" priority="210">
      <formula>$D$1&gt;K4</formula>
    </cfRule>
  </conditionalFormatting>
  <conditionalFormatting sqref="K4">
    <cfRule type="expression" dxfId="8837" priority="211">
      <formula>$D$1&lt;K4</formula>
    </cfRule>
    <cfRule type="expression" priority="212">
      <formula>$D$1&gt;K4</formula>
    </cfRule>
  </conditionalFormatting>
  <conditionalFormatting sqref="K5">
    <cfRule type="cellIs" priority="213" operator="equal">
      <formula>5</formula>
    </cfRule>
    <cfRule type="cellIs" priority="214" operator="equal">
      <formula>4</formula>
    </cfRule>
    <cfRule type="cellIs" dxfId="8836" priority="215" operator="equal">
      <formula>3</formula>
    </cfRule>
  </conditionalFormatting>
  <conditionalFormatting sqref="K4">
    <cfRule type="expression" dxfId="8835" priority="216">
      <formula>$D$1&lt;K4</formula>
    </cfRule>
    <cfRule type="expression" dxfId="8834" priority="217">
      <formula>$D$1&gt;K4</formula>
    </cfRule>
  </conditionalFormatting>
  <conditionalFormatting sqref="K4">
    <cfRule type="expression" dxfId="8833" priority="218">
      <formula>$D$1&lt;K4</formula>
    </cfRule>
    <cfRule type="expression" priority="219">
      <formula>$D$1&gt;K4</formula>
    </cfRule>
  </conditionalFormatting>
  <conditionalFormatting sqref="K4">
    <cfRule type="expression" priority="220">
      <formula>$D$1&lt;K4</formula>
    </cfRule>
    <cfRule type="expression" priority="221">
      <formula>$D$1&gt;K4</formula>
    </cfRule>
  </conditionalFormatting>
  <conditionalFormatting sqref="K4">
    <cfRule type="expression" dxfId="8832" priority="222">
      <formula>$D$1&lt;K4</formula>
    </cfRule>
    <cfRule type="expression" dxfId="8831" priority="223">
      <formula>$D$1&gt;K4</formula>
    </cfRule>
  </conditionalFormatting>
  <conditionalFormatting sqref="K4">
    <cfRule type="expression" dxfId="8830" priority="224">
      <formula>$D$1&lt;K4</formula>
    </cfRule>
    <cfRule type="expression" dxfId="8829" priority="225">
      <formula>$D$1&gt;K4</formula>
    </cfRule>
  </conditionalFormatting>
  <conditionalFormatting sqref="K4">
    <cfRule type="expression" dxfId="8828" priority="226">
      <formula>$D$1&lt;K4</formula>
    </cfRule>
    <cfRule type="expression" dxfId="8827" priority="227">
      <formula>$D$1&gt;K4</formula>
    </cfRule>
  </conditionalFormatting>
  <conditionalFormatting sqref="K4">
    <cfRule type="expression" dxfId="8826" priority="228">
      <formula>$D$1&lt;K4</formula>
    </cfRule>
    <cfRule type="expression" dxfId="8825" priority="229">
      <formula>$D$1&gt;K4</formula>
    </cfRule>
  </conditionalFormatting>
  <conditionalFormatting sqref="K4">
    <cfRule type="expression" dxfId="8824" priority="230">
      <formula>$D$1&lt;K4</formula>
    </cfRule>
    <cfRule type="expression" priority="231">
      <formula>$D$1&gt;K4</formula>
    </cfRule>
  </conditionalFormatting>
  <conditionalFormatting sqref="K4">
    <cfRule type="expression" priority="232">
      <formula>$D$1&lt;K4</formula>
    </cfRule>
    <cfRule type="expression" priority="233">
      <formula>$D$1&gt;K4</formula>
    </cfRule>
  </conditionalFormatting>
  <conditionalFormatting sqref="K4">
    <cfRule type="expression" priority="234">
      <formula>$D$1&lt;K4</formula>
    </cfRule>
    <cfRule type="expression" dxfId="8823" priority="235">
      <formula>$D$1&gt;K4</formula>
    </cfRule>
  </conditionalFormatting>
  <conditionalFormatting sqref="K4">
    <cfRule type="expression" dxfId="8822" priority="236">
      <formula>$D$1&lt;K4</formula>
    </cfRule>
    <cfRule type="expression" dxfId="8821" priority="237">
      <formula>$D$1&gt;K4</formula>
    </cfRule>
  </conditionalFormatting>
  <conditionalFormatting sqref="K4">
    <cfRule type="expression" dxfId="8820" priority="238">
      <formula>$D$1&lt;K4</formula>
    </cfRule>
    <cfRule type="expression" dxfId="8819" priority="239">
      <formula>$D$1&gt;K4</formula>
    </cfRule>
  </conditionalFormatting>
  <conditionalFormatting sqref="K4">
    <cfRule type="expression" dxfId="8818" priority="240">
      <formula>$D$1&lt;K4</formula>
    </cfRule>
    <cfRule type="expression" dxfId="8817" priority="241">
      <formula>$D$1&gt;K4</formula>
    </cfRule>
  </conditionalFormatting>
  <conditionalFormatting sqref="K4">
    <cfRule type="expression" dxfId="8816" priority="242">
      <formula>$D$1&lt;K4</formula>
    </cfRule>
    <cfRule type="expression" dxfId="8815" priority="243">
      <formula>$D$1&gt;K4</formula>
    </cfRule>
  </conditionalFormatting>
  <conditionalFormatting sqref="K4">
    <cfRule type="expression" priority="244">
      <formula>$D$1&lt;K4</formula>
    </cfRule>
    <cfRule type="expression" priority="245">
      <formula>$D$1&gt;K4</formula>
    </cfRule>
  </conditionalFormatting>
  <conditionalFormatting sqref="K4">
    <cfRule type="expression" priority="246">
      <formula>$D$1&lt;K4</formula>
    </cfRule>
    <cfRule type="expression" dxfId="8814" priority="247">
      <formula>$D$1&gt;K4</formula>
    </cfRule>
  </conditionalFormatting>
  <conditionalFormatting sqref="K4">
    <cfRule type="expression" dxfId="8813" priority="248">
      <formula>$D$1&lt;K4</formula>
    </cfRule>
    <cfRule type="expression" dxfId="8812" priority="249">
      <formula>$D$1&gt;K4</formula>
    </cfRule>
  </conditionalFormatting>
  <conditionalFormatting sqref="K4">
    <cfRule type="expression" dxfId="8811" priority="250">
      <formula>$D$1&lt;K4</formula>
    </cfRule>
    <cfRule type="expression" dxfId="8810" priority="251">
      <formula>$D$1&gt;K4</formula>
    </cfRule>
  </conditionalFormatting>
  <conditionalFormatting sqref="K4">
    <cfRule type="expression" dxfId="8809" priority="252">
      <formula>$D$1&lt;K4</formula>
    </cfRule>
    <cfRule type="expression" dxfId="8808" priority="253">
      <formula>$D$1&gt;K4</formula>
    </cfRule>
  </conditionalFormatting>
  <conditionalFormatting sqref="K4">
    <cfRule type="expression" dxfId="8807" priority="254">
      <formula>$D$1&lt;K4</formula>
    </cfRule>
    <cfRule type="expression" dxfId="8806" priority="255">
      <formula>$D$1&gt;K4</formula>
    </cfRule>
  </conditionalFormatting>
  <conditionalFormatting sqref="K5">
    <cfRule type="cellIs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K4">
    <cfRule type="expression" dxfId="8805" priority="259">
      <formula>$D$1&lt;K4</formula>
    </cfRule>
    <cfRule type="expression" dxfId="8804" priority="260">
      <formula>$D$1&gt;K4</formula>
    </cfRule>
  </conditionalFormatting>
  <conditionalFormatting sqref="K5">
    <cfRule type="cellIs" priority="261" operator="equal">
      <formula>5</formula>
    </cfRule>
    <cfRule type="cellIs" priority="262" operator="equal">
      <formula>4</formula>
    </cfRule>
    <cfRule type="cellIs" priority="263" operator="equal">
      <formula>3</formula>
    </cfRule>
  </conditionalFormatting>
  <conditionalFormatting sqref="K5">
    <cfRule type="cellIs" priority="264" operator="equal">
      <formula>5</formula>
    </cfRule>
    <cfRule type="cellIs" priority="265" operator="equal">
      <formula>4</formula>
    </cfRule>
    <cfRule type="cellIs" priority="266" operator="equal">
      <formula>3</formula>
    </cfRule>
  </conditionalFormatting>
  <conditionalFormatting sqref="K4">
    <cfRule type="expression" dxfId="8803" priority="267">
      <formula>$D$1&lt;K4</formula>
    </cfRule>
    <cfRule type="expression" dxfId="8802" priority="268">
      <formula>$D$1&gt;K4</formula>
    </cfRule>
  </conditionalFormatting>
  <conditionalFormatting sqref="K5">
    <cfRule type="cellIs" dxfId="8801" priority="269" operator="equal">
      <formula>5</formula>
    </cfRule>
    <cfRule type="cellIs" dxfId="8800" priority="270" operator="equal">
      <formula>4</formula>
    </cfRule>
    <cfRule type="cellIs" dxfId="8799" priority="271" operator="equal">
      <formula>3</formula>
    </cfRule>
  </conditionalFormatting>
  <conditionalFormatting sqref="K4">
    <cfRule type="expression" dxfId="8798" priority="272">
      <formula>$D$1&lt;K4</formula>
    </cfRule>
    <cfRule type="expression" priority="273">
      <formula>$D$1&gt;K4</formula>
    </cfRule>
  </conditionalFormatting>
  <conditionalFormatting sqref="K5">
    <cfRule type="cellIs" priority="274" operator="equal">
      <formula>5</formula>
    </cfRule>
    <cfRule type="cellIs" priority="275" operator="equal">
      <formula>4</formula>
    </cfRule>
    <cfRule type="cellIs" dxfId="8797" priority="276" operator="equal">
      <formula>3</formula>
    </cfRule>
  </conditionalFormatting>
  <conditionalFormatting sqref="K4">
    <cfRule type="expression" dxfId="8796" priority="277">
      <formula>$D$1&lt;K4</formula>
    </cfRule>
    <cfRule type="expression" priority="278">
      <formula>$D$1&gt;K4</formula>
    </cfRule>
  </conditionalFormatting>
  <conditionalFormatting sqref="K4">
    <cfRule type="expression" priority="279">
      <formula>$D$1&lt;K4</formula>
    </cfRule>
    <cfRule type="expression" priority="280">
      <formula>$D$1&gt;K4</formula>
    </cfRule>
  </conditionalFormatting>
  <conditionalFormatting sqref="K4">
    <cfRule type="expression" dxfId="8795" priority="281">
      <formula>$D$1&lt;K4</formula>
    </cfRule>
    <cfRule type="expression" dxfId="8794" priority="282">
      <formula>$D$1&gt;K4</formula>
    </cfRule>
  </conditionalFormatting>
  <conditionalFormatting sqref="K4">
    <cfRule type="expression" priority="283">
      <formula>$D$1&lt;K4</formula>
    </cfRule>
    <cfRule type="expression" priority="284">
      <formula>$D$1&gt;K4</formula>
    </cfRule>
  </conditionalFormatting>
  <conditionalFormatting sqref="K5">
    <cfRule type="cellIs" priority="285" operator="equal">
      <formula>5</formula>
    </cfRule>
    <cfRule type="cellIs" dxfId="8793" priority="286" operator="equal">
      <formula>4</formula>
    </cfRule>
    <cfRule type="cellIs" dxfId="8792" priority="287" operator="equal">
      <formula>3</formula>
    </cfRule>
  </conditionalFormatting>
  <conditionalFormatting sqref="E27">
    <cfRule type="cellIs" dxfId="8791" priority="288" operator="equal">
      <formula>4</formula>
    </cfRule>
    <cfRule type="cellIs" dxfId="8790" priority="289" operator="equal">
      <formula>3</formula>
    </cfRule>
  </conditionalFormatting>
  <conditionalFormatting sqref="I5">
    <cfRule type="cellIs" dxfId="8789" priority="290" operator="equal">
      <formula>5</formula>
    </cfRule>
    <cfRule type="cellIs" dxfId="8788" priority="291" operator="equal">
      <formula>4</formula>
    </cfRule>
    <cfRule type="cellIs" priority="292" operator="equal">
      <formula>3</formula>
    </cfRule>
  </conditionalFormatting>
  <conditionalFormatting sqref="I5">
    <cfRule type="cellIs" priority="293" operator="equal">
      <formula>5</formula>
    </cfRule>
    <cfRule type="cellIs" priority="294" operator="equal">
      <formula>4</formula>
    </cfRule>
    <cfRule type="cellIs" dxfId="8787" priority="295" operator="equal">
      <formula>3</formula>
    </cfRule>
  </conditionalFormatting>
  <conditionalFormatting sqref="I4">
    <cfRule type="expression" dxfId="8786" priority="296">
      <formula>$D$1&lt;I4</formula>
    </cfRule>
    <cfRule type="expression" dxfId="8785" priority="297">
      <formula>$D$1&gt;I4</formula>
    </cfRule>
  </conditionalFormatting>
  <conditionalFormatting sqref="I5">
    <cfRule type="cellIs" dxfId="8784" priority="298" operator="equal">
      <formula>5</formula>
    </cfRule>
    <cfRule type="cellIs" dxfId="8783" priority="299" operator="equal">
      <formula>4</formula>
    </cfRule>
    <cfRule type="cellIs" dxfId="8782" priority="300" operator="equal">
      <formula>3</formula>
    </cfRule>
  </conditionalFormatting>
  <conditionalFormatting sqref="I5">
    <cfRule type="cellIs" dxfId="8781" priority="301" operator="equal">
      <formula>5</formula>
    </cfRule>
    <cfRule type="cellIs" dxfId="8780" priority="302" operator="equal">
      <formula>4</formula>
    </cfRule>
    <cfRule type="cellIs" dxfId="8779" priority="303" operator="equal">
      <formula>3</formula>
    </cfRule>
  </conditionalFormatting>
  <conditionalFormatting sqref="M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M4">
    <cfRule type="expression" dxfId="8778" priority="307">
      <formula>$D$1&lt;M4</formula>
    </cfRule>
    <cfRule type="expression" dxfId="8777" priority="308">
      <formula>$D$1&gt;M4</formula>
    </cfRule>
  </conditionalFormatting>
  <conditionalFormatting sqref="M5">
    <cfRule type="cellIs" priority="309" operator="equal">
      <formula>5</formula>
    </cfRule>
    <cfRule type="cellIs" priority="310" operator="equal">
      <formula>4</formula>
    </cfRule>
    <cfRule type="cellIs" priority="311" operator="equal">
      <formula>3</formula>
    </cfRule>
  </conditionalFormatting>
  <conditionalFormatting sqref="M4">
    <cfRule type="expression" priority="312">
      <formula>$D$1&lt;M4</formula>
    </cfRule>
    <cfRule type="expression" priority="313">
      <formula>$D$1&gt;M4</formula>
    </cfRule>
  </conditionalFormatting>
  <conditionalFormatting sqref="M4">
    <cfRule type="expression" priority="314">
      <formula>$D$1&lt;M4</formula>
    </cfRule>
    <cfRule type="expression" dxfId="8776" priority="315">
      <formula>$D$1&gt;M4</formula>
    </cfRule>
  </conditionalFormatting>
  <conditionalFormatting sqref="M4">
    <cfRule type="expression" dxfId="8775" priority="316">
      <formula>$D$1&lt;M4</formula>
    </cfRule>
    <cfRule type="expression" dxfId="8774" priority="317">
      <formula>$D$1&gt;M4</formula>
    </cfRule>
  </conditionalFormatting>
  <conditionalFormatting sqref="M5">
    <cfRule type="cellIs" dxfId="8773" priority="318" operator="equal">
      <formula>5</formula>
    </cfRule>
    <cfRule type="cellIs" dxfId="8772" priority="319" operator="equal">
      <formula>4</formula>
    </cfRule>
    <cfRule type="cellIs" dxfId="8771" priority="320" operator="equal">
      <formula>3</formula>
    </cfRule>
  </conditionalFormatting>
  <conditionalFormatting sqref="M4">
    <cfRule type="expression" priority="321">
      <formula>$D$1&lt;M4</formula>
    </cfRule>
    <cfRule type="expression" priority="322">
      <formula>$D$1&gt;M4</formula>
    </cfRule>
  </conditionalFormatting>
  <conditionalFormatting sqref="M5">
    <cfRule type="cellIs" priority="323" operator="equal">
      <formula>5</formula>
    </cfRule>
    <cfRule type="cellIs" dxfId="8770" priority="324" operator="equal">
      <formula>4</formula>
    </cfRule>
    <cfRule type="cellIs" dxfId="8769" priority="325" operator="equal">
      <formula>3</formula>
    </cfRule>
  </conditionalFormatting>
  <conditionalFormatting sqref="M4">
    <cfRule type="expression" priority="326">
      <formula>$D$1&lt;M4</formula>
    </cfRule>
    <cfRule type="expression" priority="327">
      <formula>$D$1&gt;M4</formula>
    </cfRule>
  </conditionalFormatting>
  <conditionalFormatting sqref="M5">
    <cfRule type="cellIs" priority="328" operator="equal">
      <formula>5</formula>
    </cfRule>
    <cfRule type="cellIs" dxfId="8768" priority="329" operator="equal">
      <formula>4</formula>
    </cfRule>
    <cfRule type="cellIs" dxfId="8767" priority="330" operator="equal">
      <formula>3</formula>
    </cfRule>
  </conditionalFormatting>
  <conditionalFormatting sqref="M4">
    <cfRule type="expression" priority="331">
      <formula>$D$1&lt;M4</formula>
    </cfRule>
    <cfRule type="expression" priority="332">
      <formula>$D$1&gt;M4</formula>
    </cfRule>
  </conditionalFormatting>
  <conditionalFormatting sqref="M4">
    <cfRule type="expression" priority="333">
      <formula>$D$1&lt;M4</formula>
    </cfRule>
    <cfRule type="expression" dxfId="8766" priority="334">
      <formula>$D$1&gt;M4</formula>
    </cfRule>
  </conditionalFormatting>
  <conditionalFormatting sqref="M4">
    <cfRule type="expression" dxfId="8765" priority="335">
      <formula>$D$1&lt;M4</formula>
    </cfRule>
    <cfRule type="expression" dxfId="8764" priority="336">
      <formula>$D$1&gt;M4</formula>
    </cfRule>
  </conditionalFormatting>
  <conditionalFormatting sqref="M4">
    <cfRule type="expression" dxfId="8763" priority="337">
      <formula>$D$1&lt;M4</formula>
    </cfRule>
    <cfRule type="expression" dxfId="8762" priority="338">
      <formula>$D$1&gt;M4</formula>
    </cfRule>
  </conditionalFormatting>
  <conditionalFormatting sqref="M4">
    <cfRule type="expression" dxfId="8761" priority="339">
      <formula>$D$1&lt;M4</formula>
    </cfRule>
    <cfRule type="expression" priority="340">
      <formula>$D$1&gt;M4</formula>
    </cfRule>
  </conditionalFormatting>
  <conditionalFormatting sqref="M4">
    <cfRule type="expression" priority="341">
      <formula>$D$1&lt;M4</formula>
    </cfRule>
    <cfRule type="expression" priority="342">
      <formula>$D$1&gt;M4</formula>
    </cfRule>
  </conditionalFormatting>
  <conditionalFormatting sqref="M4">
    <cfRule type="expression" dxfId="8760" priority="343">
      <formula>$D$1&lt;M4</formula>
    </cfRule>
    <cfRule type="expression" dxfId="8759" priority="344">
      <formula>$D$1&gt;M4</formula>
    </cfRule>
  </conditionalFormatting>
  <conditionalFormatting sqref="M4">
    <cfRule type="expression" dxfId="8758" priority="345">
      <formula>$D$1&lt;M4</formula>
    </cfRule>
    <cfRule type="expression" dxfId="8757" priority="346">
      <formula>$D$1&gt;M4</formula>
    </cfRule>
  </conditionalFormatting>
  <conditionalFormatting sqref="M4">
    <cfRule type="expression" priority="347">
      <formula>$D$1&lt;M4</formula>
    </cfRule>
    <cfRule type="expression" priority="348">
      <formula>$D$1&gt;M4</formula>
    </cfRule>
  </conditionalFormatting>
  <conditionalFormatting sqref="M5">
    <cfRule type="cellIs" priority="349" operator="equal">
      <formula>5</formula>
    </cfRule>
    <cfRule type="cellIs" dxfId="8756" priority="350" operator="equal">
      <formula>4</formula>
    </cfRule>
    <cfRule type="cellIs" dxfId="8755" priority="351" operator="equal">
      <formula>3</formula>
    </cfRule>
  </conditionalFormatting>
  <conditionalFormatting sqref="M4">
    <cfRule type="expression" priority="352">
      <formula>$D$1&lt;M4</formula>
    </cfRule>
    <cfRule type="expression" priority="353">
      <formula>$D$1&gt;M4</formula>
    </cfRule>
  </conditionalFormatting>
  <conditionalFormatting sqref="M5">
    <cfRule type="cellIs" priority="354" operator="equal">
      <formula>5</formula>
    </cfRule>
    <cfRule type="cellIs" priority="355" operator="equal">
      <formula>4</formula>
    </cfRule>
    <cfRule type="cellIs" priority="356" operator="equal">
      <formula>3</formula>
    </cfRule>
  </conditionalFormatting>
  <conditionalFormatting sqref="M4">
    <cfRule type="expression" priority="357">
      <formula>$D$1&lt;M4</formula>
    </cfRule>
    <cfRule type="expression" dxfId="8754" priority="358">
      <formula>$D$1&gt;M4</formula>
    </cfRule>
  </conditionalFormatting>
  <conditionalFormatting sqref="M5">
    <cfRule type="cellIs" dxfId="8753" priority="359" operator="equal">
      <formula>5</formula>
    </cfRule>
    <cfRule type="cellIs" dxfId="8752" priority="360" operator="equal">
      <formula>4</formula>
    </cfRule>
    <cfRule type="cellIs" dxfId="8751" priority="361" operator="equal">
      <formula>3</formula>
    </cfRule>
  </conditionalFormatting>
  <conditionalFormatting sqref="M4">
    <cfRule type="expression" dxfId="8750" priority="362">
      <formula>$D$1&lt;M4</formula>
    </cfRule>
    <cfRule type="expression" dxfId="8749" priority="363">
      <formula>$D$1&gt;M4</formula>
    </cfRule>
  </conditionalFormatting>
  <conditionalFormatting sqref="M5">
    <cfRule type="cellIs" dxfId="8748" priority="364" operator="equal">
      <formula>5</formula>
    </cfRule>
    <cfRule type="cellIs" dxfId="8747" priority="365" operator="equal">
      <formula>4</formula>
    </cfRule>
    <cfRule type="cellIs" dxfId="8746" priority="366" operator="equal">
      <formula>3</formula>
    </cfRule>
  </conditionalFormatting>
  <conditionalFormatting sqref="M4">
    <cfRule type="expression" dxfId="8745" priority="367">
      <formula>$D$1&lt;M4</formula>
    </cfRule>
    <cfRule type="expression" dxfId="8744" priority="368">
      <formula>$D$1&gt;M4</formula>
    </cfRule>
  </conditionalFormatting>
  <conditionalFormatting sqref="M5">
    <cfRule type="cellIs" dxfId="8743" priority="369" operator="equal">
      <formula>5</formula>
    </cfRule>
    <cfRule type="cellIs" dxfId="8742" priority="370" operator="equal">
      <formula>4</formula>
    </cfRule>
    <cfRule type="cellIs" dxfId="8741" priority="371" operator="equal">
      <formula>3</formula>
    </cfRule>
  </conditionalFormatting>
  <conditionalFormatting sqref="M4">
    <cfRule type="expression" priority="372">
      <formula>$D$1&lt;M4</formula>
    </cfRule>
    <cfRule type="expression" priority="373">
      <formula>$D$1&gt;M4</formula>
    </cfRule>
  </conditionalFormatting>
  <conditionalFormatting sqref="M4">
    <cfRule type="expression" priority="374">
      <formula>$D$1&lt;M4</formula>
    </cfRule>
    <cfRule type="expression" dxfId="8740" priority="375">
      <formula>$D$1&gt;M4</formula>
    </cfRule>
  </conditionalFormatting>
  <conditionalFormatting sqref="M4">
    <cfRule type="expression" dxfId="8739" priority="376">
      <formula>$D$1&lt;M4</formula>
    </cfRule>
    <cfRule type="expression" dxfId="8738" priority="377">
      <formula>$D$1&gt;M4</formula>
    </cfRule>
  </conditionalFormatting>
  <conditionalFormatting sqref="M4">
    <cfRule type="expression" dxfId="8737" priority="378">
      <formula>$D$1&lt;M4</formula>
    </cfRule>
    <cfRule type="expression" dxfId="8736" priority="379">
      <formula>$D$1&gt;M4</formula>
    </cfRule>
  </conditionalFormatting>
  <conditionalFormatting sqref="M4">
    <cfRule type="expression" dxfId="8735" priority="380">
      <formula>$D$1&lt;M4</formula>
    </cfRule>
    <cfRule type="expression" dxfId="8734" priority="381">
      <formula>$D$1&gt;M4</formula>
    </cfRule>
  </conditionalFormatting>
  <conditionalFormatting sqref="M4">
    <cfRule type="expression" dxfId="8733" priority="382">
      <formula>$D$1&lt;M4</formula>
    </cfRule>
    <cfRule type="expression" dxfId="8732" priority="383">
      <formula>$D$1&gt;M4</formula>
    </cfRule>
  </conditionalFormatting>
  <conditionalFormatting sqref="M4">
    <cfRule type="expression" dxfId="8731" priority="384">
      <formula>$D$1&lt;M4</formula>
    </cfRule>
    <cfRule type="expression" dxfId="8730" priority="385">
      <formula>$D$1&gt;M4</formula>
    </cfRule>
  </conditionalFormatting>
  <conditionalFormatting sqref="M4">
    <cfRule type="expression" dxfId="8729" priority="386">
      <formula>$D$1&lt;M4</formula>
    </cfRule>
    <cfRule type="expression" priority="387">
      <formula>$D$1&gt;M4</formula>
    </cfRule>
  </conditionalFormatting>
  <conditionalFormatting sqref="M4">
    <cfRule type="expression" priority="388">
      <formula>$D$1&lt;M4</formula>
    </cfRule>
    <cfRule type="expression" priority="389">
      <formula>$D$1&gt;M4</formula>
    </cfRule>
  </conditionalFormatting>
  <conditionalFormatting sqref="G5">
    <cfRule type="cellIs" priority="390" operator="equal">
      <formula>5</formula>
    </cfRule>
    <cfRule type="cellIs" priority="391" operator="equal">
      <formula>4</formula>
    </cfRule>
    <cfRule type="cellIs" dxfId="8728" priority="392" operator="equal">
      <formula>3</formula>
    </cfRule>
  </conditionalFormatting>
  <conditionalFormatting sqref="G5">
    <cfRule type="cellIs" dxfId="8727" priority="393" operator="equal">
      <formula>5</formula>
    </cfRule>
    <cfRule type="cellIs" dxfId="8726" priority="394" operator="equal">
      <formula>4</formula>
    </cfRule>
    <cfRule type="cellIs" dxfId="8725" priority="395" operator="equal">
      <formula>3</formula>
    </cfRule>
  </conditionalFormatting>
  <conditionalFormatting sqref="G4">
    <cfRule type="expression" dxfId="8724" priority="396">
      <formula>$D$1&lt;G4</formula>
    </cfRule>
    <cfRule type="expression" dxfId="8723" priority="397">
      <formula>$D$1&gt;G4</formula>
    </cfRule>
  </conditionalFormatting>
  <conditionalFormatting sqref="G4">
    <cfRule type="expression" dxfId="8722" priority="398">
      <formula>$D$1&lt;G4</formula>
    </cfRule>
    <cfRule type="expression" dxfId="8721" priority="399">
      <formula>$D$1&gt;G4</formula>
    </cfRule>
  </conditionalFormatting>
  <conditionalFormatting sqref="G5">
    <cfRule type="cellIs" dxfId="8720" priority="400" operator="equal">
      <formula>5</formula>
    </cfRule>
    <cfRule type="cellIs" priority="401" operator="equal">
      <formula>4</formula>
    </cfRule>
    <cfRule type="cellIs" priority="402" operator="equal">
      <formula>3</formula>
    </cfRule>
  </conditionalFormatting>
  <conditionalFormatting sqref="G4">
    <cfRule type="expression" priority="403">
      <formula>$D$1&lt;G4</formula>
    </cfRule>
    <cfRule type="expression" dxfId="8719" priority="404">
      <formula>$D$1&gt;G4</formula>
    </cfRule>
  </conditionalFormatting>
  <conditionalFormatting sqref="G5">
    <cfRule type="cellIs" dxfId="8718" priority="405" operator="equal">
      <formula>5</formula>
    </cfRule>
    <cfRule type="cellIs" priority="406" operator="equal">
      <formula>4</formula>
    </cfRule>
    <cfRule type="cellIs" priority="407" operator="equal">
      <formula>3</formula>
    </cfRule>
  </conditionalFormatting>
  <conditionalFormatting sqref="G4">
    <cfRule type="expression" priority="408">
      <formula>$D$1&lt;G4</formula>
    </cfRule>
    <cfRule type="expression" priority="409">
      <formula>$D$1&gt;G4</formula>
    </cfRule>
  </conditionalFormatting>
  <conditionalFormatting sqref="G4">
    <cfRule type="expression" priority="410">
      <formula>$D$1&lt;G4</formula>
    </cfRule>
    <cfRule type="expression" priority="411">
      <formula>$D$1&gt;G4</formula>
    </cfRule>
  </conditionalFormatting>
  <conditionalFormatting sqref="G4">
    <cfRule type="expression" dxfId="8717" priority="412">
      <formula>$D$1&lt;G4</formula>
    </cfRule>
    <cfRule type="expression" dxfId="8716" priority="413">
      <formula>$D$1&gt;G4</formula>
    </cfRule>
  </conditionalFormatting>
  <conditionalFormatting sqref="G4">
    <cfRule type="expression" dxfId="8715" priority="414">
      <formula>$D$1&lt;G4</formula>
    </cfRule>
    <cfRule type="expression" dxfId="8714" priority="415">
      <formula>$D$1&gt;G4</formula>
    </cfRule>
  </conditionalFormatting>
  <conditionalFormatting sqref="G4">
    <cfRule type="expression" dxfId="8713" priority="416">
      <formula>$D$1&lt;G4</formula>
    </cfRule>
    <cfRule type="expression" dxfId="8712" priority="417">
      <formula>$D$1&gt;G4</formula>
    </cfRule>
  </conditionalFormatting>
  <conditionalFormatting sqref="G4">
    <cfRule type="expression" priority="418">
      <formula>$D$1&lt;G4</formula>
    </cfRule>
    <cfRule type="expression" priority="419">
      <formula>$D$1&gt;G4</formula>
    </cfRule>
  </conditionalFormatting>
  <conditionalFormatting sqref="G4">
    <cfRule type="expression" priority="420">
      <formula>$D$1&lt;G4</formula>
    </cfRule>
    <cfRule type="expression" dxfId="8711" priority="421">
      <formula>$D$1&gt;G4</formula>
    </cfRule>
  </conditionalFormatting>
  <conditionalFormatting sqref="G4">
    <cfRule type="expression" dxfId="8710" priority="422">
      <formula>$D$1&lt;G4</formula>
    </cfRule>
    <cfRule type="expression" priority="423">
      <formula>$D$1&gt;G4</formula>
    </cfRule>
  </conditionalFormatting>
  <conditionalFormatting sqref="G4">
    <cfRule type="expression" priority="424">
      <formula>$D$1&lt;G4</formula>
    </cfRule>
    <cfRule type="expression" priority="425">
      <formula>$D$1&gt;G4</formula>
    </cfRule>
  </conditionalFormatting>
  <conditionalFormatting sqref="G4">
    <cfRule type="expression" dxfId="8709" priority="426">
      <formula>$D$1&lt;G4</formula>
    </cfRule>
    <cfRule type="expression" dxfId="8708" priority="427">
      <formula>$D$1&gt;G4</formula>
    </cfRule>
  </conditionalFormatting>
  <conditionalFormatting sqref="G4">
    <cfRule type="expression" priority="428">
      <formula>$D$1&lt;G4</formula>
    </cfRule>
    <cfRule type="expression" priority="429">
      <formula>$D$1&gt;G4</formula>
    </cfRule>
  </conditionalFormatting>
  <conditionalFormatting sqref="J5">
    <cfRule type="cellIs" priority="430" operator="equal">
      <formula>5</formula>
    </cfRule>
    <cfRule type="cellIs" dxfId="8707" priority="431" operator="equal">
      <formula>4</formula>
    </cfRule>
    <cfRule type="cellIs" dxfId="8706" priority="432" operator="equal">
      <formula>3</formula>
    </cfRule>
  </conditionalFormatting>
  <conditionalFormatting sqref="J4">
    <cfRule type="expression" dxfId="8705" priority="433">
      <formula>$D$1&lt;J4</formula>
    </cfRule>
    <cfRule type="expression" dxfId="8704" priority="434">
      <formula>$D$1&gt;J4</formula>
    </cfRule>
  </conditionalFormatting>
  <conditionalFormatting sqref="J4">
    <cfRule type="expression" dxfId="8703" priority="435">
      <formula>$D$1&lt;J4</formula>
    </cfRule>
    <cfRule type="expression" dxfId="8702" priority="436">
      <formula>$D$1&gt;J4</formula>
    </cfRule>
  </conditionalFormatting>
  <conditionalFormatting sqref="J4">
    <cfRule type="expression" priority="437">
      <formula>$D$1&lt;J4</formula>
    </cfRule>
    <cfRule type="expression" priority="438">
      <formula>$D$1&gt;J4</formula>
    </cfRule>
  </conditionalFormatting>
  <conditionalFormatting sqref="J4">
    <cfRule type="expression" priority="439">
      <formula>$D$1&lt;J4</formula>
    </cfRule>
    <cfRule type="expression" dxfId="8701" priority="440">
      <formula>$D$1&gt;J4</formula>
    </cfRule>
  </conditionalFormatting>
  <conditionalFormatting sqref="J4">
    <cfRule type="expression" dxfId="8700" priority="441">
      <formula>$D$1&lt;J4</formula>
    </cfRule>
    <cfRule type="expression" dxfId="8699" priority="442">
      <formula>$D$1&gt;J4</formula>
    </cfRule>
  </conditionalFormatting>
  <conditionalFormatting sqref="J4">
    <cfRule type="expression" dxfId="8698" priority="443">
      <formula>$D$1&lt;J4</formula>
    </cfRule>
    <cfRule type="expression" priority="444">
      <formula>$D$1&gt;J4</formula>
    </cfRule>
  </conditionalFormatting>
  <conditionalFormatting sqref="J4">
    <cfRule type="expression" priority="445">
      <formula>$D$1&lt;J4</formula>
    </cfRule>
    <cfRule type="expression" priority="446">
      <formula>$D$1&gt;J4</formula>
    </cfRule>
  </conditionalFormatting>
  <conditionalFormatting sqref="J4">
    <cfRule type="expression" dxfId="8697" priority="447">
      <formula>$D$1&lt;J4</formula>
    </cfRule>
    <cfRule type="expression" dxfId="8696" priority="448">
      <formula>$D$1&gt;J4</formula>
    </cfRule>
  </conditionalFormatting>
  <conditionalFormatting sqref="J5">
    <cfRule type="cellIs" priority="449" operator="equal">
      <formula>5</formula>
    </cfRule>
    <cfRule type="cellIs" priority="450" operator="equal">
      <formula>4</formula>
    </cfRule>
    <cfRule type="cellIs" priority="451" operator="equal">
      <formula>3</formula>
    </cfRule>
  </conditionalFormatting>
  <conditionalFormatting sqref="J4">
    <cfRule type="expression" priority="452">
      <formula>$D$1&lt;J4</formula>
    </cfRule>
    <cfRule type="expression" priority="453">
      <formula>$D$1&gt;J4</formula>
    </cfRule>
  </conditionalFormatting>
  <conditionalFormatting sqref="J4">
    <cfRule type="expression" priority="454">
      <formula>$D$1&lt;J4</formula>
    </cfRule>
    <cfRule type="expression" dxfId="8695" priority="455">
      <formula>$D$1&gt;J4</formula>
    </cfRule>
  </conditionalFormatting>
  <conditionalFormatting sqref="J4">
    <cfRule type="expression" dxfId="8694" priority="456">
      <formula>$D$1&lt;J4</formula>
    </cfRule>
    <cfRule type="expression" dxfId="8693" priority="457">
      <formula>$D$1&gt;J4</formula>
    </cfRule>
  </conditionalFormatting>
  <conditionalFormatting sqref="J4">
    <cfRule type="expression" dxfId="8692" priority="458">
      <formula>$D$1&lt;J4</formula>
    </cfRule>
    <cfRule type="expression" dxfId="8691" priority="459">
      <formula>$D$1&gt;J4</formula>
    </cfRule>
  </conditionalFormatting>
  <conditionalFormatting sqref="J4">
    <cfRule type="expression" dxfId="8690" priority="460">
      <formula>$D$1&lt;J4</formula>
    </cfRule>
    <cfRule type="expression" dxfId="8689" priority="461">
      <formula>$D$1&gt;J4</formula>
    </cfRule>
  </conditionalFormatting>
  <conditionalFormatting sqref="J4">
    <cfRule type="expression" dxfId="8688" priority="462">
      <formula>$D$1&lt;J4</formula>
    </cfRule>
    <cfRule type="expression" dxfId="8687" priority="463">
      <formula>$D$1&gt;J4</formula>
    </cfRule>
  </conditionalFormatting>
  <conditionalFormatting sqref="J5">
    <cfRule type="cellIs" dxfId="8686" priority="464" operator="equal">
      <formula>5</formula>
    </cfRule>
    <cfRule type="cellIs" dxfId="8685" priority="465" operator="equal">
      <formula>4</formula>
    </cfRule>
    <cfRule type="cellIs" dxfId="8684" priority="466" operator="equal">
      <formula>3</formula>
    </cfRule>
  </conditionalFormatting>
  <conditionalFormatting sqref="J4">
    <cfRule type="expression" dxfId="8683" priority="467">
      <formula>$D$1&lt;J4</formula>
    </cfRule>
    <cfRule type="expression" dxfId="8682" priority="468">
      <formula>$D$1&gt;J4</formula>
    </cfRule>
  </conditionalFormatting>
  <conditionalFormatting sqref="J4">
    <cfRule type="expression" priority="469">
      <formula>$D$1&lt;J4</formula>
    </cfRule>
    <cfRule type="expression" priority="470">
      <formula>$D$1&gt;J4</formula>
    </cfRule>
  </conditionalFormatting>
  <conditionalFormatting sqref="J4">
    <cfRule type="expression" priority="471">
      <formula>$D$1&lt;J4</formula>
    </cfRule>
    <cfRule type="expression" dxfId="8681" priority="472">
      <formula>$D$1&gt;J4</formula>
    </cfRule>
  </conditionalFormatting>
  <conditionalFormatting sqref="J5">
    <cfRule type="cellIs" dxfId="8680" priority="473" operator="equal">
      <formula>5</formula>
    </cfRule>
    <cfRule type="cellIs" dxfId="8679" priority="474" operator="equal">
      <formula>4</formula>
    </cfRule>
    <cfRule type="cellIs" dxfId="8678" priority="475" operator="equal">
      <formula>3</formula>
    </cfRule>
  </conditionalFormatting>
  <conditionalFormatting sqref="J4">
    <cfRule type="expression" priority="476">
      <formula>$D$1&lt;J4</formula>
    </cfRule>
    <cfRule type="expression" priority="477">
      <formula>$D$1&gt;J4</formula>
    </cfRule>
  </conditionalFormatting>
  <conditionalFormatting sqref="J5">
    <cfRule type="cellIs" priority="478" operator="equal">
      <formula>5</formula>
    </cfRule>
    <cfRule type="cellIs" dxfId="8677" priority="479" operator="equal">
      <formula>4</formula>
    </cfRule>
    <cfRule type="cellIs" dxfId="8676" priority="480" operator="equal">
      <formula>3</formula>
    </cfRule>
  </conditionalFormatting>
  <conditionalFormatting sqref="J4">
    <cfRule type="expression" dxfId="8675" priority="481">
      <formula>$D$1&lt;J4</formula>
    </cfRule>
    <cfRule type="expression" dxfId="8674" priority="482">
      <formula>$D$1&gt;J4</formula>
    </cfRule>
  </conditionalFormatting>
  <conditionalFormatting sqref="J5">
    <cfRule type="cellIs" dxfId="8673" priority="483" operator="equal">
      <formula>5</formula>
    </cfRule>
    <cfRule type="cellIs" dxfId="8672" priority="484" operator="equal">
      <formula>4</formula>
    </cfRule>
    <cfRule type="cellIs" dxfId="8671" priority="485" operator="equal">
      <formula>3</formula>
    </cfRule>
  </conditionalFormatting>
  <conditionalFormatting sqref="J4">
    <cfRule type="expression" dxfId="8670" priority="486">
      <formula>$D$1&lt;J4</formula>
    </cfRule>
    <cfRule type="expression" dxfId="8669" priority="487">
      <formula>$D$1&gt;J4</formula>
    </cfRule>
  </conditionalFormatting>
  <conditionalFormatting sqref="J4">
    <cfRule type="expression" priority="488">
      <formula>$D$1&lt;J4</formula>
    </cfRule>
    <cfRule type="expression" priority="489">
      <formula>$D$1&gt;J4</formula>
    </cfRule>
  </conditionalFormatting>
  <conditionalFormatting sqref="J4">
    <cfRule type="expression" priority="490">
      <formula>$D$1&lt;J4</formula>
    </cfRule>
    <cfRule type="expression" dxfId="8668" priority="491">
      <formula>$D$1&gt;J4</formula>
    </cfRule>
  </conditionalFormatting>
  <conditionalFormatting sqref="J4">
    <cfRule type="expression" dxfId="8667" priority="492">
      <formula>$D$1&lt;J4</formula>
    </cfRule>
    <cfRule type="expression" priority="493">
      <formula>$D$1&gt;J4</formula>
    </cfRule>
  </conditionalFormatting>
  <conditionalFormatting sqref="J4">
    <cfRule type="expression" priority="494">
      <formula>$D$1&lt;J4</formula>
    </cfRule>
    <cfRule type="expression" priority="495">
      <formula>$D$1&gt;J4</formula>
    </cfRule>
  </conditionalFormatting>
  <conditionalFormatting sqref="J4">
    <cfRule type="expression" priority="496">
      <formula>$D$1&lt;J4</formula>
    </cfRule>
    <cfRule type="expression" priority="497">
      <formula>$D$1&gt;J4</formula>
    </cfRule>
  </conditionalFormatting>
  <conditionalFormatting sqref="J4">
    <cfRule type="expression" priority="498">
      <formula>$D$1&lt;J4</formula>
    </cfRule>
    <cfRule type="expression" dxfId="8666" priority="499">
      <formula>$D$1&gt;J4</formula>
    </cfRule>
  </conditionalFormatting>
  <conditionalFormatting sqref="J4">
    <cfRule type="expression" dxfId="8665" priority="500">
      <formula>$D$1&lt;J4</formula>
    </cfRule>
    <cfRule type="expression" dxfId="8664" priority="501">
      <formula>$D$1&gt;J4</formula>
    </cfRule>
  </conditionalFormatting>
  <conditionalFormatting sqref="J4">
    <cfRule type="expression" dxfId="8663" priority="502">
      <formula>$D$1&lt;J4</formula>
    </cfRule>
    <cfRule type="expression" dxfId="8662" priority="503">
      <formula>$D$1&gt;J4</formula>
    </cfRule>
  </conditionalFormatting>
  <conditionalFormatting sqref="L4">
    <cfRule type="expression" dxfId="8661" priority="504">
      <formula>$D$1&lt;L4</formula>
    </cfRule>
    <cfRule type="expression" priority="505">
      <formula>$D$1&gt;L4</formula>
    </cfRule>
  </conditionalFormatting>
  <conditionalFormatting sqref="L5">
    <cfRule type="cellIs" priority="506" operator="equal">
      <formula>5</formula>
    </cfRule>
    <cfRule type="cellIs" priority="507" operator="equal">
      <formula>4</formula>
    </cfRule>
    <cfRule type="cellIs" dxfId="8660" priority="508" operator="equal">
      <formula>3</formula>
    </cfRule>
  </conditionalFormatting>
  <conditionalFormatting sqref="L4">
    <cfRule type="expression" dxfId="8659" priority="509">
      <formula>$D$1&lt;L4</formula>
    </cfRule>
    <cfRule type="expression" priority="510">
      <formula>$D$1&gt;L4</formula>
    </cfRule>
  </conditionalFormatting>
  <conditionalFormatting sqref="L4">
    <cfRule type="expression" priority="511">
      <formula>$D$1&lt;L4</formula>
    </cfRule>
    <cfRule type="expression" priority="512">
      <formula>$D$1&gt;L4</formula>
    </cfRule>
  </conditionalFormatting>
  <conditionalFormatting sqref="L4">
    <cfRule type="expression" dxfId="8658" priority="513">
      <formula>$D$1&lt;L4</formula>
    </cfRule>
    <cfRule type="expression" dxfId="8657" priority="514">
      <formula>$D$1&gt;L4</formula>
    </cfRule>
  </conditionalFormatting>
  <conditionalFormatting sqref="L4">
    <cfRule type="expression" priority="515">
      <formula>$D$1&lt;L4</formula>
    </cfRule>
    <cfRule type="expression" priority="516">
      <formula>$D$1&gt;L4</formula>
    </cfRule>
  </conditionalFormatting>
  <conditionalFormatting sqref="L4">
    <cfRule type="expression" priority="517">
      <formula>$D$1&lt;L4</formula>
    </cfRule>
    <cfRule type="expression" dxfId="8656" priority="518">
      <formula>$D$1&gt;L4</formula>
    </cfRule>
  </conditionalFormatting>
  <conditionalFormatting sqref="L5">
    <cfRule type="cellIs" dxfId="8655" priority="519" operator="equal">
      <formula>5</formula>
    </cfRule>
    <cfRule type="cellIs" dxfId="8654" priority="520" operator="equal">
      <formula>4</formula>
    </cfRule>
    <cfRule type="cellIs" dxfId="8653" priority="521" operator="equal">
      <formula>3</formula>
    </cfRule>
  </conditionalFormatting>
  <conditionalFormatting sqref="L4">
    <cfRule type="expression" dxfId="8652" priority="522">
      <formula>$D$1&lt;L4</formula>
    </cfRule>
    <cfRule type="expression" dxfId="8651" priority="523">
      <formula>$D$1&gt;L4</formula>
    </cfRule>
  </conditionalFormatting>
  <conditionalFormatting sqref="L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L4">
    <cfRule type="expression" dxfId="8650" priority="527">
      <formula>$D$1&lt;L4</formula>
    </cfRule>
    <cfRule type="expression" dxfId="8649" priority="528">
      <formula>$D$1&gt;L4</formula>
    </cfRule>
  </conditionalFormatting>
  <conditionalFormatting sqref="L5">
    <cfRule type="cellIs" dxfId="8648" priority="529" operator="equal">
      <formula>5</formula>
    </cfRule>
    <cfRule type="cellIs" dxfId="8647" priority="530" operator="equal">
      <formula>4</formula>
    </cfRule>
    <cfRule type="cellIs" priority="531" operator="equal">
      <formula>3</formula>
    </cfRule>
  </conditionalFormatting>
  <conditionalFormatting sqref="L4">
    <cfRule type="expression" priority="532">
      <formula>$D$1&lt;L4</formula>
    </cfRule>
    <cfRule type="expression" priority="533">
      <formula>$D$1&gt;L4</formula>
    </cfRule>
  </conditionalFormatting>
  <conditionalFormatting sqref="L4">
    <cfRule type="expression" dxfId="8646" priority="534">
      <formula>$D$1&lt;L4</formula>
    </cfRule>
    <cfRule type="expression" dxfId="8645" priority="535">
      <formula>$D$1&gt;L4</formula>
    </cfRule>
  </conditionalFormatting>
  <conditionalFormatting sqref="L4">
    <cfRule type="expression" priority="536">
      <formula>$D$1&lt;L4</formula>
    </cfRule>
    <cfRule type="expression" priority="537">
      <formula>$D$1&gt;L4</formula>
    </cfRule>
  </conditionalFormatting>
  <conditionalFormatting sqref="L4">
    <cfRule type="expression" priority="538">
      <formula>$D$1&lt;L4</formula>
    </cfRule>
    <cfRule type="expression" priority="539">
      <formula>$D$1&gt;L4</formula>
    </cfRule>
  </conditionalFormatting>
  <conditionalFormatting sqref="L4">
    <cfRule type="expression" priority="540">
      <formula>$D$1&lt;L4</formula>
    </cfRule>
    <cfRule type="expression" priority="541">
      <formula>$D$1&gt;L4</formula>
    </cfRule>
  </conditionalFormatting>
  <conditionalFormatting sqref="L4">
    <cfRule type="expression" dxfId="8644" priority="542">
      <formula>$D$1&lt;L4</formula>
    </cfRule>
    <cfRule type="expression" dxfId="8643" priority="543">
      <formula>$D$1&gt;L4</formula>
    </cfRule>
  </conditionalFormatting>
  <conditionalFormatting sqref="L4">
    <cfRule type="expression" dxfId="8642" priority="544">
      <formula>$D$1&lt;L4</formula>
    </cfRule>
    <cfRule type="expression" dxfId="8641" priority="545">
      <formula>$D$1&gt;L4</formula>
    </cfRule>
  </conditionalFormatting>
  <conditionalFormatting sqref="L4">
    <cfRule type="expression" dxfId="8640" priority="546">
      <formula>$D$1&lt;L4</formula>
    </cfRule>
    <cfRule type="expression" dxfId="8639" priority="547">
      <formula>$D$1&gt;L4</formula>
    </cfRule>
  </conditionalFormatting>
  <conditionalFormatting sqref="L4">
    <cfRule type="expression" dxfId="8638" priority="548">
      <formula>$D$1&lt;L4</formula>
    </cfRule>
    <cfRule type="expression" dxfId="8637" priority="549">
      <formula>$D$1&gt;L4</formula>
    </cfRule>
  </conditionalFormatting>
  <conditionalFormatting sqref="L4">
    <cfRule type="expression" dxfId="8636" priority="550">
      <formula>$D$1&lt;L4</formula>
    </cfRule>
    <cfRule type="expression" dxfId="8635" priority="551">
      <formula>$D$1&gt;L4</formula>
    </cfRule>
  </conditionalFormatting>
  <conditionalFormatting sqref="L4">
    <cfRule type="expression" dxfId="8634" priority="552">
      <formula>$D$1&lt;L4</formula>
    </cfRule>
    <cfRule type="expression" dxfId="8633" priority="553">
      <formula>$D$1&gt;L4</formula>
    </cfRule>
  </conditionalFormatting>
  <conditionalFormatting sqref="L4">
    <cfRule type="expression" dxfId="8632" priority="554">
      <formula>$D$1&lt;L4</formula>
    </cfRule>
    <cfRule type="expression" dxfId="8631" priority="555">
      <formula>$D$1&gt;L4</formula>
    </cfRule>
  </conditionalFormatting>
  <conditionalFormatting sqref="L4">
    <cfRule type="expression" priority="556">
      <formula>$D$1&lt;L4</formula>
    </cfRule>
    <cfRule type="expression" priority="557">
      <formula>$D$1&gt;L4</formula>
    </cfRule>
  </conditionalFormatting>
  <conditionalFormatting sqref="L4">
    <cfRule type="expression" priority="558">
      <formula>$D$1&lt;L4</formula>
    </cfRule>
    <cfRule type="expression" dxfId="8630" priority="559">
      <formula>$D$1&gt;L4</formula>
    </cfRule>
  </conditionalFormatting>
  <conditionalFormatting sqref="L4">
    <cfRule type="expression" dxfId="8629" priority="560">
      <formula>$D$1&lt;L4</formula>
    </cfRule>
    <cfRule type="expression" dxfId="8628" priority="561">
      <formula>$D$1&gt;L4</formula>
    </cfRule>
  </conditionalFormatting>
  <conditionalFormatting sqref="L4">
    <cfRule type="expression" dxfId="8627" priority="562">
      <formula>$D$1&lt;L4</formula>
    </cfRule>
    <cfRule type="expression" dxfId="8626" priority="563">
      <formula>$D$1&gt;L4</formula>
    </cfRule>
  </conditionalFormatting>
  <conditionalFormatting sqref="L4">
    <cfRule type="expression" dxfId="8625" priority="564">
      <formula>$D$1&lt;L4</formula>
    </cfRule>
    <cfRule type="expression" dxfId="8624" priority="565">
      <formula>$D$1&gt;L4</formula>
    </cfRule>
  </conditionalFormatting>
  <conditionalFormatting sqref="L4">
    <cfRule type="expression" dxfId="8623" priority="566">
      <formula>$D$1&lt;L4</formula>
    </cfRule>
    <cfRule type="expression" dxfId="8622" priority="567">
      <formula>$D$1&gt;L4</formula>
    </cfRule>
  </conditionalFormatting>
  <conditionalFormatting sqref="R4">
    <cfRule type="expression" dxfId="8621" priority="568">
      <formula>$D$1&lt;R4</formula>
    </cfRule>
    <cfRule type="expression" dxfId="8620" priority="569">
      <formula>$D$1&gt;R4</formula>
    </cfRule>
  </conditionalFormatting>
  <conditionalFormatting sqref="R5">
    <cfRule type="cellIs" dxfId="8619" priority="570" operator="equal">
      <formula>5</formula>
    </cfRule>
    <cfRule type="cellIs" priority="571" operator="equal">
      <formula>4</formula>
    </cfRule>
    <cfRule type="cellIs" priority="572" operator="equal">
      <formula>3</formula>
    </cfRule>
  </conditionalFormatting>
  <conditionalFormatting sqref="R4">
    <cfRule type="expression" priority="573">
      <formula>$D$1&lt;R4</formula>
    </cfRule>
    <cfRule type="expression" dxfId="8618" priority="574">
      <formula>$D$1&gt;R4</formula>
    </cfRule>
  </conditionalFormatting>
  <conditionalFormatting sqref="R4">
    <cfRule type="expression" dxfId="8617" priority="575">
      <formula>$D$1&lt;R4</formula>
    </cfRule>
    <cfRule type="expression" dxfId="8616" priority="576">
      <formula>$D$1&gt;R4</formula>
    </cfRule>
  </conditionalFormatting>
  <conditionalFormatting sqref="Q5">
    <cfRule type="cellIs" dxfId="8615" priority="577" operator="equal">
      <formula>5</formula>
    </cfRule>
    <cfRule type="cellIs" priority="578" operator="equal">
      <formula>4</formula>
    </cfRule>
    <cfRule type="cellIs" priority="579" operator="equal">
      <formula>3</formula>
    </cfRule>
  </conditionalFormatting>
  <conditionalFormatting sqref="Q4">
    <cfRule type="expression" priority="580">
      <formula>$D$1&lt;Q4</formula>
    </cfRule>
    <cfRule type="expression" dxfId="8614" priority="581">
      <formula>$D$1&gt;Q4</formula>
    </cfRule>
  </conditionalFormatting>
  <conditionalFormatting sqref="Q5">
    <cfRule type="cellIs" dxfId="8613" priority="582" operator="equal">
      <formula>5</formula>
    </cfRule>
    <cfRule type="cellIs" dxfId="8612" priority="583" operator="equal">
      <formula>4</formula>
    </cfRule>
    <cfRule type="cellIs" dxfId="8611" priority="584" operator="equal">
      <formula>3</formula>
    </cfRule>
  </conditionalFormatting>
  <conditionalFormatting sqref="Q4">
    <cfRule type="expression" dxfId="8610" priority="585">
      <formula>$D$1&lt;Q4</formula>
    </cfRule>
    <cfRule type="expression" dxfId="8609" priority="586">
      <formula>$D$1&gt;Q4</formula>
    </cfRule>
  </conditionalFormatting>
  <conditionalFormatting sqref="Q5">
    <cfRule type="cellIs" dxfId="8608" priority="587" operator="equal">
      <formula>5</formula>
    </cfRule>
    <cfRule type="cellIs" dxfId="8607" priority="588" operator="equal">
      <formula>4</formula>
    </cfRule>
    <cfRule type="cellIs" dxfId="8606" priority="589" operator="equal">
      <formula>3</formula>
    </cfRule>
  </conditionalFormatting>
  <conditionalFormatting sqref="Q4">
    <cfRule type="expression" dxfId="8605" priority="590">
      <formula>$D$1&lt;Q4</formula>
    </cfRule>
    <cfRule type="expression" dxfId="8604" priority="591">
      <formula>$D$1&gt;Q4</formula>
    </cfRule>
  </conditionalFormatting>
  <conditionalFormatting sqref="Q4">
    <cfRule type="expression" dxfId="8603" priority="592">
      <formula>$D$1&lt;Q4</formula>
    </cfRule>
    <cfRule type="expression" dxfId="8602" priority="593">
      <formula>$D$1&gt;Q4</formula>
    </cfRule>
  </conditionalFormatting>
  <conditionalFormatting sqref="Q4">
    <cfRule type="expression" dxfId="8601" priority="594">
      <formula>$D$1&lt;Q4</formula>
    </cfRule>
    <cfRule type="expression" dxfId="8600" priority="595">
      <formula>$D$1&gt;Q4</formula>
    </cfRule>
  </conditionalFormatting>
  <conditionalFormatting sqref="Q4">
    <cfRule type="expression" dxfId="8599" priority="596">
      <formula>$D$1&lt;Q4</formula>
    </cfRule>
    <cfRule type="expression" dxfId="8598" priority="597">
      <formula>$D$1&gt;Q4</formula>
    </cfRule>
  </conditionalFormatting>
  <conditionalFormatting sqref="Q5">
    <cfRule type="cellIs" dxfId="8597" priority="598" operator="equal">
      <formula>5</formula>
    </cfRule>
    <cfRule type="cellIs" dxfId="8596" priority="599" operator="equal">
      <formula>4</formula>
    </cfRule>
    <cfRule type="cellIs" dxfId="8595" priority="600" operator="equal">
      <formula>3</formula>
    </cfRule>
  </conditionalFormatting>
  <conditionalFormatting sqref="Q4">
    <cfRule type="expression" dxfId="8594" priority="601">
      <formula>$D$1&lt;Q4</formula>
    </cfRule>
    <cfRule type="expression" dxfId="8593" priority="602">
      <formula>$D$1&gt;Q4</formula>
    </cfRule>
  </conditionalFormatting>
  <conditionalFormatting sqref="Q5">
    <cfRule type="cellIs" dxfId="8592" priority="603" operator="equal">
      <formula>5</formula>
    </cfRule>
    <cfRule type="cellIs" priority="604" operator="equal">
      <formula>4</formula>
    </cfRule>
    <cfRule type="cellIs" priority="605" operator="equal">
      <formula>3</formula>
    </cfRule>
  </conditionalFormatting>
  <conditionalFormatting sqref="Q4">
    <cfRule type="expression" priority="606">
      <formula>$D$1&lt;Q4</formula>
    </cfRule>
    <cfRule type="expression" priority="607">
      <formula>$D$1&gt;Q4</formula>
    </cfRule>
  </conditionalFormatting>
  <conditionalFormatting sqref="Q5">
    <cfRule type="cellIs" priority="608" operator="equal">
      <formula>5</formula>
    </cfRule>
    <cfRule type="cellIs" priority="609" operator="equal">
      <formula>4</formula>
    </cfRule>
    <cfRule type="cellIs" dxfId="8591" priority="610" operator="equal">
      <formula>3</formula>
    </cfRule>
  </conditionalFormatting>
  <conditionalFormatting sqref="Q4">
    <cfRule type="expression" dxfId="8590" priority="611">
      <formula>$D$1&lt;Q4</formula>
    </cfRule>
    <cfRule type="expression" priority="612">
      <formula>$D$1&gt;Q4</formula>
    </cfRule>
  </conditionalFormatting>
  <conditionalFormatting sqref="Q5">
    <cfRule type="cellIs" priority="613" operator="equal">
      <formula>5</formula>
    </cfRule>
    <cfRule type="cellIs" priority="614" operator="equal">
      <formula>4</formula>
    </cfRule>
    <cfRule type="cellIs" dxfId="8589" priority="615" operator="equal">
      <formula>3</formula>
    </cfRule>
  </conditionalFormatting>
  <conditionalFormatting sqref="Q4">
    <cfRule type="expression" dxfId="8588" priority="616">
      <formula>$D$1&lt;Q4</formula>
    </cfRule>
    <cfRule type="expression" dxfId="8587" priority="617">
      <formula>$D$1&gt;Q4</formula>
    </cfRule>
  </conditionalFormatting>
  <conditionalFormatting sqref="Q4">
    <cfRule type="expression" dxfId="8586" priority="618">
      <formula>$D$1&lt;Q4</formula>
    </cfRule>
    <cfRule type="expression" priority="619">
      <formula>$D$1&gt;Q4</formula>
    </cfRule>
  </conditionalFormatting>
  <conditionalFormatting sqref="Q4">
    <cfRule type="expression" priority="620">
      <formula>$D$1&lt;Q4</formula>
    </cfRule>
    <cfRule type="expression" priority="621">
      <formula>$D$1&gt;Q4</formula>
    </cfRule>
  </conditionalFormatting>
  <conditionalFormatting sqref="Q4">
    <cfRule type="expression" dxfId="8585" priority="622">
      <formula>$D$1&lt;Q4</formula>
    </cfRule>
    <cfRule type="expression" dxfId="8584" priority="623">
      <formula>$D$1&gt;Q4</formula>
    </cfRule>
  </conditionalFormatting>
  <conditionalFormatting sqref="Q4">
    <cfRule type="expression" priority="624">
      <formula>$D$1&lt;Q4</formula>
    </cfRule>
    <cfRule type="expression" priority="625">
      <formula>$D$1&gt;Q4</formula>
    </cfRule>
  </conditionalFormatting>
  <conditionalFormatting sqref="Q4">
    <cfRule type="expression" priority="626">
      <formula>$D$1&lt;Q4</formula>
    </cfRule>
    <cfRule type="expression" dxfId="8583" priority="627">
      <formula>$D$1&gt;Q4</formula>
    </cfRule>
  </conditionalFormatting>
  <conditionalFormatting sqref="Q4">
    <cfRule type="expression" dxfId="8582" priority="628">
      <formula>$D$1&lt;Q4</formula>
    </cfRule>
    <cfRule type="expression" dxfId="8581" priority="629">
      <formula>$D$1&gt;Q4</formula>
    </cfRule>
  </conditionalFormatting>
  <conditionalFormatting sqref="Q4">
    <cfRule type="expression" dxfId="8580" priority="630">
      <formula>$D$1&lt;Q4</formula>
    </cfRule>
    <cfRule type="expression" dxfId="8579" priority="631">
      <formula>$D$1&gt;Q4</formula>
    </cfRule>
  </conditionalFormatting>
  <conditionalFormatting sqref="Q4">
    <cfRule type="expression" dxfId="8578" priority="632">
      <formula>$D$1&lt;Q4</formula>
    </cfRule>
    <cfRule type="expression" priority="633">
      <formula>$D$1&gt;Q4</formula>
    </cfRule>
  </conditionalFormatting>
  <conditionalFormatting sqref="Q5">
    <cfRule type="cellIs" priority="634" operator="equal">
      <formula>5</formula>
    </cfRule>
    <cfRule type="cellIs" priority="635" operator="equal">
      <formula>4</formula>
    </cfRule>
    <cfRule type="cellIs" dxfId="8577" priority="636" operator="equal">
      <formula>3</formula>
    </cfRule>
  </conditionalFormatting>
  <conditionalFormatting sqref="Q4">
    <cfRule type="expression" dxfId="8576" priority="637">
      <formula>$D$1&lt;Q4</formula>
    </cfRule>
    <cfRule type="expression" dxfId="8575" priority="638">
      <formula>$D$1&gt;Q4</formula>
    </cfRule>
  </conditionalFormatting>
  <conditionalFormatting sqref="Q5">
    <cfRule type="cellIs" dxfId="8574" priority="639" operator="equal">
      <formula>5</formula>
    </cfRule>
    <cfRule type="cellIs" dxfId="8573" priority="640" operator="equal">
      <formula>4</formula>
    </cfRule>
    <cfRule type="cellIs" dxfId="8572" priority="641" operator="equal">
      <formula>3</formula>
    </cfRule>
  </conditionalFormatting>
  <conditionalFormatting sqref="Q4">
    <cfRule type="expression" dxfId="8571" priority="642">
      <formula>$D$1&lt;Q4</formula>
    </cfRule>
    <cfRule type="expression" dxfId="8570" priority="643">
      <formula>$D$1&gt;Q4</formula>
    </cfRule>
  </conditionalFormatting>
  <conditionalFormatting sqref="Q5">
    <cfRule type="cellIs" priority="644" operator="equal">
      <formula>5</formula>
    </cfRule>
    <cfRule type="cellIs" priority="645" operator="equal">
      <formula>4</formula>
    </cfRule>
    <cfRule type="cellIs" priority="646" operator="equal">
      <formula>3</formula>
    </cfRule>
  </conditionalFormatting>
  <conditionalFormatting sqref="Q4">
    <cfRule type="expression" dxfId="8569" priority="647">
      <formula>$D$1&lt;Q4</formula>
    </cfRule>
    <cfRule type="expression" dxfId="8568" priority="648">
      <formula>$D$1&gt;Q4</formula>
    </cfRule>
  </conditionalFormatting>
  <conditionalFormatting sqref="Q4">
    <cfRule type="expression" dxfId="8567" priority="649">
      <formula>$D$1&lt;Q4</formula>
    </cfRule>
    <cfRule type="expression" dxfId="8566" priority="650">
      <formula>$D$1&gt;Q4</formula>
    </cfRule>
  </conditionalFormatting>
  <conditionalFormatting sqref="Q4">
    <cfRule type="expression" priority="651">
      <formula>$D$1&lt;Q4</formula>
    </cfRule>
    <cfRule type="expression" priority="652">
      <formula>$D$1&gt;Q4</formula>
    </cfRule>
  </conditionalFormatting>
  <conditionalFormatting sqref="Q4">
    <cfRule type="expression" priority="653">
      <formula>$D$1&lt;Q4</formula>
    </cfRule>
    <cfRule type="expression" dxfId="8565" priority="654">
      <formula>$D$1&gt;Q4</formula>
    </cfRule>
  </conditionalFormatting>
  <conditionalFormatting sqref="Q4">
    <cfRule type="expression" dxfId="8564" priority="655">
      <formula>$D$1&lt;Q4</formula>
    </cfRule>
    <cfRule type="expression" dxfId="8563" priority="656">
      <formula>$D$1&gt;Q4</formula>
    </cfRule>
  </conditionalFormatting>
  <conditionalFormatting sqref="Q4">
    <cfRule type="expression" dxfId="8562" priority="657">
      <formula>$D$1&lt;Q4</formula>
    </cfRule>
    <cfRule type="expression" priority="658">
      <formula>$D$1&gt;Q4</formula>
    </cfRule>
  </conditionalFormatting>
  <conditionalFormatting sqref="Q4">
    <cfRule type="expression" priority="659">
      <formula>$D$1&lt;Q4</formula>
    </cfRule>
    <cfRule type="expression" priority="660">
      <formula>$D$1&gt;Q4</formula>
    </cfRule>
  </conditionalFormatting>
  <conditionalFormatting sqref="Q4">
    <cfRule type="expression" dxfId="8561" priority="661">
      <formula>$D$1&lt;Q4</formula>
    </cfRule>
    <cfRule type="expression" dxfId="8560" priority="662">
      <formula>$D$1&gt;Q4</formula>
    </cfRule>
  </conditionalFormatting>
  <conditionalFormatting sqref="Q4">
    <cfRule type="expression" dxfId="8559" priority="663">
      <formula>$D$1&lt;Q4</formula>
    </cfRule>
    <cfRule type="expression" dxfId="8558" priority="664">
      <formula>$D$1&gt;Q4</formula>
    </cfRule>
  </conditionalFormatting>
  <conditionalFormatting sqref="Q4">
    <cfRule type="expression" priority="665">
      <formula>$D$1&lt;Q4</formula>
    </cfRule>
    <cfRule type="expression" priority="666">
      <formula>$D$1&gt;Q4</formula>
    </cfRule>
  </conditionalFormatting>
  <conditionalFormatting sqref="N5:P5">
    <cfRule type="cellIs" priority="667" operator="equal">
      <formula>5</formula>
    </cfRule>
    <cfRule type="cellIs" priority="668" operator="equal">
      <formula>4</formula>
    </cfRule>
    <cfRule type="cellIs" priority="669" operator="equal">
      <formula>3</formula>
    </cfRule>
  </conditionalFormatting>
  <conditionalFormatting sqref="N4:P4">
    <cfRule type="expression" priority="670">
      <formula>$D$1&lt;N4</formula>
    </cfRule>
    <cfRule type="expression" dxfId="8557" priority="671">
      <formula>$D$1&gt;N4</formula>
    </cfRule>
  </conditionalFormatting>
  <conditionalFormatting sqref="P4">
    <cfRule type="expression" dxfId="8556" priority="672">
      <formula>$D$1&lt;P4</formula>
    </cfRule>
    <cfRule type="expression" dxfId="8555" priority="673">
      <formula>$D$1&gt;P4</formula>
    </cfRule>
  </conditionalFormatting>
  <conditionalFormatting sqref="P4">
    <cfRule type="expression" dxfId="8554" priority="674">
      <formula>$D$1&lt;P4</formula>
    </cfRule>
    <cfRule type="expression" priority="675">
      <formula>$D$1&gt;P4</formula>
    </cfRule>
  </conditionalFormatting>
  <conditionalFormatting sqref="N4:P4">
    <cfRule type="expression" priority="676">
      <formula>$D$1&lt;N4</formula>
    </cfRule>
    <cfRule type="expression" priority="677">
      <formula>$D$1&gt;N4</formula>
    </cfRule>
  </conditionalFormatting>
  <conditionalFormatting sqref="N4:P4">
    <cfRule type="expression" dxfId="8553" priority="678">
      <formula>$D$1&lt;N4</formula>
    </cfRule>
    <cfRule type="expression" dxfId="8552" priority="679">
      <formula>$D$1&gt;N4</formula>
    </cfRule>
  </conditionalFormatting>
  <conditionalFormatting sqref="N5">
    <cfRule type="cellIs" dxfId="8551" priority="680" operator="equal">
      <formula>5</formula>
    </cfRule>
    <cfRule type="cellIs" dxfId="8550" priority="681" operator="equal">
      <formula>4</formula>
    </cfRule>
    <cfRule type="cellIs" dxfId="8549" priority="682" operator="equal">
      <formula>3</formula>
    </cfRule>
  </conditionalFormatting>
  <conditionalFormatting sqref="N4">
    <cfRule type="expression" dxfId="8548" priority="683">
      <formula>$D$1&lt;N4</formula>
    </cfRule>
    <cfRule type="expression" dxfId="8547" priority="684">
      <formula>$D$1&gt;N4</formula>
    </cfRule>
  </conditionalFormatting>
  <conditionalFormatting sqref="O5">
    <cfRule type="cellIs" dxfId="8546" priority="685" operator="equal">
      <formula>5</formula>
    </cfRule>
    <cfRule type="cellIs" priority="686" operator="equal">
      <formula>4</formula>
    </cfRule>
    <cfRule type="cellIs" priority="687" operator="equal">
      <formula>3</formula>
    </cfRule>
  </conditionalFormatting>
  <conditionalFormatting sqref="O4">
    <cfRule type="expression" priority="688">
      <formula>$D$1&lt;O4</formula>
    </cfRule>
    <cfRule type="expression" dxfId="8545" priority="689">
      <formula>$D$1&gt;O4</formula>
    </cfRule>
  </conditionalFormatting>
  <conditionalFormatting sqref="O5">
    <cfRule type="cellIs" dxfId="8544" priority="690" operator="equal">
      <formula>5</formula>
    </cfRule>
    <cfRule type="cellIs" dxfId="8543" priority="691" operator="equal">
      <formula>4</formula>
    </cfRule>
    <cfRule type="cellIs" dxfId="8542" priority="692" operator="equal">
      <formula>3</formula>
    </cfRule>
  </conditionalFormatting>
  <conditionalFormatting sqref="O4">
    <cfRule type="expression" priority="693">
      <formula>$D$1&lt;O4</formula>
    </cfRule>
    <cfRule type="expression" priority="694">
      <formula>$D$1&gt;O4</formula>
    </cfRule>
  </conditionalFormatting>
  <conditionalFormatting sqref="O4">
    <cfRule type="expression" priority="695">
      <formula>$D$1&lt;O4</formula>
    </cfRule>
    <cfRule type="expression" dxfId="8541" priority="696">
      <formula>$D$1&gt;O4</formula>
    </cfRule>
  </conditionalFormatting>
  <conditionalFormatting sqref="O4">
    <cfRule type="expression" dxfId="8540" priority="697">
      <formula>$D$1&lt;O4</formula>
    </cfRule>
    <cfRule type="expression" dxfId="8539" priority="698">
      <formula>$D$1&gt;O4</formula>
    </cfRule>
  </conditionalFormatting>
  <conditionalFormatting sqref="N5">
    <cfRule type="cellIs" dxfId="8538" priority="699" operator="equal">
      <formula>5</formula>
    </cfRule>
    <cfRule type="cellIs" dxfId="8537" priority="700" operator="equal">
      <formula>4</formula>
    </cfRule>
    <cfRule type="cellIs" dxfId="8536" priority="701" operator="equal">
      <formula>3</formula>
    </cfRule>
  </conditionalFormatting>
  <conditionalFormatting sqref="N4">
    <cfRule type="expression" dxfId="8535" priority="702">
      <formula>$D$1&lt;N4</formula>
    </cfRule>
    <cfRule type="expression" dxfId="8534" priority="703">
      <formula>$D$1&gt;N4</formula>
    </cfRule>
  </conditionalFormatting>
  <conditionalFormatting sqref="N5">
    <cfRule type="cellIs" dxfId="8533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N4">
    <cfRule type="expression" priority="707">
      <formula>$D$1&lt;N4</formula>
    </cfRule>
    <cfRule type="expression" dxfId="8532" priority="708">
      <formula>$D$1&gt;N4</formula>
    </cfRule>
  </conditionalFormatting>
  <conditionalFormatting sqref="N5">
    <cfRule type="cellIs" dxfId="8531" priority="709" operator="equal">
      <formula>5</formula>
    </cfRule>
    <cfRule type="cellIs" priority="710" operator="equal">
      <formula>4</formula>
    </cfRule>
    <cfRule type="cellIs" priority="711" operator="equal">
      <formula>3</formula>
    </cfRule>
  </conditionalFormatting>
  <conditionalFormatting sqref="N4">
    <cfRule type="expression" priority="712">
      <formula>$D$1&lt;N4</formula>
    </cfRule>
    <cfRule type="expression" dxfId="8530" priority="713">
      <formula>$D$1&gt;N4</formula>
    </cfRule>
  </conditionalFormatting>
  <conditionalFormatting sqref="N5">
    <cfRule type="cellIs" dxfId="8529" priority="714" operator="equal">
      <formula>5</formula>
    </cfRule>
    <cfRule type="cellIs" priority="715" operator="equal">
      <formula>4</formula>
    </cfRule>
    <cfRule type="cellIs" priority="716" operator="equal">
      <formula>3</formula>
    </cfRule>
  </conditionalFormatting>
  <conditionalFormatting sqref="N4">
    <cfRule type="expression" priority="717">
      <formula>$D$1&lt;N4</formula>
    </cfRule>
    <cfRule type="expression" dxfId="8528" priority="718">
      <formula>$D$1&gt;N4</formula>
    </cfRule>
  </conditionalFormatting>
  <conditionalFormatting sqref="N4">
    <cfRule type="expression" dxfId="8527" priority="719">
      <formula>$D$1&lt;N4</formula>
    </cfRule>
    <cfRule type="expression" dxfId="8526" priority="720">
      <formula>$D$1&gt;N4</formula>
    </cfRule>
  </conditionalFormatting>
  <conditionalFormatting sqref="N4">
    <cfRule type="expression" dxfId="8525" priority="721">
      <formula>$D$1&lt;N4</formula>
    </cfRule>
    <cfRule type="expression" dxfId="8524" priority="722">
      <formula>$D$1&gt;N4</formula>
    </cfRule>
  </conditionalFormatting>
  <conditionalFormatting sqref="N4">
    <cfRule type="expression" dxfId="8523" priority="723">
      <formula>$D$1&lt;N4</formula>
    </cfRule>
    <cfRule type="expression" dxfId="8522" priority="724">
      <formula>$D$1&gt;N4</formula>
    </cfRule>
  </conditionalFormatting>
  <conditionalFormatting sqref="N4">
    <cfRule type="expression" dxfId="8521" priority="725">
      <formula>$D$1&lt;N4</formula>
    </cfRule>
    <cfRule type="expression" priority="726">
      <formula>$D$1&gt;N4</formula>
    </cfRule>
  </conditionalFormatting>
  <conditionalFormatting sqref="N4">
    <cfRule type="expression" priority="727">
      <formula>$D$1&lt;N4</formula>
    </cfRule>
    <cfRule type="expression" priority="728">
      <formula>$D$1&gt;N4</formula>
    </cfRule>
  </conditionalFormatting>
  <conditionalFormatting sqref="N4">
    <cfRule type="expression" dxfId="8520" priority="729">
      <formula>$D$1&lt;N4</formula>
    </cfRule>
    <cfRule type="expression" dxfId="8519" priority="730">
      <formula>$D$1&gt;N4</formula>
    </cfRule>
  </conditionalFormatting>
  <conditionalFormatting sqref="N4">
    <cfRule type="expression" dxfId="8518" priority="731">
      <formula>$D$1&lt;N4</formula>
    </cfRule>
    <cfRule type="expression" dxfId="8517" priority="732">
      <formula>$D$1&gt;N4</formula>
    </cfRule>
  </conditionalFormatting>
  <conditionalFormatting sqref="N4">
    <cfRule type="expression" dxfId="8516" priority="733">
      <formula>$D$1&lt;N4</formula>
    </cfRule>
    <cfRule type="expression" dxfId="8515" priority="734">
      <formula>$D$1&gt;N4</formula>
    </cfRule>
  </conditionalFormatting>
  <conditionalFormatting sqref="O5">
    <cfRule type="cellIs" priority="735" operator="equal">
      <formula>5</formula>
    </cfRule>
    <cfRule type="cellIs" priority="736" operator="equal">
      <formula>4</formula>
    </cfRule>
    <cfRule type="cellIs" priority="737" operator="equal">
      <formula>3</formula>
    </cfRule>
  </conditionalFormatting>
  <conditionalFormatting sqref="O4">
    <cfRule type="expression" dxfId="8514" priority="738">
      <formula>$D$1&lt;O4</formula>
    </cfRule>
    <cfRule type="expression" dxfId="8513" priority="739">
      <formula>$D$1&gt;O4</formula>
    </cfRule>
  </conditionalFormatting>
  <conditionalFormatting sqref="P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P4">
    <cfRule type="expression" priority="743">
      <formula>$D$1&lt;P4</formula>
    </cfRule>
    <cfRule type="expression" priority="744">
      <formula>$D$1&gt;P4</formula>
    </cfRule>
  </conditionalFormatting>
  <conditionalFormatting sqref="P5">
    <cfRule type="cellIs" priority="745" operator="equal">
      <formula>5</formula>
    </cfRule>
    <cfRule type="cellIs" dxfId="8512" priority="746" operator="equal">
      <formula>4</formula>
    </cfRule>
    <cfRule type="cellIs" dxfId="8511" priority="747" operator="equal">
      <formula>3</formula>
    </cfRule>
  </conditionalFormatting>
  <conditionalFormatting sqref="P4">
    <cfRule type="expression" dxfId="8510" priority="748">
      <formula>$D$1&lt;P4</formula>
    </cfRule>
    <cfRule type="expression" dxfId="8509" priority="749">
      <formula>$D$1&gt;P4</formula>
    </cfRule>
  </conditionalFormatting>
  <conditionalFormatting sqref="P4">
    <cfRule type="expression" dxfId="8508" priority="750">
      <formula>$D$1&lt;P4</formula>
    </cfRule>
    <cfRule type="expression" dxfId="8507" priority="751">
      <formula>$D$1&gt;P4</formula>
    </cfRule>
  </conditionalFormatting>
  <conditionalFormatting sqref="P4">
    <cfRule type="expression" dxfId="8506" priority="752">
      <formula>$D$1&lt;P4</formula>
    </cfRule>
    <cfRule type="expression" dxfId="8505" priority="753">
      <formula>$D$1&gt;P4</formula>
    </cfRule>
  </conditionalFormatting>
  <conditionalFormatting sqref="N5">
    <cfRule type="cellIs" dxfId="8504" priority="754" operator="equal">
      <formula>5</formula>
    </cfRule>
    <cfRule type="cellIs" dxfId="8503" priority="755" operator="equal">
      <formula>4</formula>
    </cfRule>
    <cfRule type="cellIs" dxfId="8502" priority="756" operator="equal">
      <formula>3</formula>
    </cfRule>
  </conditionalFormatting>
  <conditionalFormatting sqref="N4">
    <cfRule type="expression" dxfId="8501" priority="757">
      <formula>$D$1&lt;N4</formula>
    </cfRule>
    <cfRule type="expression" dxfId="8500" priority="758">
      <formula>$D$1&gt;N4</formula>
    </cfRule>
  </conditionalFormatting>
  <conditionalFormatting sqref="N5">
    <cfRule type="cellIs" dxfId="8499" priority="759" operator="equal">
      <formula>5</formula>
    </cfRule>
    <cfRule type="cellIs" dxfId="8498" priority="760" operator="equal">
      <formula>4</formula>
    </cfRule>
    <cfRule type="cellIs" dxfId="8497" priority="761" operator="equal">
      <formula>3</formula>
    </cfRule>
  </conditionalFormatting>
  <conditionalFormatting sqref="N4">
    <cfRule type="expression" dxfId="8496" priority="762">
      <formula>$D$1&lt;N4</formula>
    </cfRule>
    <cfRule type="expression" dxfId="8495" priority="763">
      <formula>$D$1&gt;N4</formula>
    </cfRule>
  </conditionalFormatting>
  <conditionalFormatting sqref="N4">
    <cfRule type="expression" dxfId="8494" priority="764">
      <formula>$D$1&lt;N4</formula>
    </cfRule>
    <cfRule type="expression" dxfId="8493" priority="765">
      <formula>$D$1&gt;N4</formula>
    </cfRule>
  </conditionalFormatting>
  <conditionalFormatting sqref="N4">
    <cfRule type="expression" dxfId="8492" priority="766">
      <formula>$D$1&lt;N4</formula>
    </cfRule>
    <cfRule type="expression" dxfId="8491" priority="767">
      <formula>$D$1&gt;N4</formula>
    </cfRule>
  </conditionalFormatting>
  <conditionalFormatting sqref="P4">
    <cfRule type="expression" dxfId="8490" priority="768">
      <formula>$D$1&lt;P4</formula>
    </cfRule>
    <cfRule type="expression" dxfId="8489" priority="769">
      <formula>$D$1&gt;P4</formula>
    </cfRule>
  </conditionalFormatting>
  <conditionalFormatting sqref="P4">
    <cfRule type="expression" dxfId="8488" priority="770">
      <formula>$D$1&lt;P4</formula>
    </cfRule>
    <cfRule type="expression" dxfId="8487" priority="771">
      <formula>$D$1&gt;P4</formula>
    </cfRule>
  </conditionalFormatting>
  <conditionalFormatting sqref="P4">
    <cfRule type="expression" dxfId="8486" priority="772">
      <formula>$D$1&lt;P4</formula>
    </cfRule>
    <cfRule type="expression" dxfId="8485" priority="773">
      <formula>$D$1&gt;P4</formula>
    </cfRule>
  </conditionalFormatting>
  <conditionalFormatting sqref="N5">
    <cfRule type="cellIs" dxfId="8484" priority="774" operator="equal">
      <formula>5</formula>
    </cfRule>
    <cfRule type="cellIs" dxfId="8483" priority="775" operator="equal">
      <formula>4</formula>
    </cfRule>
    <cfRule type="cellIs" dxfId="8482" priority="776" operator="equal">
      <formula>3</formula>
    </cfRule>
  </conditionalFormatting>
  <conditionalFormatting sqref="N4">
    <cfRule type="expression" dxfId="8481" priority="777">
      <formula>$D$1&lt;N4</formula>
    </cfRule>
    <cfRule type="expression" dxfId="8480" priority="778">
      <formula>$D$1&gt;N4</formula>
    </cfRule>
  </conditionalFormatting>
  <conditionalFormatting sqref="O5">
    <cfRule type="cellIs" priority="779" operator="equal">
      <formula>5</formula>
    </cfRule>
    <cfRule type="cellIs" priority="780" operator="equal">
      <formula>4</formula>
    </cfRule>
    <cfRule type="cellIs" priority="781" operator="equal">
      <formula>3</formula>
    </cfRule>
  </conditionalFormatting>
  <conditionalFormatting sqref="O4">
    <cfRule type="expression" dxfId="8479" priority="782">
      <formula>$D$1&lt;O4</formula>
    </cfRule>
    <cfRule type="expression" dxfId="8478" priority="783">
      <formula>$D$1&gt;O4</formula>
    </cfRule>
  </conditionalFormatting>
  <conditionalFormatting sqref="O5">
    <cfRule type="cellIs" dxfId="8477" priority="784" operator="equal">
      <formula>5</formula>
    </cfRule>
    <cfRule type="cellIs" dxfId="8476" priority="785" operator="equal">
      <formula>4</formula>
    </cfRule>
    <cfRule type="cellIs" dxfId="8475" priority="786" operator="equal">
      <formula>3</formula>
    </cfRule>
  </conditionalFormatting>
  <conditionalFormatting sqref="O4">
    <cfRule type="expression" dxfId="8474" priority="787">
      <formula>$D$1&lt;O4</formula>
    </cfRule>
    <cfRule type="expression" dxfId="8473" priority="788">
      <formula>$D$1&gt;O4</formula>
    </cfRule>
  </conditionalFormatting>
  <conditionalFormatting sqref="O4">
    <cfRule type="expression" dxfId="8472" priority="789">
      <formula>$D$1&lt;O4</formula>
    </cfRule>
    <cfRule type="expression" dxfId="8471" priority="790">
      <formula>$D$1&gt;O4</formula>
    </cfRule>
  </conditionalFormatting>
  <conditionalFormatting sqref="O4">
    <cfRule type="expression" dxfId="8470" priority="791">
      <formula>$D$1&lt;O4</formula>
    </cfRule>
    <cfRule type="expression" dxfId="8469" priority="792">
      <formula>$D$1&gt;O4</formula>
    </cfRule>
  </conditionalFormatting>
  <conditionalFormatting sqref="P5">
    <cfRule type="cellIs" dxfId="8468" priority="793" operator="equal">
      <formula>5</formula>
    </cfRule>
    <cfRule type="cellIs" dxfId="8467" priority="794" operator="equal">
      <formula>4</formula>
    </cfRule>
    <cfRule type="cellIs" dxfId="8466" priority="795" operator="equal">
      <formula>3</formula>
    </cfRule>
  </conditionalFormatting>
  <conditionalFormatting sqref="P5">
    <cfRule type="cellIs" dxfId="8465" priority="796" operator="equal">
      <formula>5</formula>
    </cfRule>
    <cfRule type="cellIs" dxfId="8464" priority="797" operator="equal">
      <formula>4</formula>
    </cfRule>
    <cfRule type="cellIs" dxfId="8463" priority="798" operator="equal">
      <formula>3</formula>
    </cfRule>
  </conditionalFormatting>
  <conditionalFormatting sqref="P4">
    <cfRule type="expression" dxfId="8462" priority="799">
      <formula>$D$1&lt;P4</formula>
    </cfRule>
    <cfRule type="expression" dxfId="8461" priority="800">
      <formula>$D$1&gt;P4</formula>
    </cfRule>
  </conditionalFormatting>
  <conditionalFormatting sqref="P5">
    <cfRule type="cellIs" dxfId="8460" priority="801" operator="equal">
      <formula>5</formula>
    </cfRule>
    <cfRule type="cellIs" priority="802" operator="equal">
      <formula>4</formula>
    </cfRule>
    <cfRule type="cellIs" priority="803" operator="equal">
      <formula>3</formula>
    </cfRule>
  </conditionalFormatting>
  <conditionalFormatting sqref="P4">
    <cfRule type="expression" priority="804">
      <formula>$D$1&lt;P4</formula>
    </cfRule>
    <cfRule type="expression" dxfId="8459" priority="805">
      <formula>$D$1&gt;P4</formula>
    </cfRule>
  </conditionalFormatting>
  <conditionalFormatting sqref="P4">
    <cfRule type="expression" dxfId="8458" priority="806">
      <formula>$D$1&lt;P4</formula>
    </cfRule>
    <cfRule type="expression" dxfId="8457" priority="807">
      <formula>$D$1&gt;P4</formula>
    </cfRule>
  </conditionalFormatting>
  <conditionalFormatting sqref="P4">
    <cfRule type="expression" dxfId="8456" priority="808">
      <formula>$D$1&lt;P4</formula>
    </cfRule>
    <cfRule type="expression" dxfId="8455" priority="809">
      <formula>$D$1&gt;P4</formula>
    </cfRule>
  </conditionalFormatting>
  <conditionalFormatting sqref="P5">
    <cfRule type="cellIs" dxfId="8454" priority="810" operator="equal">
      <formula>5</formula>
    </cfRule>
    <cfRule type="cellIs" dxfId="8453" priority="811" operator="equal">
      <formula>4</formula>
    </cfRule>
    <cfRule type="cellIs" dxfId="8452" priority="812" operator="equal">
      <formula>3</formula>
    </cfRule>
  </conditionalFormatting>
  <conditionalFormatting sqref="P4">
    <cfRule type="expression" dxfId="8451" priority="813">
      <formula>$D$1&lt;P4</formula>
    </cfRule>
    <cfRule type="expression" dxfId="8450" priority="814">
      <formula>$D$1&gt;P4</formula>
    </cfRule>
  </conditionalFormatting>
  <conditionalFormatting sqref="P5">
    <cfRule type="cellIs" dxfId="8449" priority="815" operator="equal">
      <formula>5</formula>
    </cfRule>
    <cfRule type="cellIs" dxfId="8448" priority="816" operator="equal">
      <formula>4</formula>
    </cfRule>
    <cfRule type="cellIs" priority="817" operator="equal">
      <formula>3</formula>
    </cfRule>
  </conditionalFormatting>
  <conditionalFormatting sqref="P4">
    <cfRule type="expression" priority="818">
      <formula>$D$1&lt;P4</formula>
    </cfRule>
    <cfRule type="expression" priority="819">
      <formula>$D$1&gt;P4</formula>
    </cfRule>
  </conditionalFormatting>
  <conditionalFormatting sqref="P5">
    <cfRule type="cellIs" dxfId="8447" priority="820" operator="equal">
      <formula>5</formula>
    </cfRule>
    <cfRule type="cellIs" dxfId="8446" priority="821" operator="equal">
      <formula>4</formula>
    </cfRule>
    <cfRule type="cellIs" dxfId="8445" priority="822" operator="equal">
      <formula>3</formula>
    </cfRule>
  </conditionalFormatting>
  <conditionalFormatting sqref="P4">
    <cfRule type="expression" dxfId="8444" priority="823">
      <formula>$D$1&lt;P4</formula>
    </cfRule>
    <cfRule type="expression" priority="824">
      <formula>$D$1&gt;P4</formula>
    </cfRule>
  </conditionalFormatting>
  <conditionalFormatting sqref="P5">
    <cfRule type="cellIs" priority="825" operator="equal">
      <formula>5</formula>
    </cfRule>
    <cfRule type="cellIs" priority="826" operator="equal">
      <formula>4</formula>
    </cfRule>
    <cfRule type="cellIs" dxfId="8443" priority="827" operator="equal">
      <formula>3</formula>
    </cfRule>
  </conditionalFormatting>
  <conditionalFormatting sqref="P4">
    <cfRule type="expression" dxfId="8442" priority="828">
      <formula>$D$1&lt;P4</formula>
    </cfRule>
    <cfRule type="expression" dxfId="8441" priority="829">
      <formula>$D$1&gt;P4</formula>
    </cfRule>
  </conditionalFormatting>
  <conditionalFormatting sqref="P4">
    <cfRule type="expression" dxfId="8440" priority="830">
      <formula>$D$1&lt;P4</formula>
    </cfRule>
    <cfRule type="expression" dxfId="8439" priority="831">
      <formula>$D$1&gt;P4</formula>
    </cfRule>
  </conditionalFormatting>
  <conditionalFormatting sqref="P4">
    <cfRule type="expression" dxfId="8438" priority="832">
      <formula>$D$1&lt;P4</formula>
    </cfRule>
    <cfRule type="expression" dxfId="8437" priority="833">
      <formula>$D$1&gt;P4</formula>
    </cfRule>
  </conditionalFormatting>
  <conditionalFormatting sqref="P4">
    <cfRule type="expression" dxfId="8436" priority="834">
      <formula>$D$1&lt;P4</formula>
    </cfRule>
    <cfRule type="expression" dxfId="8435" priority="835">
      <formula>$D$1&gt;P4</formula>
    </cfRule>
  </conditionalFormatting>
  <conditionalFormatting sqref="P4">
    <cfRule type="expression" priority="836">
      <formula>$D$1&lt;P4</formula>
    </cfRule>
    <cfRule type="expression" priority="837">
      <formula>$D$1&gt;P4</formula>
    </cfRule>
  </conditionalFormatting>
  <conditionalFormatting sqref="P4">
    <cfRule type="expression" priority="838">
      <formula>$D$1&lt;P4</formula>
    </cfRule>
    <cfRule type="expression" dxfId="8434" priority="839">
      <formula>$D$1&gt;P4</formula>
    </cfRule>
  </conditionalFormatting>
  <conditionalFormatting sqref="P4">
    <cfRule type="expression" dxfId="8433" priority="840">
      <formula>$D$1&lt;P4</formula>
    </cfRule>
    <cfRule type="expression" dxfId="8432" priority="841">
      <formula>$D$1&gt;P4</formula>
    </cfRule>
  </conditionalFormatting>
  <conditionalFormatting sqref="P5">
    <cfRule type="cellIs" dxfId="8431" priority="842" operator="equal">
      <formula>5</formula>
    </cfRule>
    <cfRule type="cellIs" dxfId="8430" priority="843" operator="equal">
      <formula>4</formula>
    </cfRule>
    <cfRule type="cellIs" dxfId="8429" priority="844" operator="equal">
      <formula>3</formula>
    </cfRule>
  </conditionalFormatting>
  <conditionalFormatting sqref="P5">
    <cfRule type="cellIs" dxfId="8428" priority="845" operator="equal">
      <formula>5</formula>
    </cfRule>
    <cfRule type="cellIs" dxfId="8427" priority="846" operator="equal">
      <formula>4</formula>
    </cfRule>
    <cfRule type="cellIs" priority="847" operator="equal">
      <formula>3</formula>
    </cfRule>
  </conditionalFormatting>
  <conditionalFormatting sqref="P4">
    <cfRule type="expression" priority="848">
      <formula>$D$1&lt;P4</formula>
    </cfRule>
    <cfRule type="expression" priority="849">
      <formula>$D$1&gt;P4</formula>
    </cfRule>
  </conditionalFormatting>
  <conditionalFormatting sqref="P5">
    <cfRule type="cellIs" dxfId="8426" priority="850" operator="equal">
      <formula>5</formula>
    </cfRule>
    <cfRule type="cellIs" dxfId="8425" priority="851" operator="equal">
      <formula>4</formula>
    </cfRule>
    <cfRule type="cellIs" dxfId="8424" priority="852" operator="equal">
      <formula>3</formula>
    </cfRule>
  </conditionalFormatting>
  <conditionalFormatting sqref="P4">
    <cfRule type="expression" dxfId="8423" priority="853">
      <formula>$D$1&lt;P4</formula>
    </cfRule>
    <cfRule type="expression" priority="854">
      <formula>$D$1&gt;P4</formula>
    </cfRule>
  </conditionalFormatting>
  <conditionalFormatting sqref="P4">
    <cfRule type="expression" priority="855">
      <formula>$D$1&lt;P4</formula>
    </cfRule>
    <cfRule type="expression" priority="856">
      <formula>$D$1&gt;P4</formula>
    </cfRule>
  </conditionalFormatting>
  <conditionalFormatting sqref="P4">
    <cfRule type="expression" priority="857">
      <formula>$D$1&lt;P4</formula>
    </cfRule>
    <cfRule type="expression" priority="858">
      <formula>$D$1&gt;P4</formula>
    </cfRule>
  </conditionalFormatting>
  <conditionalFormatting sqref="P4">
    <cfRule type="expression" priority="859">
      <formula>$D$1&lt;P4</formula>
    </cfRule>
    <cfRule type="expression" priority="860">
      <formula>$D$1&gt;P4</formula>
    </cfRule>
  </conditionalFormatting>
  <conditionalFormatting sqref="P4">
    <cfRule type="expression" priority="861">
      <formula>$D$1&lt;P4</formula>
    </cfRule>
    <cfRule type="expression" priority="862">
      <formula>$D$1&gt;P4</formula>
    </cfRule>
  </conditionalFormatting>
  <conditionalFormatting sqref="P4">
    <cfRule type="expression" priority="863">
      <formula>$D$1&lt;P4</formula>
    </cfRule>
    <cfRule type="expression" priority="864">
      <formula>$D$1&gt;P4</formula>
    </cfRule>
  </conditionalFormatting>
  <conditionalFormatting sqref="P4">
    <cfRule type="expression" priority="865">
      <formula>$D$1&lt;P4</formula>
    </cfRule>
    <cfRule type="expression" priority="866">
      <formula>$D$1&gt;P4</formula>
    </cfRule>
  </conditionalFormatting>
  <conditionalFormatting sqref="P4">
    <cfRule type="expression" priority="867">
      <formula>$D$1&lt;P4</formula>
    </cfRule>
    <cfRule type="expression" priority="868">
      <formula>$D$1&gt;P4</formula>
    </cfRule>
  </conditionalFormatting>
  <conditionalFormatting sqref="P4">
    <cfRule type="expression" priority="869">
      <formula>$D$1&lt;P4</formula>
    </cfRule>
    <cfRule type="expression" priority="870">
      <formula>$D$1&gt;P4</formula>
    </cfRule>
  </conditionalFormatting>
  <conditionalFormatting sqref="P4">
    <cfRule type="expression" priority="871">
      <formula>$D$1&lt;P4</formula>
    </cfRule>
    <cfRule type="expression" priority="872">
      <formula>$D$1&gt;P4</formula>
    </cfRule>
  </conditionalFormatting>
  <conditionalFormatting sqref="T6:T24">
    <cfRule type="cellIs" priority="873" operator="equal">
      <formula>5</formula>
    </cfRule>
    <cfRule type="cellIs" priority="874" operator="equal">
      <formula>4</formula>
    </cfRule>
    <cfRule type="cellIs" dxfId="8422" priority="875" operator="equal">
      <formula>3</formula>
    </cfRule>
  </conditionalFormatting>
  <conditionalFormatting sqref="T4">
    <cfRule type="expression" dxfId="8421" priority="876">
      <formula>$D$1&lt;T4</formula>
    </cfRule>
    <cfRule type="expression" dxfId="8420" priority="877">
      <formula>$D$1&gt;T4</formula>
    </cfRule>
  </conditionalFormatting>
  <conditionalFormatting sqref="T5">
    <cfRule type="cellIs" dxfId="8419" priority="878" operator="equal">
      <formula>5</formula>
    </cfRule>
    <cfRule type="cellIs" dxfId="8418" priority="879" operator="equal">
      <formula>4</formula>
    </cfRule>
    <cfRule type="cellIs" dxfId="8417" priority="880" operator="equal">
      <formula>3</formula>
    </cfRule>
  </conditionalFormatting>
  <conditionalFormatting sqref="T4">
    <cfRule type="expression" priority="881">
      <formula>$D$1&lt;T4</formula>
    </cfRule>
    <cfRule type="expression" priority="882">
      <formula>$D$1&gt;T4</formula>
    </cfRule>
  </conditionalFormatting>
  <conditionalFormatting sqref="T4">
    <cfRule type="expression" priority="883">
      <formula>$D$1&lt;T4</formula>
    </cfRule>
    <cfRule type="expression" dxfId="8416" priority="884">
      <formula>$D$1&gt;T4</formula>
    </cfRule>
  </conditionalFormatting>
  <conditionalFormatting sqref="T4">
    <cfRule type="expression" dxfId="8415" priority="885">
      <formula>$D$1&lt;T4</formula>
    </cfRule>
    <cfRule type="expression" dxfId="8414" priority="886">
      <formula>$D$1&gt;T4</formula>
    </cfRule>
  </conditionalFormatting>
  <conditionalFormatting sqref="T4">
    <cfRule type="expression" dxfId="8413" priority="887">
      <formula>$D$1&lt;T4</formula>
    </cfRule>
    <cfRule type="expression" dxfId="8412" priority="888">
      <formula>$D$1&gt;T4</formula>
    </cfRule>
  </conditionalFormatting>
  <conditionalFormatting sqref="T4">
    <cfRule type="expression" dxfId="8411" priority="889">
      <formula>$D$1&lt;T4</formula>
    </cfRule>
    <cfRule type="expression" dxfId="8410" priority="890">
      <formula>$D$1&gt;T4</formula>
    </cfRule>
  </conditionalFormatting>
  <conditionalFormatting sqref="T5">
    <cfRule type="cellIs" dxfId="8409" priority="891" operator="equal">
      <formula>5</formula>
    </cfRule>
    <cfRule type="cellIs" priority="892" operator="equal">
      <formula>4</formula>
    </cfRule>
    <cfRule type="cellIs" priority="893" operator="equal">
      <formula>3</formula>
    </cfRule>
  </conditionalFormatting>
  <conditionalFormatting sqref="T4">
    <cfRule type="expression" priority="894">
      <formula>$D$1&lt;T4</formula>
    </cfRule>
    <cfRule type="expression" dxfId="8408" priority="895">
      <formula>$D$1&gt;T4</formula>
    </cfRule>
  </conditionalFormatting>
  <conditionalFormatting sqref="T5">
    <cfRule type="cellIs" dxfId="8407" priority="896" operator="equal">
      <formula>5</formula>
    </cfRule>
    <cfRule type="cellIs" dxfId="8406" priority="897" operator="equal">
      <formula>4</formula>
    </cfRule>
    <cfRule type="cellIs" dxfId="8405" priority="898" operator="equal">
      <formula>3</formula>
    </cfRule>
  </conditionalFormatting>
  <conditionalFormatting sqref="T4">
    <cfRule type="expression" dxfId="8404" priority="899">
      <formula>$D$1&lt;T4</formula>
    </cfRule>
    <cfRule type="expression" dxfId="8403" priority="900">
      <formula>$D$1&gt;T4</formula>
    </cfRule>
  </conditionalFormatting>
  <conditionalFormatting sqref="T5">
    <cfRule type="cellIs" dxfId="8402" priority="901" operator="equal">
      <formula>5</formula>
    </cfRule>
    <cfRule type="cellIs" dxfId="8401" priority="902" operator="equal">
      <formula>4</formula>
    </cfRule>
    <cfRule type="cellIs" dxfId="8400" priority="903" operator="equal">
      <formula>3</formula>
    </cfRule>
  </conditionalFormatting>
  <conditionalFormatting sqref="T4">
    <cfRule type="expression" dxfId="8399" priority="904">
      <formula>$D$1&lt;T4</formula>
    </cfRule>
    <cfRule type="expression" priority="905">
      <formula>$D$1&gt;T4</formula>
    </cfRule>
  </conditionalFormatting>
  <conditionalFormatting sqref="T4">
    <cfRule type="expression" priority="906">
      <formula>$D$1&lt;T4</formula>
    </cfRule>
    <cfRule type="expression" priority="907">
      <formula>$D$1&gt;T4</formula>
    </cfRule>
  </conditionalFormatting>
  <conditionalFormatting sqref="T4">
    <cfRule type="expression" dxfId="8398" priority="908">
      <formula>$D$1&lt;T4</formula>
    </cfRule>
    <cfRule type="expression" dxfId="8397" priority="909">
      <formula>$D$1&gt;T4</formula>
    </cfRule>
  </conditionalFormatting>
  <conditionalFormatting sqref="T4">
    <cfRule type="expression" dxfId="8396" priority="910">
      <formula>$D$1&lt;T4</formula>
    </cfRule>
    <cfRule type="expression" dxfId="8395" priority="911">
      <formula>$D$1&gt;T4</formula>
    </cfRule>
  </conditionalFormatting>
  <conditionalFormatting sqref="T4">
    <cfRule type="expression" dxfId="8394" priority="912">
      <formula>$D$1&lt;T4</formula>
    </cfRule>
    <cfRule type="expression" dxfId="8393" priority="913">
      <formula>$D$1&gt;T4</formula>
    </cfRule>
  </conditionalFormatting>
  <conditionalFormatting sqref="T4">
    <cfRule type="expression" dxfId="8392" priority="914">
      <formula>$D$1&lt;T4</formula>
    </cfRule>
    <cfRule type="expression" dxfId="8391" priority="915">
      <formula>$D$1&gt;T4</formula>
    </cfRule>
  </conditionalFormatting>
  <conditionalFormatting sqref="T4">
    <cfRule type="expression" priority="916">
      <formula>$D$1&lt;T4</formula>
    </cfRule>
    <cfRule type="expression" priority="917">
      <formula>$D$1&gt;T4</formula>
    </cfRule>
  </conditionalFormatting>
  <conditionalFormatting sqref="T4">
    <cfRule type="expression" priority="918">
      <formula>$D$1&lt;T4</formula>
    </cfRule>
    <cfRule type="expression" dxfId="8390" priority="919">
      <formula>$D$1&gt;T4</formula>
    </cfRule>
  </conditionalFormatting>
  <conditionalFormatting sqref="T4">
    <cfRule type="expression" dxfId="8389" priority="920">
      <formula>$D$1&lt;T4</formula>
    </cfRule>
    <cfRule type="expression" dxfId="8388" priority="921">
      <formula>$D$1&gt;T4</formula>
    </cfRule>
  </conditionalFormatting>
  <conditionalFormatting sqref="T4">
    <cfRule type="expression" dxfId="8387" priority="922">
      <formula>$D$1&lt;T4</formula>
    </cfRule>
    <cfRule type="expression" priority="923">
      <formula>$D$1&gt;T4</formula>
    </cfRule>
  </conditionalFormatting>
  <conditionalFormatting sqref="T4">
    <cfRule type="expression" priority="924">
      <formula>$D$1&lt;T4</formula>
    </cfRule>
    <cfRule type="expression" priority="925">
      <formula>$D$1&gt;T4</formula>
    </cfRule>
  </conditionalFormatting>
  <conditionalFormatting sqref="T4">
    <cfRule type="expression" dxfId="8386" priority="926">
      <formula>$D$1&lt;T4</formula>
    </cfRule>
    <cfRule type="expression" dxfId="8385" priority="927">
      <formula>$D$1&gt;T4</formula>
    </cfRule>
  </conditionalFormatting>
  <conditionalFormatting sqref="T4">
    <cfRule type="expression" dxfId="8384" priority="928">
      <formula>$D$1&lt;T4</formula>
    </cfRule>
    <cfRule type="expression" dxfId="8383" priority="929">
      <formula>$D$1&gt;T4</formula>
    </cfRule>
  </conditionalFormatting>
  <conditionalFormatting sqref="T4">
    <cfRule type="expression" dxfId="8382" priority="930">
      <formula>$D$1&lt;T4</formula>
    </cfRule>
    <cfRule type="expression" dxfId="8381" priority="931">
      <formula>$D$1&gt;T4</formula>
    </cfRule>
  </conditionalFormatting>
  <conditionalFormatting sqref="T4">
    <cfRule type="expression" dxfId="8380" priority="932">
      <formula>$D$1&lt;T4</formula>
    </cfRule>
    <cfRule type="expression" dxfId="8379" priority="933">
      <formula>$D$1&gt;T4</formula>
    </cfRule>
  </conditionalFormatting>
  <conditionalFormatting sqref="T4">
    <cfRule type="expression" dxfId="8378" priority="934">
      <formula>$D$1&lt;T4</formula>
    </cfRule>
    <cfRule type="expression" priority="935">
      <formula>$D$1&gt;T4</formula>
    </cfRule>
  </conditionalFormatting>
  <conditionalFormatting sqref="T4">
    <cfRule type="expression" priority="936">
      <formula>$D$1&lt;T4</formula>
    </cfRule>
    <cfRule type="expression" priority="937">
      <formula>$D$1&gt;T4</formula>
    </cfRule>
  </conditionalFormatting>
  <conditionalFormatting sqref="T4">
    <cfRule type="expression" priority="938">
      <formula>$D$1&lt;T4</formula>
    </cfRule>
    <cfRule type="expression" priority="939">
      <formula>$D$1&gt;T4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MK54"/>
  <sheetViews>
    <sheetView view="pageBreakPreview" zoomScale="65" zoomScaleNormal="70" zoomScalePageLayoutView="65" workbookViewId="0">
      <selection activeCell="S6" sqref="S6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6.109375" style="15" customWidth="1"/>
    <col min="5" max="5" width="7" style="15" customWidth="1"/>
    <col min="6" max="6" width="6.88671875" customWidth="1"/>
    <col min="7" max="11" width="7.109375" customWidth="1"/>
    <col min="12" max="12" width="7.109375" hidden="1" customWidth="1"/>
    <col min="13" max="15" width="7.109375" customWidth="1"/>
    <col min="16" max="16" width="7.33203125" customWidth="1"/>
    <col min="17" max="17" width="8.88671875" customWidth="1"/>
    <col min="18" max="18" width="7" customWidth="1"/>
    <col min="19" max="19" width="8" customWidth="1"/>
    <col min="20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8" width="8" style="16" hidden="1" customWidth="1"/>
    <col min="89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10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5.75" customHeight="1" x14ac:dyDescent="0.25">
      <c r="A2" s="17"/>
      <c r="B2" s="17"/>
      <c r="C2" s="18"/>
      <c r="D2" s="19"/>
      <c r="E2" s="20"/>
      <c r="F2" s="501" t="s">
        <v>511</v>
      </c>
      <c r="G2" s="501"/>
      <c r="H2" s="501" t="s">
        <v>425</v>
      </c>
      <c r="I2" s="501"/>
      <c r="J2" s="501"/>
      <c r="K2" s="501"/>
      <c r="L2" s="501"/>
      <c r="M2" s="501" t="s">
        <v>2</v>
      </c>
      <c r="N2" s="501"/>
      <c r="O2" s="501"/>
      <c r="P2" s="501"/>
      <c r="Q2" s="501"/>
      <c r="R2" s="501"/>
      <c r="S2" s="353" t="s">
        <v>268</v>
      </c>
      <c r="T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2543</v>
      </c>
      <c r="B3" s="13"/>
      <c r="C3" s="13"/>
      <c r="D3" s="39" t="s">
        <v>3</v>
      </c>
      <c r="E3" s="40"/>
      <c r="F3" s="204">
        <v>43285</v>
      </c>
      <c r="G3" s="204"/>
      <c r="H3" s="204">
        <v>43210</v>
      </c>
      <c r="I3" s="204">
        <v>43223</v>
      </c>
      <c r="J3" s="204">
        <v>43292</v>
      </c>
      <c r="K3" s="204">
        <v>43288</v>
      </c>
      <c r="L3" s="204"/>
      <c r="M3" s="204">
        <v>43257</v>
      </c>
      <c r="N3" s="204">
        <v>43297</v>
      </c>
      <c r="O3" s="204">
        <v>43302</v>
      </c>
      <c r="P3" s="41">
        <v>43307</v>
      </c>
      <c r="Q3" s="354">
        <v>43302</v>
      </c>
      <c r="R3" s="41">
        <v>43313</v>
      </c>
      <c r="S3" s="204">
        <v>43286</v>
      </c>
      <c r="T3" s="193"/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2" t="s">
        <v>512</v>
      </c>
      <c r="G4" s="52"/>
      <c r="H4" s="52" t="s">
        <v>514</v>
      </c>
      <c r="I4" s="53" t="s">
        <v>513</v>
      </c>
      <c r="J4" s="53" t="s">
        <v>515</v>
      </c>
      <c r="K4" s="52" t="s">
        <v>12</v>
      </c>
      <c r="L4" s="53"/>
      <c r="M4" s="53" t="s">
        <v>269</v>
      </c>
      <c r="N4" s="52" t="s">
        <v>516</v>
      </c>
      <c r="O4" s="53" t="s">
        <v>519</v>
      </c>
      <c r="P4" s="52" t="s">
        <v>518</v>
      </c>
      <c r="Q4" s="355" t="s">
        <v>14</v>
      </c>
      <c r="R4" s="53" t="s">
        <v>517</v>
      </c>
      <c r="S4" s="53" t="s">
        <v>520</v>
      </c>
      <c r="T4" s="193"/>
      <c r="U4" s="232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 t="s">
        <v>521</v>
      </c>
      <c r="G5" s="63"/>
      <c r="H5" s="63" t="s">
        <v>659</v>
      </c>
      <c r="I5" s="63" t="s">
        <v>522</v>
      </c>
      <c r="J5" s="65" t="s">
        <v>524</v>
      </c>
      <c r="K5" s="64" t="s">
        <v>26</v>
      </c>
      <c r="L5" s="63"/>
      <c r="M5" s="63" t="s">
        <v>277</v>
      </c>
      <c r="N5" s="63" t="s">
        <v>756</v>
      </c>
      <c r="O5" s="63" t="s">
        <v>528</v>
      </c>
      <c r="P5" s="63" t="s">
        <v>527</v>
      </c>
      <c r="Q5" s="234" t="s">
        <v>28</v>
      </c>
      <c r="R5" s="63" t="s">
        <v>526</v>
      </c>
      <c r="S5" s="63" t="s">
        <v>660</v>
      </c>
      <c r="T5" s="292"/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399999999999999" x14ac:dyDescent="0.3">
      <c r="A6" s="80">
        <v>1</v>
      </c>
      <c r="B6" s="81" t="s">
        <v>36</v>
      </c>
      <c r="C6" s="252" t="s">
        <v>52</v>
      </c>
      <c r="D6" s="253" t="s">
        <v>757</v>
      </c>
      <c r="E6" s="84">
        <v>2543</v>
      </c>
      <c r="F6" s="85" t="s">
        <v>511</v>
      </c>
      <c r="G6" s="85"/>
      <c r="H6" s="85">
        <v>3</v>
      </c>
      <c r="I6" s="85">
        <v>3</v>
      </c>
      <c r="J6" s="85">
        <v>5</v>
      </c>
      <c r="K6" s="85">
        <v>5</v>
      </c>
      <c r="L6" s="85"/>
      <c r="M6" s="85">
        <v>3</v>
      </c>
      <c r="N6" s="85">
        <v>5</v>
      </c>
      <c r="O6" s="85">
        <v>4</v>
      </c>
      <c r="P6" s="85">
        <v>4</v>
      </c>
      <c r="Q6" s="85">
        <v>5</v>
      </c>
      <c r="R6" s="85" t="s">
        <v>92</v>
      </c>
      <c r="S6" s="85">
        <v>3</v>
      </c>
      <c r="T6" s="85"/>
      <c r="U6" s="85"/>
      <c r="V6" s="87">
        <f t="shared" ref="V6:V37" si="0">IF(AC6&gt;0,IF(SUM(X6:Y6)/AC6&gt;0,2,IF(AND(SUM(X6:Y6)/AC6=0,Z6/AC6&gt;0),3,IF(AND((AB6/AC6+AA6/AC6)=1,AA6/AC6&gt;0),4,5))),0)</f>
        <v>2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1</v>
      </c>
      <c r="Z6" s="88">
        <f t="shared" ref="Z6:Z37" si="4">COUNTIF(AG6:AV6,Z$5)</f>
        <v>4</v>
      </c>
      <c r="AA6" s="88">
        <f t="shared" ref="AA6:AA37" si="5">COUNTIF(AG6:AV6,AA$5)</f>
        <v>2</v>
      </c>
      <c r="AB6" s="88">
        <f t="shared" ref="AB6:AB37" si="6">COUNTIF(AG6:AV6,AB$5)</f>
        <v>4</v>
      </c>
      <c r="AC6" s="88">
        <f t="shared" ref="AC6:AC38" si="7">SUM(X6:AB6)</f>
        <v>11</v>
      </c>
      <c r="AD6" s="89">
        <f t="shared" ref="AD6:AD38" si="8">IF(ISERROR(((X6+Y6)*2+Z6*3+AA6*4+AB6*5)/SUM(X6,Y6:AB6)),"",((X6+Y6)*2+Z6*3+AA6*4+AB6*5)/SUM(X6,Y6:AB6))</f>
        <v>3.8181818181818183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>З</v>
      </c>
      <c r="AH6" s="92" t="str">
        <f t="shared" ref="AH6:AH37" si="11">IF(ISERROR(VALUE(LEFT(G6))),LEFT(G6),VALUE(LEFT(G6)))</f>
        <v/>
      </c>
      <c r="AI6" s="92">
        <f t="shared" ref="AI6:AI37" si="12">IF(ISERROR(VALUE(LEFT(H6))),LEFT(H6),VALUE(LEFT(H6)))</f>
        <v>3</v>
      </c>
      <c r="AJ6" s="92">
        <f t="shared" ref="AJ6:AJ37" si="13">IF(ISERROR(VALUE(LEFT(I6))),LEFT(I6),VALUE(LEFT(I6)))</f>
        <v>3</v>
      </c>
      <c r="AK6" s="92">
        <f t="shared" ref="AK6:AK37" si="14">IF(ISERROR(VALUE(LEFT(J6))),LEFT(J6),VALUE(LEFT(J6)))</f>
        <v>5</v>
      </c>
      <c r="AL6" s="92">
        <f t="shared" ref="AL6:AL37" si="15">IF(ISERROR(VALUE(LEFT(K6))),LEFT(K6),VALUE(LEFT(K6)))</f>
        <v>5</v>
      </c>
      <c r="AM6" s="92" t="str">
        <f t="shared" ref="AM6:AM37" si="16">IF(ISERROR(VALUE(LEFT(L6))),LEFT(L6),VALUE(LEFT(L6)))</f>
        <v/>
      </c>
      <c r="AN6" s="92">
        <f t="shared" ref="AN6:AN37" si="17">IF(ISERROR(VALUE(LEFT(M6))),LEFT(M6),VALUE(LEFT(M6)))</f>
        <v>3</v>
      </c>
      <c r="AO6" s="92">
        <f t="shared" ref="AO6:AO37" si="18">IF(ISERROR(VALUE(LEFT(N6))),LEFT(N6),VALUE(LEFT(N6)))</f>
        <v>5</v>
      </c>
      <c r="AP6" s="92">
        <f t="shared" ref="AP6:AP37" si="19">IF(ISERROR(VALUE(LEFT(O6))),LEFT(O6),VALUE(LEFT(O6)))</f>
        <v>4</v>
      </c>
      <c r="AQ6" s="92">
        <f t="shared" ref="AQ6:AQ37" si="20">IF(ISERROR(VALUE(LEFT(P6))),LEFT(P6),VALUE(LEFT(P6)))</f>
        <v>4</v>
      </c>
      <c r="AR6" s="92">
        <f t="shared" ref="AR6:AR37" si="21">IF(ISERROR(VALUE(LEFT(Q6))),LEFT(Q6),VALUE(LEFT(Q6)))</f>
        <v>5</v>
      </c>
      <c r="AS6" s="92">
        <f t="shared" ref="AS6:AS37" si="22">IF(ISERROR(VALUE(LEFT(R6))),LEFT(R6),VALUE(LEFT(R6)))</f>
        <v>2</v>
      </c>
      <c r="AT6" s="92">
        <f t="shared" ref="AT6:AT37" si="23">IF(ISERROR(VALUE(LEFT(S6))),LEFT(S6),VALUE(LEFT(S6)))</f>
        <v>3</v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1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252" t="s">
        <v>37</v>
      </c>
      <c r="D7" s="253" t="s">
        <v>758</v>
      </c>
      <c r="E7" s="84">
        <v>2543</v>
      </c>
      <c r="F7" s="85" t="s">
        <v>511</v>
      </c>
      <c r="G7" s="85"/>
      <c r="H7" s="85">
        <v>5</v>
      </c>
      <c r="I7" s="85">
        <v>5</v>
      </c>
      <c r="J7" s="85">
        <v>5</v>
      </c>
      <c r="K7" s="85">
        <v>5</v>
      </c>
      <c r="L7" s="85"/>
      <c r="M7" s="85">
        <v>5</v>
      </c>
      <c r="N7" s="85">
        <v>4</v>
      </c>
      <c r="O7" s="85">
        <v>3</v>
      </c>
      <c r="P7" s="85">
        <v>5</v>
      </c>
      <c r="Q7" s="85">
        <v>5</v>
      </c>
      <c r="R7" s="85">
        <v>5</v>
      </c>
      <c r="S7" s="85">
        <v>4</v>
      </c>
      <c r="T7" s="85"/>
      <c r="U7" s="85"/>
      <c r="V7" s="87">
        <f t="shared" si="0"/>
        <v>3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1</v>
      </c>
      <c r="AA7" s="88">
        <f t="shared" si="5"/>
        <v>2</v>
      </c>
      <c r="AB7" s="88">
        <f t="shared" si="6"/>
        <v>8</v>
      </c>
      <c r="AC7" s="88">
        <f t="shared" si="7"/>
        <v>11</v>
      </c>
      <c r="AD7" s="89">
        <f t="shared" si="8"/>
        <v>4.6363636363636367</v>
      </c>
      <c r="AE7" s="90">
        <f t="shared" si="9"/>
        <v>0</v>
      </c>
      <c r="AF7" s="91"/>
      <c r="AG7" s="92" t="str">
        <f t="shared" si="10"/>
        <v>З</v>
      </c>
      <c r="AH7" s="92" t="str">
        <f t="shared" si="11"/>
        <v/>
      </c>
      <c r="AI7" s="92">
        <f t="shared" si="12"/>
        <v>5</v>
      </c>
      <c r="AJ7" s="92">
        <f t="shared" si="13"/>
        <v>5</v>
      </c>
      <c r="AK7" s="92">
        <f t="shared" si="14"/>
        <v>5</v>
      </c>
      <c r="AL7" s="92">
        <f t="shared" si="15"/>
        <v>5</v>
      </c>
      <c r="AM7" s="92" t="str">
        <f t="shared" si="16"/>
        <v/>
      </c>
      <c r="AN7" s="92">
        <f t="shared" si="17"/>
        <v>5</v>
      </c>
      <c r="AO7" s="92">
        <f t="shared" si="18"/>
        <v>4</v>
      </c>
      <c r="AP7" s="92">
        <f t="shared" si="19"/>
        <v>3</v>
      </c>
      <c r="AQ7" s="92">
        <f t="shared" si="20"/>
        <v>5</v>
      </c>
      <c r="AR7" s="92">
        <f t="shared" si="21"/>
        <v>5</v>
      </c>
      <c r="AS7" s="92">
        <f t="shared" si="22"/>
        <v>5</v>
      </c>
      <c r="AT7" s="92">
        <f t="shared" si="23"/>
        <v>4</v>
      </c>
      <c r="AU7" s="92" t="str">
        <f t="shared" si="24"/>
        <v/>
      </c>
      <c r="AV7" s="92" t="str">
        <f t="shared" si="25"/>
        <v/>
      </c>
      <c r="AW7" s="87">
        <f t="shared" si="26"/>
        <v>1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399999999999999" x14ac:dyDescent="0.3">
      <c r="A8" s="80">
        <v>3</v>
      </c>
      <c r="B8" s="81" t="s">
        <v>36</v>
      </c>
      <c r="C8" s="252" t="s">
        <v>37</v>
      </c>
      <c r="D8" s="253" t="s">
        <v>759</v>
      </c>
      <c r="E8" s="84">
        <v>2543</v>
      </c>
      <c r="F8" s="85" t="s">
        <v>511</v>
      </c>
      <c r="G8" s="85"/>
      <c r="H8" s="85">
        <v>4</v>
      </c>
      <c r="I8" s="85">
        <v>3</v>
      </c>
      <c r="J8" s="85">
        <v>4</v>
      </c>
      <c r="K8" s="85">
        <v>4</v>
      </c>
      <c r="L8" s="85"/>
      <c r="M8" s="85">
        <v>5</v>
      </c>
      <c r="N8" s="85">
        <v>4</v>
      </c>
      <c r="O8" s="85">
        <v>3</v>
      </c>
      <c r="P8" s="85">
        <v>4</v>
      </c>
      <c r="Q8" s="85">
        <v>4</v>
      </c>
      <c r="R8" s="85">
        <v>4</v>
      </c>
      <c r="S8" s="85">
        <v>4</v>
      </c>
      <c r="T8" s="85"/>
      <c r="U8" s="85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2</v>
      </c>
      <c r="AA8" s="88">
        <f t="shared" si="5"/>
        <v>8</v>
      </c>
      <c r="AB8" s="88">
        <f t="shared" si="6"/>
        <v>1</v>
      </c>
      <c r="AC8" s="88">
        <f t="shared" si="7"/>
        <v>11</v>
      </c>
      <c r="AD8" s="89">
        <f t="shared" si="8"/>
        <v>3.9090909090909092</v>
      </c>
      <c r="AE8" s="90">
        <f t="shared" si="9"/>
        <v>0</v>
      </c>
      <c r="AF8" s="91"/>
      <c r="AG8" s="92" t="str">
        <f t="shared" si="10"/>
        <v>З</v>
      </c>
      <c r="AH8" s="92" t="str">
        <f t="shared" si="11"/>
        <v/>
      </c>
      <c r="AI8" s="92">
        <f t="shared" si="12"/>
        <v>4</v>
      </c>
      <c r="AJ8" s="92">
        <f t="shared" si="13"/>
        <v>3</v>
      </c>
      <c r="AK8" s="92">
        <f t="shared" si="14"/>
        <v>4</v>
      </c>
      <c r="AL8" s="92">
        <f t="shared" si="15"/>
        <v>4</v>
      </c>
      <c r="AM8" s="92" t="str">
        <f t="shared" si="16"/>
        <v/>
      </c>
      <c r="AN8" s="92">
        <f t="shared" si="17"/>
        <v>5</v>
      </c>
      <c r="AO8" s="92">
        <f t="shared" si="18"/>
        <v>4</v>
      </c>
      <c r="AP8" s="92">
        <f t="shared" si="19"/>
        <v>3</v>
      </c>
      <c r="AQ8" s="92">
        <f t="shared" si="20"/>
        <v>4</v>
      </c>
      <c r="AR8" s="92">
        <f t="shared" si="21"/>
        <v>4</v>
      </c>
      <c r="AS8" s="92">
        <f t="shared" si="22"/>
        <v>4</v>
      </c>
      <c r="AT8" s="92">
        <f t="shared" si="23"/>
        <v>4</v>
      </c>
      <c r="AU8" s="92" t="str">
        <f t="shared" si="24"/>
        <v/>
      </c>
      <c r="AV8" s="92" t="str">
        <f t="shared" si="25"/>
        <v/>
      </c>
      <c r="AW8" s="87">
        <f t="shared" si="26"/>
        <v>1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336" t="s">
        <v>760</v>
      </c>
      <c r="E9" s="84">
        <v>2543</v>
      </c>
      <c r="F9" s="85" t="s">
        <v>511</v>
      </c>
      <c r="G9" s="85"/>
      <c r="H9" s="85">
        <v>3</v>
      </c>
      <c r="I9" s="85">
        <v>4</v>
      </c>
      <c r="J9" s="85">
        <v>3</v>
      </c>
      <c r="K9" s="85">
        <v>4</v>
      </c>
      <c r="L9" s="85"/>
      <c r="M9" s="85">
        <v>3</v>
      </c>
      <c r="N9" s="85">
        <v>4</v>
      </c>
      <c r="O9" s="85" t="s">
        <v>92</v>
      </c>
      <c r="P9" s="85">
        <v>4</v>
      </c>
      <c r="Q9" s="85">
        <v>5</v>
      </c>
      <c r="R9" s="85" t="s">
        <v>92</v>
      </c>
      <c r="S9" s="85">
        <v>3</v>
      </c>
      <c r="T9" s="85"/>
      <c r="U9" s="85"/>
      <c r="V9" s="87">
        <f t="shared" si="0"/>
        <v>2</v>
      </c>
      <c r="W9" s="88">
        <f t="shared" si="1"/>
        <v>0</v>
      </c>
      <c r="X9" s="88">
        <f t="shared" si="2"/>
        <v>0</v>
      </c>
      <c r="Y9" s="88">
        <f t="shared" si="3"/>
        <v>2</v>
      </c>
      <c r="Z9" s="88">
        <f t="shared" si="4"/>
        <v>4</v>
      </c>
      <c r="AA9" s="88">
        <f t="shared" si="5"/>
        <v>4</v>
      </c>
      <c r="AB9" s="88">
        <f t="shared" si="6"/>
        <v>1</v>
      </c>
      <c r="AC9" s="88">
        <f t="shared" si="7"/>
        <v>11</v>
      </c>
      <c r="AD9" s="89">
        <f t="shared" si="8"/>
        <v>3.3636363636363638</v>
      </c>
      <c r="AE9" s="90">
        <f t="shared" si="9"/>
        <v>0</v>
      </c>
      <c r="AF9" s="91"/>
      <c r="AG9" s="92" t="str">
        <f t="shared" si="10"/>
        <v>З</v>
      </c>
      <c r="AH9" s="92" t="str">
        <f t="shared" si="11"/>
        <v/>
      </c>
      <c r="AI9" s="92">
        <f t="shared" si="12"/>
        <v>3</v>
      </c>
      <c r="AJ9" s="92">
        <f t="shared" si="13"/>
        <v>4</v>
      </c>
      <c r="AK9" s="92">
        <f t="shared" si="14"/>
        <v>3</v>
      </c>
      <c r="AL9" s="92">
        <f t="shared" si="15"/>
        <v>4</v>
      </c>
      <c r="AM9" s="92" t="str">
        <f t="shared" si="16"/>
        <v/>
      </c>
      <c r="AN9" s="92">
        <f t="shared" si="17"/>
        <v>3</v>
      </c>
      <c r="AO9" s="92">
        <f t="shared" si="18"/>
        <v>4</v>
      </c>
      <c r="AP9" s="92">
        <f t="shared" si="19"/>
        <v>2</v>
      </c>
      <c r="AQ9" s="92">
        <f t="shared" si="20"/>
        <v>4</v>
      </c>
      <c r="AR9" s="92">
        <f t="shared" si="21"/>
        <v>5</v>
      </c>
      <c r="AS9" s="92">
        <f t="shared" si="22"/>
        <v>2</v>
      </c>
      <c r="AT9" s="92">
        <f t="shared" si="23"/>
        <v>3</v>
      </c>
      <c r="AU9" s="92" t="str">
        <f t="shared" si="24"/>
        <v/>
      </c>
      <c r="AV9" s="92" t="str">
        <f t="shared" si="25"/>
        <v/>
      </c>
      <c r="AW9" s="87">
        <f t="shared" si="26"/>
        <v>1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399999999999999" x14ac:dyDescent="0.3">
      <c r="A10" s="80">
        <v>5</v>
      </c>
      <c r="B10" s="81" t="s">
        <v>36</v>
      </c>
      <c r="C10" s="252" t="s">
        <v>37</v>
      </c>
      <c r="D10" s="253" t="s">
        <v>761</v>
      </c>
      <c r="E10" s="84">
        <v>2543</v>
      </c>
      <c r="F10" s="85" t="s">
        <v>511</v>
      </c>
      <c r="G10" s="85"/>
      <c r="H10" s="85">
        <v>3</v>
      </c>
      <c r="I10" s="85">
        <v>4</v>
      </c>
      <c r="J10" s="85">
        <v>3</v>
      </c>
      <c r="K10" s="85">
        <v>4</v>
      </c>
      <c r="L10" s="85"/>
      <c r="M10" s="85">
        <v>3</v>
      </c>
      <c r="N10" s="85">
        <v>3</v>
      </c>
      <c r="O10" s="85">
        <v>3</v>
      </c>
      <c r="P10" s="85">
        <v>3</v>
      </c>
      <c r="Q10" s="85">
        <v>5</v>
      </c>
      <c r="R10" s="85">
        <v>5</v>
      </c>
      <c r="S10" s="85">
        <v>3</v>
      </c>
      <c r="T10" s="85"/>
      <c r="U10" s="85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7</v>
      </c>
      <c r="AA10" s="88">
        <f t="shared" si="5"/>
        <v>2</v>
      </c>
      <c r="AB10" s="88">
        <f t="shared" si="6"/>
        <v>2</v>
      </c>
      <c r="AC10" s="88">
        <f t="shared" si="7"/>
        <v>11</v>
      </c>
      <c r="AD10" s="89">
        <f t="shared" si="8"/>
        <v>3.5454545454545454</v>
      </c>
      <c r="AE10" s="90">
        <f t="shared" si="9"/>
        <v>0</v>
      </c>
      <c r="AF10" s="91"/>
      <c r="AG10" s="92" t="str">
        <f t="shared" si="10"/>
        <v>З</v>
      </c>
      <c r="AH10" s="92" t="str">
        <f t="shared" si="11"/>
        <v/>
      </c>
      <c r="AI10" s="92">
        <f t="shared" si="12"/>
        <v>3</v>
      </c>
      <c r="AJ10" s="92">
        <f t="shared" si="13"/>
        <v>4</v>
      </c>
      <c r="AK10" s="92">
        <f t="shared" si="14"/>
        <v>3</v>
      </c>
      <c r="AL10" s="92">
        <f t="shared" si="15"/>
        <v>4</v>
      </c>
      <c r="AM10" s="92" t="str">
        <f t="shared" si="16"/>
        <v/>
      </c>
      <c r="AN10" s="92">
        <f t="shared" si="17"/>
        <v>3</v>
      </c>
      <c r="AO10" s="92">
        <f t="shared" si="18"/>
        <v>3</v>
      </c>
      <c r="AP10" s="92">
        <f t="shared" si="19"/>
        <v>3</v>
      </c>
      <c r="AQ10" s="92">
        <f t="shared" si="20"/>
        <v>3</v>
      </c>
      <c r="AR10" s="92">
        <f t="shared" si="21"/>
        <v>5</v>
      </c>
      <c r="AS10" s="92">
        <f t="shared" si="22"/>
        <v>5</v>
      </c>
      <c r="AT10" s="92">
        <f t="shared" si="23"/>
        <v>3</v>
      </c>
      <c r="AU10" s="92" t="str">
        <f t="shared" si="24"/>
        <v/>
      </c>
      <c r="AV10" s="92" t="str">
        <f t="shared" si="25"/>
        <v/>
      </c>
      <c r="AW10" s="87">
        <f t="shared" si="26"/>
        <v>1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399999999999999" x14ac:dyDescent="0.3">
      <c r="A11" s="80">
        <v>6</v>
      </c>
      <c r="B11" s="81" t="s">
        <v>36</v>
      </c>
      <c r="C11" s="252" t="s">
        <v>37</v>
      </c>
      <c r="D11" s="253" t="s">
        <v>762</v>
      </c>
      <c r="E11" s="84">
        <v>2543</v>
      </c>
      <c r="F11" s="85" t="s">
        <v>511</v>
      </c>
      <c r="G11" s="85"/>
      <c r="H11" s="85">
        <v>5</v>
      </c>
      <c r="I11" s="85">
        <v>5</v>
      </c>
      <c r="J11" s="85">
        <v>5</v>
      </c>
      <c r="K11" s="85">
        <v>5</v>
      </c>
      <c r="L11" s="85"/>
      <c r="M11" s="85">
        <v>5</v>
      </c>
      <c r="N11" s="85">
        <v>4</v>
      </c>
      <c r="O11" s="85">
        <v>4</v>
      </c>
      <c r="P11" s="85">
        <v>5</v>
      </c>
      <c r="Q11" s="85">
        <v>5</v>
      </c>
      <c r="R11" s="85">
        <v>5</v>
      </c>
      <c r="S11" s="85">
        <v>5</v>
      </c>
      <c r="T11" s="85"/>
      <c r="U11" s="85"/>
      <c r="V11" s="87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2</v>
      </c>
      <c r="AB11" s="98">
        <f t="shared" si="6"/>
        <v>9</v>
      </c>
      <c r="AC11" s="88">
        <f t="shared" si="7"/>
        <v>11</v>
      </c>
      <c r="AD11" s="89">
        <f t="shared" si="8"/>
        <v>4.8181818181818183</v>
      </c>
      <c r="AE11" s="99">
        <f t="shared" si="9"/>
        <v>0</v>
      </c>
      <c r="AG11" s="92" t="str">
        <f t="shared" si="10"/>
        <v>З</v>
      </c>
      <c r="AH11" s="92" t="str">
        <f t="shared" si="11"/>
        <v/>
      </c>
      <c r="AI11" s="92">
        <f t="shared" si="12"/>
        <v>5</v>
      </c>
      <c r="AJ11" s="92">
        <f t="shared" si="13"/>
        <v>5</v>
      </c>
      <c r="AK11" s="92">
        <f t="shared" si="14"/>
        <v>5</v>
      </c>
      <c r="AL11" s="92">
        <f t="shared" si="15"/>
        <v>5</v>
      </c>
      <c r="AM11" s="92" t="str">
        <f t="shared" si="16"/>
        <v/>
      </c>
      <c r="AN11" s="92">
        <f t="shared" si="17"/>
        <v>5</v>
      </c>
      <c r="AO11" s="92">
        <f t="shared" si="18"/>
        <v>4</v>
      </c>
      <c r="AP11" s="92">
        <f t="shared" si="19"/>
        <v>4</v>
      </c>
      <c r="AQ11" s="92">
        <f t="shared" si="20"/>
        <v>5</v>
      </c>
      <c r="AR11" s="92">
        <f t="shared" si="21"/>
        <v>5</v>
      </c>
      <c r="AS11" s="92">
        <f t="shared" si="22"/>
        <v>5</v>
      </c>
      <c r="AT11" s="92">
        <f t="shared" si="23"/>
        <v>5</v>
      </c>
      <c r="AU11" s="92" t="str">
        <f t="shared" si="24"/>
        <v/>
      </c>
      <c r="AV11" s="92" t="str">
        <f t="shared" si="25"/>
        <v/>
      </c>
      <c r="AW11" s="87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37</v>
      </c>
      <c r="D12" s="253" t="s">
        <v>763</v>
      </c>
      <c r="E12" s="84">
        <v>2543</v>
      </c>
      <c r="F12" s="85" t="s">
        <v>511</v>
      </c>
      <c r="G12" s="85"/>
      <c r="H12" s="85">
        <v>3</v>
      </c>
      <c r="I12" s="85">
        <v>5</v>
      </c>
      <c r="J12" s="85">
        <v>3</v>
      </c>
      <c r="K12" s="85">
        <v>5</v>
      </c>
      <c r="L12" s="85"/>
      <c r="M12" s="85">
        <v>4</v>
      </c>
      <c r="N12" s="85">
        <v>4</v>
      </c>
      <c r="O12" s="85">
        <v>4</v>
      </c>
      <c r="P12" s="85">
        <v>4</v>
      </c>
      <c r="Q12" s="85">
        <v>5</v>
      </c>
      <c r="R12" s="85">
        <v>4</v>
      </c>
      <c r="S12" s="85">
        <v>3</v>
      </c>
      <c r="T12" s="85"/>
      <c r="U12" s="85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3</v>
      </c>
      <c r="AA12" s="88">
        <f t="shared" si="5"/>
        <v>5</v>
      </c>
      <c r="AB12" s="88">
        <f t="shared" si="6"/>
        <v>3</v>
      </c>
      <c r="AC12" s="88">
        <f t="shared" si="7"/>
        <v>11</v>
      </c>
      <c r="AD12" s="89">
        <f t="shared" si="8"/>
        <v>4</v>
      </c>
      <c r="AE12" s="90">
        <f t="shared" si="9"/>
        <v>0</v>
      </c>
      <c r="AF12" s="91"/>
      <c r="AG12" s="92" t="str">
        <f t="shared" si="10"/>
        <v>З</v>
      </c>
      <c r="AH12" s="92" t="str">
        <f t="shared" si="11"/>
        <v/>
      </c>
      <c r="AI12" s="92">
        <f t="shared" si="12"/>
        <v>3</v>
      </c>
      <c r="AJ12" s="92">
        <f t="shared" si="13"/>
        <v>5</v>
      </c>
      <c r="AK12" s="92">
        <f t="shared" si="14"/>
        <v>3</v>
      </c>
      <c r="AL12" s="92">
        <f t="shared" si="15"/>
        <v>5</v>
      </c>
      <c r="AM12" s="92" t="str">
        <f t="shared" si="16"/>
        <v/>
      </c>
      <c r="AN12" s="92">
        <f t="shared" si="17"/>
        <v>4</v>
      </c>
      <c r="AO12" s="92">
        <f t="shared" si="18"/>
        <v>4</v>
      </c>
      <c r="AP12" s="92">
        <f t="shared" si="19"/>
        <v>4</v>
      </c>
      <c r="AQ12" s="92">
        <f t="shared" si="20"/>
        <v>4</v>
      </c>
      <c r="AR12" s="92">
        <f t="shared" si="21"/>
        <v>5</v>
      </c>
      <c r="AS12" s="92">
        <f t="shared" si="22"/>
        <v>4</v>
      </c>
      <c r="AT12" s="92">
        <f t="shared" si="23"/>
        <v>3</v>
      </c>
      <c r="AU12" s="92" t="str">
        <f t="shared" si="24"/>
        <v/>
      </c>
      <c r="AV12" s="92" t="str">
        <f t="shared" si="25"/>
        <v/>
      </c>
      <c r="AW12" s="87">
        <f t="shared" si="26"/>
        <v>1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399999999999999" x14ac:dyDescent="0.3">
      <c r="A13" s="80">
        <v>8</v>
      </c>
      <c r="B13" s="81" t="s">
        <v>36</v>
      </c>
      <c r="C13" s="252" t="s">
        <v>52</v>
      </c>
      <c r="D13" s="253" t="s">
        <v>764</v>
      </c>
      <c r="E13" s="84">
        <v>2543</v>
      </c>
      <c r="F13" s="85" t="s">
        <v>511</v>
      </c>
      <c r="G13" s="85"/>
      <c r="H13" s="85">
        <v>5</v>
      </c>
      <c r="I13" s="85">
        <v>4</v>
      </c>
      <c r="J13" s="85">
        <v>5</v>
      </c>
      <c r="K13" s="85">
        <v>5</v>
      </c>
      <c r="L13" s="85"/>
      <c r="M13" s="85">
        <v>4</v>
      </c>
      <c r="N13" s="85">
        <v>5</v>
      </c>
      <c r="O13" s="85">
        <v>5</v>
      </c>
      <c r="P13" s="85">
        <v>5</v>
      </c>
      <c r="Q13" s="85">
        <v>5</v>
      </c>
      <c r="R13" s="85">
        <v>5</v>
      </c>
      <c r="S13" s="85">
        <v>5</v>
      </c>
      <c r="T13" s="85"/>
      <c r="U13" s="85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2</v>
      </c>
      <c r="AB13" s="88">
        <f t="shared" si="6"/>
        <v>9</v>
      </c>
      <c r="AC13" s="88">
        <f t="shared" si="7"/>
        <v>11</v>
      </c>
      <c r="AD13" s="89">
        <f t="shared" si="8"/>
        <v>4.8181818181818183</v>
      </c>
      <c r="AE13" s="90">
        <f t="shared" si="9"/>
        <v>0</v>
      </c>
      <c r="AF13" s="91"/>
      <c r="AG13" s="92" t="str">
        <f t="shared" si="10"/>
        <v>З</v>
      </c>
      <c r="AH13" s="92" t="str">
        <f t="shared" si="11"/>
        <v/>
      </c>
      <c r="AI13" s="92">
        <f t="shared" si="12"/>
        <v>5</v>
      </c>
      <c r="AJ13" s="92">
        <f t="shared" si="13"/>
        <v>4</v>
      </c>
      <c r="AK13" s="92">
        <f t="shared" si="14"/>
        <v>5</v>
      </c>
      <c r="AL13" s="92">
        <f t="shared" si="15"/>
        <v>5</v>
      </c>
      <c r="AM13" s="92" t="str">
        <f t="shared" si="16"/>
        <v/>
      </c>
      <c r="AN13" s="92">
        <f t="shared" si="17"/>
        <v>4</v>
      </c>
      <c r="AO13" s="92">
        <f t="shared" si="18"/>
        <v>5</v>
      </c>
      <c r="AP13" s="92">
        <f t="shared" si="19"/>
        <v>5</v>
      </c>
      <c r="AQ13" s="92">
        <f t="shared" si="20"/>
        <v>5</v>
      </c>
      <c r="AR13" s="92">
        <f t="shared" si="21"/>
        <v>5</v>
      </c>
      <c r="AS13" s="92">
        <f t="shared" si="22"/>
        <v>5</v>
      </c>
      <c r="AT13" s="92">
        <f t="shared" si="23"/>
        <v>5</v>
      </c>
      <c r="AU13" s="92" t="str">
        <f t="shared" si="24"/>
        <v/>
      </c>
      <c r="AV13" s="92" t="str">
        <f t="shared" si="25"/>
        <v/>
      </c>
      <c r="AW13" s="87">
        <f t="shared" si="26"/>
        <v>1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399999999999999" x14ac:dyDescent="0.3">
      <c r="A14" s="80">
        <v>9</v>
      </c>
      <c r="B14" s="248"/>
      <c r="C14" s="252" t="s">
        <v>37</v>
      </c>
      <c r="D14" s="253" t="s">
        <v>765</v>
      </c>
      <c r="E14" s="84">
        <v>2543</v>
      </c>
      <c r="F14" s="85" t="s">
        <v>511</v>
      </c>
      <c r="G14" s="85"/>
      <c r="H14" s="85">
        <v>3</v>
      </c>
      <c r="I14" s="85">
        <v>4</v>
      </c>
      <c r="J14" s="85">
        <v>4</v>
      </c>
      <c r="K14" s="85">
        <v>4</v>
      </c>
      <c r="L14" s="85"/>
      <c r="M14" s="85">
        <v>5</v>
      </c>
      <c r="N14" s="85">
        <v>4</v>
      </c>
      <c r="O14" s="85">
        <v>3</v>
      </c>
      <c r="P14" s="85">
        <v>3</v>
      </c>
      <c r="Q14" s="85">
        <v>4</v>
      </c>
      <c r="R14" s="85">
        <v>4</v>
      </c>
      <c r="S14" s="85">
        <v>3</v>
      </c>
      <c r="T14" s="85"/>
      <c r="U14" s="85"/>
      <c r="V14" s="103">
        <f t="shared" si="0"/>
        <v>3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4</v>
      </c>
      <c r="AA14" s="104">
        <f t="shared" si="5"/>
        <v>6</v>
      </c>
      <c r="AB14" s="104">
        <f t="shared" si="6"/>
        <v>1</v>
      </c>
      <c r="AC14" s="104">
        <f t="shared" si="7"/>
        <v>11</v>
      </c>
      <c r="AD14" s="105">
        <f t="shared" si="8"/>
        <v>3.7272727272727271</v>
      </c>
      <c r="AE14" s="106">
        <f t="shared" si="9"/>
        <v>0</v>
      </c>
      <c r="AF14" s="31"/>
      <c r="AG14" s="92" t="str">
        <f t="shared" si="10"/>
        <v>З</v>
      </c>
      <c r="AH14" s="92" t="str">
        <f t="shared" si="11"/>
        <v/>
      </c>
      <c r="AI14" s="92">
        <f t="shared" si="12"/>
        <v>3</v>
      </c>
      <c r="AJ14" s="92">
        <f t="shared" si="13"/>
        <v>4</v>
      </c>
      <c r="AK14" s="92">
        <f t="shared" si="14"/>
        <v>4</v>
      </c>
      <c r="AL14" s="92">
        <f t="shared" si="15"/>
        <v>4</v>
      </c>
      <c r="AM14" s="92" t="str">
        <f t="shared" si="16"/>
        <v/>
      </c>
      <c r="AN14" s="92">
        <f t="shared" si="17"/>
        <v>5</v>
      </c>
      <c r="AO14" s="92">
        <f t="shared" si="18"/>
        <v>4</v>
      </c>
      <c r="AP14" s="92">
        <f t="shared" si="19"/>
        <v>3</v>
      </c>
      <c r="AQ14" s="92">
        <f t="shared" si="20"/>
        <v>3</v>
      </c>
      <c r="AR14" s="92">
        <f t="shared" si="21"/>
        <v>4</v>
      </c>
      <c r="AS14" s="92">
        <f t="shared" si="22"/>
        <v>4</v>
      </c>
      <c r="AT14" s="92">
        <f t="shared" si="23"/>
        <v>3</v>
      </c>
      <c r="AU14" s="92" t="str">
        <f t="shared" si="24"/>
        <v/>
      </c>
      <c r="AV14" s="92" t="str">
        <f t="shared" si="25"/>
        <v/>
      </c>
      <c r="AW14" s="87">
        <f t="shared" si="26"/>
        <v>1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399999999999999" x14ac:dyDescent="0.3">
      <c r="A15" s="80">
        <v>10</v>
      </c>
      <c r="B15" s="248"/>
      <c r="C15" s="252" t="s">
        <v>37</v>
      </c>
      <c r="D15" s="253" t="s">
        <v>766</v>
      </c>
      <c r="E15" s="84">
        <v>2543</v>
      </c>
      <c r="F15" s="85" t="s">
        <v>511</v>
      </c>
      <c r="G15" s="85"/>
      <c r="H15" s="85">
        <v>4</v>
      </c>
      <c r="I15" s="85">
        <v>3</v>
      </c>
      <c r="J15" s="85">
        <v>3</v>
      </c>
      <c r="K15" s="85">
        <v>4</v>
      </c>
      <c r="L15" s="85"/>
      <c r="M15" s="85">
        <v>3</v>
      </c>
      <c r="N15" s="85">
        <v>3</v>
      </c>
      <c r="O15" s="85">
        <v>3</v>
      </c>
      <c r="P15" s="85">
        <v>4</v>
      </c>
      <c r="Q15" s="85">
        <v>5</v>
      </c>
      <c r="R15" s="85">
        <v>3</v>
      </c>
      <c r="S15" s="85">
        <v>3</v>
      </c>
      <c r="T15" s="85"/>
      <c r="U15" s="85"/>
      <c r="V15" s="103">
        <f t="shared" si="0"/>
        <v>3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7</v>
      </c>
      <c r="AA15" s="104">
        <f t="shared" si="5"/>
        <v>3</v>
      </c>
      <c r="AB15" s="104">
        <f t="shared" si="6"/>
        <v>1</v>
      </c>
      <c r="AC15" s="104">
        <f t="shared" si="7"/>
        <v>11</v>
      </c>
      <c r="AD15" s="105">
        <f t="shared" si="8"/>
        <v>3.4545454545454546</v>
      </c>
      <c r="AE15" s="106">
        <f t="shared" si="9"/>
        <v>0</v>
      </c>
      <c r="AF15" s="31"/>
      <c r="AG15" s="92" t="str">
        <f t="shared" si="10"/>
        <v>З</v>
      </c>
      <c r="AH15" s="92" t="str">
        <f t="shared" si="11"/>
        <v/>
      </c>
      <c r="AI15" s="92">
        <f t="shared" si="12"/>
        <v>4</v>
      </c>
      <c r="AJ15" s="92">
        <f t="shared" si="13"/>
        <v>3</v>
      </c>
      <c r="AK15" s="92">
        <f t="shared" si="14"/>
        <v>3</v>
      </c>
      <c r="AL15" s="92">
        <f t="shared" si="15"/>
        <v>4</v>
      </c>
      <c r="AM15" s="92" t="str">
        <f t="shared" si="16"/>
        <v/>
      </c>
      <c r="AN15" s="92">
        <f t="shared" si="17"/>
        <v>3</v>
      </c>
      <c r="AO15" s="92">
        <f t="shared" si="18"/>
        <v>3</v>
      </c>
      <c r="AP15" s="92">
        <f t="shared" si="19"/>
        <v>3</v>
      </c>
      <c r="AQ15" s="92">
        <f t="shared" si="20"/>
        <v>4</v>
      </c>
      <c r="AR15" s="92">
        <f t="shared" si="21"/>
        <v>5</v>
      </c>
      <c r="AS15" s="92">
        <f t="shared" si="22"/>
        <v>3</v>
      </c>
      <c r="AT15" s="92">
        <f t="shared" si="23"/>
        <v>3</v>
      </c>
      <c r="AU15" s="92" t="str">
        <f t="shared" si="24"/>
        <v/>
      </c>
      <c r="AV15" s="92" t="str">
        <f t="shared" si="25"/>
        <v/>
      </c>
      <c r="AW15" s="87">
        <f t="shared" si="26"/>
        <v>1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399999999999999" x14ac:dyDescent="0.3">
      <c r="A16" s="80">
        <v>11</v>
      </c>
      <c r="B16" s="248"/>
      <c r="C16" s="252" t="s">
        <v>37</v>
      </c>
      <c r="D16" s="253" t="s">
        <v>767</v>
      </c>
      <c r="E16" s="84">
        <v>2543</v>
      </c>
      <c r="F16" s="85" t="s">
        <v>511</v>
      </c>
      <c r="G16" s="85"/>
      <c r="H16" s="85">
        <v>5</v>
      </c>
      <c r="I16" s="85">
        <v>5</v>
      </c>
      <c r="J16" s="85">
        <v>4</v>
      </c>
      <c r="K16" s="85">
        <v>5</v>
      </c>
      <c r="L16" s="85"/>
      <c r="M16" s="85">
        <v>4</v>
      </c>
      <c r="N16" s="85">
        <v>4</v>
      </c>
      <c r="O16" s="85">
        <v>5</v>
      </c>
      <c r="P16" s="85">
        <v>5</v>
      </c>
      <c r="Q16" s="85">
        <v>4</v>
      </c>
      <c r="R16" s="85">
        <v>4</v>
      </c>
      <c r="S16" s="85">
        <v>5</v>
      </c>
      <c r="T16" s="85"/>
      <c r="U16" s="85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5</v>
      </c>
      <c r="AB16" s="104">
        <f t="shared" si="6"/>
        <v>6</v>
      </c>
      <c r="AC16" s="104">
        <f t="shared" si="7"/>
        <v>11</v>
      </c>
      <c r="AD16" s="105">
        <f t="shared" si="8"/>
        <v>4.5454545454545459</v>
      </c>
      <c r="AE16" s="106">
        <f t="shared" si="9"/>
        <v>0</v>
      </c>
      <c r="AF16" s="31"/>
      <c r="AG16" s="92" t="str">
        <f t="shared" si="10"/>
        <v>З</v>
      </c>
      <c r="AH16" s="92" t="str">
        <f t="shared" si="11"/>
        <v/>
      </c>
      <c r="AI16" s="92">
        <f t="shared" si="12"/>
        <v>5</v>
      </c>
      <c r="AJ16" s="92">
        <f t="shared" si="13"/>
        <v>5</v>
      </c>
      <c r="AK16" s="92">
        <f t="shared" si="14"/>
        <v>4</v>
      </c>
      <c r="AL16" s="92">
        <f t="shared" si="15"/>
        <v>5</v>
      </c>
      <c r="AM16" s="92" t="str">
        <f t="shared" si="16"/>
        <v/>
      </c>
      <c r="AN16" s="92">
        <f t="shared" si="17"/>
        <v>4</v>
      </c>
      <c r="AO16" s="92">
        <f t="shared" si="18"/>
        <v>4</v>
      </c>
      <c r="AP16" s="92">
        <f t="shared" si="19"/>
        <v>5</v>
      </c>
      <c r="AQ16" s="92">
        <f t="shared" si="20"/>
        <v>5</v>
      </c>
      <c r="AR16" s="92">
        <f t="shared" si="21"/>
        <v>4</v>
      </c>
      <c r="AS16" s="92">
        <f t="shared" si="22"/>
        <v>4</v>
      </c>
      <c r="AT16" s="92">
        <f t="shared" si="23"/>
        <v>5</v>
      </c>
      <c r="AU16" s="92" t="str">
        <f t="shared" si="24"/>
        <v/>
      </c>
      <c r="AV16" s="92" t="str">
        <f t="shared" si="25"/>
        <v/>
      </c>
      <c r="AW16" s="87">
        <f t="shared" si="26"/>
        <v>1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399999999999999" x14ac:dyDescent="0.3">
      <c r="A17" s="80">
        <v>12</v>
      </c>
      <c r="B17" s="251"/>
      <c r="C17" s="252" t="s">
        <v>52</v>
      </c>
      <c r="D17" s="253" t="s">
        <v>768</v>
      </c>
      <c r="E17" s="84">
        <v>2543</v>
      </c>
      <c r="F17" s="85" t="s">
        <v>511</v>
      </c>
      <c r="G17" s="85"/>
      <c r="H17" s="85">
        <v>5</v>
      </c>
      <c r="I17" s="85">
        <v>4</v>
      </c>
      <c r="J17" s="85">
        <v>5</v>
      </c>
      <c r="K17" s="85">
        <v>5</v>
      </c>
      <c r="L17" s="85"/>
      <c r="M17" s="85">
        <v>5</v>
      </c>
      <c r="N17" s="85">
        <v>5</v>
      </c>
      <c r="O17" s="85">
        <v>5</v>
      </c>
      <c r="P17" s="85">
        <v>5</v>
      </c>
      <c r="Q17" s="85">
        <v>5</v>
      </c>
      <c r="R17" s="85">
        <v>5</v>
      </c>
      <c r="S17" s="85">
        <v>4</v>
      </c>
      <c r="T17" s="85"/>
      <c r="U17" s="85"/>
      <c r="V17" s="103">
        <f t="shared" si="0"/>
        <v>4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2</v>
      </c>
      <c r="AB17" s="104">
        <f t="shared" si="6"/>
        <v>9</v>
      </c>
      <c r="AC17" s="104">
        <f t="shared" si="7"/>
        <v>11</v>
      </c>
      <c r="AD17" s="105">
        <f t="shared" si="8"/>
        <v>4.8181818181818183</v>
      </c>
      <c r="AE17" s="106">
        <f t="shared" si="9"/>
        <v>0</v>
      </c>
      <c r="AF17" s="31"/>
      <c r="AG17" s="92" t="str">
        <f t="shared" si="10"/>
        <v>З</v>
      </c>
      <c r="AH17" s="92" t="str">
        <f t="shared" si="11"/>
        <v/>
      </c>
      <c r="AI17" s="92">
        <f t="shared" si="12"/>
        <v>5</v>
      </c>
      <c r="AJ17" s="92">
        <f t="shared" si="13"/>
        <v>4</v>
      </c>
      <c r="AK17" s="92">
        <f t="shared" si="14"/>
        <v>5</v>
      </c>
      <c r="AL17" s="92">
        <f t="shared" si="15"/>
        <v>5</v>
      </c>
      <c r="AM17" s="92" t="str">
        <f t="shared" si="16"/>
        <v/>
      </c>
      <c r="AN17" s="92">
        <f t="shared" si="17"/>
        <v>5</v>
      </c>
      <c r="AO17" s="92">
        <f t="shared" si="18"/>
        <v>5</v>
      </c>
      <c r="AP17" s="92">
        <f t="shared" si="19"/>
        <v>5</v>
      </c>
      <c r="AQ17" s="92">
        <f t="shared" si="20"/>
        <v>5</v>
      </c>
      <c r="AR17" s="92">
        <f t="shared" si="21"/>
        <v>5</v>
      </c>
      <c r="AS17" s="92">
        <f t="shared" si="22"/>
        <v>5</v>
      </c>
      <c r="AT17" s="92">
        <f t="shared" si="23"/>
        <v>4</v>
      </c>
      <c r="AU17" s="92" t="str">
        <f t="shared" si="24"/>
        <v/>
      </c>
      <c r="AV17" s="92" t="str">
        <f t="shared" si="25"/>
        <v/>
      </c>
      <c r="AW17" s="87">
        <f t="shared" si="26"/>
        <v>1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399999999999999" x14ac:dyDescent="0.3">
      <c r="A18" s="80">
        <v>13</v>
      </c>
      <c r="B18" s="199"/>
      <c r="C18" s="252" t="s">
        <v>37</v>
      </c>
      <c r="D18" s="336" t="s">
        <v>769</v>
      </c>
      <c r="E18" s="84">
        <v>2543</v>
      </c>
      <c r="F18" s="85" t="s">
        <v>511</v>
      </c>
      <c r="G18" s="85"/>
      <c r="H18" s="85">
        <v>3</v>
      </c>
      <c r="I18" s="85" t="s">
        <v>41</v>
      </c>
      <c r="J18" s="85">
        <v>4</v>
      </c>
      <c r="K18" s="85">
        <v>4</v>
      </c>
      <c r="L18" s="85"/>
      <c r="M18" s="85">
        <v>4</v>
      </c>
      <c r="N18" s="85">
        <v>3</v>
      </c>
      <c r="O18" s="85" t="s">
        <v>92</v>
      </c>
      <c r="P18" s="85">
        <v>3</v>
      </c>
      <c r="Q18" s="85">
        <v>5</v>
      </c>
      <c r="R18" s="85">
        <v>4</v>
      </c>
      <c r="S18" s="85">
        <v>4</v>
      </c>
      <c r="T18" s="85"/>
      <c r="U18" s="85"/>
      <c r="V18" s="103">
        <f t="shared" si="0"/>
        <v>2</v>
      </c>
      <c r="W18" s="104">
        <f t="shared" si="1"/>
        <v>0</v>
      </c>
      <c r="X18" s="104">
        <f t="shared" si="27"/>
        <v>0</v>
      </c>
      <c r="Y18" s="104">
        <f t="shared" si="3"/>
        <v>1</v>
      </c>
      <c r="Z18" s="104">
        <f t="shared" si="4"/>
        <v>3</v>
      </c>
      <c r="AA18" s="104">
        <f t="shared" si="5"/>
        <v>5</v>
      </c>
      <c r="AB18" s="104">
        <f t="shared" si="6"/>
        <v>1</v>
      </c>
      <c r="AC18" s="104">
        <f t="shared" si="7"/>
        <v>10</v>
      </c>
      <c r="AD18" s="105">
        <f t="shared" si="8"/>
        <v>3.6</v>
      </c>
      <c r="AE18" s="106">
        <f t="shared" si="9"/>
        <v>0</v>
      </c>
      <c r="AF18" s="31"/>
      <c r="AG18" s="92" t="str">
        <f t="shared" si="10"/>
        <v>З</v>
      </c>
      <c r="AH18" s="92" t="str">
        <f t="shared" si="11"/>
        <v/>
      </c>
      <c r="AI18" s="92">
        <f t="shared" si="12"/>
        <v>3</v>
      </c>
      <c r="AJ18" s="92" t="str">
        <f t="shared" si="13"/>
        <v>а</v>
      </c>
      <c r="AK18" s="92">
        <f t="shared" si="14"/>
        <v>4</v>
      </c>
      <c r="AL18" s="92">
        <f t="shared" si="15"/>
        <v>4</v>
      </c>
      <c r="AM18" s="92" t="str">
        <f t="shared" si="16"/>
        <v/>
      </c>
      <c r="AN18" s="92">
        <f t="shared" si="17"/>
        <v>4</v>
      </c>
      <c r="AO18" s="92">
        <f t="shared" si="18"/>
        <v>3</v>
      </c>
      <c r="AP18" s="92">
        <f t="shared" si="19"/>
        <v>2</v>
      </c>
      <c r="AQ18" s="92">
        <f t="shared" si="20"/>
        <v>3</v>
      </c>
      <c r="AR18" s="92">
        <f t="shared" si="21"/>
        <v>5</v>
      </c>
      <c r="AS18" s="92">
        <f t="shared" si="22"/>
        <v>4</v>
      </c>
      <c r="AT18" s="92">
        <f t="shared" si="23"/>
        <v>4</v>
      </c>
      <c r="AU18" s="92" t="str">
        <f t="shared" si="24"/>
        <v/>
      </c>
      <c r="AV18" s="92" t="str">
        <f t="shared" si="25"/>
        <v/>
      </c>
      <c r="AW18" s="87">
        <f t="shared" si="26"/>
        <v>1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399999999999999" x14ac:dyDescent="0.3">
      <c r="A19" s="80">
        <v>14</v>
      </c>
      <c r="B19" s="199"/>
      <c r="C19" s="252" t="s">
        <v>37</v>
      </c>
      <c r="D19" s="253" t="s">
        <v>770</v>
      </c>
      <c r="E19" s="84">
        <v>2543</v>
      </c>
      <c r="F19" s="85" t="s">
        <v>511</v>
      </c>
      <c r="G19" s="85"/>
      <c r="H19" s="85">
        <v>3</v>
      </c>
      <c r="I19" s="85">
        <v>4</v>
      </c>
      <c r="J19" s="85">
        <v>4</v>
      </c>
      <c r="K19" s="85">
        <v>3</v>
      </c>
      <c r="L19" s="85"/>
      <c r="M19" s="85">
        <v>3</v>
      </c>
      <c r="N19" s="85">
        <v>4</v>
      </c>
      <c r="O19" s="85">
        <v>3</v>
      </c>
      <c r="P19" s="85">
        <v>4</v>
      </c>
      <c r="Q19" s="85">
        <v>4</v>
      </c>
      <c r="R19" s="85">
        <v>4</v>
      </c>
      <c r="S19" s="85">
        <v>5</v>
      </c>
      <c r="T19" s="85"/>
      <c r="U19" s="85"/>
      <c r="V19" s="103">
        <f t="shared" si="0"/>
        <v>3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4</v>
      </c>
      <c r="AA19" s="104">
        <f t="shared" si="5"/>
        <v>6</v>
      </c>
      <c r="AB19" s="104">
        <f t="shared" si="6"/>
        <v>1</v>
      </c>
      <c r="AC19" s="104">
        <f t="shared" si="7"/>
        <v>11</v>
      </c>
      <c r="AD19" s="105">
        <f t="shared" si="8"/>
        <v>3.7272727272727271</v>
      </c>
      <c r="AE19" s="106">
        <f t="shared" si="9"/>
        <v>0</v>
      </c>
      <c r="AF19" s="31"/>
      <c r="AG19" s="92" t="str">
        <f t="shared" si="10"/>
        <v>З</v>
      </c>
      <c r="AH19" s="92" t="str">
        <f t="shared" si="11"/>
        <v/>
      </c>
      <c r="AI19" s="92">
        <f t="shared" si="12"/>
        <v>3</v>
      </c>
      <c r="AJ19" s="92">
        <f t="shared" si="13"/>
        <v>4</v>
      </c>
      <c r="AK19" s="92">
        <f t="shared" si="14"/>
        <v>4</v>
      </c>
      <c r="AL19" s="92">
        <f t="shared" si="15"/>
        <v>3</v>
      </c>
      <c r="AM19" s="92" t="str">
        <f t="shared" si="16"/>
        <v/>
      </c>
      <c r="AN19" s="92">
        <f t="shared" si="17"/>
        <v>3</v>
      </c>
      <c r="AO19" s="92">
        <f t="shared" si="18"/>
        <v>4</v>
      </c>
      <c r="AP19" s="92">
        <f t="shared" si="19"/>
        <v>3</v>
      </c>
      <c r="AQ19" s="92">
        <f t="shared" si="20"/>
        <v>4</v>
      </c>
      <c r="AR19" s="92">
        <f t="shared" si="21"/>
        <v>4</v>
      </c>
      <c r="AS19" s="92">
        <f t="shared" si="22"/>
        <v>4</v>
      </c>
      <c r="AT19" s="92">
        <f t="shared" si="23"/>
        <v>5</v>
      </c>
      <c r="AU19" s="92" t="str">
        <f t="shared" si="24"/>
        <v/>
      </c>
      <c r="AV19" s="92" t="str">
        <f t="shared" si="25"/>
        <v/>
      </c>
      <c r="AW19" s="87">
        <f t="shared" si="26"/>
        <v>1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399999999999999" x14ac:dyDescent="0.3">
      <c r="A20" s="80">
        <v>15</v>
      </c>
      <c r="B20" s="199"/>
      <c r="C20" s="252" t="s">
        <v>37</v>
      </c>
      <c r="D20" s="253" t="s">
        <v>771</v>
      </c>
      <c r="E20" s="84">
        <v>2543</v>
      </c>
      <c r="F20" s="85" t="s">
        <v>511</v>
      </c>
      <c r="G20" s="85"/>
      <c r="H20" s="85">
        <v>4</v>
      </c>
      <c r="I20" s="85">
        <v>5</v>
      </c>
      <c r="J20" s="85">
        <v>4</v>
      </c>
      <c r="K20" s="85">
        <v>4</v>
      </c>
      <c r="L20" s="85"/>
      <c r="M20" s="85">
        <v>3</v>
      </c>
      <c r="N20" s="85">
        <v>3</v>
      </c>
      <c r="O20" s="85">
        <v>3</v>
      </c>
      <c r="P20" s="85">
        <v>4</v>
      </c>
      <c r="Q20" s="85">
        <v>4</v>
      </c>
      <c r="R20" s="85">
        <v>4</v>
      </c>
      <c r="S20" s="85">
        <v>4</v>
      </c>
      <c r="T20" s="85"/>
      <c r="U20" s="85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3</v>
      </c>
      <c r="AA20" s="104">
        <f t="shared" si="5"/>
        <v>7</v>
      </c>
      <c r="AB20" s="104">
        <f t="shared" si="6"/>
        <v>1</v>
      </c>
      <c r="AC20" s="104">
        <f t="shared" si="7"/>
        <v>11</v>
      </c>
      <c r="AD20" s="105">
        <f t="shared" si="8"/>
        <v>3.8181818181818183</v>
      </c>
      <c r="AE20" s="106">
        <f t="shared" si="9"/>
        <v>0</v>
      </c>
      <c r="AF20" s="31"/>
      <c r="AG20" s="92" t="str">
        <f t="shared" si="10"/>
        <v>З</v>
      </c>
      <c r="AH20" s="92" t="str">
        <f t="shared" si="11"/>
        <v/>
      </c>
      <c r="AI20" s="92">
        <f t="shared" si="12"/>
        <v>4</v>
      </c>
      <c r="AJ20" s="92">
        <f t="shared" si="13"/>
        <v>5</v>
      </c>
      <c r="AK20" s="92">
        <f t="shared" si="14"/>
        <v>4</v>
      </c>
      <c r="AL20" s="92">
        <f t="shared" si="15"/>
        <v>4</v>
      </c>
      <c r="AM20" s="92" t="str">
        <f t="shared" si="16"/>
        <v/>
      </c>
      <c r="AN20" s="92">
        <f t="shared" si="17"/>
        <v>3</v>
      </c>
      <c r="AO20" s="92">
        <f t="shared" si="18"/>
        <v>3</v>
      </c>
      <c r="AP20" s="92">
        <f t="shared" si="19"/>
        <v>3</v>
      </c>
      <c r="AQ20" s="92">
        <f t="shared" si="20"/>
        <v>4</v>
      </c>
      <c r="AR20" s="92">
        <f t="shared" si="21"/>
        <v>4</v>
      </c>
      <c r="AS20" s="92">
        <f t="shared" si="22"/>
        <v>4</v>
      </c>
      <c r="AT20" s="92">
        <f t="shared" si="23"/>
        <v>4</v>
      </c>
      <c r="AU20" s="92" t="str">
        <f t="shared" si="24"/>
        <v/>
      </c>
      <c r="AV20" s="92" t="str">
        <f t="shared" si="25"/>
        <v/>
      </c>
      <c r="AW20" s="87">
        <f t="shared" si="26"/>
        <v>1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399999999999999" x14ac:dyDescent="0.3">
      <c r="A21" s="80">
        <v>16</v>
      </c>
      <c r="B21" s="199"/>
      <c r="C21" s="252" t="s">
        <v>37</v>
      </c>
      <c r="D21" s="253" t="s">
        <v>772</v>
      </c>
      <c r="E21" s="84">
        <v>2543</v>
      </c>
      <c r="F21" s="85" t="s">
        <v>511</v>
      </c>
      <c r="G21" s="85"/>
      <c r="H21" s="85">
        <v>3</v>
      </c>
      <c r="I21" s="85">
        <v>4</v>
      </c>
      <c r="J21" s="85">
        <v>4</v>
      </c>
      <c r="K21" s="85">
        <v>5</v>
      </c>
      <c r="L21" s="85"/>
      <c r="M21" s="85">
        <v>4</v>
      </c>
      <c r="N21" s="85">
        <v>4</v>
      </c>
      <c r="O21" s="85">
        <v>3</v>
      </c>
      <c r="P21" s="85">
        <v>4</v>
      </c>
      <c r="Q21" s="85">
        <v>4</v>
      </c>
      <c r="R21" s="85">
        <v>3</v>
      </c>
      <c r="S21" s="85">
        <v>5</v>
      </c>
      <c r="T21" s="85"/>
      <c r="U21" s="85"/>
      <c r="V21" s="103">
        <f t="shared" si="0"/>
        <v>3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3</v>
      </c>
      <c r="AA21" s="104">
        <f t="shared" si="5"/>
        <v>6</v>
      </c>
      <c r="AB21" s="104">
        <f t="shared" si="6"/>
        <v>2</v>
      </c>
      <c r="AC21" s="104">
        <f t="shared" si="7"/>
        <v>11</v>
      </c>
      <c r="AD21" s="105">
        <f t="shared" si="8"/>
        <v>3.9090909090909092</v>
      </c>
      <c r="AE21" s="106">
        <f t="shared" si="9"/>
        <v>0</v>
      </c>
      <c r="AF21" s="31"/>
      <c r="AG21" s="92" t="str">
        <f t="shared" si="10"/>
        <v>З</v>
      </c>
      <c r="AH21" s="92" t="str">
        <f t="shared" si="11"/>
        <v/>
      </c>
      <c r="AI21" s="92">
        <f t="shared" si="12"/>
        <v>3</v>
      </c>
      <c r="AJ21" s="92">
        <f t="shared" si="13"/>
        <v>4</v>
      </c>
      <c r="AK21" s="92">
        <f t="shared" si="14"/>
        <v>4</v>
      </c>
      <c r="AL21" s="92">
        <f t="shared" si="15"/>
        <v>5</v>
      </c>
      <c r="AM21" s="92" t="str">
        <f t="shared" si="16"/>
        <v/>
      </c>
      <c r="AN21" s="92">
        <f t="shared" si="17"/>
        <v>4</v>
      </c>
      <c r="AO21" s="92">
        <f t="shared" si="18"/>
        <v>4</v>
      </c>
      <c r="AP21" s="92">
        <f t="shared" si="19"/>
        <v>3</v>
      </c>
      <c r="AQ21" s="92">
        <f t="shared" si="20"/>
        <v>4</v>
      </c>
      <c r="AR21" s="92">
        <f t="shared" si="21"/>
        <v>4</v>
      </c>
      <c r="AS21" s="92">
        <f t="shared" si="22"/>
        <v>3</v>
      </c>
      <c r="AT21" s="92">
        <f t="shared" si="23"/>
        <v>5</v>
      </c>
      <c r="AU21" s="92" t="str">
        <f t="shared" si="24"/>
        <v/>
      </c>
      <c r="AV21" s="92" t="str">
        <f t="shared" si="25"/>
        <v/>
      </c>
      <c r="AW21" s="87">
        <f t="shared" si="26"/>
        <v>1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399999999999999" x14ac:dyDescent="0.3">
      <c r="A22" s="80">
        <v>17</v>
      </c>
      <c r="B22" s="199"/>
      <c r="C22" s="252" t="s">
        <v>37</v>
      </c>
      <c r="D22" s="253" t="s">
        <v>773</v>
      </c>
      <c r="E22" s="84">
        <v>2543</v>
      </c>
      <c r="F22" s="85" t="s">
        <v>511</v>
      </c>
      <c r="G22" s="85"/>
      <c r="H22" s="85">
        <v>3</v>
      </c>
      <c r="I22" s="85">
        <v>3</v>
      </c>
      <c r="J22" s="85">
        <v>3</v>
      </c>
      <c r="K22" s="85">
        <v>4</v>
      </c>
      <c r="L22" s="85"/>
      <c r="M22" s="85">
        <v>3</v>
      </c>
      <c r="N22" s="85">
        <v>4</v>
      </c>
      <c r="O22" s="85">
        <v>3</v>
      </c>
      <c r="P22" s="85">
        <v>4</v>
      </c>
      <c r="Q22" s="85">
        <v>4</v>
      </c>
      <c r="R22" s="85">
        <v>5</v>
      </c>
      <c r="S22" s="85">
        <v>3</v>
      </c>
      <c r="T22" s="85"/>
      <c r="U22" s="85"/>
      <c r="V22" s="103">
        <f t="shared" si="0"/>
        <v>3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6</v>
      </c>
      <c r="AA22" s="104">
        <f t="shared" si="5"/>
        <v>4</v>
      </c>
      <c r="AB22" s="104">
        <f t="shared" si="6"/>
        <v>1</v>
      </c>
      <c r="AC22" s="104">
        <f t="shared" si="7"/>
        <v>11</v>
      </c>
      <c r="AD22" s="105">
        <f t="shared" si="8"/>
        <v>3.5454545454545454</v>
      </c>
      <c r="AE22" s="106">
        <f t="shared" si="9"/>
        <v>0</v>
      </c>
      <c r="AF22" s="31"/>
      <c r="AG22" s="92" t="str">
        <f t="shared" si="10"/>
        <v>З</v>
      </c>
      <c r="AH22" s="92" t="str">
        <f t="shared" si="11"/>
        <v/>
      </c>
      <c r="AI22" s="92">
        <f t="shared" si="12"/>
        <v>3</v>
      </c>
      <c r="AJ22" s="92">
        <f t="shared" si="13"/>
        <v>3</v>
      </c>
      <c r="AK22" s="92">
        <f t="shared" si="14"/>
        <v>3</v>
      </c>
      <c r="AL22" s="92">
        <f t="shared" si="15"/>
        <v>4</v>
      </c>
      <c r="AM22" s="92" t="str">
        <f t="shared" si="16"/>
        <v/>
      </c>
      <c r="AN22" s="92">
        <f t="shared" si="17"/>
        <v>3</v>
      </c>
      <c r="AO22" s="92">
        <f t="shared" si="18"/>
        <v>4</v>
      </c>
      <c r="AP22" s="92">
        <f t="shared" si="19"/>
        <v>3</v>
      </c>
      <c r="AQ22" s="92">
        <f t="shared" si="20"/>
        <v>4</v>
      </c>
      <c r="AR22" s="92">
        <f t="shared" si="21"/>
        <v>4</v>
      </c>
      <c r="AS22" s="92">
        <f t="shared" si="22"/>
        <v>5</v>
      </c>
      <c r="AT22" s="92">
        <f t="shared" si="23"/>
        <v>3</v>
      </c>
      <c r="AU22" s="92" t="str">
        <f t="shared" si="24"/>
        <v/>
      </c>
      <c r="AV22" s="92" t="str">
        <f t="shared" si="25"/>
        <v/>
      </c>
      <c r="AW22" s="87">
        <f t="shared" si="26"/>
        <v>1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399999999999999" x14ac:dyDescent="0.3">
      <c r="A23" s="80">
        <v>18</v>
      </c>
      <c r="B23" s="199"/>
      <c r="C23" s="252" t="s">
        <v>52</v>
      </c>
      <c r="D23" s="253" t="s">
        <v>774</v>
      </c>
      <c r="E23" s="84">
        <v>2543</v>
      </c>
      <c r="F23" s="85" t="s">
        <v>511</v>
      </c>
      <c r="G23" s="85"/>
      <c r="H23" s="85">
        <v>3</v>
      </c>
      <c r="I23" s="85">
        <v>3</v>
      </c>
      <c r="J23" s="85">
        <v>3</v>
      </c>
      <c r="K23" s="85">
        <v>5</v>
      </c>
      <c r="L23" s="85"/>
      <c r="M23" s="85">
        <v>3</v>
      </c>
      <c r="N23" s="85">
        <v>4</v>
      </c>
      <c r="O23" s="85">
        <v>3</v>
      </c>
      <c r="P23" s="85">
        <v>4</v>
      </c>
      <c r="Q23" s="85">
        <v>4</v>
      </c>
      <c r="R23" s="85">
        <v>4</v>
      </c>
      <c r="S23" s="85">
        <v>3</v>
      </c>
      <c r="T23" s="85"/>
      <c r="U23" s="85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6</v>
      </c>
      <c r="AA23" s="104">
        <f t="shared" si="5"/>
        <v>4</v>
      </c>
      <c r="AB23" s="104">
        <f t="shared" si="6"/>
        <v>1</v>
      </c>
      <c r="AC23" s="104">
        <f t="shared" si="7"/>
        <v>11</v>
      </c>
      <c r="AD23" s="105">
        <f t="shared" si="8"/>
        <v>3.5454545454545454</v>
      </c>
      <c r="AE23" s="106">
        <f t="shared" si="9"/>
        <v>0</v>
      </c>
      <c r="AF23" s="31"/>
      <c r="AG23" s="92" t="str">
        <f t="shared" si="10"/>
        <v>З</v>
      </c>
      <c r="AH23" s="92" t="str">
        <f t="shared" si="11"/>
        <v/>
      </c>
      <c r="AI23" s="92">
        <f t="shared" si="12"/>
        <v>3</v>
      </c>
      <c r="AJ23" s="92">
        <f t="shared" si="13"/>
        <v>3</v>
      </c>
      <c r="AK23" s="92">
        <f t="shared" si="14"/>
        <v>3</v>
      </c>
      <c r="AL23" s="92">
        <f t="shared" si="15"/>
        <v>5</v>
      </c>
      <c r="AM23" s="92" t="str">
        <f t="shared" si="16"/>
        <v/>
      </c>
      <c r="AN23" s="92">
        <f t="shared" si="17"/>
        <v>3</v>
      </c>
      <c r="AO23" s="92">
        <f t="shared" si="18"/>
        <v>4</v>
      </c>
      <c r="AP23" s="92">
        <f t="shared" si="19"/>
        <v>3</v>
      </c>
      <c r="AQ23" s="92">
        <f t="shared" si="20"/>
        <v>4</v>
      </c>
      <c r="AR23" s="92">
        <f t="shared" si="21"/>
        <v>4</v>
      </c>
      <c r="AS23" s="92">
        <f t="shared" si="22"/>
        <v>4</v>
      </c>
      <c r="AT23" s="92">
        <f t="shared" si="23"/>
        <v>3</v>
      </c>
      <c r="AU23" s="92" t="str">
        <f t="shared" si="24"/>
        <v/>
      </c>
      <c r="AV23" s="92" t="str">
        <f t="shared" si="25"/>
        <v/>
      </c>
      <c r="AW23" s="87">
        <f t="shared" si="26"/>
        <v>1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399999999999999" x14ac:dyDescent="0.3">
      <c r="A24" s="80">
        <v>19</v>
      </c>
      <c r="B24" s="199"/>
      <c r="C24" s="252" t="s">
        <v>37</v>
      </c>
      <c r="D24" s="253" t="s">
        <v>775</v>
      </c>
      <c r="E24" s="84">
        <v>2543</v>
      </c>
      <c r="F24" s="85" t="s">
        <v>511</v>
      </c>
      <c r="G24" s="85"/>
      <c r="H24" s="85">
        <v>4</v>
      </c>
      <c r="I24" s="85">
        <v>4</v>
      </c>
      <c r="J24" s="85">
        <v>3</v>
      </c>
      <c r="K24" s="85">
        <v>5</v>
      </c>
      <c r="L24" s="85"/>
      <c r="M24" s="85">
        <v>4</v>
      </c>
      <c r="N24" s="85">
        <v>5</v>
      </c>
      <c r="O24" s="85">
        <v>4</v>
      </c>
      <c r="P24" s="85">
        <v>4</v>
      </c>
      <c r="Q24" s="85">
        <v>5</v>
      </c>
      <c r="R24" s="85">
        <v>4</v>
      </c>
      <c r="S24" s="85">
        <v>3</v>
      </c>
      <c r="T24" s="85"/>
      <c r="U24" s="85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2</v>
      </c>
      <c r="AA24" s="104">
        <f t="shared" si="5"/>
        <v>6</v>
      </c>
      <c r="AB24" s="104">
        <f t="shared" si="6"/>
        <v>3</v>
      </c>
      <c r="AC24" s="104">
        <f t="shared" si="7"/>
        <v>11</v>
      </c>
      <c r="AD24" s="105">
        <f t="shared" si="8"/>
        <v>4.0909090909090908</v>
      </c>
      <c r="AE24" s="106">
        <f t="shared" si="9"/>
        <v>0</v>
      </c>
      <c r="AF24" s="31"/>
      <c r="AG24" s="92" t="str">
        <f t="shared" si="10"/>
        <v>З</v>
      </c>
      <c r="AH24" s="92" t="str">
        <f t="shared" si="11"/>
        <v/>
      </c>
      <c r="AI24" s="92">
        <f t="shared" si="12"/>
        <v>4</v>
      </c>
      <c r="AJ24" s="92">
        <f t="shared" si="13"/>
        <v>4</v>
      </c>
      <c r="AK24" s="92">
        <f t="shared" si="14"/>
        <v>3</v>
      </c>
      <c r="AL24" s="92">
        <f t="shared" si="15"/>
        <v>5</v>
      </c>
      <c r="AM24" s="92" t="str">
        <f t="shared" si="16"/>
        <v/>
      </c>
      <c r="AN24" s="92">
        <f t="shared" si="17"/>
        <v>4</v>
      </c>
      <c r="AO24" s="92">
        <f t="shared" si="18"/>
        <v>5</v>
      </c>
      <c r="AP24" s="92">
        <f t="shared" si="19"/>
        <v>4</v>
      </c>
      <c r="AQ24" s="92">
        <f t="shared" si="20"/>
        <v>4</v>
      </c>
      <c r="AR24" s="92">
        <f t="shared" si="21"/>
        <v>5</v>
      </c>
      <c r="AS24" s="92">
        <f t="shared" si="22"/>
        <v>4</v>
      </c>
      <c r="AT24" s="92">
        <f t="shared" si="23"/>
        <v>3</v>
      </c>
      <c r="AU24" s="92" t="str">
        <f t="shared" si="24"/>
        <v/>
      </c>
      <c r="AV24" s="92" t="str">
        <f t="shared" si="25"/>
        <v/>
      </c>
      <c r="AW24" s="87">
        <f t="shared" si="26"/>
        <v>1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399999999999999" hidden="1" x14ac:dyDescent="0.3">
      <c r="A25" s="80"/>
      <c r="B25" s="199"/>
      <c r="C25" s="252"/>
      <c r="D25" s="253"/>
      <c r="E25" s="84"/>
      <c r="F25" s="85"/>
      <c r="G25" s="85"/>
      <c r="H25" s="85"/>
      <c r="I25" s="85"/>
      <c r="J25" s="85"/>
      <c r="K25" s="85"/>
      <c r="L25" s="85"/>
      <c r="M25" s="85"/>
      <c r="N25" s="85"/>
      <c r="O25" s="85"/>
      <c r="P25" s="85"/>
      <c r="Q25" s="85"/>
      <c r="R25" s="85"/>
      <c r="S25" s="85"/>
      <c r="T25" s="85"/>
      <c r="U25" s="85"/>
      <c r="V25" s="103">
        <f t="shared" si="0"/>
        <v>0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0</v>
      </c>
      <c r="AB25" s="104">
        <f t="shared" si="6"/>
        <v>0</v>
      </c>
      <c r="AC25" s="104">
        <f t="shared" si="7"/>
        <v>0</v>
      </c>
      <c r="AD25" s="105" t="str">
        <f t="shared" si="8"/>
        <v/>
      </c>
      <c r="AE25" s="106">
        <f t="shared" si="9"/>
        <v>0</v>
      </c>
      <c r="AF25" s="31"/>
      <c r="AG25" s="92" t="str">
        <f t="shared" si="10"/>
        <v/>
      </c>
      <c r="AH25" s="92" t="str">
        <f t="shared" si="11"/>
        <v/>
      </c>
      <c r="AI25" s="92" t="str">
        <f t="shared" si="12"/>
        <v/>
      </c>
      <c r="AJ25" s="92" t="str">
        <f t="shared" si="13"/>
        <v/>
      </c>
      <c r="AK25" s="92" t="str">
        <f t="shared" si="14"/>
        <v/>
      </c>
      <c r="AL25" s="92" t="str">
        <f t="shared" si="15"/>
        <v/>
      </c>
      <c r="AM25" s="92" t="str">
        <f t="shared" si="16"/>
        <v/>
      </c>
      <c r="AN25" s="92" t="str">
        <f t="shared" si="17"/>
        <v/>
      </c>
      <c r="AO25" s="92" t="str">
        <f t="shared" si="18"/>
        <v/>
      </c>
      <c r="AP25" s="92" t="str">
        <f t="shared" si="19"/>
        <v/>
      </c>
      <c r="AQ25" s="92" t="str">
        <f t="shared" si="20"/>
        <v/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399999999999999" hidden="1" x14ac:dyDescent="0.3">
      <c r="A26" s="80"/>
      <c r="B26" s="199"/>
      <c r="C26" s="252"/>
      <c r="D26" s="253"/>
      <c r="E26" s="84"/>
      <c r="F26" s="85"/>
      <c r="G26" s="85"/>
      <c r="H26" s="85"/>
      <c r="I26" s="85"/>
      <c r="J26" s="85"/>
      <c r="K26" s="85"/>
      <c r="L26" s="85"/>
      <c r="M26" s="85"/>
      <c r="N26" s="85"/>
      <c r="O26" s="85"/>
      <c r="P26" s="85"/>
      <c r="Q26" s="85"/>
      <c r="R26" s="85"/>
      <c r="S26" s="85"/>
      <c r="T26" s="85"/>
      <c r="U26" s="85"/>
      <c r="V26" s="103">
        <f t="shared" si="0"/>
        <v>0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0</v>
      </c>
      <c r="AB26" s="104">
        <f t="shared" si="6"/>
        <v>0</v>
      </c>
      <c r="AC26" s="104">
        <f t="shared" si="7"/>
        <v>0</v>
      </c>
      <c r="AD26" s="105" t="str">
        <f t="shared" si="8"/>
        <v/>
      </c>
      <c r="AE26" s="106">
        <f t="shared" si="9"/>
        <v>0</v>
      </c>
      <c r="AF26" s="31"/>
      <c r="AG26" s="92" t="str">
        <f t="shared" si="10"/>
        <v/>
      </c>
      <c r="AH26" s="92" t="str">
        <f t="shared" si="11"/>
        <v/>
      </c>
      <c r="AI26" s="92" t="str">
        <f t="shared" si="12"/>
        <v/>
      </c>
      <c r="AJ26" s="92" t="str">
        <f t="shared" si="13"/>
        <v/>
      </c>
      <c r="AK26" s="92" t="str">
        <f t="shared" si="14"/>
        <v/>
      </c>
      <c r="AL26" s="92" t="str">
        <f t="shared" si="15"/>
        <v/>
      </c>
      <c r="AM26" s="92" t="str">
        <f t="shared" si="16"/>
        <v/>
      </c>
      <c r="AN26" s="92" t="str">
        <f t="shared" si="17"/>
        <v/>
      </c>
      <c r="AO26" s="92" t="str">
        <f t="shared" si="18"/>
        <v/>
      </c>
      <c r="AP26" s="92" t="str">
        <f t="shared" si="19"/>
        <v/>
      </c>
      <c r="AQ26" s="92" t="str">
        <f t="shared" si="20"/>
        <v/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399999999999999" hidden="1" x14ac:dyDescent="0.3">
      <c r="A27" s="80"/>
      <c r="B27" s="199"/>
      <c r="C27" s="252"/>
      <c r="D27" s="253"/>
      <c r="E27" s="84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85"/>
      <c r="S27" s="85"/>
      <c r="T27" s="85"/>
      <c r="U27" s="85"/>
      <c r="V27" s="103">
        <f t="shared" si="0"/>
        <v>0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0</v>
      </c>
      <c r="AB27" s="104">
        <f t="shared" si="6"/>
        <v>0</v>
      </c>
      <c r="AC27" s="104">
        <f t="shared" si="7"/>
        <v>0</v>
      </c>
      <c r="AD27" s="105" t="str">
        <f t="shared" si="8"/>
        <v/>
      </c>
      <c r="AE27" s="106">
        <f t="shared" si="9"/>
        <v>0</v>
      </c>
      <c r="AF27" s="31"/>
      <c r="AG27" s="92" t="str">
        <f t="shared" si="10"/>
        <v/>
      </c>
      <c r="AH27" s="92" t="str">
        <f t="shared" si="11"/>
        <v/>
      </c>
      <c r="AI27" s="92" t="str">
        <f t="shared" si="12"/>
        <v/>
      </c>
      <c r="AJ27" s="92" t="str">
        <f t="shared" si="13"/>
        <v/>
      </c>
      <c r="AK27" s="92" t="str">
        <f t="shared" si="14"/>
        <v/>
      </c>
      <c r="AL27" s="92" t="str">
        <f t="shared" si="15"/>
        <v/>
      </c>
      <c r="AM27" s="92" t="str">
        <f t="shared" si="16"/>
        <v/>
      </c>
      <c r="AN27" s="92" t="str">
        <f t="shared" si="17"/>
        <v/>
      </c>
      <c r="AO27" s="92" t="str">
        <f t="shared" si="18"/>
        <v/>
      </c>
      <c r="AP27" s="92" t="str">
        <f t="shared" si="19"/>
        <v/>
      </c>
      <c r="AQ27" s="92" t="str">
        <f t="shared" si="20"/>
        <v/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399999999999999" hidden="1" x14ac:dyDescent="0.3">
      <c r="A28" s="80"/>
      <c r="B28" s="199"/>
      <c r="C28" s="343"/>
      <c r="D28" s="337"/>
      <c r="E28" s="84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85"/>
      <c r="S28" s="85"/>
      <c r="T28" s="85"/>
      <c r="U28" s="85"/>
      <c r="V28" s="103">
        <f t="shared" si="0"/>
        <v>0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0</v>
      </c>
      <c r="AA28" s="104">
        <f t="shared" si="5"/>
        <v>0</v>
      </c>
      <c r="AB28" s="104">
        <f t="shared" si="6"/>
        <v>0</v>
      </c>
      <c r="AC28" s="104">
        <f t="shared" si="7"/>
        <v>0</v>
      </c>
      <c r="AD28" s="105" t="str">
        <f t="shared" si="8"/>
        <v/>
      </c>
      <c r="AE28" s="106">
        <f t="shared" si="9"/>
        <v>0</v>
      </c>
      <c r="AF28" s="31"/>
      <c r="AG28" s="92" t="str">
        <f t="shared" si="10"/>
        <v/>
      </c>
      <c r="AH28" s="92" t="str">
        <f t="shared" si="11"/>
        <v/>
      </c>
      <c r="AI28" s="92" t="str">
        <f t="shared" si="12"/>
        <v/>
      </c>
      <c r="AJ28" s="92" t="str">
        <f t="shared" si="13"/>
        <v/>
      </c>
      <c r="AK28" s="92" t="str">
        <f t="shared" si="14"/>
        <v/>
      </c>
      <c r="AL28" s="92" t="str">
        <f t="shared" si="15"/>
        <v/>
      </c>
      <c r="AM28" s="92" t="str">
        <f t="shared" si="16"/>
        <v/>
      </c>
      <c r="AN28" s="92" t="str">
        <f t="shared" si="17"/>
        <v/>
      </c>
      <c r="AO28" s="92" t="str">
        <f t="shared" si="18"/>
        <v/>
      </c>
      <c r="AP28" s="92" t="str">
        <f t="shared" si="19"/>
        <v/>
      </c>
      <c r="AQ28" s="92" t="str">
        <f t="shared" si="20"/>
        <v/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hidden="1" x14ac:dyDescent="0.3">
      <c r="A29" s="80"/>
      <c r="B29" s="199"/>
      <c r="C29" s="343"/>
      <c r="D29" s="337"/>
      <c r="E29" s="84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103">
        <f t="shared" si="0"/>
        <v>0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0</v>
      </c>
      <c r="AC29" s="104">
        <f t="shared" si="7"/>
        <v>0</v>
      </c>
      <c r="AD29" s="105" t="str">
        <f t="shared" si="8"/>
        <v/>
      </c>
      <c r="AE29" s="106">
        <f t="shared" si="9"/>
        <v>0</v>
      </c>
      <c r="AF29" s="31"/>
      <c r="AG29" s="92" t="str">
        <f t="shared" si="10"/>
        <v/>
      </c>
      <c r="AH29" s="92" t="str">
        <f t="shared" si="11"/>
        <v/>
      </c>
      <c r="AI29" s="92" t="str">
        <f t="shared" si="12"/>
        <v/>
      </c>
      <c r="AJ29" s="92" t="str">
        <f t="shared" si="13"/>
        <v/>
      </c>
      <c r="AK29" s="92" t="str">
        <f t="shared" si="14"/>
        <v/>
      </c>
      <c r="AL29" s="92" t="str">
        <f t="shared" si="15"/>
        <v/>
      </c>
      <c r="AM29" s="92" t="str">
        <f t="shared" si="16"/>
        <v/>
      </c>
      <c r="AN29" s="92" t="str">
        <f t="shared" si="17"/>
        <v/>
      </c>
      <c r="AO29" s="92" t="str">
        <f t="shared" si="18"/>
        <v/>
      </c>
      <c r="AP29" s="92" t="str">
        <f t="shared" si="19"/>
        <v/>
      </c>
      <c r="AQ29" s="92" t="str">
        <f t="shared" si="20"/>
        <v/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399999999999999" hidden="1" x14ac:dyDescent="0.25">
      <c r="A30" s="80"/>
      <c r="B30" s="199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92" t="str">
        <f t="shared" si="10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3">
      <c r="A31" s="80"/>
      <c r="B31" s="199"/>
      <c r="C31" s="343"/>
      <c r="D31" s="337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/>
      <c r="B32" s="36"/>
      <c r="C32" s="36"/>
      <c r="D32" s="35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7.399999999999999" hidden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7.399999999999999" hidden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7.399999999999999" hidden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7.399999999999999" hidden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customHeight="1" x14ac:dyDescent="0.3">
      <c r="A37" s="122"/>
      <c r="B37" s="123"/>
      <c r="C37" s="123"/>
      <c r="D37" s="123"/>
      <c r="E37" s="124">
        <f>COUNTIF(E6:E36,"2543")</f>
        <v>19</v>
      </c>
      <c r="F37" s="86"/>
      <c r="G37" s="86"/>
      <c r="H37" s="86"/>
      <c r="I37" s="86"/>
      <c r="J37" s="85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 t="str">
        <v xml:space="preserve"> </v>
      </c>
      <c r="H38" s="128">
        <v>3.736842105263158</v>
      </c>
      <c r="I38" s="128">
        <v>4</v>
      </c>
      <c r="J38" s="257">
        <v>3.8947368421052633</v>
      </c>
      <c r="K38" s="128">
        <v>4.4736842105263159</v>
      </c>
      <c r="L38" s="128" t="str">
        <v xml:space="preserve"> </v>
      </c>
      <c r="M38" s="128">
        <v>3.8421052631578947</v>
      </c>
      <c r="N38" s="128">
        <v>4</v>
      </c>
      <c r="O38" s="129">
        <v>3.4210526315789473</v>
      </c>
      <c r="P38" s="130">
        <v>4.1052631578947372</v>
      </c>
      <c r="Q38" s="130">
        <v>4.5789473684210522</v>
      </c>
      <c r="R38" s="130">
        <v>4</v>
      </c>
      <c r="S38" s="128">
        <v>3.7894736842105261</v>
      </c>
      <c r="T38" s="128" t="str">
        <v xml:space="preserve"> </v>
      </c>
      <c r="U38" s="128" t="str">
        <v xml:space="preserve"> </v>
      </c>
      <c r="V38" s="103">
        <f>сводн.!T41</f>
        <v>4</v>
      </c>
      <c r="W38" s="104">
        <f>SUM(W6:W37)</f>
        <v>0</v>
      </c>
      <c r="X38" s="104">
        <f>SUM(X6:X37)</f>
        <v>0</v>
      </c>
      <c r="Y38" s="104">
        <f>SUM(Y6:Y37)-X38</f>
        <v>4</v>
      </c>
      <c r="Z38" s="104">
        <f>SUM(Z6:Z37)</f>
        <v>59</v>
      </c>
      <c r="AA38" s="104">
        <f>SUM(AA6:AA37)</f>
        <v>81</v>
      </c>
      <c r="AB38" s="104">
        <f>SUM(AB6:AB37)</f>
        <v>64</v>
      </c>
      <c r="AC38" s="104">
        <f t="shared" si="7"/>
        <v>208</v>
      </c>
      <c r="AD38" s="105">
        <f t="shared" si="8"/>
        <v>3.9855769230769229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 t="str">
        <f t="shared" si="28"/>
        <v xml:space="preserve"> </v>
      </c>
      <c r="AI38" s="132">
        <f t="shared" si="28"/>
        <v>3.736842105263158</v>
      </c>
      <c r="AJ38" s="132">
        <f t="shared" si="28"/>
        <v>4</v>
      </c>
      <c r="AK38" s="132">
        <f t="shared" si="28"/>
        <v>3.8947368421052633</v>
      </c>
      <c r="AL38" s="132">
        <f t="shared" si="28"/>
        <v>4.4736842105263159</v>
      </c>
      <c r="AM38" s="132" t="str">
        <f t="shared" si="28"/>
        <v xml:space="preserve"> </v>
      </c>
      <c r="AN38" s="132">
        <f t="shared" si="28"/>
        <v>3.8421052631578947</v>
      </c>
      <c r="AO38" s="132">
        <f t="shared" si="28"/>
        <v>4</v>
      </c>
      <c r="AP38" s="132">
        <f t="shared" si="28"/>
        <v>3.4210526315789473</v>
      </c>
      <c r="AQ38" s="132">
        <f t="shared" si="28"/>
        <v>4.1052631578947372</v>
      </c>
      <c r="AR38" s="132">
        <f t="shared" si="28"/>
        <v>4.5789473684210522</v>
      </c>
      <c r="AS38" s="132">
        <f t="shared" si="28"/>
        <v>4</v>
      </c>
      <c r="AT38" s="132">
        <f t="shared" si="28"/>
        <v>3.7894736842105261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 t="str">
        <v>0</v>
      </c>
      <c r="H39" s="137">
        <v>5</v>
      </c>
      <c r="I39" s="137">
        <v>5</v>
      </c>
      <c r="J39" s="262">
        <v>5</v>
      </c>
      <c r="K39" s="137">
        <v>10</v>
      </c>
      <c r="L39" s="137" t="str">
        <v>0</v>
      </c>
      <c r="M39" s="137">
        <v>5</v>
      </c>
      <c r="N39" s="137">
        <v>4</v>
      </c>
      <c r="O39" s="138">
        <v>3</v>
      </c>
      <c r="P39" s="138">
        <v>5</v>
      </c>
      <c r="Q39" s="138">
        <v>11</v>
      </c>
      <c r="R39" s="138">
        <v>6</v>
      </c>
      <c r="S39" s="137">
        <v>5</v>
      </c>
      <c r="T39" s="137" t="str">
        <v>0</v>
      </c>
      <c r="U39" s="137" t="str">
        <v xml:space="preserve"> </v>
      </c>
      <c r="V39" s="139" t="str">
        <f>IF(COUNTIF(V6:V37,5)=0,"0",COUNTIF(V6:V37,5))</f>
        <v>0</v>
      </c>
      <c r="W39" s="140"/>
      <c r="X39" s="10">
        <f>SUM(X38:AB38)</f>
        <v>208</v>
      </c>
      <c r="Y39" s="10"/>
      <c r="Z39" s="10"/>
      <c r="AA39" s="10"/>
      <c r="AB39" s="10"/>
      <c r="AC39" s="141"/>
      <c r="AD39" s="105"/>
      <c r="AE39" s="142"/>
      <c r="AF39" s="143"/>
      <c r="AG39" s="144" t="str">
        <f t="shared" ref="AG39:AU39" si="29">IF(COUNTIF(AG6:AG37,5)=0,"0",COUNTIF(AG6:AG37,5))</f>
        <v>0</v>
      </c>
      <c r="AH39" s="144" t="str">
        <f t="shared" si="29"/>
        <v>0</v>
      </c>
      <c r="AI39" s="144">
        <f t="shared" si="29"/>
        <v>5</v>
      </c>
      <c r="AJ39" s="144">
        <f t="shared" si="29"/>
        <v>5</v>
      </c>
      <c r="AK39" s="144">
        <f t="shared" si="29"/>
        <v>5</v>
      </c>
      <c r="AL39" s="144">
        <f t="shared" si="29"/>
        <v>10</v>
      </c>
      <c r="AM39" s="144" t="str">
        <f t="shared" si="29"/>
        <v>0</v>
      </c>
      <c r="AN39" s="144">
        <f t="shared" si="29"/>
        <v>5</v>
      </c>
      <c r="AO39" s="144">
        <f t="shared" si="29"/>
        <v>4</v>
      </c>
      <c r="AP39" s="144">
        <f t="shared" si="29"/>
        <v>3</v>
      </c>
      <c r="AQ39" s="144">
        <f t="shared" si="29"/>
        <v>5</v>
      </c>
      <c r="AR39" s="144">
        <f t="shared" si="29"/>
        <v>11</v>
      </c>
      <c r="AS39" s="144">
        <f t="shared" si="29"/>
        <v>6</v>
      </c>
      <c r="AT39" s="144">
        <f t="shared" si="29"/>
        <v>5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 t="str">
        <v>0</v>
      </c>
      <c r="H40" s="153">
        <v>4</v>
      </c>
      <c r="I40" s="153">
        <v>8</v>
      </c>
      <c r="J40" s="272">
        <v>7</v>
      </c>
      <c r="K40" s="153">
        <v>8</v>
      </c>
      <c r="L40" s="153" t="str">
        <v>0</v>
      </c>
      <c r="M40" s="153">
        <v>6</v>
      </c>
      <c r="N40" s="153">
        <v>11</v>
      </c>
      <c r="O40" s="154">
        <v>4</v>
      </c>
      <c r="P40" s="154">
        <v>11</v>
      </c>
      <c r="Q40" s="154">
        <v>8</v>
      </c>
      <c r="R40" s="154">
        <v>9</v>
      </c>
      <c r="S40" s="153">
        <v>5</v>
      </c>
      <c r="T40" s="153" t="str">
        <v>0</v>
      </c>
      <c r="U40" s="153" t="str">
        <v xml:space="preserve"> </v>
      </c>
      <c r="V40" s="155">
        <f>IF(COUNTIF(V6:V37,4)=0,"0",COUNTIF(V6:V37,4))</f>
        <v>4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4</v>
      </c>
      <c r="AA40" s="156">
        <f>IF(COUNTIF(AA6:AA37,4)=0," ",COUNTIF(AA6:AA37,4))</f>
        <v>3</v>
      </c>
      <c r="AB40" s="156">
        <f>IF(COUNTIF(AB6:AB37,4)=0," ",COUNTIF(AB6:AB37,4))</f>
        <v>1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 t="str">
        <f t="shared" si="30"/>
        <v>0</v>
      </c>
      <c r="AI40" s="156">
        <f t="shared" si="30"/>
        <v>4</v>
      </c>
      <c r="AJ40" s="156">
        <f t="shared" si="30"/>
        <v>8</v>
      </c>
      <c r="AK40" s="156">
        <f t="shared" si="30"/>
        <v>7</v>
      </c>
      <c r="AL40" s="156">
        <f t="shared" si="30"/>
        <v>8</v>
      </c>
      <c r="AM40" s="156" t="str">
        <f t="shared" si="30"/>
        <v>0</v>
      </c>
      <c r="AN40" s="156">
        <f t="shared" si="30"/>
        <v>6</v>
      </c>
      <c r="AO40" s="156">
        <f t="shared" si="30"/>
        <v>11</v>
      </c>
      <c r="AP40" s="156">
        <f t="shared" si="30"/>
        <v>4</v>
      </c>
      <c r="AQ40" s="156">
        <f t="shared" si="30"/>
        <v>11</v>
      </c>
      <c r="AR40" s="156">
        <f t="shared" si="30"/>
        <v>8</v>
      </c>
      <c r="AS40" s="156">
        <f t="shared" si="30"/>
        <v>9</v>
      </c>
      <c r="AT40" s="156">
        <f t="shared" si="30"/>
        <v>5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>
        <v>10</v>
      </c>
      <c r="I41" s="167">
        <v>5</v>
      </c>
      <c r="J41" s="281">
        <v>7</v>
      </c>
      <c r="K41" s="167">
        <v>1</v>
      </c>
      <c r="L41" s="167" t="str">
        <v>0</v>
      </c>
      <c r="M41" s="167">
        <v>8</v>
      </c>
      <c r="N41" s="167">
        <v>4</v>
      </c>
      <c r="O41" s="168">
        <v>10</v>
      </c>
      <c r="P41" s="168">
        <v>3</v>
      </c>
      <c r="Q41" s="168" t="str">
        <v>0</v>
      </c>
      <c r="R41" s="168">
        <v>2</v>
      </c>
      <c r="S41" s="167">
        <v>9</v>
      </c>
      <c r="T41" s="167" t="str">
        <v>0</v>
      </c>
      <c r="U41" s="167" t="str">
        <v xml:space="preserve"> </v>
      </c>
      <c r="V41" s="169">
        <f>IF(COUNTIF(V6:V37,3)=0,"0",COUNTIF(V6:V37,3))</f>
        <v>12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4</v>
      </c>
      <c r="AA41" s="170">
        <f>IF(COUNTIF(AA6:AA37,3)=0," ",COUNTIF(AA6:AA37,3))</f>
        <v>1</v>
      </c>
      <c r="AB41" s="170">
        <f>IF(COUNTIF(AB6:AB37,3)=0," ",COUNTIF(AB6:AB37,3))</f>
        <v>2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 t="str">
        <f t="shared" si="31"/>
        <v>0</v>
      </c>
      <c r="AI41" s="170">
        <f t="shared" si="31"/>
        <v>10</v>
      </c>
      <c r="AJ41" s="170">
        <f t="shared" si="31"/>
        <v>5</v>
      </c>
      <c r="AK41" s="170">
        <f t="shared" si="31"/>
        <v>7</v>
      </c>
      <c r="AL41" s="170">
        <f t="shared" si="31"/>
        <v>1</v>
      </c>
      <c r="AM41" s="170" t="str">
        <f t="shared" si="31"/>
        <v>0</v>
      </c>
      <c r="AN41" s="170">
        <f t="shared" si="31"/>
        <v>8</v>
      </c>
      <c r="AO41" s="170">
        <f t="shared" si="31"/>
        <v>4</v>
      </c>
      <c r="AP41" s="170">
        <f t="shared" si="31"/>
        <v>10</v>
      </c>
      <c r="AQ41" s="170">
        <f t="shared" si="31"/>
        <v>3</v>
      </c>
      <c r="AR41" s="170" t="str">
        <f t="shared" si="31"/>
        <v>0</v>
      </c>
      <c r="AS41" s="170">
        <f t="shared" si="31"/>
        <v>2</v>
      </c>
      <c r="AT41" s="170">
        <f t="shared" si="31"/>
        <v>9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5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2</v>
      </c>
      <c r="P42" s="115">
        <v>0</v>
      </c>
      <c r="Q42" s="115">
        <v>0</v>
      </c>
      <c r="R42" s="115">
        <v>2</v>
      </c>
      <c r="S42" s="86">
        <v>0</v>
      </c>
      <c r="T42" s="86">
        <v>0</v>
      </c>
      <c r="U42" s="86">
        <v>0</v>
      </c>
      <c r="V42" s="87">
        <f>IF(COUNTIF(V6:V37,2)=0,"0",COUNTIF(V6:V37,2))</f>
        <v>3</v>
      </c>
      <c r="W42" s="87"/>
      <c r="X42" s="87"/>
      <c r="Y42" s="87">
        <f>IF(COUNTIF(Y6:Y37,2)=0," ",COUNTIF(Y6:Y37,2))</f>
        <v>1</v>
      </c>
      <c r="Z42" s="87">
        <f>IF(COUNTIF(Z6:Z37,2)=0," ",COUNTIF(Z6:Z37,2))</f>
        <v>2</v>
      </c>
      <c r="AA42" s="87">
        <f>IF(COUNTIF(AA6:AA37,2)=0," ",COUNTIF(AA6:AA37,2))</f>
        <v>6</v>
      </c>
      <c r="AB42" s="87">
        <f>IF(COUNTIF(AB6:AB37,2)=0," ",COUNTIF(AB6:AB37,2))</f>
        <v>2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2</v>
      </c>
      <c r="AQ42" s="87">
        <f t="shared" si="32"/>
        <v>0</v>
      </c>
      <c r="AR42" s="87">
        <f t="shared" si="32"/>
        <v>0</v>
      </c>
      <c r="AS42" s="87">
        <f t="shared" si="32"/>
        <v>2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1</v>
      </c>
      <c r="J43" s="85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COUNTBLANK(AD6:AD27)</f>
        <v>3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1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>
        <v>19</v>
      </c>
      <c r="G44" s="86" t="str">
        <v>0</v>
      </c>
      <c r="H44" s="86" t="str">
        <v>0</v>
      </c>
      <c r="I44" s="86" t="str">
        <v>0</v>
      </c>
      <c r="J44" s="85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>
        <f t="shared" ref="AG44:AW44" si="36">IF(COUNTIF(AG6:AG37,"з")=0,"0",COUNTIF(AG6:AG37,"з"))</f>
        <v>19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5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s="15" customFormat="1" x14ac:dyDescent="0.25">
      <c r="F46" s="31"/>
      <c r="G46" s="31"/>
      <c r="H46" s="31"/>
      <c r="I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s="15" customFormat="1" x14ac:dyDescent="0.25">
      <c r="F47" s="31"/>
      <c r="G47" s="31"/>
      <c r="H47" s="31"/>
      <c r="I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s="15" customFormat="1" x14ac:dyDescent="0.25">
      <c r="F48" s="31"/>
      <c r="G48" s="31"/>
      <c r="H48" s="31"/>
      <c r="I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s="15" customFormat="1" x14ac:dyDescent="0.25">
      <c r="F49" s="31"/>
      <c r="G49" s="31"/>
      <c r="H49" s="31"/>
      <c r="I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s="15" customFormat="1" x14ac:dyDescent="0.25">
      <c r="F50" s="31"/>
      <c r="G50" s="31"/>
      <c r="H50" s="31"/>
      <c r="I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s="15" customFormat="1" x14ac:dyDescent="0.25">
      <c r="F51" s="31"/>
      <c r="G51" s="31"/>
      <c r="H51" s="31"/>
      <c r="I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s="15" customFormat="1" x14ac:dyDescent="0.25">
      <c r="F52" s="31"/>
      <c r="G52" s="31"/>
      <c r="H52" s="31"/>
      <c r="I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s="15" customFormat="1" x14ac:dyDescent="0.25">
      <c r="F53" s="31"/>
      <c r="G53" s="31"/>
      <c r="H53" s="31"/>
      <c r="I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s="15" customFormat="1" x14ac:dyDescent="0.25">
      <c r="F54" s="31"/>
      <c r="G54" s="31"/>
      <c r="H54" s="31"/>
      <c r="I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9">
    <mergeCell ref="AG3:AW3"/>
    <mergeCell ref="AX3:BM3"/>
    <mergeCell ref="BP3:CE3"/>
    <mergeCell ref="X39:AB39"/>
    <mergeCell ref="F2:G2"/>
    <mergeCell ref="H2:L2"/>
    <mergeCell ref="M2:R2"/>
    <mergeCell ref="A3:C4"/>
    <mergeCell ref="AD3:AD5"/>
  </mergeCells>
  <conditionalFormatting sqref="C5 Y5 AI5 AG5 T5 F5 H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8377" priority="5" operator="equal">
      <formula>4</formula>
    </cfRule>
    <cfRule type="cellIs" dxfId="8376" priority="6" operator="equal">
      <formula>3</formula>
    </cfRule>
  </conditionalFormatting>
  <conditionalFormatting sqref="Z5:AC5 W40:AF43 AE6:AE39 W39 R30:V45 F34:Q45 AG43:CB43 W44:AW45 AG6:AW42 V6:V29 S25:T29 G6:Q31 T6:T24">
    <cfRule type="cellIs" dxfId="8375" priority="7" operator="equal">
      <formula>5</formula>
    </cfRule>
    <cfRule type="cellIs" dxfId="8374" priority="8" operator="equal">
      <formula>4</formula>
    </cfRule>
    <cfRule type="cellIs" dxfId="8373" priority="9" operator="equal">
      <formula>3</formula>
    </cfRule>
  </conditionalFormatting>
  <conditionalFormatting sqref="AF6:AF37">
    <cfRule type="expression" dxfId="8372" priority="10">
      <formula>VALUE(RIGHT(AF6))&gt;AE6</formula>
    </cfRule>
    <cfRule type="expression" dxfId="8371" priority="11">
      <formula>EXACT(RIGHT(AF6,3),"зач")</formula>
    </cfRule>
  </conditionalFormatting>
  <conditionalFormatting sqref="AE3:AJ4 R3 V3:AC4 F3:F4 H3:H4 T3:T4">
    <cfRule type="expression" dxfId="8370" priority="12">
      <formula>$D$1&lt;F3</formula>
    </cfRule>
    <cfRule type="expression" dxfId="8369" priority="13">
      <formula>$D$1&gt;F3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8368" priority="17">
      <formula>$D$1&lt;T3</formula>
    </cfRule>
    <cfRule type="expression" dxfId="8367" priority="18">
      <formula>$D$1&gt;T3</formula>
    </cfRule>
  </conditionalFormatting>
  <conditionalFormatting sqref="F6:F31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L5">
    <cfRule type="cellIs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J3:J4">
    <cfRule type="expression" dxfId="8366" priority="25">
      <formula>$D$1&lt;J3</formula>
    </cfRule>
    <cfRule type="expression" dxfId="8365" priority="26">
      <formula>$D$1&gt;J3</formula>
    </cfRule>
  </conditionalFormatting>
  <conditionalFormatting sqref="J5">
    <cfRule type="cellIs" dxfId="8364" priority="27" operator="equal">
      <formula>5</formula>
    </cfRule>
    <cfRule type="cellIs" dxfId="8363" priority="28" operator="equal">
      <formula>4</formula>
    </cfRule>
    <cfRule type="cellIs" dxfId="8362" priority="29" operator="equal">
      <formula>3</formula>
    </cfRule>
  </conditionalFormatting>
  <conditionalFormatting sqref="J3:J4">
    <cfRule type="expression" dxfId="8361" priority="30">
      <formula>$D$1&lt;J3</formula>
    </cfRule>
    <cfRule type="expression" priority="31">
      <formula>$D$1&gt;J3</formula>
    </cfRule>
  </conditionalFormatting>
  <conditionalFormatting sqref="J4">
    <cfRule type="expression" priority="32">
      <formula>$D$1&lt;J4</formula>
    </cfRule>
    <cfRule type="expression" priority="33">
      <formula>$D$1&gt;J4</formula>
    </cfRule>
  </conditionalFormatting>
  <conditionalFormatting sqref="J5">
    <cfRule type="cellIs" dxfId="8360" priority="34" operator="equal">
      <formula>5</formula>
    </cfRule>
    <cfRule type="cellIs" dxfId="8359" priority="35" operator="equal">
      <formula>4</formula>
    </cfRule>
    <cfRule type="cellIs" priority="36" operator="equal">
      <formula>3</formula>
    </cfRule>
  </conditionalFormatting>
  <conditionalFormatting sqref="J4">
    <cfRule type="expression" priority="37">
      <formula>$D$1&lt;J4</formula>
    </cfRule>
    <cfRule type="expression" priority="38">
      <formula>$D$1&gt;J4</formula>
    </cfRule>
  </conditionalFormatting>
  <conditionalFormatting sqref="J5">
    <cfRule type="cellIs" dxfId="8358" priority="39" operator="equal">
      <formula>5</formula>
    </cfRule>
    <cfRule type="cellIs" dxfId="8357" priority="40" operator="equal">
      <formula>4</formula>
    </cfRule>
    <cfRule type="cellIs" priority="41" operator="equal">
      <formula>3</formula>
    </cfRule>
  </conditionalFormatting>
  <conditionalFormatting sqref="J4">
    <cfRule type="expression" priority="42">
      <formula>$D$1&lt;J4</formula>
    </cfRule>
    <cfRule type="expression" priority="43">
      <formula>$D$1&gt;J4</formula>
    </cfRule>
  </conditionalFormatting>
  <conditionalFormatting sqref="U6:U29">
    <cfRule type="cellIs" dxfId="8356" priority="44" operator="equal">
      <formula>5</formula>
    </cfRule>
    <cfRule type="cellIs" dxfId="8355" priority="45" operator="equal">
      <formula>4</formula>
    </cfRule>
    <cfRule type="cellIs" dxfId="8354" priority="46" operator="equal">
      <formula>3</formula>
    </cfRule>
  </conditionalFormatting>
  <conditionalFormatting sqref="U3">
    <cfRule type="expression" dxfId="8353" priority="47">
      <formula>$D$1&lt;U3</formula>
    </cfRule>
    <cfRule type="expression" dxfId="8352" priority="48">
      <formula>$D$1&gt;U3</formula>
    </cfRule>
  </conditionalFormatting>
  <conditionalFormatting sqref="U4">
    <cfRule type="expression" dxfId="8351" priority="49">
      <formula>$D$1&lt;U4</formula>
    </cfRule>
    <cfRule type="expression" priority="50">
      <formula>$D$1&gt;U4</formula>
    </cfRule>
  </conditionalFormatting>
  <conditionalFormatting sqref="U4">
    <cfRule type="expression" priority="51">
      <formula>$D$4&lt;U4</formula>
    </cfRule>
    <cfRule type="expression" priority="52">
      <formula>$D$4&gt;U4</formula>
    </cfRule>
  </conditionalFormatting>
  <conditionalFormatting sqref="U4">
    <cfRule type="expression" dxfId="8350" priority="53">
      <formula>$D$4&lt;U4</formula>
    </cfRule>
    <cfRule type="expression" dxfId="8349" priority="54">
      <formula>$D$4&gt;U4</formula>
    </cfRule>
  </conditionalFormatting>
  <conditionalFormatting sqref="U5">
    <cfRule type="cellIs" dxfId="8348" priority="55" operator="equal">
      <formula>5</formula>
    </cfRule>
    <cfRule type="cellIs" dxfId="8347" priority="56" operator="equal">
      <formula>4</formula>
    </cfRule>
    <cfRule type="cellIs" priority="57" operator="equal">
      <formula>3</formula>
    </cfRule>
  </conditionalFormatting>
  <conditionalFormatting sqref="L3:L4">
    <cfRule type="expression" priority="58">
      <formula>$D$1&lt;L3</formula>
    </cfRule>
    <cfRule type="expression" priority="59">
      <formula>$D$1&gt;L3</formula>
    </cfRule>
  </conditionalFormatting>
  <conditionalFormatting sqref="P5">
    <cfRule type="cellIs" dxfId="8346" priority="60" operator="equal">
      <formula>5</formula>
    </cfRule>
    <cfRule type="cellIs" dxfId="8345" priority="61" operator="equal">
      <formula>4</formula>
    </cfRule>
    <cfRule type="cellIs" priority="62" operator="equal">
      <formula>3</formula>
    </cfRule>
  </conditionalFormatting>
  <conditionalFormatting sqref="R6:R29">
    <cfRule type="cellIs" priority="63" operator="equal">
      <formula>5</formula>
    </cfRule>
    <cfRule type="cellIs" priority="64" operator="equal">
      <formula>4</formula>
    </cfRule>
    <cfRule type="cellIs" priority="65" operator="equal">
      <formula>3</formula>
    </cfRule>
  </conditionalFormatting>
  <conditionalFormatting sqref="P4">
    <cfRule type="expression" priority="66">
      <formula>$D$1&lt;P4</formula>
    </cfRule>
    <cfRule type="expression" priority="67">
      <formula>$D$1&gt;P4</formula>
    </cfRule>
  </conditionalFormatting>
  <conditionalFormatting sqref="J3:J4">
    <cfRule type="expression" dxfId="8344" priority="68">
      <formula>$D$1&lt;J3</formula>
    </cfRule>
    <cfRule type="expression" dxfId="8343" priority="69">
      <formula>$D$1&gt;J3</formula>
    </cfRule>
  </conditionalFormatting>
  <conditionalFormatting sqref="J4">
    <cfRule type="expression" dxfId="8342" priority="70">
      <formula>$D$1&lt;J4</formula>
    </cfRule>
    <cfRule type="expression" dxfId="8341" priority="71">
      <formula>$D$1&gt;J4</formula>
    </cfRule>
  </conditionalFormatting>
  <conditionalFormatting sqref="K3">
    <cfRule type="expression" dxfId="8340" priority="72">
      <formula>$D$1&lt;K3</formula>
    </cfRule>
    <cfRule type="expression" dxfId="8339" priority="73">
      <formula>$D$1&gt;K3</formula>
    </cfRule>
  </conditionalFormatting>
  <conditionalFormatting sqref="L5 N5:P5">
    <cfRule type="cellIs" dxfId="8338" priority="74" operator="equal">
      <formula>5</formula>
    </cfRule>
    <cfRule type="cellIs" dxfId="8337" priority="75" operator="equal">
      <formula>4</formula>
    </cfRule>
    <cfRule type="cellIs" dxfId="8336" priority="76" operator="equal">
      <formula>3</formula>
    </cfRule>
  </conditionalFormatting>
  <conditionalFormatting sqref="L3:P3 L4 N4:P4">
    <cfRule type="expression" dxfId="8335" priority="77">
      <formula>$D$1&lt;L3</formula>
    </cfRule>
    <cfRule type="expression" dxfId="8334" priority="78">
      <formula>$D$1&gt;L3</formula>
    </cfRule>
  </conditionalFormatting>
  <conditionalFormatting sqref="M3">
    <cfRule type="expression" dxfId="8333" priority="79">
      <formula>$D$1&lt;M3</formula>
    </cfRule>
    <cfRule type="expression" dxfId="8332" priority="80">
      <formula>$D$1&gt;M3</formula>
    </cfRule>
  </conditionalFormatting>
  <conditionalFormatting sqref="M3">
    <cfRule type="expression" dxfId="8331" priority="81">
      <formula>$D$1&lt;M3</formula>
    </cfRule>
    <cfRule type="expression" priority="82">
      <formula>$D$1&gt;M3</formula>
    </cfRule>
  </conditionalFormatting>
  <conditionalFormatting sqref="N5">
    <cfRule type="cellIs" priority="83" operator="equal">
      <formula>5</formula>
    </cfRule>
    <cfRule type="cellIs" priority="84" operator="equal">
      <formula>4</formula>
    </cfRule>
    <cfRule type="cellIs" dxfId="8330" priority="85" operator="equal">
      <formula>3</formula>
    </cfRule>
  </conditionalFormatting>
  <conditionalFormatting sqref="N3:N4">
    <cfRule type="expression" dxfId="8329" priority="86">
      <formula>$D$1&lt;N3</formula>
    </cfRule>
    <cfRule type="expression" dxfId="8328" priority="87">
      <formula>$D$1&gt;N3</formula>
    </cfRule>
  </conditionalFormatting>
  <conditionalFormatting sqref="N5">
    <cfRule type="cellIs" dxfId="8327" priority="88" operator="equal">
      <formula>5</formula>
    </cfRule>
    <cfRule type="cellIs" dxfId="8326" priority="89" operator="equal">
      <formula>4</formula>
    </cfRule>
    <cfRule type="cellIs" dxfId="8325" priority="90" operator="equal">
      <formula>3</formula>
    </cfRule>
  </conditionalFormatting>
  <conditionalFormatting sqref="N3:N4">
    <cfRule type="expression" dxfId="8324" priority="91">
      <formula>$D$1&lt;N3</formula>
    </cfRule>
    <cfRule type="expression" dxfId="8323" priority="92">
      <formula>$D$1&gt;N3</formula>
    </cfRule>
  </conditionalFormatting>
  <conditionalFormatting sqref="N4">
    <cfRule type="expression" dxfId="8322" priority="93">
      <formula>$D$1&lt;N4</formula>
    </cfRule>
    <cfRule type="expression" dxfId="8321" priority="94">
      <formula>$D$1&gt;N4</formula>
    </cfRule>
  </conditionalFormatting>
  <conditionalFormatting sqref="N5:P5">
    <cfRule type="cellIs" dxfId="8320" priority="95" operator="equal">
      <formula>5</formula>
    </cfRule>
    <cfRule type="cellIs" dxfId="8319" priority="96" operator="equal">
      <formula>4</formula>
    </cfRule>
    <cfRule type="cellIs" priority="97" operator="equal">
      <formula>3</formula>
    </cfRule>
  </conditionalFormatting>
  <conditionalFormatting sqref="N3:P4">
    <cfRule type="expression" priority="98">
      <formula>$D$1&lt;N3</formula>
    </cfRule>
    <cfRule type="expression" priority="99">
      <formula>$D$1&gt;N3</formula>
    </cfRule>
  </conditionalFormatting>
  <conditionalFormatting sqref="N4:P4">
    <cfRule type="expression" dxfId="8318" priority="100">
      <formula>$D$1&lt;N4</formula>
    </cfRule>
    <cfRule type="expression" dxfId="8317" priority="101">
      <formula>$D$1&gt;N4</formula>
    </cfRule>
  </conditionalFormatting>
  <conditionalFormatting sqref="N4:P4">
    <cfRule type="expression" dxfId="8316" priority="102">
      <formula>$D$1&lt;N4</formula>
    </cfRule>
    <cfRule type="expression" dxfId="8315" priority="103">
      <formula>$D$1&gt;N4</formula>
    </cfRule>
  </conditionalFormatting>
  <conditionalFormatting sqref="F5">
    <cfRule type="cellIs" priority="104" operator="equal">
      <formula>5</formula>
    </cfRule>
    <cfRule type="cellIs" priority="105" operator="equal">
      <formula>4</formula>
    </cfRule>
    <cfRule type="cellIs" priority="106" operator="equal">
      <formula>3</formula>
    </cfRule>
  </conditionalFormatting>
  <conditionalFormatting sqref="F5">
    <cfRule type="cellIs" dxfId="8314" priority="107" operator="equal">
      <formula>5</formula>
    </cfRule>
    <cfRule type="cellIs" dxfId="8313" priority="108" operator="equal">
      <formula>4</formula>
    </cfRule>
    <cfRule type="cellIs" dxfId="8312" priority="109" operator="equal">
      <formula>3</formula>
    </cfRule>
  </conditionalFormatting>
  <conditionalFormatting sqref="F5">
    <cfRule type="cellIs" dxfId="8311" priority="110" operator="equal">
      <formula>5</formula>
    </cfRule>
    <cfRule type="cellIs" dxfId="8310" priority="111" operator="equal">
      <formula>4</formula>
    </cfRule>
    <cfRule type="cellIs" dxfId="8309" priority="112" operator="equal">
      <formula>3</formula>
    </cfRule>
  </conditionalFormatting>
  <conditionalFormatting sqref="F5">
    <cfRule type="cellIs" dxfId="8308" priority="113" operator="equal">
      <formula>5</formula>
    </cfRule>
    <cfRule type="cellIs" dxfId="8307" priority="114" operator="equal">
      <formula>4</formula>
    </cfRule>
    <cfRule type="cellIs" dxfId="8306" priority="115" operator="equal">
      <formula>3</formula>
    </cfRule>
  </conditionalFormatting>
  <conditionalFormatting sqref="N3:N4">
    <cfRule type="expression" dxfId="8305" priority="116">
      <formula>$D$1&lt;N3</formula>
    </cfRule>
    <cfRule type="expression" dxfId="8304" priority="117">
      <formula>$D$1&gt;N3</formula>
    </cfRule>
  </conditionalFormatting>
  <conditionalFormatting sqref="N5">
    <cfRule type="cellIs" dxfId="8303" priority="118" operator="equal">
      <formula>5</formula>
    </cfRule>
    <cfRule type="cellIs" dxfId="8302" priority="119" operator="equal">
      <formula>4</formula>
    </cfRule>
    <cfRule type="cellIs" dxfId="8301" priority="120" operator="equal">
      <formula>3</formula>
    </cfRule>
  </conditionalFormatting>
  <conditionalFormatting sqref="N3:N4">
    <cfRule type="expression" dxfId="8300" priority="121">
      <formula>$D$1&lt;N3</formula>
    </cfRule>
    <cfRule type="expression" dxfId="8299" priority="122">
      <formula>$D$1&gt;N3</formula>
    </cfRule>
  </conditionalFormatting>
  <conditionalFormatting sqref="N5">
    <cfRule type="cellIs" dxfId="8298" priority="123" operator="equal">
      <formula>5</formula>
    </cfRule>
    <cfRule type="cellIs" dxfId="8297" priority="124" operator="equal">
      <formula>4</formula>
    </cfRule>
    <cfRule type="cellIs" dxfId="8296" priority="125" operator="equal">
      <formula>3</formula>
    </cfRule>
  </conditionalFormatting>
  <conditionalFormatting sqref="H5">
    <cfRule type="cellIs" dxfId="8295" priority="126" operator="equal">
      <formula>5</formula>
    </cfRule>
    <cfRule type="cellIs" dxfId="8294" priority="127" operator="equal">
      <formula>4</formula>
    </cfRule>
    <cfRule type="cellIs" dxfId="8293" priority="128" operator="equal">
      <formula>3</formula>
    </cfRule>
  </conditionalFormatting>
  <conditionalFormatting sqref="H5">
    <cfRule type="cellIs" dxfId="8292" priority="129" operator="equal">
      <formula>5</formula>
    </cfRule>
    <cfRule type="cellIs" priority="130" operator="equal">
      <formula>4</formula>
    </cfRule>
    <cfRule type="cellIs" priority="131" operator="equal">
      <formula>3</formula>
    </cfRule>
  </conditionalFormatting>
  <conditionalFormatting sqref="H5">
    <cfRule type="cellIs" priority="132" operator="equal">
      <formula>5</formula>
    </cfRule>
    <cfRule type="cellIs" priority="133" operator="equal">
      <formula>4</formula>
    </cfRule>
    <cfRule type="cellIs" priority="134" operator="equal">
      <formula>3</formula>
    </cfRule>
  </conditionalFormatting>
  <conditionalFormatting sqref="N5">
    <cfRule type="cellIs" priority="135" operator="equal">
      <formula>5</formula>
    </cfRule>
    <cfRule type="cellIs" dxfId="8291" priority="136" operator="equal">
      <formula>4</formula>
    </cfRule>
    <cfRule type="cellIs" dxfId="8290" priority="137" operator="equal">
      <formula>3</formula>
    </cfRule>
  </conditionalFormatting>
  <conditionalFormatting sqref="N4">
    <cfRule type="expression" priority="138">
      <formula>$D$1&lt;N4</formula>
    </cfRule>
    <cfRule type="expression" priority="139">
      <formula>$D$1&gt;N4</formula>
    </cfRule>
  </conditionalFormatting>
  <conditionalFormatting sqref="N5">
    <cfRule type="cellIs" priority="140" operator="equal">
      <formula>5</formula>
    </cfRule>
    <cfRule type="cellIs" dxfId="8289" priority="141" operator="equal">
      <formula>4</formula>
    </cfRule>
    <cfRule type="cellIs" dxfId="8288" priority="142" operator="equal">
      <formula>3</formula>
    </cfRule>
  </conditionalFormatting>
  <conditionalFormatting sqref="N4">
    <cfRule type="expression" dxfId="8287" priority="143">
      <formula>$D$1&lt;N4</formula>
    </cfRule>
    <cfRule type="expression" dxfId="8286" priority="144">
      <formula>$D$1&gt;N4</formula>
    </cfRule>
  </conditionalFormatting>
  <conditionalFormatting sqref="N4">
    <cfRule type="expression" priority="145">
      <formula>$D$1&lt;N4</formula>
    </cfRule>
    <cfRule type="expression" priority="146">
      <formula>$D$1&gt;N4</formula>
    </cfRule>
  </conditionalFormatting>
  <conditionalFormatting sqref="N5">
    <cfRule type="cellIs" priority="147" operator="equal">
      <formula>5</formula>
    </cfRule>
    <cfRule type="cellIs" dxfId="8285" priority="148" operator="equal">
      <formula>4</formula>
    </cfRule>
    <cfRule type="cellIs" dxfId="8284" priority="149" operator="equal">
      <formula>3</formula>
    </cfRule>
  </conditionalFormatting>
  <conditionalFormatting sqref="N4">
    <cfRule type="expression" priority="150">
      <formula>$D$1&lt;N4</formula>
    </cfRule>
    <cfRule type="expression" priority="151">
      <formula>$D$1&gt;N4</formula>
    </cfRule>
  </conditionalFormatting>
  <conditionalFormatting sqref="N5">
    <cfRule type="cellIs" priority="152" operator="equal">
      <formula>5</formula>
    </cfRule>
    <cfRule type="cellIs" dxfId="8283" priority="153" operator="equal">
      <formula>4</formula>
    </cfRule>
    <cfRule type="cellIs" dxfId="8282" priority="154" operator="equal">
      <formula>3</formula>
    </cfRule>
  </conditionalFormatting>
  <conditionalFormatting sqref="N4">
    <cfRule type="expression" dxfId="8281" priority="155">
      <formula>$D$1&lt;N4</formula>
    </cfRule>
    <cfRule type="expression" dxfId="8280" priority="156">
      <formula>$D$1&gt;N4</formula>
    </cfRule>
  </conditionalFormatting>
  <conditionalFormatting sqref="N5">
    <cfRule type="cellIs" dxfId="8279" priority="157" operator="equal">
      <formula>5</formula>
    </cfRule>
    <cfRule type="cellIs" dxfId="8278" priority="158" operator="equal">
      <formula>4</formula>
    </cfRule>
    <cfRule type="cellIs" priority="159" operator="equal">
      <formula>3</formula>
    </cfRule>
  </conditionalFormatting>
  <conditionalFormatting sqref="N4">
    <cfRule type="expression" priority="160">
      <formula>$D$1&lt;N4</formula>
    </cfRule>
    <cfRule type="expression" priority="161">
      <formula>$D$1&gt;N4</formula>
    </cfRule>
  </conditionalFormatting>
  <conditionalFormatting sqref="N4">
    <cfRule type="expression" dxfId="8277" priority="162">
      <formula>$D$1&lt;N4</formula>
    </cfRule>
    <cfRule type="expression" dxfId="8276" priority="163">
      <formula>$D$1&gt;N4</formula>
    </cfRule>
  </conditionalFormatting>
  <conditionalFormatting sqref="N4">
    <cfRule type="expression" dxfId="8275" priority="164">
      <formula>$D$1&lt;N4</formula>
    </cfRule>
    <cfRule type="expression" dxfId="8274" priority="165">
      <formula>$D$1&gt;N4</formula>
    </cfRule>
  </conditionalFormatting>
  <conditionalFormatting sqref="N4">
    <cfRule type="expression" dxfId="8273" priority="166">
      <formula>$D$1&lt;N4</formula>
    </cfRule>
    <cfRule type="expression" dxfId="8272" priority="167">
      <formula>$D$1&gt;N4</formula>
    </cfRule>
  </conditionalFormatting>
  <conditionalFormatting sqref="N4">
    <cfRule type="expression" dxfId="8271" priority="168">
      <formula>$D$1&lt;N4</formula>
    </cfRule>
    <cfRule type="expression" dxfId="8270" priority="169">
      <formula>$D$1&gt;N4</formula>
    </cfRule>
  </conditionalFormatting>
  <conditionalFormatting sqref="N4">
    <cfRule type="expression" priority="170">
      <formula>$D$1&lt;N4</formula>
    </cfRule>
    <cfRule type="expression" priority="171">
      <formula>$D$1&gt;N4</formula>
    </cfRule>
  </conditionalFormatting>
  <conditionalFormatting sqref="N4">
    <cfRule type="expression" priority="172">
      <formula>$D$1&lt;N4</formula>
    </cfRule>
    <cfRule type="expression" dxfId="8269" priority="173">
      <formula>$D$1&gt;N4</formula>
    </cfRule>
  </conditionalFormatting>
  <conditionalFormatting sqref="N4">
    <cfRule type="expression" dxfId="8268" priority="174">
      <formula>$D$1&lt;N4</formula>
    </cfRule>
    <cfRule type="expression" dxfId="8267" priority="175">
      <formula>$D$1&gt;N4</formula>
    </cfRule>
  </conditionalFormatting>
  <conditionalFormatting sqref="N4">
    <cfRule type="expression" dxfId="8266" priority="176">
      <formula>$D$1&lt;N4</formula>
    </cfRule>
    <cfRule type="expression" priority="177">
      <formula>$D$1&gt;N4</formula>
    </cfRule>
  </conditionalFormatting>
  <conditionalFormatting sqref="N4">
    <cfRule type="expression" priority="178">
      <formula>$D$1&lt;N4</formula>
    </cfRule>
    <cfRule type="expression" priority="179">
      <formula>$D$1&gt;N4</formula>
    </cfRule>
  </conditionalFormatting>
  <conditionalFormatting sqref="P5">
    <cfRule type="cellIs" dxfId="8265" priority="180" operator="equal">
      <formula>5</formula>
    </cfRule>
    <cfRule type="cellIs" dxfId="8264" priority="181" operator="equal">
      <formula>4</formula>
    </cfRule>
    <cfRule type="cellIs" dxfId="8263" priority="182" operator="equal">
      <formula>3</formula>
    </cfRule>
  </conditionalFormatting>
  <conditionalFormatting sqref="P4">
    <cfRule type="expression" dxfId="8262" priority="183">
      <formula>$D$1&lt;P4</formula>
    </cfRule>
    <cfRule type="expression" priority="184">
      <formula>$D$1&gt;P4</formula>
    </cfRule>
  </conditionalFormatting>
  <conditionalFormatting sqref="P4">
    <cfRule type="expression" priority="185">
      <formula>$D$1&lt;P4</formula>
    </cfRule>
    <cfRule type="expression" priority="186">
      <formula>$D$1&gt;P4</formula>
    </cfRule>
  </conditionalFormatting>
  <conditionalFormatting sqref="P4">
    <cfRule type="expression" dxfId="8261" priority="187">
      <formula>$D$1&lt;P4</formula>
    </cfRule>
    <cfRule type="expression" dxfId="8260" priority="188">
      <formula>$D$1&gt;P4</formula>
    </cfRule>
  </conditionalFormatting>
  <conditionalFormatting sqref="P5">
    <cfRule type="cellIs" dxfId="8259" priority="189" operator="equal">
      <formula>5</formula>
    </cfRule>
    <cfRule type="cellIs" dxfId="8258" priority="190" operator="equal">
      <formula>4</formula>
    </cfRule>
    <cfRule type="cellIs" priority="191" operator="equal">
      <formula>3</formula>
    </cfRule>
  </conditionalFormatting>
  <conditionalFormatting sqref="P4">
    <cfRule type="expression" priority="192">
      <formula>$D$1&lt;P4</formula>
    </cfRule>
    <cfRule type="expression" priority="193">
      <formula>$D$1&gt;P4</formula>
    </cfRule>
  </conditionalFormatting>
  <conditionalFormatting sqref="I3">
    <cfRule type="expression" priority="194">
      <formula>$D$1&lt;I3</formula>
    </cfRule>
    <cfRule type="expression" priority="195">
      <formula>$D$1&gt;I3</formula>
    </cfRule>
  </conditionalFormatting>
  <conditionalFormatting sqref="I3">
    <cfRule type="expression" priority="196">
      <formula>$D$1&lt;I3</formula>
    </cfRule>
    <cfRule type="expression" dxfId="8257" priority="197">
      <formula>$D$1&gt;I3</formula>
    </cfRule>
  </conditionalFormatting>
  <conditionalFormatting sqref="I3">
    <cfRule type="expression" dxfId="8256" priority="198">
      <formula>$D$1&lt;I3</formula>
    </cfRule>
    <cfRule type="expression" dxfId="8255" priority="199">
      <formula>$D$1&gt;I3</formula>
    </cfRule>
  </conditionalFormatting>
  <conditionalFormatting sqref="J5">
    <cfRule type="cellIs" dxfId="8254" priority="200" operator="equal">
      <formula>5</formula>
    </cfRule>
    <cfRule type="cellIs" priority="201" operator="equal">
      <formula>4</formula>
    </cfRule>
    <cfRule type="cellIs" priority="202" operator="equal">
      <formula>3</formula>
    </cfRule>
  </conditionalFormatting>
  <conditionalFormatting sqref="J3:J4">
    <cfRule type="expression" priority="203">
      <formula>$D$1&lt;J3</formula>
    </cfRule>
    <cfRule type="expression" dxfId="8253" priority="204">
      <formula>$D$1&gt;J3</formula>
    </cfRule>
  </conditionalFormatting>
  <conditionalFormatting sqref="J5">
    <cfRule type="cellIs" dxfId="8252" priority="205" operator="equal">
      <formula>5</formula>
    </cfRule>
    <cfRule type="cellIs" dxfId="8251" priority="206" operator="equal">
      <formula>4</formula>
    </cfRule>
    <cfRule type="cellIs" dxfId="8250" priority="207" operator="equal">
      <formula>3</formula>
    </cfRule>
  </conditionalFormatting>
  <conditionalFormatting sqref="J4">
    <cfRule type="expression" dxfId="8249" priority="208">
      <formula>$D$1&lt;J4</formula>
    </cfRule>
    <cfRule type="expression" dxfId="8248" priority="209">
      <formula>$D$1&gt;J4</formula>
    </cfRule>
  </conditionalFormatting>
  <conditionalFormatting sqref="J5">
    <cfRule type="cellIs" dxfId="8247" priority="210" operator="equal">
      <formula>5</formula>
    </cfRule>
    <cfRule type="cellIs" dxfId="8246" priority="211" operator="equal">
      <formula>4</formula>
    </cfRule>
    <cfRule type="cellIs" priority="212" operator="equal">
      <formula>3</formula>
    </cfRule>
  </conditionalFormatting>
  <conditionalFormatting sqref="J4">
    <cfRule type="expression" priority="213">
      <formula>$D$1&lt;J4</formula>
    </cfRule>
    <cfRule type="expression" priority="214">
      <formula>$D$1&gt;J4</formula>
    </cfRule>
  </conditionalFormatting>
  <conditionalFormatting sqref="J5">
    <cfRule type="cellIs" dxfId="8245" priority="215" operator="equal">
      <formula>5</formula>
    </cfRule>
    <cfRule type="cellIs" dxfId="8244" priority="216" operator="equal">
      <formula>4</formula>
    </cfRule>
    <cfRule type="cellIs" dxfId="8243" priority="217" operator="equal">
      <formula>3</formula>
    </cfRule>
  </conditionalFormatting>
  <conditionalFormatting sqref="J4">
    <cfRule type="expression" dxfId="8242" priority="218">
      <formula>$D$1&lt;J4</formula>
    </cfRule>
    <cfRule type="expression" priority="219">
      <formula>$D$1&gt;J4</formula>
    </cfRule>
  </conditionalFormatting>
  <conditionalFormatting sqref="J5">
    <cfRule type="cellIs" priority="220" operator="equal">
      <formula>5</formula>
    </cfRule>
    <cfRule type="cellIs" priority="221" operator="equal">
      <formula>4</formula>
    </cfRule>
    <cfRule type="cellIs" dxfId="8241" priority="222" operator="equal">
      <formula>3</formula>
    </cfRule>
  </conditionalFormatting>
  <conditionalFormatting sqref="J5">
    <cfRule type="cellIs" dxfId="8240" priority="223" operator="equal">
      <formula>5</formula>
    </cfRule>
    <cfRule type="cellIs" dxfId="8239" priority="224" operator="equal">
      <formula>4</formula>
    </cfRule>
    <cfRule type="cellIs" dxfId="8238" priority="225" operator="equal">
      <formula>3</formula>
    </cfRule>
  </conditionalFormatting>
  <conditionalFormatting sqref="J4">
    <cfRule type="expression" dxfId="8237" priority="226">
      <formula>$D$1&lt;J4</formula>
    </cfRule>
    <cfRule type="expression" dxfId="8236" priority="227">
      <formula>$D$1&gt;J4</formula>
    </cfRule>
  </conditionalFormatting>
  <conditionalFormatting sqref="J5">
    <cfRule type="cellIs" dxfId="8235" priority="228" operator="equal">
      <formula>5</formula>
    </cfRule>
    <cfRule type="cellIs" dxfId="8234" priority="229" operator="equal">
      <formula>4</formula>
    </cfRule>
    <cfRule type="cellIs" dxfId="8233" priority="230" operator="equal">
      <formula>3</formula>
    </cfRule>
  </conditionalFormatting>
  <conditionalFormatting sqref="J4">
    <cfRule type="expression" priority="231">
      <formula>$D$1&lt;J4</formula>
    </cfRule>
    <cfRule type="expression" priority="232">
      <formula>$D$1&gt;J4</formula>
    </cfRule>
  </conditionalFormatting>
  <conditionalFormatting sqref="K3">
    <cfRule type="expression" priority="233">
      <formula>$D$1&lt;K3</formula>
    </cfRule>
    <cfRule type="expression" priority="234">
      <formula>$D$1&gt;K3</formula>
    </cfRule>
  </conditionalFormatting>
  <conditionalFormatting sqref="K3">
    <cfRule type="expression" dxfId="8232" priority="235">
      <formula>$D$1&lt;K3</formula>
    </cfRule>
    <cfRule type="expression" dxfId="8231" priority="236">
      <formula>$D$1&gt;K3</formula>
    </cfRule>
  </conditionalFormatting>
  <conditionalFormatting sqref="L5">
    <cfRule type="cellIs" dxfId="8230" priority="237" operator="equal">
      <formula>5</formula>
    </cfRule>
    <cfRule type="cellIs" dxfId="8229" priority="238" operator="equal">
      <formula>4</formula>
    </cfRule>
    <cfRule type="cellIs" dxfId="8228" priority="239" operator="equal">
      <formula>3</formula>
    </cfRule>
  </conditionalFormatting>
  <conditionalFormatting sqref="L3:L4">
    <cfRule type="expression" dxfId="8227" priority="240">
      <formula>$D$1&lt;L3</formula>
    </cfRule>
    <cfRule type="expression" dxfId="8226" priority="241">
      <formula>$D$1&gt;L3</formula>
    </cfRule>
  </conditionalFormatting>
  <conditionalFormatting sqref="L5">
    <cfRule type="cellIs" dxfId="8225" priority="242" operator="equal">
      <formula>5</formula>
    </cfRule>
    <cfRule type="cellIs" dxfId="8224" priority="243" operator="equal">
      <formula>4</formula>
    </cfRule>
    <cfRule type="cellIs" priority="244" operator="equal">
      <formula>3</formula>
    </cfRule>
  </conditionalFormatting>
  <conditionalFormatting sqref="L3:L4">
    <cfRule type="expression" priority="245">
      <formula>$D$1&lt;L3</formula>
    </cfRule>
    <cfRule type="expression" priority="246">
      <formula>$D$1&gt;L3</formula>
    </cfRule>
  </conditionalFormatting>
  <conditionalFormatting sqref="L4">
    <cfRule type="expression" dxfId="8223" priority="247">
      <formula>$D$1&lt;L4</formula>
    </cfRule>
    <cfRule type="expression" dxfId="8222" priority="248">
      <formula>$D$1&gt;L4</formula>
    </cfRule>
  </conditionalFormatting>
  <conditionalFormatting sqref="J5">
    <cfRule type="cellIs" dxfId="8221" priority="249" operator="equal">
      <formula>5</formula>
    </cfRule>
    <cfRule type="cellIs" dxfId="8220" priority="250" operator="equal">
      <formula>4</formula>
    </cfRule>
    <cfRule type="cellIs" dxfId="8219" priority="251" operator="equal">
      <formula>3</formula>
    </cfRule>
  </conditionalFormatting>
  <conditionalFormatting sqref="K3">
    <cfRule type="expression" dxfId="8218" priority="252">
      <formula>$D$1&lt;K3</formula>
    </cfRule>
    <cfRule type="expression" dxfId="8217" priority="253">
      <formula>$D$1&gt;K3</formula>
    </cfRule>
  </conditionalFormatting>
  <conditionalFormatting sqref="L3:L4">
    <cfRule type="expression" dxfId="8216" priority="254">
      <formula>$D$1&lt;L3</formula>
    </cfRule>
    <cfRule type="expression" dxfId="8215" priority="255">
      <formula>$D$1&gt;L3</formula>
    </cfRule>
  </conditionalFormatting>
  <conditionalFormatting sqref="L4">
    <cfRule type="expression" priority="256">
      <formula>$D$1&lt;L4</formula>
    </cfRule>
    <cfRule type="expression" priority="257">
      <formula>$D$1&gt;L4</formula>
    </cfRule>
  </conditionalFormatting>
  <conditionalFormatting sqref="N5">
    <cfRule type="cellIs" priority="258" operator="equal">
      <formula>5</formula>
    </cfRule>
    <cfRule type="cellIs" dxfId="8214" priority="259" operator="equal">
      <formula>4</formula>
    </cfRule>
    <cfRule type="cellIs" dxfId="8213" priority="260" operator="equal">
      <formula>3</formula>
    </cfRule>
  </conditionalFormatting>
  <conditionalFormatting sqref="N3:N4">
    <cfRule type="expression" priority="261">
      <formula>$D$1&lt;N3</formula>
    </cfRule>
    <cfRule type="expression" priority="262">
      <formula>$D$1&gt;N3</formula>
    </cfRule>
  </conditionalFormatting>
  <conditionalFormatting sqref="N5">
    <cfRule type="cellIs" priority="263" operator="equal">
      <formula>5</formula>
    </cfRule>
    <cfRule type="cellIs" priority="264" operator="equal">
      <formula>4</formula>
    </cfRule>
    <cfRule type="cellIs" priority="265" operator="equal">
      <formula>3</formula>
    </cfRule>
  </conditionalFormatting>
  <conditionalFormatting sqref="N3:N4">
    <cfRule type="expression" priority="266">
      <formula>$D$1&lt;N3</formula>
    </cfRule>
    <cfRule type="expression" dxfId="8212" priority="267">
      <formula>$D$1&gt;N3</formula>
    </cfRule>
  </conditionalFormatting>
  <conditionalFormatting sqref="N4">
    <cfRule type="expression" dxfId="8211" priority="268">
      <formula>$D$1&lt;N4</formula>
    </cfRule>
    <cfRule type="expression" dxfId="8210" priority="269">
      <formula>$D$1&gt;N4</formula>
    </cfRule>
  </conditionalFormatting>
  <conditionalFormatting sqref="O5">
    <cfRule type="cellIs" dxfId="8209" priority="270" operator="equal">
      <formula>5</formula>
    </cfRule>
    <cfRule type="cellIs" dxfId="8208" priority="271" operator="equal">
      <formula>4</formula>
    </cfRule>
    <cfRule type="cellIs" dxfId="8207" priority="272" operator="equal">
      <formula>3</formula>
    </cfRule>
  </conditionalFormatting>
  <conditionalFormatting sqref="O3:O4">
    <cfRule type="expression" priority="273">
      <formula>$D$1&lt;O3</formula>
    </cfRule>
    <cfRule type="expression" priority="274">
      <formula>$D$1&gt;O3</formula>
    </cfRule>
  </conditionalFormatting>
  <conditionalFormatting sqref="O5">
    <cfRule type="cellIs" priority="275" operator="equal">
      <formula>5</formula>
    </cfRule>
    <cfRule type="cellIs" dxfId="8206" priority="276" operator="equal">
      <formula>4</formula>
    </cfRule>
    <cfRule type="cellIs" dxfId="8205" priority="277" operator="equal">
      <formula>3</formula>
    </cfRule>
  </conditionalFormatting>
  <conditionalFormatting sqref="O3:O4">
    <cfRule type="expression" priority="278">
      <formula>$D$1&lt;O3</formula>
    </cfRule>
    <cfRule type="expression" priority="279">
      <formula>$D$1&gt;O3</formula>
    </cfRule>
  </conditionalFormatting>
  <conditionalFormatting sqref="O4">
    <cfRule type="expression" priority="280">
      <formula>$D$1&lt;O4</formula>
    </cfRule>
    <cfRule type="expression" dxfId="8204" priority="281">
      <formula>$D$1&gt;O4</formula>
    </cfRule>
  </conditionalFormatting>
  <conditionalFormatting sqref="N4">
    <cfRule type="expression" dxfId="8203" priority="282">
      <formula>$D$1&lt;N4</formula>
    </cfRule>
    <cfRule type="expression" priority="283">
      <formula>$D$1&gt;N4</formula>
    </cfRule>
  </conditionalFormatting>
  <conditionalFormatting sqref="N4">
    <cfRule type="expression" priority="284">
      <formula>$D$1&lt;N4</formula>
    </cfRule>
    <cfRule type="expression" priority="285">
      <formula>$D$1&gt;N4</formula>
    </cfRule>
  </conditionalFormatting>
  <conditionalFormatting sqref="N4">
    <cfRule type="expression" dxfId="8202" priority="286">
      <formula>$D$1&lt;N4</formula>
    </cfRule>
    <cfRule type="expression" dxfId="8201" priority="287">
      <formula>$D$1&gt;N4</formula>
    </cfRule>
  </conditionalFormatting>
  <conditionalFormatting sqref="O3:O4">
    <cfRule type="expression" dxfId="8200" priority="288">
      <formula>$D$1&lt;O3</formula>
    </cfRule>
    <cfRule type="expression" dxfId="8199" priority="289">
      <formula>$D$1&gt;O3</formula>
    </cfRule>
  </conditionalFormatting>
  <conditionalFormatting sqref="N4">
    <cfRule type="expression" dxfId="8198" priority="290">
      <formula>$D$1&lt;N4</formula>
    </cfRule>
    <cfRule type="expression" dxfId="8197" priority="291">
      <formula>$D$1&gt;N4</formula>
    </cfRule>
  </conditionalFormatting>
  <conditionalFormatting sqref="N4">
    <cfRule type="expression" priority="292">
      <formula>$D$1&lt;N4</formula>
    </cfRule>
    <cfRule type="expression" priority="293">
      <formula>$D$1&gt;N4</formula>
    </cfRule>
  </conditionalFormatting>
  <conditionalFormatting sqref="N4">
    <cfRule type="expression" priority="294">
      <formula>$D$1&lt;N4</formula>
    </cfRule>
    <cfRule type="expression" dxfId="8196" priority="295">
      <formula>$D$1&gt;N4</formula>
    </cfRule>
  </conditionalFormatting>
  <conditionalFormatting sqref="O5">
    <cfRule type="cellIs" dxfId="8195" priority="296" operator="equal">
      <formula>5</formula>
    </cfRule>
    <cfRule type="cellIs" dxfId="8194" priority="297" operator="equal">
      <formula>4</formula>
    </cfRule>
    <cfRule type="cellIs" dxfId="8193" priority="298" operator="equal">
      <formula>3</formula>
    </cfRule>
  </conditionalFormatting>
  <conditionalFormatting sqref="O3:O4">
    <cfRule type="expression" dxfId="8192" priority="299">
      <formula>$D$1&lt;O3</formula>
    </cfRule>
    <cfRule type="expression" dxfId="8191" priority="300">
      <formula>$D$1&gt;O3</formula>
    </cfRule>
  </conditionalFormatting>
  <conditionalFormatting sqref="O5">
    <cfRule type="cellIs" dxfId="8190" priority="301" operator="equal">
      <formula>5</formula>
    </cfRule>
    <cfRule type="cellIs" dxfId="8189" priority="302" operator="equal">
      <formula>4</formula>
    </cfRule>
    <cfRule type="cellIs" dxfId="8188" priority="303" operator="equal">
      <formula>3</formula>
    </cfRule>
  </conditionalFormatting>
  <conditionalFormatting sqref="N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N4">
    <cfRule type="expression" dxfId="8187" priority="307">
      <formula>$D$1&lt;N4</formula>
    </cfRule>
    <cfRule type="expression" dxfId="8186" priority="308">
      <formula>$D$1&gt;N4</formula>
    </cfRule>
  </conditionalFormatting>
  <conditionalFormatting sqref="N5">
    <cfRule type="cellIs" priority="309" operator="equal">
      <formula>5</formula>
    </cfRule>
    <cfRule type="cellIs" priority="310" operator="equal">
      <formula>4</formula>
    </cfRule>
    <cfRule type="cellIs" priority="311" operator="equal">
      <formula>3</formula>
    </cfRule>
  </conditionalFormatting>
  <conditionalFormatting sqref="N4">
    <cfRule type="expression" priority="312">
      <formula>$D$1&lt;N4</formula>
    </cfRule>
    <cfRule type="expression" priority="313">
      <formula>$D$1&gt;N4</formula>
    </cfRule>
  </conditionalFormatting>
  <conditionalFormatting sqref="N4">
    <cfRule type="expression" priority="314">
      <formula>$D$1&lt;N4</formula>
    </cfRule>
    <cfRule type="expression" dxfId="8185" priority="315">
      <formula>$D$1&gt;N4</formula>
    </cfRule>
  </conditionalFormatting>
  <conditionalFormatting sqref="O5">
    <cfRule type="cellIs" dxfId="8184" priority="316" operator="equal">
      <formula>5</formula>
    </cfRule>
    <cfRule type="cellIs" dxfId="8183" priority="317" operator="equal">
      <formula>4</formula>
    </cfRule>
    <cfRule type="cellIs" dxfId="8182" priority="318" operator="equal">
      <formula>3</formula>
    </cfRule>
  </conditionalFormatting>
  <conditionalFormatting sqref="O4">
    <cfRule type="expression" dxfId="8181" priority="319">
      <formula>$D$1&lt;O4</formula>
    </cfRule>
    <cfRule type="expression" dxfId="8180" priority="320">
      <formula>$D$1&gt;O4</formula>
    </cfRule>
  </conditionalFormatting>
  <conditionalFormatting sqref="O5">
    <cfRule type="cellIs" priority="321" operator="equal">
      <formula>5</formula>
    </cfRule>
    <cfRule type="cellIs" priority="322" operator="equal">
      <formula>4</formula>
    </cfRule>
    <cfRule type="cellIs" priority="323" operator="equal">
      <formula>3</formula>
    </cfRule>
  </conditionalFormatting>
  <conditionalFormatting sqref="O4">
    <cfRule type="expression" dxfId="8179" priority="324">
      <formula>$D$1&lt;O4</formula>
    </cfRule>
    <cfRule type="expression" dxfId="8178" priority="325">
      <formula>$D$1&gt;O4</formula>
    </cfRule>
  </conditionalFormatting>
  <conditionalFormatting sqref="O4">
    <cfRule type="expression" priority="326">
      <formula>$D$1&lt;O4</formula>
    </cfRule>
    <cfRule type="expression" priority="327">
      <formula>$D$1&gt;O4</formula>
    </cfRule>
  </conditionalFormatting>
  <conditionalFormatting sqref="O5">
    <cfRule type="cellIs" priority="328" operator="equal">
      <formula>5</formula>
    </cfRule>
    <cfRule type="cellIs" dxfId="8177" priority="329" operator="equal">
      <formula>4</formula>
    </cfRule>
    <cfRule type="cellIs" dxfId="8176" priority="330" operator="equal">
      <formula>3</formula>
    </cfRule>
  </conditionalFormatting>
  <conditionalFormatting sqref="O4">
    <cfRule type="expression" priority="331">
      <formula>$D$1&lt;O4</formula>
    </cfRule>
    <cfRule type="expression" priority="332">
      <formula>$D$1&gt;O4</formula>
    </cfRule>
  </conditionalFormatting>
  <conditionalFormatting sqref="O5">
    <cfRule type="cellIs" priority="333" operator="equal">
      <formula>5</formula>
    </cfRule>
    <cfRule type="cellIs" dxfId="8175" priority="334" operator="equal">
      <formula>4</formula>
    </cfRule>
    <cfRule type="cellIs" dxfId="8174" priority="335" operator="equal">
      <formula>3</formula>
    </cfRule>
  </conditionalFormatting>
  <conditionalFormatting sqref="O4">
    <cfRule type="expression" dxfId="8173" priority="336">
      <formula>$D$1&lt;O4</formula>
    </cfRule>
    <cfRule type="expression" dxfId="8172" priority="337">
      <formula>$D$1&gt;O4</formula>
    </cfRule>
  </conditionalFormatting>
  <conditionalFormatting sqref="O5">
    <cfRule type="cellIs" dxfId="8171" priority="338" operator="equal">
      <formula>5</formula>
    </cfRule>
    <cfRule type="cellIs" dxfId="8170" priority="339" operator="equal">
      <formula>4</formula>
    </cfRule>
    <cfRule type="cellIs" priority="340" operator="equal">
      <formula>3</formula>
    </cfRule>
  </conditionalFormatting>
  <conditionalFormatting sqref="O4">
    <cfRule type="expression" priority="341">
      <formula>$D$1&lt;O4</formula>
    </cfRule>
    <cfRule type="expression" priority="342">
      <formula>$D$1&gt;O4</formula>
    </cfRule>
  </conditionalFormatting>
  <conditionalFormatting sqref="O4">
    <cfRule type="expression" dxfId="8169" priority="343">
      <formula>$D$1&lt;O4</formula>
    </cfRule>
    <cfRule type="expression" dxfId="8168" priority="344">
      <formula>$D$1&gt;O4</formula>
    </cfRule>
  </conditionalFormatting>
  <conditionalFormatting sqref="O4">
    <cfRule type="expression" dxfId="8167" priority="345">
      <formula>$D$1&lt;O4</formula>
    </cfRule>
    <cfRule type="expression" dxfId="8166" priority="346">
      <formula>$D$1&gt;O4</formula>
    </cfRule>
  </conditionalFormatting>
  <conditionalFormatting sqref="O4">
    <cfRule type="expression" priority="347">
      <formula>$D$1&lt;O4</formula>
    </cfRule>
    <cfRule type="expression" priority="348">
      <formula>$D$1&gt;O4</formula>
    </cfRule>
  </conditionalFormatting>
  <conditionalFormatting sqref="O4">
    <cfRule type="expression" priority="349">
      <formula>$D$1&lt;O4</formula>
    </cfRule>
    <cfRule type="expression" dxfId="8165" priority="350">
      <formula>$D$1&gt;O4</formula>
    </cfRule>
  </conditionalFormatting>
  <conditionalFormatting sqref="O4">
    <cfRule type="expression" dxfId="8164" priority="351">
      <formula>$D$1&lt;O4</formula>
    </cfRule>
    <cfRule type="expression" priority="352">
      <formula>$D$1&gt;O4</formula>
    </cfRule>
  </conditionalFormatting>
  <conditionalFormatting sqref="O4">
    <cfRule type="expression" priority="353">
      <formula>$D$1&lt;O4</formula>
    </cfRule>
    <cfRule type="expression" priority="354">
      <formula>$D$1&gt;O4</formula>
    </cfRule>
  </conditionalFormatting>
  <conditionalFormatting sqref="O4">
    <cfRule type="expression" priority="355">
      <formula>$D$1&lt;O4</formula>
    </cfRule>
    <cfRule type="expression" priority="356">
      <formula>$D$1&gt;O4</formula>
    </cfRule>
  </conditionalFormatting>
  <conditionalFormatting sqref="O4">
    <cfRule type="expression" priority="357">
      <formula>$D$1&lt;O4</formula>
    </cfRule>
    <cfRule type="expression" dxfId="8163" priority="358">
      <formula>$D$1&gt;O4</formula>
    </cfRule>
  </conditionalFormatting>
  <conditionalFormatting sqref="O4">
    <cfRule type="expression" dxfId="8162" priority="359">
      <formula>$D$1&lt;O4</formula>
    </cfRule>
    <cfRule type="expression" dxfId="8161" priority="360">
      <formula>$D$1&gt;O4</formula>
    </cfRule>
  </conditionalFormatting>
  <conditionalFormatting sqref="I3">
    <cfRule type="expression" dxfId="8160" priority="361">
      <formula>$D$1&lt;I3</formula>
    </cfRule>
    <cfRule type="expression" dxfId="8159" priority="362">
      <formula>$D$1&gt;I3</formula>
    </cfRule>
  </conditionalFormatting>
  <conditionalFormatting sqref="J5">
    <cfRule type="cellIs" dxfId="8158" priority="363" operator="equal">
      <formula>5</formula>
    </cfRule>
    <cfRule type="cellIs" dxfId="8157" priority="364" operator="equal">
      <formula>4</formula>
    </cfRule>
    <cfRule type="cellIs" dxfId="8156" priority="365" operator="equal">
      <formula>3</formula>
    </cfRule>
  </conditionalFormatting>
  <conditionalFormatting sqref="J3:J4">
    <cfRule type="expression" dxfId="8155" priority="366">
      <formula>$D$1&lt;J3</formula>
    </cfRule>
    <cfRule type="expression" dxfId="8154" priority="367">
      <formula>$D$1&gt;J3</formula>
    </cfRule>
  </conditionalFormatting>
  <conditionalFormatting sqref="J5">
    <cfRule type="cellIs" dxfId="8153" priority="368" operator="equal">
      <formula>5</formula>
    </cfRule>
    <cfRule type="cellIs" dxfId="8152" priority="369" operator="equal">
      <formula>4</formula>
    </cfRule>
    <cfRule type="cellIs" dxfId="8151" priority="370" operator="equal">
      <formula>3</formula>
    </cfRule>
  </conditionalFormatting>
  <conditionalFormatting sqref="J3:J4">
    <cfRule type="expression" dxfId="8150" priority="371">
      <formula>$D$1&lt;J3</formula>
    </cfRule>
    <cfRule type="expression" priority="372">
      <formula>$D$1&gt;J3</formula>
    </cfRule>
  </conditionalFormatting>
  <conditionalFormatting sqref="J3:J4">
    <cfRule type="expression" priority="373">
      <formula>$D$1&lt;J3</formula>
    </cfRule>
    <cfRule type="expression" priority="374">
      <formula>$D$1&gt;J3</formula>
    </cfRule>
  </conditionalFormatting>
  <conditionalFormatting sqref="K3">
    <cfRule type="expression" dxfId="8149" priority="375">
      <formula>$D$1&lt;K3</formula>
    </cfRule>
    <cfRule type="expression" dxfId="8148" priority="376">
      <formula>$D$1&gt;K3</formula>
    </cfRule>
  </conditionalFormatting>
  <conditionalFormatting sqref="L5">
    <cfRule type="cellIs" dxfId="8147" priority="377" operator="equal">
      <formula>5</formula>
    </cfRule>
    <cfRule type="cellIs" dxfId="8146" priority="378" operator="equal">
      <formula>4</formula>
    </cfRule>
    <cfRule type="cellIs" dxfId="8145" priority="379" operator="equal">
      <formula>3</formula>
    </cfRule>
  </conditionalFormatting>
  <conditionalFormatting sqref="L3">
    <cfRule type="expression" dxfId="8144" priority="380">
      <formula>$D$1&lt;L3</formula>
    </cfRule>
    <cfRule type="expression" dxfId="8143" priority="381">
      <formula>$D$1&gt;L3</formula>
    </cfRule>
  </conditionalFormatting>
  <conditionalFormatting sqref="L4">
    <cfRule type="expression" dxfId="8142" priority="382">
      <formula>$D$1&lt;L4</formula>
    </cfRule>
    <cfRule type="expression" dxfId="8141" priority="383">
      <formula>$D$1&gt;L4</formula>
    </cfRule>
  </conditionalFormatting>
  <conditionalFormatting sqref="L4">
    <cfRule type="expression" dxfId="8140" priority="384">
      <formula>$D$1&lt;L4</formula>
    </cfRule>
    <cfRule type="expression" dxfId="8139" priority="385">
      <formula>$D$1&gt;L4</formula>
    </cfRule>
  </conditionalFormatting>
  <conditionalFormatting sqref="L4">
    <cfRule type="expression" dxfId="8138" priority="386">
      <formula>$D$1&lt;L4</formula>
    </cfRule>
    <cfRule type="expression" priority="387">
      <formula>$D$1&gt;L4</formula>
    </cfRule>
  </conditionalFormatting>
  <conditionalFormatting sqref="L4">
    <cfRule type="expression" priority="388">
      <formula>$D$1&lt;L4</formula>
    </cfRule>
    <cfRule type="expression" priority="389">
      <formula>$D$1&gt;L4</formula>
    </cfRule>
  </conditionalFormatting>
  <conditionalFormatting sqref="L3">
    <cfRule type="expression" priority="390">
      <formula>$D$1&lt;L3</formula>
    </cfRule>
    <cfRule type="expression" priority="391">
      <formula>$D$1&gt;L3</formula>
    </cfRule>
  </conditionalFormatting>
  <conditionalFormatting sqref="L4">
    <cfRule type="expression" dxfId="8137" priority="392">
      <formula>$D$1&lt;L4</formula>
    </cfRule>
    <cfRule type="expression" dxfId="8136" priority="393">
      <formula>$D$1&gt;L4</formula>
    </cfRule>
  </conditionalFormatting>
  <conditionalFormatting sqref="L4">
    <cfRule type="expression" dxfId="8135" priority="394">
      <formula>$D$1&lt;L4</formula>
    </cfRule>
    <cfRule type="expression" dxfId="8134" priority="395">
      <formula>$D$1&gt;L4</formula>
    </cfRule>
  </conditionalFormatting>
  <conditionalFormatting sqref="L4">
    <cfRule type="expression" dxfId="8133" priority="396">
      <formula>$D$1&lt;L4</formula>
    </cfRule>
    <cfRule type="expression" dxfId="8132" priority="397">
      <formula>$D$1&gt;L4</formula>
    </cfRule>
  </conditionalFormatting>
  <conditionalFormatting sqref="L5">
    <cfRule type="cellIs" dxfId="8131" priority="398" operator="equal">
      <formula>5</formula>
    </cfRule>
    <cfRule type="cellIs" dxfId="8130" priority="399" operator="equal">
      <formula>4</formula>
    </cfRule>
    <cfRule type="cellIs" dxfId="8129" priority="400" operator="equal">
      <formula>3</formula>
    </cfRule>
  </conditionalFormatting>
  <conditionalFormatting sqref="L4">
    <cfRule type="expression" priority="401">
      <formula>$D$1&lt;L4</formula>
    </cfRule>
    <cfRule type="expression" priority="402">
      <formula>$D$1&gt;L4</formula>
    </cfRule>
  </conditionalFormatting>
  <conditionalFormatting sqref="L4">
    <cfRule type="expression" priority="403">
      <formula>$D$1&lt;L4</formula>
    </cfRule>
    <cfRule type="expression" dxfId="8128" priority="404">
      <formula>$D$1&gt;L4</formula>
    </cfRule>
  </conditionalFormatting>
  <conditionalFormatting sqref="L4">
    <cfRule type="expression" dxfId="8127" priority="405">
      <formula>$D$1&lt;L4</formula>
    </cfRule>
    <cfRule type="expression" priority="406">
      <formula>$D$1&gt;L4</formula>
    </cfRule>
  </conditionalFormatting>
  <conditionalFormatting sqref="L4">
    <cfRule type="expression" priority="407">
      <formula>$D$1&lt;L4</formula>
    </cfRule>
    <cfRule type="expression" priority="408">
      <formula>$D$1&gt;L4</formula>
    </cfRule>
  </conditionalFormatting>
  <conditionalFormatting sqref="L4">
    <cfRule type="expression" priority="409">
      <formula>$D$1&lt;L4</formula>
    </cfRule>
    <cfRule type="expression" priority="410">
      <formula>$D$1&gt;L4</formula>
    </cfRule>
  </conditionalFormatting>
  <conditionalFormatting sqref="L4">
    <cfRule type="expression" priority="411">
      <formula>$D$1&lt;L4</formula>
    </cfRule>
    <cfRule type="expression" dxfId="8126" priority="412">
      <formula>$D$1&gt;L4</formula>
    </cfRule>
  </conditionalFormatting>
  <conditionalFormatting sqref="M3">
    <cfRule type="expression" dxfId="8125" priority="413">
      <formula>$D$1&lt;M3</formula>
    </cfRule>
    <cfRule type="expression" dxfId="8124" priority="414">
      <formula>$D$1&gt;M3</formula>
    </cfRule>
  </conditionalFormatting>
  <conditionalFormatting sqref="M3">
    <cfRule type="expression" dxfId="8123" priority="415">
      <formula>$D$1&lt;M3</formula>
    </cfRule>
    <cfRule type="expression" dxfId="8122" priority="416">
      <formula>$D$1&gt;M3</formula>
    </cfRule>
  </conditionalFormatting>
  <conditionalFormatting sqref="G5">
    <cfRule type="cellIs" dxfId="8121" priority="417" operator="equal">
      <formula>5</formula>
    </cfRule>
    <cfRule type="cellIs" priority="418" operator="equal">
      <formula>4</formula>
    </cfRule>
    <cfRule type="cellIs" priority="419" operator="equal">
      <formula>3</formula>
    </cfRule>
  </conditionalFormatting>
  <conditionalFormatting sqref="G3">
    <cfRule type="expression" priority="420">
      <formula>$D$1&lt;G3</formula>
    </cfRule>
    <cfRule type="expression" dxfId="8120" priority="421">
      <formula>$D$1&gt;G3</formula>
    </cfRule>
  </conditionalFormatting>
  <conditionalFormatting sqref="G5">
    <cfRule type="cellIs" dxfId="8119" priority="422" operator="equal">
      <formula>5</formula>
    </cfRule>
    <cfRule type="cellIs" priority="423" operator="equal">
      <formula>4</formula>
    </cfRule>
    <cfRule type="cellIs" priority="424" operator="equal">
      <formula>3</formula>
    </cfRule>
  </conditionalFormatting>
  <conditionalFormatting sqref="G4">
    <cfRule type="expression" priority="425">
      <formula>$D$1&lt;G4</formula>
    </cfRule>
    <cfRule type="expression" dxfId="8118" priority="426">
      <formula>$D$1&gt;G4</formula>
    </cfRule>
  </conditionalFormatting>
  <conditionalFormatting sqref="G4">
    <cfRule type="expression" dxfId="8117" priority="427">
      <formula>$D$1&lt;G4</formula>
    </cfRule>
    <cfRule type="expression" priority="428">
      <formula>$D$1&gt;G4</formula>
    </cfRule>
  </conditionalFormatting>
  <conditionalFormatting sqref="G5">
    <cfRule type="cellIs" priority="429" operator="equal">
      <formula>5</formula>
    </cfRule>
    <cfRule type="cellIs" priority="430" operator="equal">
      <formula>4</formula>
    </cfRule>
    <cfRule type="cellIs" dxfId="8116" priority="431" operator="equal">
      <formula>3</formula>
    </cfRule>
  </conditionalFormatting>
  <conditionalFormatting sqref="G4">
    <cfRule type="expression" dxfId="8115" priority="432">
      <formula>$D$1&lt;G4</formula>
    </cfRule>
    <cfRule type="expression" dxfId="8114" priority="433">
      <formula>$D$1&gt;G4</formula>
    </cfRule>
  </conditionalFormatting>
  <conditionalFormatting sqref="G5">
    <cfRule type="cellIs" dxfId="8113" priority="434" operator="equal">
      <formula>5</formula>
    </cfRule>
    <cfRule type="cellIs" dxfId="8112" priority="435" operator="equal">
      <formula>4</formula>
    </cfRule>
    <cfRule type="cellIs" dxfId="8111" priority="436" operator="equal">
      <formula>3</formula>
    </cfRule>
  </conditionalFormatting>
  <conditionalFormatting sqref="G4">
    <cfRule type="expression" priority="437">
      <formula>$D$1&lt;G4</formula>
    </cfRule>
    <cfRule type="expression" priority="438">
      <formula>$D$1&gt;G4</formula>
    </cfRule>
  </conditionalFormatting>
  <conditionalFormatting sqref="G4">
    <cfRule type="expression" priority="439">
      <formula>$D$1&lt;G4</formula>
    </cfRule>
    <cfRule type="expression" dxfId="8110" priority="440">
      <formula>$D$1&gt;G4</formula>
    </cfRule>
  </conditionalFormatting>
  <conditionalFormatting sqref="G4">
    <cfRule type="expression" dxfId="8109" priority="441">
      <formula>$D$1&lt;G4</formula>
    </cfRule>
    <cfRule type="expression" dxfId="8108" priority="442">
      <formula>$D$1&gt;G4</formula>
    </cfRule>
  </conditionalFormatting>
  <conditionalFormatting sqref="G4">
    <cfRule type="expression" dxfId="8107" priority="443">
      <formula>$D$1&lt;G4</formula>
    </cfRule>
    <cfRule type="expression" priority="444">
      <formula>$D$1&gt;G4</formula>
    </cfRule>
  </conditionalFormatting>
  <conditionalFormatting sqref="G4">
    <cfRule type="expression" priority="445">
      <formula>$D$1&lt;G4</formula>
    </cfRule>
    <cfRule type="expression" priority="446">
      <formula>$D$1&gt;G4</formula>
    </cfRule>
  </conditionalFormatting>
  <conditionalFormatting sqref="G4">
    <cfRule type="expression" dxfId="8106" priority="447">
      <formula>$D$1&lt;G4</formula>
    </cfRule>
    <cfRule type="expression" dxfId="8105" priority="448">
      <formula>$D$1&gt;G4</formula>
    </cfRule>
  </conditionalFormatting>
  <conditionalFormatting sqref="G4">
    <cfRule type="expression" priority="449">
      <formula>$D$1&lt;G4</formula>
    </cfRule>
    <cfRule type="expression" priority="450">
      <formula>$D$1&gt;G4</formula>
    </cfRule>
  </conditionalFormatting>
  <conditionalFormatting sqref="G4">
    <cfRule type="expression" priority="451">
      <formula>$D$1&lt;G4</formula>
    </cfRule>
    <cfRule type="expression" priority="452">
      <formula>$D$1&gt;G4</formula>
    </cfRule>
  </conditionalFormatting>
  <conditionalFormatting sqref="G4">
    <cfRule type="expression" priority="453">
      <formula>$D$1&lt;G4</formula>
    </cfRule>
    <cfRule type="expression" priority="454">
      <formula>$D$1&gt;G4</formula>
    </cfRule>
  </conditionalFormatting>
  <conditionalFormatting sqref="G4">
    <cfRule type="expression" dxfId="8104" priority="455">
      <formula>$D$1&lt;G4</formula>
    </cfRule>
    <cfRule type="expression" dxfId="8103" priority="456">
      <formula>$D$1&gt;G4</formula>
    </cfRule>
  </conditionalFormatting>
  <conditionalFormatting sqref="G4">
    <cfRule type="expression" dxfId="8102" priority="457">
      <formula>$D$1&lt;G4</formula>
    </cfRule>
    <cfRule type="expression" dxfId="8101" priority="458">
      <formula>$D$1&gt;G4</formula>
    </cfRule>
  </conditionalFormatting>
  <conditionalFormatting sqref="P3">
    <cfRule type="expression" dxfId="8100" priority="459">
      <formula>$D$1&lt;P3</formula>
    </cfRule>
    <cfRule type="expression" dxfId="8099" priority="460">
      <formula>$D$1&gt;P3</formula>
    </cfRule>
  </conditionalFormatting>
  <conditionalFormatting sqref="I3">
    <cfRule type="expression" dxfId="8098" priority="461">
      <formula>$D$1&lt;I3</formula>
    </cfRule>
    <cfRule type="expression" dxfId="8097" priority="462">
      <formula>$D$1&gt;I3</formula>
    </cfRule>
  </conditionalFormatting>
  <conditionalFormatting sqref="J3:J4">
    <cfRule type="expression" dxfId="8096" priority="463">
      <formula>$D$1&lt;J3</formula>
    </cfRule>
    <cfRule type="expression" dxfId="8095" priority="464">
      <formula>$D$1&gt;J3</formula>
    </cfRule>
  </conditionalFormatting>
  <conditionalFormatting sqref="J4">
    <cfRule type="expression" dxfId="8094" priority="465">
      <formula>$D$1&lt;J4</formula>
    </cfRule>
    <cfRule type="expression" dxfId="8093" priority="466">
      <formula>$D$1&gt;J4</formula>
    </cfRule>
  </conditionalFormatting>
  <conditionalFormatting sqref="L5">
    <cfRule type="cellIs" dxfId="8092" priority="467" operator="equal">
      <formula>5</formula>
    </cfRule>
    <cfRule type="cellIs" dxfId="8091" priority="468" operator="equal">
      <formula>4</formula>
    </cfRule>
    <cfRule type="cellIs" priority="469" operator="equal">
      <formula>3</formula>
    </cfRule>
  </conditionalFormatting>
  <conditionalFormatting sqref="L3:L4">
    <cfRule type="expression" priority="470">
      <formula>$D$1&lt;L3</formula>
    </cfRule>
    <cfRule type="expression" priority="471">
      <formula>$D$1&gt;L3</formula>
    </cfRule>
  </conditionalFormatting>
  <conditionalFormatting sqref="L5">
    <cfRule type="cellIs" dxfId="8090" priority="472" operator="equal">
      <formula>5</formula>
    </cfRule>
    <cfRule type="cellIs" dxfId="8089" priority="473" operator="equal">
      <formula>4</formula>
    </cfRule>
    <cfRule type="cellIs" dxfId="8088" priority="474" operator="equal">
      <formula>3</formula>
    </cfRule>
  </conditionalFormatting>
  <conditionalFormatting sqref="L3:L4">
    <cfRule type="expression" dxfId="8087" priority="475">
      <formula>$D$1&lt;L3</formula>
    </cfRule>
    <cfRule type="expression" priority="476">
      <formula>$D$1&gt;L3</formula>
    </cfRule>
  </conditionalFormatting>
  <conditionalFormatting sqref="L4">
    <cfRule type="expression" priority="477">
      <formula>$D$1&lt;L4</formula>
    </cfRule>
    <cfRule type="expression" priority="478">
      <formula>$D$1&gt;L4</formula>
    </cfRule>
  </conditionalFormatting>
  <conditionalFormatting sqref="M3">
    <cfRule type="expression" dxfId="8086" priority="479">
      <formula>$D$1&lt;M3</formula>
    </cfRule>
    <cfRule type="expression" dxfId="8085" priority="480">
      <formula>$D$1&gt;M3</formula>
    </cfRule>
  </conditionalFormatting>
  <conditionalFormatting sqref="M3">
    <cfRule type="expression" dxfId="8084" priority="481">
      <formula>$D$1&lt;M3</formula>
    </cfRule>
    <cfRule type="expression" dxfId="8083" priority="482">
      <formula>$D$1&gt;M3</formula>
    </cfRule>
  </conditionalFormatting>
  <conditionalFormatting sqref="L4">
    <cfRule type="expression" dxfId="8082" priority="483">
      <formula>$D$1&lt;L4</formula>
    </cfRule>
    <cfRule type="expression" dxfId="8081" priority="484">
      <formula>$D$1&gt;L4</formula>
    </cfRule>
  </conditionalFormatting>
  <conditionalFormatting sqref="L4">
    <cfRule type="expression" dxfId="8080" priority="485">
      <formula>$D$1&lt;L4</formula>
    </cfRule>
    <cfRule type="expression" dxfId="8079" priority="486">
      <formula>$D$1&gt;L4</formula>
    </cfRule>
  </conditionalFormatting>
  <conditionalFormatting sqref="L4">
    <cfRule type="expression" dxfId="8078" priority="487">
      <formula>$D$1&lt;L4</formula>
    </cfRule>
    <cfRule type="expression" priority="488">
      <formula>$D$1&gt;L4</formula>
    </cfRule>
  </conditionalFormatting>
  <conditionalFormatting sqref="M3">
    <cfRule type="expression" priority="489">
      <formula>$D$1&lt;M3</formula>
    </cfRule>
    <cfRule type="expression" priority="490">
      <formula>$D$1&gt;M3</formula>
    </cfRule>
  </conditionalFormatting>
  <conditionalFormatting sqref="L4">
    <cfRule type="expression" dxfId="8077" priority="491">
      <formula>$D$1&lt;L4</formula>
    </cfRule>
    <cfRule type="expression" dxfId="8076" priority="492">
      <formula>$D$1&gt;L4</formula>
    </cfRule>
  </conditionalFormatting>
  <conditionalFormatting sqref="L4">
    <cfRule type="expression" priority="493">
      <formula>$D$1&lt;L4</formula>
    </cfRule>
    <cfRule type="expression" priority="494">
      <formula>$D$1&gt;L4</formula>
    </cfRule>
  </conditionalFormatting>
  <conditionalFormatting sqref="L4">
    <cfRule type="expression" priority="495">
      <formula>$D$1&lt;L4</formula>
    </cfRule>
    <cfRule type="expression" priority="496">
      <formula>$D$1&gt;L4</formula>
    </cfRule>
  </conditionalFormatting>
  <conditionalFormatting sqref="M3">
    <cfRule type="expression" priority="497">
      <formula>$D$1&lt;M3</formula>
    </cfRule>
    <cfRule type="expression" priority="498">
      <formula>$D$1&gt;M3</formula>
    </cfRule>
  </conditionalFormatting>
  <conditionalFormatting sqref="L5">
    <cfRule type="cellIs" dxfId="8075" priority="499" operator="equal">
      <formula>5</formula>
    </cfRule>
    <cfRule type="cellIs" dxfId="8074" priority="500" operator="equal">
      <formula>4</formula>
    </cfRule>
    <cfRule type="cellIs" dxfId="8073" priority="501" operator="equal">
      <formula>3</formula>
    </cfRule>
  </conditionalFormatting>
  <conditionalFormatting sqref="L4">
    <cfRule type="expression" dxfId="8072" priority="502">
      <formula>$D$1&lt;L4</formula>
    </cfRule>
    <cfRule type="expression" dxfId="8071" priority="503">
      <formula>$D$1&gt;L4</formula>
    </cfRule>
  </conditionalFormatting>
  <conditionalFormatting sqref="L5">
    <cfRule type="cellIs" dxfId="8070" priority="504" operator="equal">
      <formula>5</formula>
    </cfRule>
    <cfRule type="cellIs" priority="505" operator="equal">
      <formula>4</formula>
    </cfRule>
    <cfRule type="cellIs" priority="506" operator="equal">
      <formula>3</formula>
    </cfRule>
  </conditionalFormatting>
  <conditionalFormatting sqref="L4">
    <cfRule type="expression" priority="507">
      <formula>$D$1&lt;L4</formula>
    </cfRule>
    <cfRule type="expression" dxfId="8069" priority="508">
      <formula>$D$1&gt;L4</formula>
    </cfRule>
  </conditionalFormatting>
  <conditionalFormatting sqref="L4">
    <cfRule type="expression" dxfId="8068" priority="509">
      <formula>$D$1&lt;L4</formula>
    </cfRule>
    <cfRule type="expression" priority="510">
      <formula>$D$1&gt;L4</formula>
    </cfRule>
  </conditionalFormatting>
  <conditionalFormatting sqref="O5">
    <cfRule type="cellIs" priority="511" operator="equal">
      <formula>5</formula>
    </cfRule>
    <cfRule type="cellIs" priority="512" operator="equal">
      <formula>4</formula>
    </cfRule>
    <cfRule type="cellIs" dxfId="8067" priority="513" operator="equal">
      <formula>3</formula>
    </cfRule>
  </conditionalFormatting>
  <conditionalFormatting sqref="O4">
    <cfRule type="expression" dxfId="8066" priority="514">
      <formula>$D$1&lt;O4</formula>
    </cfRule>
    <cfRule type="expression" priority="515">
      <formula>$D$1&gt;O4</formula>
    </cfRule>
  </conditionalFormatting>
  <conditionalFormatting sqref="O4">
    <cfRule type="expression" priority="516">
      <formula>$D$1&lt;O4</formula>
    </cfRule>
    <cfRule type="expression" priority="517">
      <formula>$D$1&gt;O4</formula>
    </cfRule>
  </conditionalFormatting>
  <conditionalFormatting sqref="O4">
    <cfRule type="expression" dxfId="8065" priority="518">
      <formula>$D$1&lt;O4</formula>
    </cfRule>
    <cfRule type="expression" dxfId="8064" priority="519">
      <formula>$D$1&gt;O4</formula>
    </cfRule>
  </conditionalFormatting>
  <conditionalFormatting sqref="O5">
    <cfRule type="cellIs" dxfId="8063" priority="520" operator="equal">
      <formula>5</formula>
    </cfRule>
    <cfRule type="cellIs" dxfId="8062" priority="521" operator="equal">
      <formula>4</formula>
    </cfRule>
    <cfRule type="cellIs" dxfId="8061" priority="522" operator="equal">
      <formula>3</formula>
    </cfRule>
  </conditionalFormatting>
  <conditionalFormatting sqref="O4">
    <cfRule type="expression" dxfId="8060" priority="523">
      <formula>$D$1&lt;O4</formula>
    </cfRule>
    <cfRule type="expression" priority="524">
      <formula>$D$1&gt;O4</formula>
    </cfRule>
  </conditionalFormatting>
  <conditionalFormatting sqref="I3">
    <cfRule type="expression" priority="525">
      <formula>$D$1&lt;I3</formula>
    </cfRule>
    <cfRule type="expression" priority="526">
      <formula>$D$1&gt;I3</formula>
    </cfRule>
  </conditionalFormatting>
  <conditionalFormatting sqref="J5">
    <cfRule type="cellIs" dxfId="8059" priority="527" operator="equal">
      <formula>5</formula>
    </cfRule>
    <cfRule type="cellIs" dxfId="8058" priority="528" operator="equal">
      <formula>4</formula>
    </cfRule>
    <cfRule type="cellIs" dxfId="8057" priority="529" operator="equal">
      <formula>3</formula>
    </cfRule>
  </conditionalFormatting>
  <conditionalFormatting sqref="J3">
    <cfRule type="expression" dxfId="8056" priority="530">
      <formula>$D$1&lt;J3</formula>
    </cfRule>
    <cfRule type="expression" priority="531">
      <formula>$D$1&gt;J3</formula>
    </cfRule>
  </conditionalFormatting>
  <conditionalFormatting sqref="J4">
    <cfRule type="expression" priority="532">
      <formula>$D$1&lt;J4</formula>
    </cfRule>
    <cfRule type="expression" priority="533">
      <formula>$D$1&gt;J4</formula>
    </cfRule>
  </conditionalFormatting>
  <conditionalFormatting sqref="J4">
    <cfRule type="expression" dxfId="8055" priority="534">
      <formula>$D$1&lt;J4</formula>
    </cfRule>
    <cfRule type="expression" dxfId="8054" priority="535">
      <formula>$D$1&gt;J4</formula>
    </cfRule>
  </conditionalFormatting>
  <conditionalFormatting sqref="J4">
    <cfRule type="expression" priority="536">
      <formula>$D$1&lt;J4</formula>
    </cfRule>
    <cfRule type="expression" priority="537">
      <formula>$D$1&gt;J4</formula>
    </cfRule>
  </conditionalFormatting>
  <conditionalFormatting sqref="J4">
    <cfRule type="expression" priority="538">
      <formula>$D$1&lt;J4</formula>
    </cfRule>
    <cfRule type="expression" priority="539">
      <formula>$D$1&gt;J4</formula>
    </cfRule>
  </conditionalFormatting>
  <conditionalFormatting sqref="J3">
    <cfRule type="expression" priority="540">
      <formula>$D$1&lt;J3</formula>
    </cfRule>
    <cfRule type="expression" priority="541">
      <formula>$D$1&gt;J3</formula>
    </cfRule>
  </conditionalFormatting>
  <conditionalFormatting sqref="J4">
    <cfRule type="expression" dxfId="8053" priority="542">
      <formula>$D$1&lt;J4</formula>
    </cfRule>
    <cfRule type="expression" dxfId="8052" priority="543">
      <formula>$D$1&gt;J4</formula>
    </cfRule>
  </conditionalFormatting>
  <conditionalFormatting sqref="J4">
    <cfRule type="expression" dxfId="8051" priority="544">
      <formula>$D$1&lt;J4</formula>
    </cfRule>
    <cfRule type="expression" dxfId="8050" priority="545">
      <formula>$D$1&gt;J4</formula>
    </cfRule>
  </conditionalFormatting>
  <conditionalFormatting sqref="J4">
    <cfRule type="expression" dxfId="8049" priority="546">
      <formula>$D$1&lt;J4</formula>
    </cfRule>
    <cfRule type="expression" dxfId="8048" priority="547">
      <formula>$D$1&gt;J4</formula>
    </cfRule>
  </conditionalFormatting>
  <conditionalFormatting sqref="J5">
    <cfRule type="cellIs" dxfId="8047" priority="548" operator="equal">
      <formula>5</formula>
    </cfRule>
    <cfRule type="cellIs" dxfId="8046" priority="549" operator="equal">
      <formula>4</formula>
    </cfRule>
    <cfRule type="cellIs" dxfId="8045" priority="550" operator="equal">
      <formula>3</formula>
    </cfRule>
  </conditionalFormatting>
  <conditionalFormatting sqref="J4">
    <cfRule type="expression" dxfId="8044" priority="551">
      <formula>$D$1&lt;J4</formula>
    </cfRule>
    <cfRule type="expression" dxfId="8043" priority="552">
      <formula>$D$1&gt;J4</formula>
    </cfRule>
  </conditionalFormatting>
  <conditionalFormatting sqref="J4">
    <cfRule type="expression" dxfId="8042" priority="553">
      <formula>$D$1&lt;J4</formula>
    </cfRule>
    <cfRule type="expression" dxfId="8041" priority="554">
      <formula>$D$1&gt;J4</formula>
    </cfRule>
  </conditionalFormatting>
  <conditionalFormatting sqref="J4">
    <cfRule type="expression" dxfId="8040" priority="555">
      <formula>$D$1&lt;J4</formula>
    </cfRule>
    <cfRule type="expression" priority="556">
      <formula>$D$1&gt;J4</formula>
    </cfRule>
  </conditionalFormatting>
  <conditionalFormatting sqref="J4">
    <cfRule type="expression" priority="557">
      <formula>$D$1&lt;J4</formula>
    </cfRule>
    <cfRule type="expression" priority="558">
      <formula>$D$1&gt;J4</formula>
    </cfRule>
  </conditionalFormatting>
  <conditionalFormatting sqref="J4">
    <cfRule type="expression" dxfId="8039" priority="559">
      <formula>$D$1&lt;J4</formula>
    </cfRule>
    <cfRule type="expression" dxfId="8038" priority="560">
      <formula>$D$1&gt;J4</formula>
    </cfRule>
  </conditionalFormatting>
  <conditionalFormatting sqref="J4">
    <cfRule type="expression" dxfId="8037" priority="561">
      <formula>$D$1&lt;J4</formula>
    </cfRule>
    <cfRule type="expression" dxfId="8036" priority="562">
      <formula>$D$1&gt;J4</formula>
    </cfRule>
  </conditionalFormatting>
  <conditionalFormatting sqref="K3">
    <cfRule type="expression" dxfId="8035" priority="563">
      <formula>$D$1&lt;K3</formula>
    </cfRule>
    <cfRule type="expression" dxfId="8034" priority="564">
      <formula>$D$1&gt;K3</formula>
    </cfRule>
  </conditionalFormatting>
  <conditionalFormatting sqref="K3">
    <cfRule type="expression" dxfId="8033" priority="565">
      <formula>$D$1&lt;K3</formula>
    </cfRule>
    <cfRule type="expression" dxfId="8032" priority="566">
      <formula>$D$1&gt;K3</formula>
    </cfRule>
  </conditionalFormatting>
  <conditionalFormatting sqref="K3">
    <cfRule type="expression" dxfId="8031" priority="567">
      <formula>$D$1&lt;K3</formula>
    </cfRule>
    <cfRule type="expression" dxfId="8030" priority="568">
      <formula>$D$1&gt;K3</formula>
    </cfRule>
  </conditionalFormatting>
  <conditionalFormatting sqref="M3">
    <cfRule type="expression" dxfId="8029" priority="569">
      <formula>$D$1&lt;M3</formula>
    </cfRule>
    <cfRule type="expression" dxfId="8028" priority="570">
      <formula>$D$1&gt;M3</formula>
    </cfRule>
  </conditionalFormatting>
  <conditionalFormatting sqref="M3">
    <cfRule type="expression" priority="571">
      <formula>$D$1&lt;M3</formula>
    </cfRule>
    <cfRule type="expression" priority="572">
      <formula>$D$1&gt;M3</formula>
    </cfRule>
  </conditionalFormatting>
  <conditionalFormatting sqref="N5">
    <cfRule type="cellIs" priority="573" operator="equal">
      <formula>5</formula>
    </cfRule>
    <cfRule type="cellIs" dxfId="8027" priority="574" operator="equal">
      <formula>4</formula>
    </cfRule>
    <cfRule type="cellIs" dxfId="8026" priority="575" operator="equal">
      <formula>3</formula>
    </cfRule>
  </conditionalFormatting>
  <conditionalFormatting sqref="N3:N4">
    <cfRule type="expression" dxfId="8025" priority="576">
      <formula>$D$1&lt;N3</formula>
    </cfRule>
    <cfRule type="expression" dxfId="8024" priority="577">
      <formula>$D$1&gt;N3</formula>
    </cfRule>
  </conditionalFormatting>
  <conditionalFormatting sqref="N5">
    <cfRule type="cellIs" priority="578" operator="equal">
      <formula>5</formula>
    </cfRule>
    <cfRule type="cellIs" priority="579" operator="equal">
      <formula>4</formula>
    </cfRule>
    <cfRule type="cellIs" priority="580" operator="equal">
      <formula>3</formula>
    </cfRule>
  </conditionalFormatting>
  <conditionalFormatting sqref="N3:N4">
    <cfRule type="expression" dxfId="8023" priority="581">
      <formula>$D$1&lt;N3</formula>
    </cfRule>
    <cfRule type="expression" dxfId="8022" priority="582">
      <formula>$D$1&gt;N3</formula>
    </cfRule>
  </conditionalFormatting>
  <conditionalFormatting sqref="N4">
    <cfRule type="expression" dxfId="8021" priority="583">
      <formula>$D$1&lt;N4</formula>
    </cfRule>
    <cfRule type="expression" dxfId="8020" priority="584">
      <formula>$D$1&gt;N4</formula>
    </cfRule>
  </conditionalFormatting>
  <conditionalFormatting sqref="N3:N4">
    <cfRule type="expression" dxfId="8019" priority="585">
      <formula>$D$1&lt;N3</formula>
    </cfRule>
    <cfRule type="expression" dxfId="8018" priority="586">
      <formula>$D$1&gt;N3</formula>
    </cfRule>
  </conditionalFormatting>
  <conditionalFormatting sqref="N5">
    <cfRule type="cellIs" dxfId="8017" priority="587" operator="equal">
      <formula>5</formula>
    </cfRule>
    <cfRule type="cellIs" dxfId="8016" priority="588" operator="equal">
      <formula>4</formula>
    </cfRule>
    <cfRule type="cellIs" dxfId="8015" priority="589" operator="equal">
      <formula>3</formula>
    </cfRule>
  </conditionalFormatting>
  <conditionalFormatting sqref="N3:N4">
    <cfRule type="expression" dxfId="8014" priority="590">
      <formula>$D$1&lt;N3</formula>
    </cfRule>
    <cfRule type="expression" dxfId="8013" priority="591">
      <formula>$D$1&gt;N3</formula>
    </cfRule>
  </conditionalFormatting>
  <conditionalFormatting sqref="N5">
    <cfRule type="cellIs" dxfId="8012" priority="592" operator="equal">
      <formula>5</formula>
    </cfRule>
    <cfRule type="cellIs" dxfId="8011" priority="593" operator="equal">
      <formula>4</formula>
    </cfRule>
    <cfRule type="cellIs" dxfId="8010" priority="594" operator="equal">
      <formula>3</formula>
    </cfRule>
  </conditionalFormatting>
  <conditionalFormatting sqref="N5">
    <cfRule type="cellIs" dxfId="8009" priority="595" operator="equal">
      <formula>5</formula>
    </cfRule>
    <cfRule type="cellIs" dxfId="8008" priority="596" operator="equal">
      <formula>4</formula>
    </cfRule>
    <cfRule type="cellIs" dxfId="8007" priority="597" operator="equal">
      <formula>3</formula>
    </cfRule>
  </conditionalFormatting>
  <conditionalFormatting sqref="N4">
    <cfRule type="expression" dxfId="8006" priority="598">
      <formula>$D$1&lt;N4</formula>
    </cfRule>
    <cfRule type="expression" dxfId="8005" priority="599">
      <formula>$D$1&gt;N4</formula>
    </cfRule>
  </conditionalFormatting>
  <conditionalFormatting sqref="N5">
    <cfRule type="cellIs" dxfId="8004" priority="600" operator="equal">
      <formula>5</formula>
    </cfRule>
    <cfRule type="cellIs" dxfId="8003" priority="601" operator="equal">
      <formula>4</formula>
    </cfRule>
    <cfRule type="cellIs" dxfId="8002" priority="602" operator="equal">
      <formula>3</formula>
    </cfRule>
  </conditionalFormatting>
  <conditionalFormatting sqref="N4">
    <cfRule type="expression" dxfId="8001" priority="603">
      <formula>$D$1&lt;N4</formula>
    </cfRule>
    <cfRule type="expression" priority="604">
      <formula>$D$1&gt;N4</formula>
    </cfRule>
  </conditionalFormatting>
  <conditionalFormatting sqref="N4">
    <cfRule type="expression" priority="605">
      <formula>$D$1&lt;N4</formula>
    </cfRule>
    <cfRule type="expression" priority="606">
      <formula>$D$1&gt;N4</formula>
    </cfRule>
  </conditionalFormatting>
  <conditionalFormatting sqref="N5">
    <cfRule type="cellIs" priority="607" operator="equal">
      <formula>5</formula>
    </cfRule>
    <cfRule type="cellIs" priority="608" operator="equal">
      <formula>4</formula>
    </cfRule>
    <cfRule type="cellIs" priority="609" operator="equal">
      <formula>3</formula>
    </cfRule>
  </conditionalFormatting>
  <conditionalFormatting sqref="N4">
    <cfRule type="expression" dxfId="8000" priority="610">
      <formula>$D$1&lt;N4</formula>
    </cfRule>
    <cfRule type="expression" dxfId="7999" priority="611">
      <formula>$D$1&gt;N4</formula>
    </cfRule>
  </conditionalFormatting>
  <conditionalFormatting sqref="N5">
    <cfRule type="cellIs" priority="612" operator="equal">
      <formula>5</formula>
    </cfRule>
    <cfRule type="cellIs" priority="613" operator="equal">
      <formula>4</formula>
    </cfRule>
    <cfRule type="cellIs" priority="614" operator="equal">
      <formula>3</formula>
    </cfRule>
  </conditionalFormatting>
  <conditionalFormatting sqref="N4">
    <cfRule type="expression" dxfId="7998" priority="615">
      <formula>$D$1&lt;N4</formula>
    </cfRule>
    <cfRule type="expression" dxfId="7997" priority="616">
      <formula>$D$1&gt;N4</formula>
    </cfRule>
  </conditionalFormatting>
  <conditionalFormatting sqref="N5">
    <cfRule type="cellIs" dxfId="7996" priority="617" operator="equal">
      <formula>5</formula>
    </cfRule>
    <cfRule type="cellIs" dxfId="7995" priority="618" operator="equal">
      <formula>4</formula>
    </cfRule>
    <cfRule type="cellIs" priority="619" operator="equal">
      <formula>3</formula>
    </cfRule>
  </conditionalFormatting>
  <conditionalFormatting sqref="N4">
    <cfRule type="expression" priority="620">
      <formula>$D$1&lt;N4</formula>
    </cfRule>
    <cfRule type="expression" priority="621">
      <formula>$D$1&gt;N4</formula>
    </cfRule>
  </conditionalFormatting>
  <conditionalFormatting sqref="N4">
    <cfRule type="expression" dxfId="7994" priority="622">
      <formula>$D$1&lt;N4</formula>
    </cfRule>
    <cfRule type="expression" dxfId="7993" priority="623">
      <formula>$D$1&gt;N4</formula>
    </cfRule>
  </conditionalFormatting>
  <conditionalFormatting sqref="N4">
    <cfRule type="expression" priority="624">
      <formula>$D$1&lt;N4</formula>
    </cfRule>
    <cfRule type="expression" priority="625">
      <formula>$D$1&gt;N4</formula>
    </cfRule>
  </conditionalFormatting>
  <conditionalFormatting sqref="N4">
    <cfRule type="expression" priority="626">
      <formula>$D$1&lt;N4</formula>
    </cfRule>
    <cfRule type="expression" dxfId="7992" priority="627">
      <formula>$D$1&gt;N4</formula>
    </cfRule>
  </conditionalFormatting>
  <conditionalFormatting sqref="N4">
    <cfRule type="expression" dxfId="7991" priority="628">
      <formula>$D$1&lt;N4</formula>
    </cfRule>
    <cfRule type="expression" dxfId="7990" priority="629">
      <formula>$D$1&gt;N4</formula>
    </cfRule>
  </conditionalFormatting>
  <conditionalFormatting sqref="N4">
    <cfRule type="expression" dxfId="7989" priority="630">
      <formula>$D$1&lt;N4</formula>
    </cfRule>
    <cfRule type="expression" dxfId="7988" priority="631">
      <formula>$D$1&gt;N4</formula>
    </cfRule>
  </conditionalFormatting>
  <conditionalFormatting sqref="N4">
    <cfRule type="expression" dxfId="7987" priority="632">
      <formula>$D$1&lt;N4</formula>
    </cfRule>
    <cfRule type="expression" priority="633">
      <formula>$D$1&gt;N4</formula>
    </cfRule>
  </conditionalFormatting>
  <conditionalFormatting sqref="N4">
    <cfRule type="expression" priority="634">
      <formula>$D$1&lt;N4</formula>
    </cfRule>
    <cfRule type="expression" priority="635">
      <formula>$D$1&gt;N4</formula>
    </cfRule>
  </conditionalFormatting>
  <conditionalFormatting sqref="N4">
    <cfRule type="expression" dxfId="7986" priority="636">
      <formula>$D$1&lt;N4</formula>
    </cfRule>
    <cfRule type="expression" dxfId="7985" priority="637">
      <formula>$D$1&gt;N4</formula>
    </cfRule>
  </conditionalFormatting>
  <conditionalFormatting sqref="N4">
    <cfRule type="expression" dxfId="7984" priority="638">
      <formula>$D$1&lt;N4</formula>
    </cfRule>
    <cfRule type="expression" dxfId="7983" priority="639">
      <formula>$D$1&gt;N4</formula>
    </cfRule>
  </conditionalFormatting>
  <conditionalFormatting sqref="I3">
    <cfRule type="expression" dxfId="7982" priority="640">
      <formula>$D$1&lt;I3</formula>
    </cfRule>
    <cfRule type="expression" dxfId="7981" priority="641">
      <formula>$D$1&gt;I3</formula>
    </cfRule>
  </conditionalFormatting>
  <conditionalFormatting sqref="I3">
    <cfRule type="expression" dxfId="7980" priority="642">
      <formula>$D$1&lt;I3</formula>
    </cfRule>
    <cfRule type="expression" dxfId="7979" priority="643">
      <formula>$D$1&gt;I3</formula>
    </cfRule>
  </conditionalFormatting>
  <conditionalFormatting sqref="I3">
    <cfRule type="expression" priority="644">
      <formula>$D$1&lt;I3</formula>
    </cfRule>
    <cfRule type="expression" priority="645">
      <formula>$D$1&gt;I3</formula>
    </cfRule>
  </conditionalFormatting>
  <conditionalFormatting sqref="J5">
    <cfRule type="cellIs" priority="646" operator="equal">
      <formula>5</formula>
    </cfRule>
    <cfRule type="cellIs" dxfId="7978" priority="647" operator="equal">
      <formula>4</formula>
    </cfRule>
    <cfRule type="cellIs" dxfId="7977" priority="648" operator="equal">
      <formula>3</formula>
    </cfRule>
  </conditionalFormatting>
  <conditionalFormatting sqref="J4">
    <cfRule type="expression" dxfId="7976" priority="649">
      <formula>$D$1&lt;J4</formula>
    </cfRule>
    <cfRule type="expression" dxfId="7975" priority="650">
      <formula>$D$1&gt;J4</formula>
    </cfRule>
  </conditionalFormatting>
  <conditionalFormatting sqref="J5">
    <cfRule type="cellIs" priority="651" operator="equal">
      <formula>5</formula>
    </cfRule>
    <cfRule type="cellIs" priority="652" operator="equal">
      <formula>4</formula>
    </cfRule>
    <cfRule type="cellIs" priority="653" operator="equal">
      <formula>3</formula>
    </cfRule>
  </conditionalFormatting>
  <conditionalFormatting sqref="J5">
    <cfRule type="cellIs" dxfId="7974" priority="654" operator="equal">
      <formula>5</formula>
    </cfRule>
    <cfRule type="cellIs" dxfId="7973" priority="655" operator="equal">
      <formula>4</formula>
    </cfRule>
    <cfRule type="cellIs" dxfId="7972" priority="656" operator="equal">
      <formula>3</formula>
    </cfRule>
  </conditionalFormatting>
  <conditionalFormatting sqref="J4">
    <cfRule type="expression" dxfId="7971" priority="657">
      <formula>$D$1&lt;J4</formula>
    </cfRule>
    <cfRule type="expression" priority="658">
      <formula>$D$1&gt;J4</formula>
    </cfRule>
  </conditionalFormatting>
  <conditionalFormatting sqref="J5">
    <cfRule type="cellIs" priority="659" operator="equal">
      <formula>5</formula>
    </cfRule>
    <cfRule type="cellIs" priority="660" operator="equal">
      <formula>4</formula>
    </cfRule>
    <cfRule type="cellIs" dxfId="7970" priority="661" operator="equal">
      <formula>3</formula>
    </cfRule>
  </conditionalFormatting>
  <conditionalFormatting sqref="J4">
    <cfRule type="expression" dxfId="7969" priority="662">
      <formula>$D$1&lt;J4</formula>
    </cfRule>
    <cfRule type="expression" dxfId="7968" priority="663">
      <formula>$D$1&gt;J4</formula>
    </cfRule>
  </conditionalFormatting>
  <conditionalFormatting sqref="K3">
    <cfRule type="expression" dxfId="7967" priority="664">
      <formula>$D$1&lt;K3</formula>
    </cfRule>
    <cfRule type="expression" priority="665">
      <formula>$D$1&gt;K3</formula>
    </cfRule>
  </conditionalFormatting>
  <conditionalFormatting sqref="K3">
    <cfRule type="expression" priority="666">
      <formula>$D$1&lt;K3</formula>
    </cfRule>
    <cfRule type="expression" priority="667">
      <formula>$D$1&gt;K3</formula>
    </cfRule>
  </conditionalFormatting>
  <conditionalFormatting sqref="L5">
    <cfRule type="cellIs" priority="668" operator="equal">
      <formula>5</formula>
    </cfRule>
    <cfRule type="cellIs" priority="669" operator="equal">
      <formula>4</formula>
    </cfRule>
    <cfRule type="cellIs" priority="670" operator="equal">
      <formula>3</formula>
    </cfRule>
  </conditionalFormatting>
  <conditionalFormatting sqref="L3:L4">
    <cfRule type="expression" dxfId="7966" priority="671">
      <formula>$D$1&lt;L3</formula>
    </cfRule>
    <cfRule type="expression" dxfId="7965" priority="672">
      <formula>$D$1&gt;L3</formula>
    </cfRule>
  </conditionalFormatting>
  <conditionalFormatting sqref="L4">
    <cfRule type="expression" dxfId="7964" priority="673">
      <formula>$D$1&lt;L4</formula>
    </cfRule>
    <cfRule type="expression" dxfId="7963" priority="674">
      <formula>$D$1&gt;L4</formula>
    </cfRule>
  </conditionalFormatting>
  <conditionalFormatting sqref="P5">
    <cfRule type="cellIs" priority="675" operator="equal">
      <formula>5</formula>
    </cfRule>
    <cfRule type="cellIs" priority="676" operator="equal">
      <formula>4</formula>
    </cfRule>
    <cfRule type="cellIs" priority="677" operator="equal">
      <formula>3</formula>
    </cfRule>
  </conditionalFormatting>
  <conditionalFormatting sqref="P4">
    <cfRule type="expression" dxfId="7962" priority="678">
      <formula>$D$1&lt;P4</formula>
    </cfRule>
    <cfRule type="expression" dxfId="7961" priority="679">
      <formula>$D$1&gt;P4</formula>
    </cfRule>
  </conditionalFormatting>
  <conditionalFormatting sqref="P5">
    <cfRule type="cellIs" dxfId="7960" priority="680" operator="equal">
      <formula>5</formula>
    </cfRule>
    <cfRule type="cellIs" dxfId="7959" priority="681" operator="equal">
      <formula>4</formula>
    </cfRule>
    <cfRule type="cellIs" dxfId="7958" priority="682" operator="equal">
      <formula>3</formula>
    </cfRule>
  </conditionalFormatting>
  <conditionalFormatting sqref="P4">
    <cfRule type="expression" dxfId="7957" priority="683">
      <formula>$D$1&lt;P4</formula>
    </cfRule>
    <cfRule type="expression" dxfId="7956" priority="684">
      <formula>$D$1&gt;P4</formula>
    </cfRule>
  </conditionalFormatting>
  <conditionalFormatting sqref="P4">
    <cfRule type="expression" dxfId="7955" priority="685">
      <formula>$D$1&lt;P4</formula>
    </cfRule>
    <cfRule type="expression" priority="686">
      <formula>$D$1&gt;P4</formula>
    </cfRule>
  </conditionalFormatting>
  <conditionalFormatting sqref="P5">
    <cfRule type="cellIs" priority="687" operator="equal">
      <formula>5</formula>
    </cfRule>
    <cfRule type="cellIs" priority="688" operator="equal">
      <formula>4</formula>
    </cfRule>
    <cfRule type="cellIs" dxfId="7954" priority="689" operator="equal">
      <formula>3</formula>
    </cfRule>
  </conditionalFormatting>
  <conditionalFormatting sqref="P4">
    <cfRule type="expression" dxfId="7953" priority="690">
      <formula>$D$1&lt;P4</formula>
    </cfRule>
    <cfRule type="expression" dxfId="7952" priority="691">
      <formula>$D$1&gt;P4</formula>
    </cfRule>
  </conditionalFormatting>
  <conditionalFormatting sqref="P5">
    <cfRule type="cellIs" dxfId="7951" priority="692" operator="equal">
      <formula>5</formula>
    </cfRule>
    <cfRule type="cellIs" priority="693" operator="equal">
      <formula>4</formula>
    </cfRule>
    <cfRule type="cellIs" priority="694" operator="equal">
      <formula>3</formula>
    </cfRule>
  </conditionalFormatting>
  <conditionalFormatting sqref="P4">
    <cfRule type="expression" priority="695">
      <formula>$D$1&lt;P4</formula>
    </cfRule>
    <cfRule type="expression" dxfId="7950" priority="696">
      <formula>$D$1&gt;P4</formula>
    </cfRule>
  </conditionalFormatting>
  <conditionalFormatting sqref="P5">
    <cfRule type="cellIs" dxfId="7949" priority="697" operator="equal">
      <formula>5</formula>
    </cfRule>
    <cfRule type="cellIs" dxfId="7948" priority="698" operator="equal">
      <formula>4</formula>
    </cfRule>
    <cfRule type="cellIs" dxfId="7947" priority="699" operator="equal">
      <formula>3</formula>
    </cfRule>
  </conditionalFormatting>
  <conditionalFormatting sqref="P4">
    <cfRule type="expression" dxfId="7946" priority="700">
      <formula>$D$1&lt;P4</formula>
    </cfRule>
    <cfRule type="expression" dxfId="7945" priority="701">
      <formula>$D$1&gt;P4</formula>
    </cfRule>
  </conditionalFormatting>
  <conditionalFormatting sqref="P5">
    <cfRule type="cellIs" dxfId="7944" priority="702" operator="equal">
      <formula>5</formula>
    </cfRule>
    <cfRule type="cellIs" dxfId="7943" priority="703" operator="equal">
      <formula>4</formula>
    </cfRule>
    <cfRule type="cellIs" dxfId="7942" priority="704" operator="equal">
      <formula>3</formula>
    </cfRule>
  </conditionalFormatting>
  <conditionalFormatting sqref="P4">
    <cfRule type="expression" priority="705">
      <formula>$D$1&lt;P4</formula>
    </cfRule>
    <cfRule type="expression" priority="706">
      <formula>$D$1&gt;P4</formula>
    </cfRule>
  </conditionalFormatting>
  <conditionalFormatting sqref="P4">
    <cfRule type="expression" priority="707">
      <formula>$D$1&lt;P4</formula>
    </cfRule>
    <cfRule type="expression" dxfId="7941" priority="708">
      <formula>$D$1&gt;P4</formula>
    </cfRule>
  </conditionalFormatting>
  <conditionalFormatting sqref="P4">
    <cfRule type="expression" dxfId="7940" priority="709">
      <formula>$D$1&lt;P4</formula>
    </cfRule>
    <cfRule type="expression" priority="710">
      <formula>$D$1&gt;P4</formula>
    </cfRule>
  </conditionalFormatting>
  <conditionalFormatting sqref="P4">
    <cfRule type="expression" priority="711">
      <formula>$D$1&lt;P4</formula>
    </cfRule>
    <cfRule type="expression" priority="712">
      <formula>$D$1&gt;P4</formula>
    </cfRule>
  </conditionalFormatting>
  <conditionalFormatting sqref="P4">
    <cfRule type="expression" dxfId="7939" priority="713">
      <formula>$D$1&lt;P4</formula>
    </cfRule>
    <cfRule type="expression" dxfId="7938" priority="714">
      <formula>$D$1&gt;P4</formula>
    </cfRule>
  </conditionalFormatting>
  <conditionalFormatting sqref="P4">
    <cfRule type="expression" priority="715">
      <formula>$D$1&lt;P4</formula>
    </cfRule>
    <cfRule type="expression" priority="716">
      <formula>$D$1&gt;P4</formula>
    </cfRule>
  </conditionalFormatting>
  <conditionalFormatting sqref="P4">
    <cfRule type="expression" priority="717">
      <formula>$D$1&lt;P4</formula>
    </cfRule>
    <cfRule type="expression" dxfId="7937" priority="718">
      <formula>$D$1&gt;P4</formula>
    </cfRule>
  </conditionalFormatting>
  <conditionalFormatting sqref="P4">
    <cfRule type="expression" dxfId="7936" priority="719">
      <formula>$D$1&lt;P4</formula>
    </cfRule>
    <cfRule type="expression" dxfId="7935" priority="720">
      <formula>$D$1&gt;P4</formula>
    </cfRule>
  </conditionalFormatting>
  <conditionalFormatting sqref="P4">
    <cfRule type="expression" dxfId="7934" priority="721">
      <formula>$D$1&lt;P4</formula>
    </cfRule>
    <cfRule type="expression" dxfId="7933" priority="722">
      <formula>$D$1&gt;P4</formula>
    </cfRule>
  </conditionalFormatting>
  <conditionalFormatting sqref="P4">
    <cfRule type="expression" dxfId="7932" priority="723">
      <formula>$D$1&lt;P4</formula>
    </cfRule>
    <cfRule type="expression" dxfId="7931" priority="724">
      <formula>$D$1&gt;P4</formula>
    </cfRule>
  </conditionalFormatting>
  <conditionalFormatting sqref="K4">
    <cfRule type="expression" dxfId="7930" priority="725">
      <formula>$D$1&lt;K4</formula>
    </cfRule>
    <cfRule type="expression" priority="726">
      <formula>$D$1&gt;K4</formula>
    </cfRule>
  </conditionalFormatting>
  <conditionalFormatting sqref="K4">
    <cfRule type="expression" priority="727">
      <formula>$D$1&lt;K4</formula>
    </cfRule>
    <cfRule type="expression" priority="728">
      <formula>$D$1&gt;K4</formula>
    </cfRule>
  </conditionalFormatting>
  <conditionalFormatting sqref="K5">
    <cfRule type="cellIs" dxfId="7929" priority="729" operator="equal">
      <formula>5</formula>
    </cfRule>
    <cfRule type="cellIs" dxfId="7928" priority="730" operator="equal">
      <formula>4</formula>
    </cfRule>
    <cfRule type="cellIs" dxfId="7927" priority="731" operator="equal">
      <formula>3</formula>
    </cfRule>
  </conditionalFormatting>
  <conditionalFormatting sqref="K4">
    <cfRule type="expression" dxfId="7926" priority="732">
      <formula>$D$1&lt;K4</formula>
    </cfRule>
    <cfRule type="expression" dxfId="7925" priority="733">
      <formula>$D$1&gt;K4</formula>
    </cfRule>
  </conditionalFormatting>
  <conditionalFormatting sqref="K4">
    <cfRule type="expression" dxfId="7924" priority="734">
      <formula>$D$1&lt;K4</formula>
    </cfRule>
    <cfRule type="expression" priority="735">
      <formula>$D$1&gt;K4</formula>
    </cfRule>
  </conditionalFormatting>
  <conditionalFormatting sqref="K4">
    <cfRule type="expression" priority="736">
      <formula>$D$1&lt;K4</formula>
    </cfRule>
    <cfRule type="expression" priority="737">
      <formula>$D$1&gt;K4</formula>
    </cfRule>
  </conditionalFormatting>
  <conditionalFormatting sqref="K4">
    <cfRule type="expression" dxfId="7923" priority="738">
      <formula>$D$1&lt;K4</formula>
    </cfRule>
    <cfRule type="expression" dxfId="7922" priority="739">
      <formula>$D$1&gt;K4</formula>
    </cfRule>
  </conditionalFormatting>
  <conditionalFormatting sqref="K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K4">
    <cfRule type="expression" priority="743">
      <formula>$D$1&lt;K4</formula>
    </cfRule>
    <cfRule type="expression" priority="744">
      <formula>$D$1&gt;K4</formula>
    </cfRule>
  </conditionalFormatting>
  <conditionalFormatting sqref="K4">
    <cfRule type="expression" priority="745">
      <formula>$D$1&lt;K4</formula>
    </cfRule>
    <cfRule type="expression" dxfId="7921" priority="746">
      <formula>$D$1&gt;K4</formula>
    </cfRule>
  </conditionalFormatting>
  <conditionalFormatting sqref="K4">
    <cfRule type="expression" dxfId="7920" priority="747">
      <formula>$D$1&lt;K4</formula>
    </cfRule>
    <cfRule type="expression" dxfId="7919" priority="748">
      <formula>$D$1&gt;K4</formula>
    </cfRule>
  </conditionalFormatting>
  <conditionalFormatting sqref="K4">
    <cfRule type="expression" dxfId="7918" priority="749">
      <formula>$D$1&lt;K4</formula>
    </cfRule>
    <cfRule type="expression" dxfId="7917" priority="750">
      <formula>$D$1&gt;K4</formula>
    </cfRule>
  </conditionalFormatting>
  <conditionalFormatting sqref="K4">
    <cfRule type="expression" dxfId="7916" priority="751">
      <formula>$D$1&lt;K4</formula>
    </cfRule>
    <cfRule type="expression" dxfId="7915" priority="752">
      <formula>$D$1&gt;K4</formula>
    </cfRule>
  </conditionalFormatting>
  <conditionalFormatting sqref="K4">
    <cfRule type="expression" dxfId="7914" priority="753">
      <formula>$D$1&lt;K4</formula>
    </cfRule>
    <cfRule type="expression" dxfId="7913" priority="754">
      <formula>$D$1&gt;K4</formula>
    </cfRule>
  </conditionalFormatting>
  <conditionalFormatting sqref="K4">
    <cfRule type="expression" dxfId="7912" priority="755">
      <formula>$D$1&lt;K4</formula>
    </cfRule>
    <cfRule type="expression" dxfId="7911" priority="756">
      <formula>$D$1&gt;K4</formula>
    </cfRule>
  </conditionalFormatting>
  <conditionalFormatting sqref="K4">
    <cfRule type="expression" dxfId="7910" priority="757">
      <formula>$D$1&lt;K4</formula>
    </cfRule>
    <cfRule type="expression" dxfId="7909" priority="758">
      <formula>$D$1&gt;K4</formula>
    </cfRule>
  </conditionalFormatting>
  <conditionalFormatting sqref="K4">
    <cfRule type="expression" dxfId="7908" priority="759">
      <formula>$D$1&lt;K4</formula>
    </cfRule>
    <cfRule type="expression" dxfId="7907" priority="760">
      <formula>$D$1&gt;K4</formula>
    </cfRule>
  </conditionalFormatting>
  <conditionalFormatting sqref="K4">
    <cfRule type="expression" dxfId="7906" priority="761">
      <formula>$D$1&lt;K4</formula>
    </cfRule>
    <cfRule type="expression" dxfId="7905" priority="762">
      <formula>$D$1&gt;K4</formula>
    </cfRule>
  </conditionalFormatting>
  <conditionalFormatting sqref="K4">
    <cfRule type="expression" dxfId="7904" priority="763">
      <formula>$D$1&lt;K4</formula>
    </cfRule>
    <cfRule type="expression" dxfId="7903" priority="764">
      <formula>$D$1&gt;K4</formula>
    </cfRule>
  </conditionalFormatting>
  <conditionalFormatting sqref="K4">
    <cfRule type="expression" dxfId="7902" priority="765">
      <formula>$D$1&lt;K4</formula>
    </cfRule>
    <cfRule type="expression" dxfId="7901" priority="766">
      <formula>$D$1&gt;K4</formula>
    </cfRule>
  </conditionalFormatting>
  <conditionalFormatting sqref="K4">
    <cfRule type="expression" dxfId="7900" priority="767">
      <formula>$D$1&lt;K4</formula>
    </cfRule>
    <cfRule type="expression" dxfId="7899" priority="768">
      <formula>$D$1&gt;K4</formula>
    </cfRule>
  </conditionalFormatting>
  <conditionalFormatting sqref="K4">
    <cfRule type="expression" dxfId="7898" priority="769">
      <formula>$D$1&lt;K4</formula>
    </cfRule>
    <cfRule type="expression" dxfId="7897" priority="770">
      <formula>$D$1&gt;K4</formula>
    </cfRule>
  </conditionalFormatting>
  <conditionalFormatting sqref="K4">
    <cfRule type="expression" dxfId="7896" priority="771">
      <formula>$D$1&lt;K4</formula>
    </cfRule>
    <cfRule type="expression" dxfId="7895" priority="772">
      <formula>$D$1&gt;K4</formula>
    </cfRule>
  </conditionalFormatting>
  <conditionalFormatting sqref="K4">
    <cfRule type="expression" dxfId="7894" priority="773">
      <formula>$D$1&lt;K4</formula>
    </cfRule>
    <cfRule type="expression" dxfId="7893" priority="774">
      <formula>$D$1&gt;K4</formula>
    </cfRule>
  </conditionalFormatting>
  <conditionalFormatting sqref="K4">
    <cfRule type="expression" dxfId="7892" priority="775">
      <formula>$D$1&lt;K4</formula>
    </cfRule>
    <cfRule type="expression" dxfId="7891" priority="776">
      <formula>$D$1&gt;K4</formula>
    </cfRule>
  </conditionalFormatting>
  <conditionalFormatting sqref="K4">
    <cfRule type="expression" dxfId="7890" priority="777">
      <formula>$D$1&lt;K4</formula>
    </cfRule>
    <cfRule type="expression" dxfId="7889" priority="778">
      <formula>$D$1&gt;K4</formula>
    </cfRule>
  </conditionalFormatting>
  <conditionalFormatting sqref="K4">
    <cfRule type="expression" priority="779">
      <formula>$D$1&lt;K4</formula>
    </cfRule>
    <cfRule type="expression" priority="780">
      <formula>$D$1&gt;K4</formula>
    </cfRule>
  </conditionalFormatting>
  <conditionalFormatting sqref="K4">
    <cfRule type="expression" priority="781">
      <formula>$D$1&lt;K4</formula>
    </cfRule>
    <cfRule type="expression" dxfId="7888" priority="782">
      <formula>$D$1&gt;K4</formula>
    </cfRule>
  </conditionalFormatting>
  <conditionalFormatting sqref="K5">
    <cfRule type="cellIs" dxfId="7887" priority="783" operator="equal">
      <formula>5</formula>
    </cfRule>
    <cfRule type="cellIs" dxfId="7886" priority="784" operator="equal">
      <formula>4</formula>
    </cfRule>
    <cfRule type="cellIs" dxfId="7885" priority="785" operator="equal">
      <formula>3</formula>
    </cfRule>
  </conditionalFormatting>
  <conditionalFormatting sqref="K4">
    <cfRule type="expression" dxfId="7884" priority="786">
      <formula>$D$1&lt;K4</formula>
    </cfRule>
    <cfRule type="expression" dxfId="7883" priority="787">
      <formula>$D$1&gt;K4</formula>
    </cfRule>
  </conditionalFormatting>
  <conditionalFormatting sqref="K5">
    <cfRule type="cellIs" dxfId="7882" priority="788" operator="equal">
      <formula>5</formula>
    </cfRule>
    <cfRule type="cellIs" dxfId="7881" priority="789" operator="equal">
      <formula>4</formula>
    </cfRule>
    <cfRule type="cellIs" dxfId="7880" priority="790" operator="equal">
      <formula>3</formula>
    </cfRule>
  </conditionalFormatting>
  <conditionalFormatting sqref="K5">
    <cfRule type="cellIs" dxfId="7879" priority="791" operator="equal">
      <formula>5</formula>
    </cfRule>
    <cfRule type="cellIs" dxfId="7878" priority="792" operator="equal">
      <formula>4</formula>
    </cfRule>
    <cfRule type="cellIs" dxfId="7877" priority="793" operator="equal">
      <formula>3</formula>
    </cfRule>
  </conditionalFormatting>
  <conditionalFormatting sqref="K4">
    <cfRule type="expression" dxfId="7876" priority="794">
      <formula>$D$1&lt;K4</formula>
    </cfRule>
    <cfRule type="expression" dxfId="7875" priority="795">
      <formula>$D$1&gt;K4</formula>
    </cfRule>
  </conditionalFormatting>
  <conditionalFormatting sqref="K5">
    <cfRule type="cellIs" dxfId="7874" priority="796" operator="equal">
      <formula>5</formula>
    </cfRule>
    <cfRule type="cellIs" dxfId="7873" priority="797" operator="equal">
      <formula>4</formula>
    </cfRule>
    <cfRule type="cellIs" dxfId="7872" priority="798" operator="equal">
      <formula>3</formula>
    </cfRule>
  </conditionalFormatting>
  <conditionalFormatting sqref="K4">
    <cfRule type="expression" dxfId="7871" priority="799">
      <formula>$D$1&lt;K4</formula>
    </cfRule>
    <cfRule type="expression" dxfId="7870" priority="800">
      <formula>$D$1&gt;K4</formula>
    </cfRule>
  </conditionalFormatting>
  <conditionalFormatting sqref="K5">
    <cfRule type="cellIs" dxfId="7869" priority="801" operator="equal">
      <formula>5</formula>
    </cfRule>
    <cfRule type="cellIs" priority="802" operator="equal">
      <formula>4</formula>
    </cfRule>
    <cfRule type="cellIs" priority="803" operator="equal">
      <formula>3</formula>
    </cfRule>
  </conditionalFormatting>
  <conditionalFormatting sqref="K4">
    <cfRule type="expression" priority="804">
      <formula>$D$1&lt;K4</formula>
    </cfRule>
    <cfRule type="expression" dxfId="7868" priority="805">
      <formula>$D$1&gt;K4</formula>
    </cfRule>
  </conditionalFormatting>
  <conditionalFormatting sqref="K4">
    <cfRule type="expression" dxfId="7867" priority="806">
      <formula>$D$1&lt;K4</formula>
    </cfRule>
    <cfRule type="expression" dxfId="7866" priority="807">
      <formula>$D$1&gt;K4</formula>
    </cfRule>
  </conditionalFormatting>
  <conditionalFormatting sqref="K4">
    <cfRule type="expression" dxfId="7865" priority="808">
      <formula>$D$1&lt;K4</formula>
    </cfRule>
    <cfRule type="expression" dxfId="7864" priority="809">
      <formula>$D$1&gt;K4</formula>
    </cfRule>
  </conditionalFormatting>
  <conditionalFormatting sqref="K4">
    <cfRule type="expression" dxfId="7863" priority="810">
      <formula>$D$1&lt;K4</formula>
    </cfRule>
    <cfRule type="expression" dxfId="7862" priority="811">
      <formula>$D$1&gt;K4</formula>
    </cfRule>
  </conditionalFormatting>
  <conditionalFormatting sqref="K5">
    <cfRule type="cellIs" dxfId="7861" priority="812" operator="equal">
      <formula>5</formula>
    </cfRule>
    <cfRule type="cellIs" dxfId="7860" priority="813" operator="equal">
      <formula>4</formula>
    </cfRule>
    <cfRule type="cellIs" dxfId="7859" priority="814" operator="equal">
      <formula>3</formula>
    </cfRule>
  </conditionalFormatting>
  <conditionalFormatting sqref="I5">
    <cfRule type="cellIs" dxfId="7858" priority="815" operator="equal">
      <formula>5</formula>
    </cfRule>
    <cfRule type="cellIs" dxfId="7857" priority="816" operator="equal">
      <formula>4</formula>
    </cfRule>
    <cfRule type="cellIs" priority="817" operator="equal">
      <formula>3</formula>
    </cfRule>
  </conditionalFormatting>
  <conditionalFormatting sqref="I5">
    <cfRule type="cellIs" priority="818" operator="equal">
      <formula>5</formula>
    </cfRule>
    <cfRule type="cellIs" priority="819" operator="equal">
      <formula>4</formula>
    </cfRule>
    <cfRule type="cellIs" dxfId="7856" priority="820" operator="equal">
      <formula>3</formula>
    </cfRule>
  </conditionalFormatting>
  <conditionalFormatting sqref="I4">
    <cfRule type="expression" dxfId="7855" priority="821">
      <formula>$D$1&lt;I4</formula>
    </cfRule>
    <cfRule type="expression" dxfId="7854" priority="822">
      <formula>$D$1&gt;I4</formula>
    </cfRule>
  </conditionalFormatting>
  <conditionalFormatting sqref="I5">
    <cfRule type="cellIs" dxfId="7853" priority="823" operator="equal">
      <formula>5</formula>
    </cfRule>
    <cfRule type="cellIs" priority="824" operator="equal">
      <formula>4</formula>
    </cfRule>
    <cfRule type="cellIs" priority="825" operator="equal">
      <formula>3</formula>
    </cfRule>
  </conditionalFormatting>
  <conditionalFormatting sqref="I5">
    <cfRule type="cellIs" priority="826" operator="equal">
      <formula>5</formula>
    </cfRule>
    <cfRule type="cellIs" dxfId="7852" priority="827" operator="equal">
      <formula>4</formula>
    </cfRule>
    <cfRule type="cellIs" dxfId="7851" priority="828" operator="equal">
      <formula>3</formula>
    </cfRule>
  </conditionalFormatting>
  <conditionalFormatting sqref="M5">
    <cfRule type="cellIs" dxfId="7850" priority="829" operator="equal">
      <formula>5</formula>
    </cfRule>
    <cfRule type="cellIs" dxfId="7849" priority="830" operator="equal">
      <formula>4</formula>
    </cfRule>
    <cfRule type="cellIs" dxfId="7848" priority="831" operator="equal">
      <formula>3</formula>
    </cfRule>
  </conditionalFormatting>
  <conditionalFormatting sqref="M4">
    <cfRule type="expression" dxfId="7847" priority="832">
      <formula>$D$1&lt;M4</formula>
    </cfRule>
    <cfRule type="expression" dxfId="7846" priority="833">
      <formula>$D$1&gt;M4</formula>
    </cfRule>
  </conditionalFormatting>
  <conditionalFormatting sqref="M5">
    <cfRule type="cellIs" dxfId="7845" priority="834" operator="equal">
      <formula>5</formula>
    </cfRule>
    <cfRule type="cellIs" dxfId="7844" priority="835" operator="equal">
      <formula>4</formula>
    </cfRule>
    <cfRule type="cellIs" priority="836" operator="equal">
      <formula>3</formula>
    </cfRule>
  </conditionalFormatting>
  <conditionalFormatting sqref="M4">
    <cfRule type="expression" priority="837">
      <formula>$D$1&lt;M4</formula>
    </cfRule>
    <cfRule type="expression" priority="838">
      <formula>$D$1&gt;M4</formula>
    </cfRule>
  </conditionalFormatting>
  <conditionalFormatting sqref="M4">
    <cfRule type="expression" dxfId="7843" priority="839">
      <formula>$D$1&lt;M4</formula>
    </cfRule>
    <cfRule type="expression" dxfId="7842" priority="840">
      <formula>$D$1&gt;M4</formula>
    </cfRule>
  </conditionalFormatting>
  <conditionalFormatting sqref="M4">
    <cfRule type="expression" dxfId="7841" priority="841">
      <formula>$D$1&lt;M4</formula>
    </cfRule>
    <cfRule type="expression" dxfId="7840" priority="842">
      <formula>$D$1&gt;M4</formula>
    </cfRule>
  </conditionalFormatting>
  <conditionalFormatting sqref="M5">
    <cfRule type="cellIs" dxfId="7839" priority="843" operator="equal">
      <formula>5</formula>
    </cfRule>
    <cfRule type="cellIs" dxfId="7838" priority="844" operator="equal">
      <formula>4</formula>
    </cfRule>
    <cfRule type="cellIs" dxfId="7837" priority="845" operator="equal">
      <formula>3</formula>
    </cfRule>
  </conditionalFormatting>
  <conditionalFormatting sqref="M4">
    <cfRule type="expression" dxfId="7836" priority="846">
      <formula>$D$1&lt;M4</formula>
    </cfRule>
    <cfRule type="expression" priority="847">
      <formula>$D$1&gt;M4</formula>
    </cfRule>
  </conditionalFormatting>
  <conditionalFormatting sqref="M5">
    <cfRule type="cellIs" priority="848" operator="equal">
      <formula>5</formula>
    </cfRule>
    <cfRule type="cellIs" priority="849" operator="equal">
      <formula>4</formula>
    </cfRule>
    <cfRule type="cellIs" dxfId="7835" priority="850" operator="equal">
      <formula>3</formula>
    </cfRule>
  </conditionalFormatting>
  <conditionalFormatting sqref="M4">
    <cfRule type="expression" dxfId="7834" priority="851">
      <formula>$D$1&lt;M4</formula>
    </cfRule>
    <cfRule type="expression" dxfId="7833" priority="852">
      <formula>$D$1&gt;M4</formula>
    </cfRule>
  </conditionalFormatting>
  <conditionalFormatting sqref="M5">
    <cfRule type="cellIs" dxfId="7832" priority="853" operator="equal">
      <formula>5</formula>
    </cfRule>
    <cfRule type="cellIs" priority="854" operator="equal">
      <formula>4</formula>
    </cfRule>
    <cfRule type="cellIs" priority="855" operator="equal">
      <formula>3</formula>
    </cfRule>
  </conditionalFormatting>
  <conditionalFormatting sqref="M4">
    <cfRule type="expression" priority="856">
      <formula>$D$1&lt;M4</formula>
    </cfRule>
    <cfRule type="expression" priority="857">
      <formula>$D$1&gt;M4</formula>
    </cfRule>
  </conditionalFormatting>
  <conditionalFormatting sqref="M4">
    <cfRule type="expression" priority="858">
      <formula>$D$1&lt;M4</formula>
    </cfRule>
    <cfRule type="expression" priority="859">
      <formula>$D$1&gt;M4</formula>
    </cfRule>
  </conditionalFormatting>
  <conditionalFormatting sqref="M4">
    <cfRule type="expression" priority="860">
      <formula>$D$1&lt;M4</formula>
    </cfRule>
    <cfRule type="expression" priority="861">
      <formula>$D$1&gt;M4</formula>
    </cfRule>
  </conditionalFormatting>
  <conditionalFormatting sqref="M4">
    <cfRule type="expression" priority="862">
      <formula>$D$1&lt;M4</formula>
    </cfRule>
    <cfRule type="expression" priority="863">
      <formula>$D$1&gt;M4</formula>
    </cfRule>
  </conditionalFormatting>
  <conditionalFormatting sqref="M4">
    <cfRule type="expression" priority="864">
      <formula>$D$1&lt;M4</formula>
    </cfRule>
    <cfRule type="expression" priority="865">
      <formula>$D$1&gt;M4</formula>
    </cfRule>
  </conditionalFormatting>
  <conditionalFormatting sqref="M4">
    <cfRule type="expression" priority="866">
      <formula>$D$1&lt;M4</formula>
    </cfRule>
    <cfRule type="expression" priority="867">
      <formula>$D$1&gt;M4</formula>
    </cfRule>
  </conditionalFormatting>
  <conditionalFormatting sqref="M4">
    <cfRule type="expression" priority="868">
      <formula>$D$1&lt;M4</formula>
    </cfRule>
    <cfRule type="expression" priority="869">
      <formula>$D$1&gt;M4</formula>
    </cfRule>
  </conditionalFormatting>
  <conditionalFormatting sqref="M4">
    <cfRule type="expression" priority="870">
      <formula>$D$1&lt;M4</formula>
    </cfRule>
    <cfRule type="expression" priority="871">
      <formula>$D$1&gt;M4</formula>
    </cfRule>
  </conditionalFormatting>
  <conditionalFormatting sqref="M4">
    <cfRule type="expression" priority="872">
      <formula>$D$1&lt;M4</formula>
    </cfRule>
    <cfRule type="expression" priority="873">
      <formula>$D$1&gt;M4</formula>
    </cfRule>
  </conditionalFormatting>
  <conditionalFormatting sqref="M5">
    <cfRule type="cellIs" priority="874" operator="equal">
      <formula>5</formula>
    </cfRule>
    <cfRule type="cellIs" dxfId="7831" priority="875" operator="equal">
      <formula>4</formula>
    </cfRule>
    <cfRule type="cellIs" dxfId="7830" priority="876" operator="equal">
      <formula>3</formula>
    </cfRule>
  </conditionalFormatting>
  <conditionalFormatting sqref="M4">
    <cfRule type="expression" dxfId="7829" priority="877">
      <formula>$D$1&lt;M4</formula>
    </cfRule>
    <cfRule type="expression" dxfId="7828" priority="878">
      <formula>$D$1&gt;M4</formula>
    </cfRule>
  </conditionalFormatting>
  <conditionalFormatting sqref="M5">
    <cfRule type="cellIs" dxfId="7827" priority="879" operator="equal">
      <formula>5</formula>
    </cfRule>
    <cfRule type="cellIs" dxfId="7826" priority="880" operator="equal">
      <formula>4</formula>
    </cfRule>
    <cfRule type="cellIs" priority="881" operator="equal">
      <formula>3</formula>
    </cfRule>
  </conditionalFormatting>
  <conditionalFormatting sqref="M4">
    <cfRule type="expression" priority="882">
      <formula>$D$1&lt;M4</formula>
    </cfRule>
    <cfRule type="expression" priority="883">
      <formula>$D$1&gt;M4</formula>
    </cfRule>
  </conditionalFormatting>
  <conditionalFormatting sqref="M5">
    <cfRule type="cellIs" dxfId="7825" priority="884" operator="equal">
      <formula>5</formula>
    </cfRule>
    <cfRule type="cellIs" dxfId="7824" priority="885" operator="equal">
      <formula>4</formula>
    </cfRule>
    <cfRule type="cellIs" dxfId="7823" priority="886" operator="equal">
      <formula>3</formula>
    </cfRule>
  </conditionalFormatting>
  <conditionalFormatting sqref="M4">
    <cfRule type="expression" dxfId="7822" priority="887">
      <formula>$D$1&lt;M4</formula>
    </cfRule>
    <cfRule type="expression" dxfId="7821" priority="888">
      <formula>$D$1&gt;M4</formula>
    </cfRule>
  </conditionalFormatting>
  <conditionalFormatting sqref="M5">
    <cfRule type="cellIs" dxfId="7820" priority="889" operator="equal">
      <formula>5</formula>
    </cfRule>
    <cfRule type="cellIs" dxfId="7819" priority="890" operator="equal">
      <formula>4</formula>
    </cfRule>
    <cfRule type="cellIs" dxfId="7818" priority="891" operator="equal">
      <formula>3</formula>
    </cfRule>
  </conditionalFormatting>
  <conditionalFormatting sqref="M4">
    <cfRule type="expression" priority="892">
      <formula>$D$1&lt;M4</formula>
    </cfRule>
    <cfRule type="expression" priority="893">
      <formula>$D$1&gt;M4</formula>
    </cfRule>
  </conditionalFormatting>
  <conditionalFormatting sqref="M5">
    <cfRule type="cellIs" priority="894" operator="equal">
      <formula>5</formula>
    </cfRule>
    <cfRule type="cellIs" dxfId="7817" priority="895" operator="equal">
      <formula>4</formula>
    </cfRule>
    <cfRule type="cellIs" dxfId="7816" priority="896" operator="equal">
      <formula>3</formula>
    </cfRule>
  </conditionalFormatting>
  <conditionalFormatting sqref="M4">
    <cfRule type="expression" dxfId="7815" priority="897">
      <formula>$D$1&lt;M4</formula>
    </cfRule>
    <cfRule type="expression" dxfId="7814" priority="898">
      <formula>$D$1&gt;M4</formula>
    </cfRule>
  </conditionalFormatting>
  <conditionalFormatting sqref="M4">
    <cfRule type="expression" dxfId="7813" priority="899">
      <formula>$D$1&lt;M4</formula>
    </cfRule>
    <cfRule type="expression" dxfId="7812" priority="900">
      <formula>$D$1&gt;M4</formula>
    </cfRule>
  </conditionalFormatting>
  <conditionalFormatting sqref="M4">
    <cfRule type="expression" dxfId="7811" priority="901">
      <formula>$D$1&lt;M4</formula>
    </cfRule>
    <cfRule type="expression" dxfId="7810" priority="902">
      <formula>$D$1&gt;M4</formula>
    </cfRule>
  </conditionalFormatting>
  <conditionalFormatting sqref="M4">
    <cfRule type="expression" dxfId="7809" priority="903">
      <formula>$D$1&lt;M4</formula>
    </cfRule>
    <cfRule type="expression" dxfId="7808" priority="904">
      <formula>$D$1&gt;M4</formula>
    </cfRule>
  </conditionalFormatting>
  <conditionalFormatting sqref="M4">
    <cfRule type="expression" priority="905">
      <formula>$D$1&lt;M4</formula>
    </cfRule>
    <cfRule type="expression" priority="906">
      <formula>$D$1&gt;M4</formula>
    </cfRule>
  </conditionalFormatting>
  <conditionalFormatting sqref="M4">
    <cfRule type="expression" priority="907">
      <formula>$D$1&lt;M4</formula>
    </cfRule>
    <cfRule type="expression" dxfId="7807" priority="908">
      <formula>$D$1&gt;M4</formula>
    </cfRule>
  </conditionalFormatting>
  <conditionalFormatting sqref="M4">
    <cfRule type="expression" dxfId="7806" priority="909">
      <formula>$D$1&lt;M4</formula>
    </cfRule>
    <cfRule type="expression" dxfId="7805" priority="910">
      <formula>$D$1&gt;M4</formula>
    </cfRule>
  </conditionalFormatting>
  <conditionalFormatting sqref="M4">
    <cfRule type="expression" dxfId="7804" priority="911">
      <formula>$D$1&lt;M4</formula>
    </cfRule>
    <cfRule type="expression" dxfId="7803" priority="912">
      <formula>$D$1&gt;M4</formula>
    </cfRule>
  </conditionalFormatting>
  <conditionalFormatting sqref="M4">
    <cfRule type="expression" dxfId="7802" priority="913">
      <formula>$D$1&lt;M4</formula>
    </cfRule>
    <cfRule type="expression" dxfId="7801" priority="914">
      <formula>$D$1&gt;M4</formula>
    </cfRule>
  </conditionalFormatting>
  <conditionalFormatting sqref="R5">
    <cfRule type="cellIs" dxfId="7800" priority="915" operator="equal">
      <formula>5</formula>
    </cfRule>
    <cfRule type="cellIs" priority="916" operator="equal">
      <formula>4</formula>
    </cfRule>
    <cfRule type="cellIs" priority="917" operator="equal">
      <formula>3</formula>
    </cfRule>
  </conditionalFormatting>
  <conditionalFormatting sqref="R4">
    <cfRule type="expression" priority="918">
      <formula>$D$1&lt;R4</formula>
    </cfRule>
    <cfRule type="expression" dxfId="7799" priority="919">
      <formula>$D$1&gt;R4</formula>
    </cfRule>
  </conditionalFormatting>
  <conditionalFormatting sqref="R4">
    <cfRule type="expression" dxfId="7798" priority="920">
      <formula>$D$1&lt;R4</formula>
    </cfRule>
    <cfRule type="expression" dxfId="7797" priority="921">
      <formula>$D$1&gt;R4</formula>
    </cfRule>
  </conditionalFormatting>
  <conditionalFormatting sqref="R4">
    <cfRule type="expression" dxfId="7796" priority="922">
      <formula>$D$1&lt;R4</formula>
    </cfRule>
    <cfRule type="expression" priority="923">
      <formula>$D$1&gt;R4</formula>
    </cfRule>
  </conditionalFormatting>
  <conditionalFormatting sqref="R5">
    <cfRule type="cellIs" priority="924" operator="equal">
      <formula>5</formula>
    </cfRule>
    <cfRule type="cellIs" priority="925" operator="equal">
      <formula>4</formula>
    </cfRule>
    <cfRule type="cellIs" dxfId="7795" priority="926" operator="equal">
      <formula>3</formula>
    </cfRule>
  </conditionalFormatting>
  <conditionalFormatting sqref="R4">
    <cfRule type="expression" dxfId="7794" priority="927">
      <formula>$D$1&lt;R4</formula>
    </cfRule>
    <cfRule type="expression" dxfId="7793" priority="928">
      <formula>$D$1&gt;R4</formula>
    </cfRule>
  </conditionalFormatting>
  <conditionalFormatting sqref="R5">
    <cfRule type="cellIs" dxfId="7792" priority="929" operator="equal">
      <formula>5</formula>
    </cfRule>
    <cfRule type="cellIs" dxfId="7791" priority="930" operator="equal">
      <formula>4</formula>
    </cfRule>
    <cfRule type="cellIs" dxfId="7790" priority="931" operator="equal">
      <formula>3</formula>
    </cfRule>
  </conditionalFormatting>
  <conditionalFormatting sqref="R4">
    <cfRule type="expression" dxfId="7789" priority="932">
      <formula>$D$1&lt;R4</formula>
    </cfRule>
    <cfRule type="expression" dxfId="7788" priority="933">
      <formula>$D$1&gt;R4</formula>
    </cfRule>
  </conditionalFormatting>
  <conditionalFormatting sqref="R4">
    <cfRule type="expression" dxfId="7787" priority="934">
      <formula>$D$1&lt;R4</formula>
    </cfRule>
    <cfRule type="expression" priority="935">
      <formula>$D$1&gt;R4</formula>
    </cfRule>
  </conditionalFormatting>
  <conditionalFormatting sqref="R4">
    <cfRule type="expression" priority="936">
      <formula>$D$1&lt;R4</formula>
    </cfRule>
    <cfRule type="expression" priority="937">
      <formula>$D$1&gt;R4</formula>
    </cfRule>
  </conditionalFormatting>
  <conditionalFormatting sqref="R5">
    <cfRule type="cellIs" priority="938" operator="equal">
      <formula>5</formula>
    </cfRule>
    <cfRule type="cellIs" priority="939" operator="equal">
      <formula>4</formula>
    </cfRule>
    <cfRule type="cellIs" priority="940" operator="equal">
      <formula>3</formula>
    </cfRule>
  </conditionalFormatting>
  <conditionalFormatting sqref="R4">
    <cfRule type="expression" dxfId="7786" priority="941">
      <formula>$D$1&lt;R4</formula>
    </cfRule>
    <cfRule type="expression" dxfId="7785" priority="942">
      <formula>$D$1&gt;R4</formula>
    </cfRule>
  </conditionalFormatting>
  <conditionalFormatting sqref="R5">
    <cfRule type="cellIs" dxfId="7784" priority="943" operator="equal">
      <formula>5</formula>
    </cfRule>
    <cfRule type="cellIs" dxfId="7783" priority="944" operator="equal">
      <formula>4</formula>
    </cfRule>
    <cfRule type="cellIs" dxfId="7782" priority="945" operator="equal">
      <formula>3</formula>
    </cfRule>
  </conditionalFormatting>
  <conditionalFormatting sqref="R4">
    <cfRule type="expression" dxfId="7781" priority="946">
      <formula>$D$1&lt;R4</formula>
    </cfRule>
    <cfRule type="expression" priority="947">
      <formula>$D$1&gt;R4</formula>
    </cfRule>
  </conditionalFormatting>
  <conditionalFormatting sqref="R5">
    <cfRule type="cellIs" priority="948" operator="equal">
      <formula>5</formula>
    </cfRule>
    <cfRule type="cellIs" priority="949" operator="equal">
      <formula>4</formula>
    </cfRule>
    <cfRule type="cellIs" dxfId="7780" priority="950" operator="equal">
      <formula>3</formula>
    </cfRule>
  </conditionalFormatting>
  <conditionalFormatting sqref="R4">
    <cfRule type="expression" dxfId="7779" priority="951">
      <formula>$D$1&lt;R4</formula>
    </cfRule>
    <cfRule type="expression" priority="952">
      <formula>$D$1&gt;R4</formula>
    </cfRule>
  </conditionalFormatting>
  <conditionalFormatting sqref="R4">
    <cfRule type="expression" priority="953">
      <formula>$D$1&lt;R4</formula>
    </cfRule>
    <cfRule type="expression" priority="954">
      <formula>$D$1&gt;R4</formula>
    </cfRule>
  </conditionalFormatting>
  <conditionalFormatting sqref="R4">
    <cfRule type="expression" dxfId="7778" priority="955">
      <formula>$D$1&lt;R4</formula>
    </cfRule>
    <cfRule type="expression" dxfId="7777" priority="956">
      <formula>$D$1&gt;R4</formula>
    </cfRule>
  </conditionalFormatting>
  <conditionalFormatting sqref="S6:S24">
    <cfRule type="cellIs" dxfId="7776" priority="957" operator="equal">
      <formula>5</formula>
    </cfRule>
    <cfRule type="cellIs" dxfId="7775" priority="958" operator="equal">
      <formula>4</formula>
    </cfRule>
    <cfRule type="cellIs" priority="959" operator="equal">
      <formula>3</formula>
    </cfRule>
  </conditionalFormatting>
  <conditionalFormatting sqref="S5">
    <cfRule type="cellIs" priority="960" operator="equal">
      <formula>5</formula>
    </cfRule>
    <cfRule type="cellIs" priority="961" operator="equal">
      <formula>4</formula>
    </cfRule>
    <cfRule type="cellIs" dxfId="7774" priority="962" operator="equal">
      <formula>3</formula>
    </cfRule>
  </conditionalFormatting>
  <conditionalFormatting sqref="S3:S4">
    <cfRule type="expression" dxfId="7773" priority="963">
      <formula>$D$1&lt;S3</formula>
    </cfRule>
    <cfRule type="expression" dxfId="7772" priority="964">
      <formula>$D$1&gt;S3</formula>
    </cfRule>
  </conditionalFormatting>
  <conditionalFormatting sqref="S5">
    <cfRule type="cellIs" dxfId="7771" priority="965" operator="equal">
      <formula>5</formula>
    </cfRule>
    <cfRule type="cellIs" priority="966" operator="equal">
      <formula>4</formula>
    </cfRule>
    <cfRule type="cellIs" priority="967" operator="equal">
      <formula>3</formula>
    </cfRule>
  </conditionalFormatting>
  <conditionalFormatting sqref="S3:S4">
    <cfRule type="expression" priority="968">
      <formula>$D$1&lt;S3</formula>
    </cfRule>
    <cfRule type="expression" dxfId="7770" priority="969">
      <formula>$D$1&gt;S3</formula>
    </cfRule>
  </conditionalFormatting>
  <conditionalFormatting sqref="S5">
    <cfRule type="cellIs" dxfId="7769" priority="970" operator="equal">
      <formula>5</formula>
    </cfRule>
    <cfRule type="cellIs" priority="971" operator="equal">
      <formula>4</formula>
    </cfRule>
    <cfRule type="cellIs" priority="972" operator="equal">
      <formula>3</formula>
    </cfRule>
  </conditionalFormatting>
  <conditionalFormatting sqref="S3:S4">
    <cfRule type="expression" priority="973">
      <formula>$D$1&lt;S3</formula>
    </cfRule>
    <cfRule type="expression" dxfId="7768" priority="974">
      <formula>$D$1&gt;S3</formula>
    </cfRule>
  </conditionalFormatting>
  <conditionalFormatting sqref="S5">
    <cfRule type="cellIs" dxfId="7767" priority="975" operator="equal">
      <formula>5</formula>
    </cfRule>
    <cfRule type="cellIs" dxfId="7766" priority="976" operator="equal">
      <formula>4</formula>
    </cfRule>
    <cfRule type="cellIs" dxfId="7765" priority="977" operator="equal">
      <formula>3</formula>
    </cfRule>
  </conditionalFormatting>
  <conditionalFormatting sqref="S3:S4">
    <cfRule type="expression" dxfId="7764" priority="978">
      <formula>$D$1&lt;S3</formula>
    </cfRule>
    <cfRule type="expression" dxfId="7763" priority="979">
      <formula>$D$1&gt;S3</formula>
    </cfRule>
  </conditionalFormatting>
  <conditionalFormatting sqref="S4">
    <cfRule type="expression" priority="980">
      <formula>$D$1&lt;S4</formula>
    </cfRule>
    <cfRule type="expression" priority="981">
      <formula>$D$1&gt;S4</formula>
    </cfRule>
  </conditionalFormatting>
  <conditionalFormatting sqref="S3:S4">
    <cfRule type="expression" priority="982">
      <formula>$D$1&lt;S3</formula>
    </cfRule>
    <cfRule type="expression" dxfId="7762" priority="983">
      <formula>$D$1&gt;S3</formula>
    </cfRule>
  </conditionalFormatting>
  <conditionalFormatting sqref="S4">
    <cfRule type="expression" dxfId="7761" priority="984">
      <formula>$D$1&lt;S4</formula>
    </cfRule>
    <cfRule type="expression" dxfId="7760" priority="985">
      <formula>$D$1&gt;S4</formula>
    </cfRule>
  </conditionalFormatting>
  <conditionalFormatting sqref="S5">
    <cfRule type="cellIs" dxfId="7759" priority="986" operator="equal">
      <formula>5</formula>
    </cfRule>
    <cfRule type="cellIs" dxfId="7758" priority="987" operator="equal">
      <formula>4</formula>
    </cfRule>
    <cfRule type="cellIs" dxfId="7757" priority="988" operator="equal">
      <formula>3</formula>
    </cfRule>
  </conditionalFormatting>
  <conditionalFormatting sqref="S3">
    <cfRule type="expression" dxfId="7756" priority="989">
      <formula>$D$1&lt;S3</formula>
    </cfRule>
    <cfRule type="expression" dxfId="7755" priority="990">
      <formula>$D$1&gt;S3</formula>
    </cfRule>
  </conditionalFormatting>
  <conditionalFormatting sqref="S4">
    <cfRule type="expression" dxfId="7754" priority="991">
      <formula>$D$1&lt;S4</formula>
    </cfRule>
    <cfRule type="expression" dxfId="7753" priority="992">
      <formula>$D$1&gt;S4</formula>
    </cfRule>
  </conditionalFormatting>
  <conditionalFormatting sqref="S4">
    <cfRule type="expression" dxfId="7752" priority="993">
      <formula>$D$1&lt;S4</formula>
    </cfRule>
    <cfRule type="expression" dxfId="7751" priority="994">
      <formula>$D$1&gt;S4</formula>
    </cfRule>
  </conditionalFormatting>
  <conditionalFormatting sqref="S4">
    <cfRule type="expression" dxfId="7750" priority="995">
      <formula>$D$1&lt;S4</formula>
    </cfRule>
    <cfRule type="expression" dxfId="7749" priority="996">
      <formula>$D$1&gt;S4</formula>
    </cfRule>
  </conditionalFormatting>
  <conditionalFormatting sqref="S4">
    <cfRule type="expression" dxfId="7748" priority="997">
      <formula>$D$1&lt;S4</formula>
    </cfRule>
    <cfRule type="expression" dxfId="7747" priority="998">
      <formula>$D$1&gt;S4</formula>
    </cfRule>
  </conditionalFormatting>
  <conditionalFormatting sqref="S3">
    <cfRule type="expression" dxfId="7746" priority="999">
      <formula>$D$1&lt;S3</formula>
    </cfRule>
    <cfRule type="expression" dxfId="7745" priority="1000">
      <formula>$D$1&gt;S3</formula>
    </cfRule>
  </conditionalFormatting>
  <conditionalFormatting sqref="S4">
    <cfRule type="expression" dxfId="7744" priority="1001">
      <formula>$D$1&lt;S4</formula>
    </cfRule>
    <cfRule type="expression" dxfId="7743" priority="1002">
      <formula>$D$1&gt;S4</formula>
    </cfRule>
  </conditionalFormatting>
  <conditionalFormatting sqref="S4">
    <cfRule type="expression" dxfId="7742" priority="1003">
      <formula>$D$1&lt;S4</formula>
    </cfRule>
    <cfRule type="expression" dxfId="7741" priority="1004">
      <formula>$D$1&gt;S4</formula>
    </cfRule>
  </conditionalFormatting>
  <conditionalFormatting sqref="S4">
    <cfRule type="expression" dxfId="7740" priority="1005">
      <formula>$D$1&lt;S4</formula>
    </cfRule>
    <cfRule type="expression" dxfId="7739" priority="1006">
      <formula>$D$1&gt;S4</formula>
    </cfRule>
  </conditionalFormatting>
  <conditionalFormatting sqref="S5">
    <cfRule type="cellIs" dxfId="7738" priority="1007" operator="equal">
      <formula>5</formula>
    </cfRule>
    <cfRule type="cellIs" dxfId="7737" priority="1008" operator="equal">
      <formula>4</formula>
    </cfRule>
    <cfRule type="cellIs" dxfId="7736" priority="1009" operator="equal">
      <formula>3</formula>
    </cfRule>
  </conditionalFormatting>
  <conditionalFormatting sqref="S4">
    <cfRule type="expression" dxfId="7735" priority="1010">
      <formula>$D$1&lt;S4</formula>
    </cfRule>
    <cfRule type="expression" dxfId="7734" priority="1011">
      <formula>$D$1&gt;S4</formula>
    </cfRule>
  </conditionalFormatting>
  <conditionalFormatting sqref="S4">
    <cfRule type="expression" dxfId="7733" priority="1012">
      <formula>$D$1&lt;S4</formula>
    </cfRule>
    <cfRule type="expression" dxfId="7732" priority="1013">
      <formula>$D$1&gt;S4</formula>
    </cfRule>
  </conditionalFormatting>
  <conditionalFormatting sqref="S4">
    <cfRule type="expression" dxfId="7731" priority="1014">
      <formula>$D$1&lt;S4</formula>
    </cfRule>
    <cfRule type="expression" dxfId="7730" priority="1015">
      <formula>$D$1&gt;S4</formula>
    </cfRule>
  </conditionalFormatting>
  <conditionalFormatting sqref="S4">
    <cfRule type="expression" dxfId="7729" priority="1016">
      <formula>$D$1&lt;S4</formula>
    </cfRule>
    <cfRule type="expression" dxfId="7728" priority="1017">
      <formula>$D$1&gt;S4</formula>
    </cfRule>
  </conditionalFormatting>
  <conditionalFormatting sqref="S4">
    <cfRule type="expression" priority="1018">
      <formula>$D$1&lt;S4</formula>
    </cfRule>
    <cfRule type="expression" priority="1019">
      <formula>$D$1&gt;S4</formula>
    </cfRule>
  </conditionalFormatting>
  <conditionalFormatting sqref="S4">
    <cfRule type="expression" priority="1020">
      <formula>$D$1&lt;S4</formula>
    </cfRule>
    <cfRule type="expression" priority="1021">
      <formula>$D$1&gt;S4</formula>
    </cfRule>
  </conditionalFormatting>
  <conditionalFormatting sqref="S5">
    <cfRule type="cellIs" priority="1022" operator="equal">
      <formula>5</formula>
    </cfRule>
    <cfRule type="cellIs" priority="1023" operator="equal">
      <formula>4</formula>
    </cfRule>
    <cfRule type="cellIs" dxfId="7727" priority="1024" operator="equal">
      <formula>3</formula>
    </cfRule>
  </conditionalFormatting>
  <conditionalFormatting sqref="S3:S4">
    <cfRule type="expression" dxfId="7726" priority="1025">
      <formula>$D$1&lt;S3</formula>
    </cfRule>
    <cfRule type="expression" priority="1026">
      <formula>$D$1&gt;S3</formula>
    </cfRule>
  </conditionalFormatting>
  <conditionalFormatting sqref="S5">
    <cfRule type="cellIs" priority="1027" operator="equal">
      <formula>5</formula>
    </cfRule>
    <cfRule type="cellIs" priority="1028" operator="equal">
      <formula>4</formula>
    </cfRule>
    <cfRule type="cellIs" dxfId="7725" priority="1029" operator="equal">
      <formula>3</formula>
    </cfRule>
  </conditionalFormatting>
  <conditionalFormatting sqref="S3:S4">
    <cfRule type="expression" dxfId="7724" priority="1030">
      <formula>$D$1&lt;S3</formula>
    </cfRule>
    <cfRule type="expression" dxfId="7723" priority="1031">
      <formula>$D$1&gt;S3</formula>
    </cfRule>
  </conditionalFormatting>
  <conditionalFormatting sqref="S4">
    <cfRule type="expression" dxfId="7722" priority="1032">
      <formula>$D$1&lt;S4</formula>
    </cfRule>
    <cfRule type="expression" priority="1033">
      <formula>$D$1&gt;S4</formula>
    </cfRule>
  </conditionalFormatting>
  <conditionalFormatting sqref="S4">
    <cfRule type="expression" priority="1034">
      <formula>$D$1&lt;S4</formula>
    </cfRule>
    <cfRule type="expression" priority="1035">
      <formula>$D$1&gt;S4</formula>
    </cfRule>
  </conditionalFormatting>
  <conditionalFormatting sqref="S4">
    <cfRule type="expression" dxfId="7721" priority="1036">
      <formula>$D$1&lt;S4</formula>
    </cfRule>
    <cfRule type="expression" dxfId="7720" priority="1037">
      <formula>$D$1&gt;S4</formula>
    </cfRule>
  </conditionalFormatting>
  <conditionalFormatting sqref="S4">
    <cfRule type="expression" priority="1038">
      <formula>$D$1&lt;S4</formula>
    </cfRule>
    <cfRule type="expression" priority="1039">
      <formula>$D$1&gt;S4</formula>
    </cfRule>
  </conditionalFormatting>
  <conditionalFormatting sqref="S4">
    <cfRule type="expression" priority="1040">
      <formula>$D$1&lt;S4</formula>
    </cfRule>
    <cfRule type="expression" priority="1041">
      <formula>$D$1&gt;S4</formula>
    </cfRule>
  </conditionalFormatting>
  <conditionalFormatting sqref="S4">
    <cfRule type="expression" priority="1042">
      <formula>$D$1&lt;S4</formula>
    </cfRule>
    <cfRule type="expression" priority="1043">
      <formula>$D$1&gt;S4</formula>
    </cfRule>
  </conditionalFormatting>
  <conditionalFormatting sqref="S4">
    <cfRule type="expression" priority="1044">
      <formula>$D$1&lt;S4</formula>
    </cfRule>
    <cfRule type="expression" priority="1045">
      <formula>$D$1&gt;S4</formula>
    </cfRule>
  </conditionalFormatting>
  <conditionalFormatting sqref="S5">
    <cfRule type="cellIs" priority="1046" operator="equal">
      <formula>5</formula>
    </cfRule>
    <cfRule type="cellIs" dxfId="7719" priority="1047" operator="equal">
      <formula>4</formula>
    </cfRule>
    <cfRule type="cellIs" dxfId="7718" priority="1048" operator="equal">
      <formula>3</formula>
    </cfRule>
  </conditionalFormatting>
  <conditionalFormatting sqref="S4">
    <cfRule type="expression" dxfId="7717" priority="1049">
      <formula>$D$1&lt;S4</formula>
    </cfRule>
    <cfRule type="expression" dxfId="7716" priority="1050">
      <formula>$D$1&gt;S4</formula>
    </cfRule>
  </conditionalFormatting>
  <conditionalFormatting sqref="S5">
    <cfRule type="cellIs" dxfId="7715" priority="1051" operator="equal">
      <formula>5</formula>
    </cfRule>
    <cfRule type="cellIs" dxfId="7714" priority="1052" operator="equal">
      <formula>4</formula>
    </cfRule>
    <cfRule type="cellIs" dxfId="7713" priority="1053" operator="equal">
      <formula>3</formula>
    </cfRule>
  </conditionalFormatting>
  <conditionalFormatting sqref="S4">
    <cfRule type="expression" dxfId="7712" priority="1054">
      <formula>$D$1&lt;S4</formula>
    </cfRule>
    <cfRule type="expression" dxfId="7711" priority="1055">
      <formula>$D$1&gt;S4</formula>
    </cfRule>
  </conditionalFormatting>
  <conditionalFormatting sqref="S4">
    <cfRule type="expression" priority="1056">
      <formula>$D$1&lt;S4</formula>
    </cfRule>
    <cfRule type="expression" priority="1057">
      <formula>$D$1&gt;S4</formula>
    </cfRule>
  </conditionalFormatting>
  <conditionalFormatting sqref="S5">
    <cfRule type="cellIs" priority="1058" operator="equal">
      <formula>5</formula>
    </cfRule>
    <cfRule type="cellIs" dxfId="7710" priority="1059" operator="equal">
      <formula>4</formula>
    </cfRule>
    <cfRule type="cellIs" dxfId="7709" priority="1060" operator="equal">
      <formula>3</formula>
    </cfRule>
  </conditionalFormatting>
  <conditionalFormatting sqref="S3:S4">
    <cfRule type="expression" priority="1061">
      <formula>$D$1&lt;S3</formula>
    </cfRule>
    <cfRule type="expression" priority="1062">
      <formula>$D$1&gt;S3</formula>
    </cfRule>
  </conditionalFormatting>
  <conditionalFormatting sqref="S4">
    <cfRule type="expression" priority="1063">
      <formula>$D$1&lt;S4</formula>
    </cfRule>
    <cfRule type="expression" priority="1064">
      <formula>$D$1&gt;S4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MK26"/>
  <sheetViews>
    <sheetView view="pageBreakPreview" zoomScale="65" zoomScaleNormal="85" zoomScalePageLayoutView="65" workbookViewId="0">
      <selection activeCell="CT15" sqref="CT1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20.44140625" style="15" customWidth="1"/>
    <col min="5" max="5" width="7.5546875" style="217" customWidth="1"/>
    <col min="6" max="6" width="7" hidden="1" customWidth="1"/>
    <col min="7" max="16" width="7" customWidth="1"/>
    <col min="17" max="17" width="7.109375" customWidth="1"/>
    <col min="18" max="18" width="7" customWidth="1"/>
    <col min="19" max="19" width="6.5546875" customWidth="1"/>
    <col min="20" max="21" width="5.88671875" hidden="1" customWidth="1"/>
    <col min="22" max="22" width="7.109375" customWidth="1"/>
    <col min="23" max="23" width="2" hidden="1" customWidth="1"/>
    <col min="24" max="25" width="3.33203125" hidden="1" customWidth="1"/>
    <col min="26" max="28" width="3" hidden="1" customWidth="1"/>
    <col min="29" max="29" width="4" hidden="1" customWidth="1"/>
    <col min="30" max="30" width="6.21875" customWidth="1"/>
    <col min="31" max="31" width="3.6640625" hidden="1" customWidth="1"/>
    <col min="32" max="36" width="2" hidden="1" customWidth="1"/>
    <col min="37" max="37" width="4.44140625" hidden="1" customWidth="1"/>
    <col min="38" max="48" width="2" hidden="1" customWidth="1"/>
    <col min="49" max="49" width="6.21875" hidden="1" customWidth="1"/>
    <col min="50" max="57" width="2" hidden="1" customWidth="1"/>
    <col min="58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4" width="8" style="16" hidden="1" customWidth="1"/>
    <col min="95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346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346"/>
      <c r="F2" s="1" t="s">
        <v>511</v>
      </c>
      <c r="G2" s="1"/>
      <c r="H2" s="1" t="s">
        <v>425</v>
      </c>
      <c r="I2" s="1"/>
      <c r="J2" s="1"/>
      <c r="K2" s="1"/>
      <c r="L2" s="1"/>
      <c r="M2" s="1"/>
      <c r="N2" s="1" t="s">
        <v>2</v>
      </c>
      <c r="O2" s="1"/>
      <c r="P2" s="1"/>
      <c r="Q2" s="1"/>
      <c r="R2" s="1"/>
      <c r="S2" s="1"/>
      <c r="T2" s="296" t="s">
        <v>268</v>
      </c>
      <c r="U2" s="297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2592</v>
      </c>
      <c r="B3" s="13"/>
      <c r="C3" s="13"/>
      <c r="D3" s="39" t="s">
        <v>3</v>
      </c>
      <c r="E3" s="40"/>
      <c r="F3" s="204"/>
      <c r="G3" s="204">
        <v>43290</v>
      </c>
      <c r="H3" s="306">
        <v>43193</v>
      </c>
      <c r="I3" s="306">
        <v>43288</v>
      </c>
      <c r="J3" s="306">
        <v>43196</v>
      </c>
      <c r="K3" s="306">
        <v>43239</v>
      </c>
      <c r="L3" s="306">
        <v>43288</v>
      </c>
      <c r="M3" s="204">
        <v>43280</v>
      </c>
      <c r="N3" s="204">
        <v>43295</v>
      </c>
      <c r="O3" s="204">
        <v>43256</v>
      </c>
      <c r="P3" s="204">
        <v>43300</v>
      </c>
      <c r="Q3" s="222">
        <v>43301</v>
      </c>
      <c r="R3" s="222">
        <v>43306</v>
      </c>
      <c r="S3" s="222">
        <v>43311</v>
      </c>
      <c r="T3" s="299"/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39.6" x14ac:dyDescent="0.25">
      <c r="A4" s="13"/>
      <c r="B4" s="13"/>
      <c r="C4" s="13"/>
      <c r="D4" s="51" t="s">
        <v>5</v>
      </c>
      <c r="E4" s="40"/>
      <c r="F4" s="53"/>
      <c r="G4" s="53" t="s">
        <v>512</v>
      </c>
      <c r="H4" s="53" t="s">
        <v>776</v>
      </c>
      <c r="I4" s="53" t="s">
        <v>520</v>
      </c>
      <c r="J4" s="53" t="s">
        <v>514</v>
      </c>
      <c r="K4" s="53" t="s">
        <v>513</v>
      </c>
      <c r="L4" s="53" t="s">
        <v>12</v>
      </c>
      <c r="M4" s="53" t="s">
        <v>515</v>
      </c>
      <c r="N4" s="53" t="s">
        <v>518</v>
      </c>
      <c r="O4" s="53" t="s">
        <v>269</v>
      </c>
      <c r="P4" s="53" t="s">
        <v>517</v>
      </c>
      <c r="Q4" s="333" t="s">
        <v>14</v>
      </c>
      <c r="R4" s="53" t="s">
        <v>516</v>
      </c>
      <c r="S4" s="53" t="s">
        <v>519</v>
      </c>
      <c r="T4" s="232"/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9.7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521</v>
      </c>
      <c r="H5" s="63" t="s">
        <v>777</v>
      </c>
      <c r="I5" s="65" t="s">
        <v>660</v>
      </c>
      <c r="J5" s="64" t="s">
        <v>659</v>
      </c>
      <c r="K5" s="63" t="s">
        <v>522</v>
      </c>
      <c r="L5" s="63" t="s">
        <v>26</v>
      </c>
      <c r="M5" s="63" t="s">
        <v>524</v>
      </c>
      <c r="N5" s="63" t="s">
        <v>527</v>
      </c>
      <c r="O5" s="63" t="s">
        <v>277</v>
      </c>
      <c r="P5" s="63" t="s">
        <v>526</v>
      </c>
      <c r="Q5" s="63" t="s">
        <v>207</v>
      </c>
      <c r="R5" s="64" t="s">
        <v>525</v>
      </c>
      <c r="S5" s="63" t="s">
        <v>778</v>
      </c>
      <c r="T5" s="63"/>
      <c r="U5" s="63"/>
      <c r="V5" s="344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7.399999999999999" x14ac:dyDescent="0.25">
      <c r="A6" s="80">
        <v>1</v>
      </c>
      <c r="B6" s="81" t="s">
        <v>36</v>
      </c>
      <c r="C6" s="252" t="s">
        <v>37</v>
      </c>
      <c r="D6" s="301" t="s">
        <v>779</v>
      </c>
      <c r="E6" s="347">
        <v>2592</v>
      </c>
      <c r="F6" s="85"/>
      <c r="G6" s="85" t="s">
        <v>531</v>
      </c>
      <c r="H6" s="85">
        <v>4</v>
      </c>
      <c r="I6" s="85">
        <v>5</v>
      </c>
      <c r="J6" s="85">
        <v>5</v>
      </c>
      <c r="K6" s="85">
        <v>5</v>
      </c>
      <c r="L6" s="85">
        <v>5</v>
      </c>
      <c r="M6" s="85">
        <v>4</v>
      </c>
      <c r="N6" s="85">
        <v>5</v>
      </c>
      <c r="O6" s="85">
        <v>5</v>
      </c>
      <c r="P6" s="85">
        <v>4</v>
      </c>
      <c r="Q6" s="85">
        <v>5</v>
      </c>
      <c r="R6" s="85">
        <v>4</v>
      </c>
      <c r="S6" s="85">
        <v>5</v>
      </c>
      <c r="T6" s="85"/>
      <c r="U6" s="85"/>
      <c r="V6" s="245">
        <f t="shared" ref="V6:V15" si="0">IF(AC6&gt;0,IF(SUM(X6:Y6)/AC6&gt;0,2,IF(AND(SUM(X6:Y6)/AC6=0,Z6/AC6&gt;0),3,IF(AND((AB6/AC6+AA6/AC6)=1,AA6/AC6&gt;0),4,5))),0)</f>
        <v>4</v>
      </c>
      <c r="W6" s="98">
        <f t="shared" ref="W6:W15" si="1">COUNTIF(AG6:AV6,"б")</f>
        <v>0</v>
      </c>
      <c r="X6" s="98">
        <f t="shared" ref="X6:X15" si="2">COUNTIF(AG6:AV6,"д")</f>
        <v>0</v>
      </c>
      <c r="Y6" s="98">
        <f t="shared" ref="Y6:Y15" si="3">COUNTIF(AG6:AV6,2)+COUNTIF(AG6:AV6,"н")+COUNTIF(AG6:AV6,"д")</f>
        <v>0</v>
      </c>
      <c r="Z6" s="98">
        <f t="shared" ref="Z6:Z15" si="4">COUNTIF(AG6:AV6,Z$5)</f>
        <v>0</v>
      </c>
      <c r="AA6" s="98">
        <f t="shared" ref="AA6:AA15" si="5">COUNTIF(AG6:AV6,AA$5)</f>
        <v>4</v>
      </c>
      <c r="AB6" s="98">
        <f t="shared" ref="AB6:AB15" si="6">COUNTIF(AG6:AV6,AB$5)</f>
        <v>8</v>
      </c>
      <c r="AC6" s="98">
        <f t="shared" ref="AC6:AC16" si="7">SUM(X6:AB6)</f>
        <v>12</v>
      </c>
      <c r="AD6" s="246">
        <f t="shared" ref="AD6:AD16" si="8">IF(ISERROR(((X6+Y6)*2+Z6*3+AA6*4+AB6*5)/SUM(X6,Y6:AB6)),"",((X6+Y6)*2+Z6*3+AA6*4+AB6*5)/SUM(X6,Y6:AB6))</f>
        <v>4.666666666666667</v>
      </c>
      <c r="AE6" s="99">
        <f t="shared" ref="AE6:AE15" si="9">IF(AX6=5,0.5,IF(AX6=4,0.25,IF(AX6&lt;=3,0)))</f>
        <v>0</v>
      </c>
      <c r="AG6" s="247" t="str">
        <f t="shared" ref="AG6:AG15" si="10">IF(ISERROR(VALUE(LEFT(F6))),LEFT(F6),VALUE(LEFT(F6)))</f>
        <v/>
      </c>
      <c r="AH6" s="247" t="str">
        <f t="shared" ref="AH6:AH15" si="11">IF(ISERROR(VALUE(LEFT(G6))),LEFT(G6),VALUE(LEFT(G6)))</f>
        <v>з</v>
      </c>
      <c r="AI6" s="247">
        <f t="shared" ref="AI6:AI15" si="12">IF(ISERROR(VALUE(LEFT(H6))),LEFT(H6),VALUE(LEFT(H6)))</f>
        <v>4</v>
      </c>
      <c r="AJ6" s="247">
        <f t="shared" ref="AJ6:AJ15" si="13">IF(ISERROR(VALUE(LEFT(I6))),LEFT(I6),VALUE(LEFT(I6)))</f>
        <v>5</v>
      </c>
      <c r="AK6" s="247">
        <f t="shared" ref="AK6:AK15" si="14">IF(ISERROR(VALUE(LEFT(J6))),LEFT(J6),VALUE(LEFT(J6)))</f>
        <v>5</v>
      </c>
      <c r="AL6" s="247">
        <f t="shared" ref="AL6:AL15" si="15">IF(ISERROR(VALUE(LEFT(K6))),LEFT(K6),VALUE(LEFT(K6)))</f>
        <v>5</v>
      </c>
      <c r="AM6" s="247">
        <f t="shared" ref="AM6:AM15" si="16">IF(ISERROR(VALUE(LEFT(L6))),LEFT(L6),VALUE(LEFT(L6)))</f>
        <v>5</v>
      </c>
      <c r="AN6" s="247">
        <f t="shared" ref="AN6:AN15" si="17">IF(ISERROR(VALUE(LEFT(M6))),LEFT(M6),VALUE(LEFT(M6)))</f>
        <v>4</v>
      </c>
      <c r="AO6" s="247">
        <f t="shared" ref="AO6:AO15" si="18">IF(ISERROR(VALUE(LEFT(N6))),LEFT(N6),VALUE(LEFT(N6)))</f>
        <v>5</v>
      </c>
      <c r="AP6" s="247">
        <f t="shared" ref="AP6:AP15" si="19">IF(ISERROR(VALUE(LEFT(O6))),LEFT(O6),VALUE(LEFT(O6)))</f>
        <v>5</v>
      </c>
      <c r="AQ6" s="247">
        <f t="shared" ref="AQ6:AQ15" si="20">IF(ISERROR(VALUE(LEFT(P6))),LEFT(P6),VALUE(LEFT(P6)))</f>
        <v>4</v>
      </c>
      <c r="AR6" s="247">
        <f t="shared" ref="AR6:AR15" si="21">IF(ISERROR(VALUE(LEFT(Q6))),LEFT(Q6),VALUE(LEFT(Q6)))</f>
        <v>5</v>
      </c>
      <c r="AS6" s="247">
        <f t="shared" ref="AS6:AS15" si="22">IF(ISERROR(VALUE(LEFT(R6))),LEFT(R6),VALUE(LEFT(R6)))</f>
        <v>4</v>
      </c>
      <c r="AT6" s="247">
        <f t="shared" ref="AT6:AT15" si="23">IF(ISERROR(VALUE(LEFT(S6))),LEFT(S6),VALUE(LEFT(S6)))</f>
        <v>5</v>
      </c>
      <c r="AU6" s="247" t="str">
        <f t="shared" ref="AU6:AU15" si="24">IF(ISERROR(VALUE(LEFT(T6))),LEFT(T6),VALUE(LEFT(T6)))</f>
        <v/>
      </c>
      <c r="AV6" s="247" t="str">
        <f t="shared" ref="AV6:AV15" si="25">IF(ISERROR(VALUE(LEFT(U6))),LEFT(U6),VALUE(LEFT(U6)))</f>
        <v/>
      </c>
      <c r="AW6" s="245">
        <f t="shared" ref="AW6:AW15" si="26">COUNTIF(AG6:AV6,"з")</f>
        <v>1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7.399999999999999" x14ac:dyDescent="0.25">
      <c r="A7" s="80">
        <v>2</v>
      </c>
      <c r="B7" s="81" t="s">
        <v>36</v>
      </c>
      <c r="C7" s="252" t="s">
        <v>37</v>
      </c>
      <c r="D7" s="301" t="s">
        <v>780</v>
      </c>
      <c r="E7" s="347">
        <v>2592</v>
      </c>
      <c r="F7" s="85"/>
      <c r="G7" s="85" t="s">
        <v>531</v>
      </c>
      <c r="H7" s="85">
        <v>4</v>
      </c>
      <c r="I7" s="85">
        <v>4</v>
      </c>
      <c r="J7" s="85">
        <v>3</v>
      </c>
      <c r="K7" s="85">
        <v>5</v>
      </c>
      <c r="L7" s="85">
        <v>5</v>
      </c>
      <c r="M7" s="85">
        <v>5</v>
      </c>
      <c r="N7" s="85">
        <v>4</v>
      </c>
      <c r="O7" s="85">
        <v>4</v>
      </c>
      <c r="P7" s="85">
        <v>5</v>
      </c>
      <c r="Q7" s="85">
        <v>4</v>
      </c>
      <c r="R7" s="85">
        <v>4</v>
      </c>
      <c r="S7" s="85">
        <v>5</v>
      </c>
      <c r="T7" s="85"/>
      <c r="U7" s="85"/>
      <c r="V7" s="245">
        <f t="shared" si="0"/>
        <v>3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1</v>
      </c>
      <c r="AA7" s="98">
        <f t="shared" si="5"/>
        <v>6</v>
      </c>
      <c r="AB7" s="98">
        <f t="shared" si="6"/>
        <v>5</v>
      </c>
      <c r="AC7" s="98">
        <f t="shared" si="7"/>
        <v>12</v>
      </c>
      <c r="AD7" s="246">
        <f t="shared" si="8"/>
        <v>4.333333333333333</v>
      </c>
      <c r="AE7" s="99">
        <f t="shared" si="9"/>
        <v>0</v>
      </c>
      <c r="AG7" s="247" t="str">
        <f t="shared" si="10"/>
        <v/>
      </c>
      <c r="AH7" s="247" t="str">
        <f t="shared" si="11"/>
        <v>з</v>
      </c>
      <c r="AI7" s="247">
        <f t="shared" si="12"/>
        <v>4</v>
      </c>
      <c r="AJ7" s="247">
        <f t="shared" si="13"/>
        <v>4</v>
      </c>
      <c r="AK7" s="247">
        <f t="shared" si="14"/>
        <v>3</v>
      </c>
      <c r="AL7" s="247">
        <f t="shared" si="15"/>
        <v>5</v>
      </c>
      <c r="AM7" s="247">
        <f t="shared" si="16"/>
        <v>5</v>
      </c>
      <c r="AN7" s="247">
        <f t="shared" si="17"/>
        <v>5</v>
      </c>
      <c r="AO7" s="247">
        <f t="shared" si="18"/>
        <v>4</v>
      </c>
      <c r="AP7" s="247">
        <f t="shared" si="19"/>
        <v>4</v>
      </c>
      <c r="AQ7" s="247">
        <f t="shared" si="20"/>
        <v>5</v>
      </c>
      <c r="AR7" s="247">
        <f t="shared" si="21"/>
        <v>4</v>
      </c>
      <c r="AS7" s="247">
        <f t="shared" si="22"/>
        <v>4</v>
      </c>
      <c r="AT7" s="247">
        <f t="shared" si="23"/>
        <v>5</v>
      </c>
      <c r="AU7" s="247" t="str">
        <f t="shared" si="24"/>
        <v/>
      </c>
      <c r="AV7" s="247" t="str">
        <f t="shared" si="25"/>
        <v/>
      </c>
      <c r="AW7" s="245">
        <f t="shared" si="26"/>
        <v>1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7.399999999999999" x14ac:dyDescent="0.25">
      <c r="A8" s="80">
        <v>3</v>
      </c>
      <c r="B8" s="81" t="s">
        <v>36</v>
      </c>
      <c r="C8" s="252" t="s">
        <v>37</v>
      </c>
      <c r="D8" s="301" t="s">
        <v>781</v>
      </c>
      <c r="E8" s="347">
        <v>2592</v>
      </c>
      <c r="F8" s="85"/>
      <c r="G8" s="85" t="s">
        <v>531</v>
      </c>
      <c r="H8" s="85" t="s">
        <v>40</v>
      </c>
      <c r="I8" s="85">
        <v>4</v>
      </c>
      <c r="J8" s="85" t="s">
        <v>42</v>
      </c>
      <c r="K8" s="85">
        <v>4</v>
      </c>
      <c r="L8" s="85">
        <v>5</v>
      </c>
      <c r="M8" s="85">
        <v>4</v>
      </c>
      <c r="N8" s="85">
        <v>5</v>
      </c>
      <c r="O8" s="85">
        <v>4</v>
      </c>
      <c r="P8" s="85">
        <v>5</v>
      </c>
      <c r="Q8" s="85">
        <v>5</v>
      </c>
      <c r="R8" s="85">
        <v>4</v>
      </c>
      <c r="S8" s="85">
        <v>5</v>
      </c>
      <c r="T8" s="85"/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5</v>
      </c>
      <c r="AB8" s="98">
        <f t="shared" si="6"/>
        <v>5</v>
      </c>
      <c r="AC8" s="98">
        <f t="shared" si="7"/>
        <v>10</v>
      </c>
      <c r="AD8" s="246">
        <f t="shared" si="8"/>
        <v>4.5</v>
      </c>
      <c r="AE8" s="99">
        <f t="shared" si="9"/>
        <v>0</v>
      </c>
      <c r="AG8" s="247" t="str">
        <f t="shared" si="10"/>
        <v/>
      </c>
      <c r="AH8" s="247" t="str">
        <f t="shared" si="11"/>
        <v>з</v>
      </c>
      <c r="AI8" s="247" t="str">
        <f t="shared" si="12"/>
        <v>а</v>
      </c>
      <c r="AJ8" s="247">
        <f t="shared" si="13"/>
        <v>4</v>
      </c>
      <c r="AK8" s="247" t="str">
        <f t="shared" si="14"/>
        <v>а</v>
      </c>
      <c r="AL8" s="247">
        <f t="shared" si="15"/>
        <v>4</v>
      </c>
      <c r="AM8" s="247">
        <f t="shared" si="16"/>
        <v>5</v>
      </c>
      <c r="AN8" s="247">
        <f t="shared" si="17"/>
        <v>4</v>
      </c>
      <c r="AO8" s="247">
        <f t="shared" si="18"/>
        <v>5</v>
      </c>
      <c r="AP8" s="247">
        <f t="shared" si="19"/>
        <v>4</v>
      </c>
      <c r="AQ8" s="247">
        <f t="shared" si="20"/>
        <v>5</v>
      </c>
      <c r="AR8" s="247">
        <f t="shared" si="21"/>
        <v>5</v>
      </c>
      <c r="AS8" s="247">
        <f t="shared" si="22"/>
        <v>4</v>
      </c>
      <c r="AT8" s="247">
        <f t="shared" si="23"/>
        <v>5</v>
      </c>
      <c r="AU8" s="247" t="str">
        <f t="shared" si="24"/>
        <v/>
      </c>
      <c r="AV8" s="247" t="str">
        <f t="shared" si="25"/>
        <v/>
      </c>
      <c r="AW8" s="245">
        <f t="shared" si="26"/>
        <v>1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7.399999999999999" x14ac:dyDescent="0.3">
      <c r="A9" s="80">
        <v>4</v>
      </c>
      <c r="B9" s="81" t="s">
        <v>36</v>
      </c>
      <c r="C9" s="252" t="s">
        <v>37</v>
      </c>
      <c r="D9" s="253" t="s">
        <v>782</v>
      </c>
      <c r="E9" s="347">
        <v>2592</v>
      </c>
      <c r="F9" s="85"/>
      <c r="G9" s="85" t="s">
        <v>531</v>
      </c>
      <c r="H9" s="85" t="s">
        <v>41</v>
      </c>
      <c r="I9" s="85">
        <v>5</v>
      </c>
      <c r="J9" s="85" t="s">
        <v>40</v>
      </c>
      <c r="K9" s="85">
        <v>5</v>
      </c>
      <c r="L9" s="85">
        <v>5</v>
      </c>
      <c r="M9" s="85">
        <v>5</v>
      </c>
      <c r="N9" s="85">
        <v>4</v>
      </c>
      <c r="O9" s="85">
        <v>5</v>
      </c>
      <c r="P9" s="85">
        <v>5</v>
      </c>
      <c r="Q9" s="85">
        <v>5</v>
      </c>
      <c r="R9" s="85">
        <v>4</v>
      </c>
      <c r="S9" s="85">
        <v>4</v>
      </c>
      <c r="T9" s="85"/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3</v>
      </c>
      <c r="AB9" s="98">
        <f t="shared" si="6"/>
        <v>7</v>
      </c>
      <c r="AC9" s="98">
        <f t="shared" si="7"/>
        <v>10</v>
      </c>
      <c r="AD9" s="246">
        <f t="shared" si="8"/>
        <v>4.7</v>
      </c>
      <c r="AE9" s="99">
        <f t="shared" si="9"/>
        <v>0</v>
      </c>
      <c r="AG9" s="247" t="str">
        <f t="shared" si="10"/>
        <v/>
      </c>
      <c r="AH9" s="247" t="str">
        <f t="shared" si="11"/>
        <v>з</v>
      </c>
      <c r="AI9" s="247" t="str">
        <f t="shared" si="12"/>
        <v>а</v>
      </c>
      <c r="AJ9" s="247">
        <f t="shared" si="13"/>
        <v>5</v>
      </c>
      <c r="AK9" s="247" t="str">
        <f t="shared" si="14"/>
        <v>а</v>
      </c>
      <c r="AL9" s="247">
        <f t="shared" si="15"/>
        <v>5</v>
      </c>
      <c r="AM9" s="247">
        <f t="shared" si="16"/>
        <v>5</v>
      </c>
      <c r="AN9" s="247">
        <f t="shared" si="17"/>
        <v>5</v>
      </c>
      <c r="AO9" s="247">
        <f t="shared" si="18"/>
        <v>4</v>
      </c>
      <c r="AP9" s="247">
        <f t="shared" si="19"/>
        <v>5</v>
      </c>
      <c r="AQ9" s="247">
        <f t="shared" si="20"/>
        <v>5</v>
      </c>
      <c r="AR9" s="247">
        <f t="shared" si="21"/>
        <v>5</v>
      </c>
      <c r="AS9" s="247">
        <f t="shared" si="22"/>
        <v>4</v>
      </c>
      <c r="AT9" s="247">
        <f t="shared" si="23"/>
        <v>4</v>
      </c>
      <c r="AU9" s="247" t="str">
        <f t="shared" si="24"/>
        <v/>
      </c>
      <c r="AV9" s="247" t="str">
        <f t="shared" si="25"/>
        <v/>
      </c>
      <c r="AW9" s="245">
        <f t="shared" si="26"/>
        <v>1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7.399999999999999" x14ac:dyDescent="0.25">
      <c r="A10" s="80">
        <v>5</v>
      </c>
      <c r="B10" s="81" t="s">
        <v>36</v>
      </c>
      <c r="C10" s="252" t="s">
        <v>37</v>
      </c>
      <c r="D10" s="301" t="s">
        <v>783</v>
      </c>
      <c r="E10" s="347">
        <v>2592</v>
      </c>
      <c r="F10" s="85"/>
      <c r="G10" s="85" t="s">
        <v>531</v>
      </c>
      <c r="H10" s="85">
        <v>5</v>
      </c>
      <c r="I10" s="85">
        <v>5</v>
      </c>
      <c r="J10" s="85">
        <v>4</v>
      </c>
      <c r="K10" s="85">
        <v>4</v>
      </c>
      <c r="L10" s="85">
        <v>4</v>
      </c>
      <c r="M10" s="85">
        <v>4</v>
      </c>
      <c r="N10" s="85">
        <v>4</v>
      </c>
      <c r="O10" s="85">
        <v>4</v>
      </c>
      <c r="P10" s="85">
        <v>3</v>
      </c>
      <c r="Q10" s="85">
        <v>4</v>
      </c>
      <c r="R10" s="85">
        <v>4</v>
      </c>
      <c r="S10" s="85">
        <v>4</v>
      </c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1</v>
      </c>
      <c r="AA10" s="98">
        <f t="shared" si="5"/>
        <v>9</v>
      </c>
      <c r="AB10" s="98">
        <f t="shared" si="6"/>
        <v>2</v>
      </c>
      <c r="AC10" s="98">
        <f t="shared" si="7"/>
        <v>12</v>
      </c>
      <c r="AD10" s="246">
        <f t="shared" si="8"/>
        <v>4.083333333333333</v>
      </c>
      <c r="AE10" s="99">
        <f t="shared" si="9"/>
        <v>0</v>
      </c>
      <c r="AG10" s="247" t="str">
        <f t="shared" si="10"/>
        <v/>
      </c>
      <c r="AH10" s="247" t="str">
        <f t="shared" si="11"/>
        <v>з</v>
      </c>
      <c r="AI10" s="247">
        <f t="shared" si="12"/>
        <v>5</v>
      </c>
      <c r="AJ10" s="247">
        <f t="shared" si="13"/>
        <v>5</v>
      </c>
      <c r="AK10" s="247">
        <f t="shared" si="14"/>
        <v>4</v>
      </c>
      <c r="AL10" s="247">
        <f t="shared" si="15"/>
        <v>4</v>
      </c>
      <c r="AM10" s="247">
        <f t="shared" si="16"/>
        <v>4</v>
      </c>
      <c r="AN10" s="247">
        <f t="shared" si="17"/>
        <v>4</v>
      </c>
      <c r="AO10" s="247">
        <f t="shared" si="18"/>
        <v>4</v>
      </c>
      <c r="AP10" s="247">
        <f t="shared" si="19"/>
        <v>4</v>
      </c>
      <c r="AQ10" s="247">
        <f t="shared" si="20"/>
        <v>3</v>
      </c>
      <c r="AR10" s="247">
        <f t="shared" si="21"/>
        <v>4</v>
      </c>
      <c r="AS10" s="247">
        <f t="shared" si="22"/>
        <v>4</v>
      </c>
      <c r="AT10" s="247">
        <f t="shared" si="23"/>
        <v>4</v>
      </c>
      <c r="AU10" s="247" t="str">
        <f t="shared" si="24"/>
        <v/>
      </c>
      <c r="AV10" s="247" t="str">
        <f t="shared" si="25"/>
        <v/>
      </c>
      <c r="AW10" s="245">
        <f t="shared" si="26"/>
        <v>1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7.399999999999999" x14ac:dyDescent="0.25">
      <c r="A11" s="80">
        <v>6</v>
      </c>
      <c r="B11" s="81" t="s">
        <v>36</v>
      </c>
      <c r="C11" s="252" t="s">
        <v>37</v>
      </c>
      <c r="D11" s="301" t="s">
        <v>784</v>
      </c>
      <c r="E11" s="347">
        <v>2592</v>
      </c>
      <c r="F11" s="85"/>
      <c r="G11" s="85" t="s">
        <v>531</v>
      </c>
      <c r="H11" s="85">
        <v>4</v>
      </c>
      <c r="I11" s="85">
        <v>4</v>
      </c>
      <c r="J11" s="85">
        <v>3</v>
      </c>
      <c r="K11" s="85">
        <v>4</v>
      </c>
      <c r="L11" s="85">
        <v>5</v>
      </c>
      <c r="M11" s="85">
        <v>4</v>
      </c>
      <c r="N11" s="85">
        <v>4</v>
      </c>
      <c r="O11" s="85">
        <v>4</v>
      </c>
      <c r="P11" s="85">
        <v>5</v>
      </c>
      <c r="Q11" s="85">
        <v>4</v>
      </c>
      <c r="R11" s="85">
        <v>4</v>
      </c>
      <c r="S11" s="85">
        <v>4</v>
      </c>
      <c r="T11" s="85"/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9</v>
      </c>
      <c r="AB11" s="98">
        <f t="shared" si="6"/>
        <v>2</v>
      </c>
      <c r="AC11" s="98">
        <f t="shared" si="7"/>
        <v>12</v>
      </c>
      <c r="AD11" s="246">
        <f t="shared" si="8"/>
        <v>4.083333333333333</v>
      </c>
      <c r="AE11" s="99">
        <f t="shared" si="9"/>
        <v>0</v>
      </c>
      <c r="AG11" s="247" t="str">
        <f t="shared" si="10"/>
        <v/>
      </c>
      <c r="AH11" s="247" t="str">
        <f t="shared" si="11"/>
        <v>з</v>
      </c>
      <c r="AI11" s="247">
        <f t="shared" si="12"/>
        <v>4</v>
      </c>
      <c r="AJ11" s="247">
        <f t="shared" si="13"/>
        <v>4</v>
      </c>
      <c r="AK11" s="247">
        <f t="shared" si="14"/>
        <v>3</v>
      </c>
      <c r="AL11" s="247">
        <f t="shared" si="15"/>
        <v>4</v>
      </c>
      <c r="AM11" s="247">
        <f t="shared" si="16"/>
        <v>5</v>
      </c>
      <c r="AN11" s="247">
        <f t="shared" si="17"/>
        <v>4</v>
      </c>
      <c r="AO11" s="247">
        <f t="shared" si="18"/>
        <v>4</v>
      </c>
      <c r="AP11" s="247">
        <f t="shared" si="19"/>
        <v>4</v>
      </c>
      <c r="AQ11" s="247">
        <f t="shared" si="20"/>
        <v>5</v>
      </c>
      <c r="AR11" s="247">
        <f t="shared" si="21"/>
        <v>4</v>
      </c>
      <c r="AS11" s="247">
        <f t="shared" si="22"/>
        <v>4</v>
      </c>
      <c r="AT11" s="247">
        <f t="shared" si="23"/>
        <v>4</v>
      </c>
      <c r="AU11" s="247" t="str">
        <f t="shared" si="24"/>
        <v/>
      </c>
      <c r="AV11" s="247" t="str">
        <f t="shared" si="25"/>
        <v/>
      </c>
      <c r="AW11" s="245">
        <f t="shared" si="26"/>
        <v>1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252" t="s">
        <v>52</v>
      </c>
      <c r="D12" s="253" t="s">
        <v>785</v>
      </c>
      <c r="E12" s="347">
        <v>2592</v>
      </c>
      <c r="F12" s="85"/>
      <c r="G12" s="85" t="s">
        <v>531</v>
      </c>
      <c r="H12" s="85" t="s">
        <v>41</v>
      </c>
      <c r="I12" s="85">
        <v>5</v>
      </c>
      <c r="J12" s="85" t="s">
        <v>786</v>
      </c>
      <c r="K12" s="85">
        <v>5</v>
      </c>
      <c r="L12" s="85">
        <v>5</v>
      </c>
      <c r="M12" s="85">
        <v>5</v>
      </c>
      <c r="N12" s="85">
        <v>5</v>
      </c>
      <c r="O12" s="85">
        <v>5</v>
      </c>
      <c r="P12" s="85">
        <v>5</v>
      </c>
      <c r="Q12" s="85" t="s">
        <v>41</v>
      </c>
      <c r="R12" s="85">
        <v>5</v>
      </c>
      <c r="S12" s="85">
        <v>5</v>
      </c>
      <c r="T12" s="85"/>
      <c r="U12" s="85"/>
      <c r="V12" s="245">
        <f t="shared" si="0"/>
        <v>5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0</v>
      </c>
      <c r="AB12" s="98">
        <f t="shared" si="6"/>
        <v>9</v>
      </c>
      <c r="AC12" s="98">
        <f t="shared" si="7"/>
        <v>9</v>
      </c>
      <c r="AD12" s="246">
        <f t="shared" si="8"/>
        <v>5</v>
      </c>
      <c r="AE12" s="99">
        <f t="shared" si="9"/>
        <v>0</v>
      </c>
      <c r="AG12" s="247" t="str">
        <f t="shared" si="10"/>
        <v/>
      </c>
      <c r="AH12" s="247" t="str">
        <f t="shared" si="11"/>
        <v>з</v>
      </c>
      <c r="AI12" s="247" t="str">
        <f t="shared" si="12"/>
        <v>а</v>
      </c>
      <c r="AJ12" s="247">
        <f t="shared" si="13"/>
        <v>5</v>
      </c>
      <c r="AK12" s="247" t="str">
        <f t="shared" si="14"/>
        <v>а</v>
      </c>
      <c r="AL12" s="247">
        <f t="shared" si="15"/>
        <v>5</v>
      </c>
      <c r="AM12" s="247">
        <f t="shared" si="16"/>
        <v>5</v>
      </c>
      <c r="AN12" s="247">
        <f t="shared" si="17"/>
        <v>5</v>
      </c>
      <c r="AO12" s="247">
        <f t="shared" si="18"/>
        <v>5</v>
      </c>
      <c r="AP12" s="247">
        <f t="shared" si="19"/>
        <v>5</v>
      </c>
      <c r="AQ12" s="247">
        <f t="shared" si="20"/>
        <v>5</v>
      </c>
      <c r="AR12" s="247" t="str">
        <f t="shared" si="21"/>
        <v>а</v>
      </c>
      <c r="AS12" s="247">
        <f t="shared" si="22"/>
        <v>5</v>
      </c>
      <c r="AT12" s="247">
        <f t="shared" si="23"/>
        <v>5</v>
      </c>
      <c r="AU12" s="247" t="str">
        <f t="shared" si="24"/>
        <v/>
      </c>
      <c r="AV12" s="247" t="str">
        <f t="shared" si="25"/>
        <v/>
      </c>
      <c r="AW12" s="245">
        <f t="shared" si="26"/>
        <v>1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7.399999999999999" x14ac:dyDescent="0.25">
      <c r="A13" s="80">
        <v>8</v>
      </c>
      <c r="B13" s="81" t="s">
        <v>36</v>
      </c>
      <c r="C13" s="357" t="s">
        <v>37</v>
      </c>
      <c r="D13" s="358" t="s">
        <v>787</v>
      </c>
      <c r="E13" s="347">
        <v>2592</v>
      </c>
      <c r="F13" s="85"/>
      <c r="G13" s="85" t="s">
        <v>531</v>
      </c>
      <c r="H13" s="85" t="s">
        <v>41</v>
      </c>
      <c r="I13" s="85">
        <v>5</v>
      </c>
      <c r="J13" s="85" t="s">
        <v>41</v>
      </c>
      <c r="K13" s="85">
        <v>5</v>
      </c>
      <c r="L13" s="85">
        <v>5</v>
      </c>
      <c r="M13" s="85">
        <v>5</v>
      </c>
      <c r="N13" s="85">
        <v>5</v>
      </c>
      <c r="O13" s="85">
        <v>5</v>
      </c>
      <c r="P13" s="85">
        <v>5</v>
      </c>
      <c r="Q13" s="85">
        <v>5</v>
      </c>
      <c r="R13" s="85">
        <v>5</v>
      </c>
      <c r="S13" s="85">
        <v>5</v>
      </c>
      <c r="T13" s="85"/>
      <c r="U13" s="85"/>
      <c r="V13" s="245">
        <f t="shared" si="0"/>
        <v>5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0</v>
      </c>
      <c r="AB13" s="98">
        <f t="shared" si="6"/>
        <v>10</v>
      </c>
      <c r="AC13" s="98">
        <f t="shared" si="7"/>
        <v>10</v>
      </c>
      <c r="AD13" s="246">
        <f t="shared" si="8"/>
        <v>5</v>
      </c>
      <c r="AE13" s="99">
        <f t="shared" si="9"/>
        <v>0</v>
      </c>
      <c r="AG13" s="247" t="str">
        <f t="shared" si="10"/>
        <v/>
      </c>
      <c r="AH13" s="247" t="str">
        <f t="shared" si="11"/>
        <v>з</v>
      </c>
      <c r="AI13" s="247" t="str">
        <f t="shared" si="12"/>
        <v>а</v>
      </c>
      <c r="AJ13" s="247">
        <f t="shared" si="13"/>
        <v>5</v>
      </c>
      <c r="AK13" s="247" t="str">
        <f t="shared" si="14"/>
        <v>а</v>
      </c>
      <c r="AL13" s="247">
        <f t="shared" si="15"/>
        <v>5</v>
      </c>
      <c r="AM13" s="247">
        <f t="shared" si="16"/>
        <v>5</v>
      </c>
      <c r="AN13" s="247">
        <f t="shared" si="17"/>
        <v>5</v>
      </c>
      <c r="AO13" s="247">
        <f t="shared" si="18"/>
        <v>5</v>
      </c>
      <c r="AP13" s="247">
        <f t="shared" si="19"/>
        <v>5</v>
      </c>
      <c r="AQ13" s="247">
        <f t="shared" si="20"/>
        <v>5</v>
      </c>
      <c r="AR13" s="247">
        <f t="shared" si="21"/>
        <v>5</v>
      </c>
      <c r="AS13" s="247">
        <f t="shared" si="22"/>
        <v>5</v>
      </c>
      <c r="AT13" s="247">
        <f t="shared" si="23"/>
        <v>5</v>
      </c>
      <c r="AU13" s="247" t="str">
        <f t="shared" si="24"/>
        <v/>
      </c>
      <c r="AV13" s="247" t="str">
        <f t="shared" si="25"/>
        <v/>
      </c>
      <c r="AW13" s="245">
        <f t="shared" si="26"/>
        <v>1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7.399999999999999" x14ac:dyDescent="0.25">
      <c r="A14" s="80">
        <v>9</v>
      </c>
      <c r="B14" s="248"/>
      <c r="C14" s="252" t="s">
        <v>37</v>
      </c>
      <c r="D14" s="301" t="s">
        <v>788</v>
      </c>
      <c r="E14" s="347">
        <v>2592</v>
      </c>
      <c r="F14" s="85"/>
      <c r="G14" s="85" t="s">
        <v>531</v>
      </c>
      <c r="H14" s="85">
        <v>4</v>
      </c>
      <c r="I14" s="85">
        <v>4</v>
      </c>
      <c r="J14" s="85">
        <v>3</v>
      </c>
      <c r="K14" s="85">
        <v>4</v>
      </c>
      <c r="L14" s="85">
        <v>5</v>
      </c>
      <c r="M14" s="85">
        <v>4</v>
      </c>
      <c r="N14" s="85">
        <v>4</v>
      </c>
      <c r="O14" s="85">
        <v>4</v>
      </c>
      <c r="P14" s="85">
        <v>5</v>
      </c>
      <c r="Q14" s="85">
        <v>5</v>
      </c>
      <c r="R14" s="102">
        <v>4</v>
      </c>
      <c r="S14" s="85">
        <v>4</v>
      </c>
      <c r="T14" s="85"/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1</v>
      </c>
      <c r="AA14" s="254">
        <f t="shared" si="5"/>
        <v>8</v>
      </c>
      <c r="AB14" s="254">
        <f t="shared" si="6"/>
        <v>3</v>
      </c>
      <c r="AC14" s="254">
        <f t="shared" si="7"/>
        <v>12</v>
      </c>
      <c r="AD14" s="255">
        <f t="shared" si="8"/>
        <v>4.166666666666667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>з</v>
      </c>
      <c r="AI14" s="247">
        <f t="shared" si="12"/>
        <v>4</v>
      </c>
      <c r="AJ14" s="247">
        <f t="shared" si="13"/>
        <v>4</v>
      </c>
      <c r="AK14" s="247">
        <f t="shared" si="14"/>
        <v>3</v>
      </c>
      <c r="AL14" s="247">
        <f t="shared" si="15"/>
        <v>4</v>
      </c>
      <c r="AM14" s="247">
        <f t="shared" si="16"/>
        <v>5</v>
      </c>
      <c r="AN14" s="247">
        <f t="shared" si="17"/>
        <v>4</v>
      </c>
      <c r="AO14" s="247">
        <f t="shared" si="18"/>
        <v>4</v>
      </c>
      <c r="AP14" s="247">
        <f t="shared" si="19"/>
        <v>4</v>
      </c>
      <c r="AQ14" s="247">
        <f t="shared" si="20"/>
        <v>5</v>
      </c>
      <c r="AR14" s="247">
        <f t="shared" si="21"/>
        <v>5</v>
      </c>
      <c r="AS14" s="247">
        <f t="shared" si="22"/>
        <v>4</v>
      </c>
      <c r="AT14" s="247">
        <f t="shared" si="23"/>
        <v>4</v>
      </c>
      <c r="AU14" s="247" t="str">
        <f t="shared" si="24"/>
        <v/>
      </c>
      <c r="AV14" s="247" t="str">
        <f t="shared" si="25"/>
        <v/>
      </c>
      <c r="AW14" s="245">
        <f t="shared" si="26"/>
        <v>1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7.399999999999999" x14ac:dyDescent="0.25">
      <c r="A15" s="80">
        <v>10</v>
      </c>
      <c r="B15" s="248"/>
      <c r="C15" s="252" t="s">
        <v>37</v>
      </c>
      <c r="D15" s="301" t="s">
        <v>789</v>
      </c>
      <c r="E15" s="347">
        <v>2592</v>
      </c>
      <c r="F15" s="85"/>
      <c r="G15" s="85" t="s">
        <v>531</v>
      </c>
      <c r="H15" s="85" t="s">
        <v>41</v>
      </c>
      <c r="I15" s="85">
        <v>4</v>
      </c>
      <c r="J15" s="85" t="s">
        <v>40</v>
      </c>
      <c r="K15" s="85">
        <v>5</v>
      </c>
      <c r="L15" s="85">
        <v>5</v>
      </c>
      <c r="M15" s="85">
        <v>4</v>
      </c>
      <c r="N15" s="85">
        <v>5</v>
      </c>
      <c r="O15" s="85">
        <v>3</v>
      </c>
      <c r="P15" s="85">
        <v>4</v>
      </c>
      <c r="Q15" s="85">
        <v>4</v>
      </c>
      <c r="R15" s="102">
        <v>4</v>
      </c>
      <c r="S15" s="85">
        <v>4</v>
      </c>
      <c r="T15" s="85"/>
      <c r="U15" s="85"/>
      <c r="V15" s="124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1</v>
      </c>
      <c r="AA15" s="254">
        <f t="shared" si="5"/>
        <v>6</v>
      </c>
      <c r="AB15" s="254">
        <f t="shared" si="6"/>
        <v>3</v>
      </c>
      <c r="AC15" s="254">
        <f t="shared" si="7"/>
        <v>10</v>
      </c>
      <c r="AD15" s="255">
        <f t="shared" si="8"/>
        <v>4.2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>з</v>
      </c>
      <c r="AI15" s="247" t="str">
        <f t="shared" si="12"/>
        <v>а</v>
      </c>
      <c r="AJ15" s="247">
        <f t="shared" si="13"/>
        <v>4</v>
      </c>
      <c r="AK15" s="247" t="str">
        <f t="shared" si="14"/>
        <v>а</v>
      </c>
      <c r="AL15" s="247">
        <f t="shared" si="15"/>
        <v>5</v>
      </c>
      <c r="AM15" s="247">
        <f t="shared" si="16"/>
        <v>5</v>
      </c>
      <c r="AN15" s="247">
        <f t="shared" si="17"/>
        <v>4</v>
      </c>
      <c r="AO15" s="247">
        <f t="shared" si="18"/>
        <v>5</v>
      </c>
      <c r="AP15" s="247">
        <f t="shared" si="19"/>
        <v>3</v>
      </c>
      <c r="AQ15" s="247">
        <f t="shared" si="20"/>
        <v>4</v>
      </c>
      <c r="AR15" s="247">
        <f t="shared" si="21"/>
        <v>4</v>
      </c>
      <c r="AS15" s="247">
        <f t="shared" si="22"/>
        <v>4</v>
      </c>
      <c r="AT15" s="247">
        <f t="shared" si="23"/>
        <v>4</v>
      </c>
      <c r="AU15" s="247" t="str">
        <f t="shared" si="24"/>
        <v/>
      </c>
      <c r="AV15" s="247" t="str">
        <f t="shared" si="25"/>
        <v/>
      </c>
      <c r="AW15" s="245">
        <f t="shared" si="26"/>
        <v>1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2.75" customHeight="1" x14ac:dyDescent="0.25">
      <c r="A16" s="126"/>
      <c r="B16" s="126"/>
      <c r="C16" s="127" t="s">
        <v>68</v>
      </c>
      <c r="D16" s="127"/>
      <c r="E16" s="124"/>
      <c r="F16" s="257" t="str">
        <f t="array" ref="F16:U23">AG16:AV23</f>
        <v xml:space="preserve"> </v>
      </c>
      <c r="G16" s="257" t="str">
        <v xml:space="preserve"> </v>
      </c>
      <c r="H16" s="257">
        <v>4.2</v>
      </c>
      <c r="I16" s="257">
        <v>4.5</v>
      </c>
      <c r="J16" s="257">
        <v>3.6</v>
      </c>
      <c r="K16" s="257">
        <v>4.5999999999999996</v>
      </c>
      <c r="L16" s="257">
        <v>4.9000000000000004</v>
      </c>
      <c r="M16" s="257">
        <v>4.4000000000000004</v>
      </c>
      <c r="N16" s="257">
        <v>4.5</v>
      </c>
      <c r="O16" s="129">
        <v>4.3</v>
      </c>
      <c r="P16" s="129">
        <v>4.5999999999999996</v>
      </c>
      <c r="Q16" s="129">
        <v>4.5555555555555554</v>
      </c>
      <c r="R16" s="129">
        <v>4.2</v>
      </c>
      <c r="S16" s="257">
        <v>4.5</v>
      </c>
      <c r="T16" s="257" t="str">
        <v xml:space="preserve"> </v>
      </c>
      <c r="U16" s="257" t="str">
        <v xml:space="preserve"> </v>
      </c>
      <c r="V16" s="124">
        <f>сводн.!T35</f>
        <v>4</v>
      </c>
      <c r="W16" s="254">
        <f>SUM(W6:W15)</f>
        <v>0</v>
      </c>
      <c r="X16" s="254">
        <f>SUM(X6:X15)</f>
        <v>0</v>
      </c>
      <c r="Y16" s="254">
        <f>SUM(Y6:Y15)-X16</f>
        <v>0</v>
      </c>
      <c r="Z16" s="254">
        <f>SUM(Z6:Z15)</f>
        <v>5</v>
      </c>
      <c r="AA16" s="254">
        <f>SUM(AA6:AA15)</f>
        <v>50</v>
      </c>
      <c r="AB16" s="254">
        <f>SUM(AB6:AB15)</f>
        <v>54</v>
      </c>
      <c r="AC16" s="254">
        <f t="shared" si="7"/>
        <v>109</v>
      </c>
      <c r="AD16" s="255">
        <f t="shared" si="8"/>
        <v>4.4495412844036695</v>
      </c>
      <c r="AE16" s="259"/>
      <c r="AF16" s="15"/>
      <c r="AG16" s="260" t="str">
        <f t="shared" ref="AG16:AV16" si="27">IF(COUNT(AG6:AG15)=0," ",SUM(AG6:AG15)/COUNT(AG6:AG15))</f>
        <v xml:space="preserve"> </v>
      </c>
      <c r="AH16" s="260" t="str">
        <f t="shared" si="27"/>
        <v xml:space="preserve"> </v>
      </c>
      <c r="AI16" s="260">
        <f t="shared" si="27"/>
        <v>4.2</v>
      </c>
      <c r="AJ16" s="260">
        <f t="shared" si="27"/>
        <v>4.5</v>
      </c>
      <c r="AK16" s="260">
        <f t="shared" si="27"/>
        <v>3.6</v>
      </c>
      <c r="AL16" s="260">
        <f t="shared" si="27"/>
        <v>4.5999999999999996</v>
      </c>
      <c r="AM16" s="260">
        <f t="shared" si="27"/>
        <v>4.9000000000000004</v>
      </c>
      <c r="AN16" s="260">
        <f t="shared" si="27"/>
        <v>4.4000000000000004</v>
      </c>
      <c r="AO16" s="260">
        <f t="shared" si="27"/>
        <v>4.5</v>
      </c>
      <c r="AP16" s="260">
        <f t="shared" si="27"/>
        <v>4.3</v>
      </c>
      <c r="AQ16" s="260">
        <f t="shared" si="27"/>
        <v>4.5999999999999996</v>
      </c>
      <c r="AR16" s="260">
        <f t="shared" si="27"/>
        <v>4.5555555555555554</v>
      </c>
      <c r="AS16" s="260">
        <f t="shared" si="27"/>
        <v>4.2</v>
      </c>
      <c r="AT16" s="260">
        <f t="shared" si="27"/>
        <v>4.5</v>
      </c>
      <c r="AU16" s="260" t="str">
        <f t="shared" si="27"/>
        <v xml:space="preserve"> </v>
      </c>
      <c r="AV16" s="261" t="str">
        <f t="shared" si="27"/>
        <v xml:space="preserve"> </v>
      </c>
      <c r="AW16" s="245"/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16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57" s="149" customFormat="1" x14ac:dyDescent="0.25">
      <c r="A17" s="134"/>
      <c r="B17" s="134"/>
      <c r="C17" s="135" t="s">
        <v>69</v>
      </c>
      <c r="D17" s="135"/>
      <c r="E17" s="136"/>
      <c r="F17" s="262" t="str">
        <v>0</v>
      </c>
      <c r="G17" s="262" t="str">
        <v>0</v>
      </c>
      <c r="H17" s="262">
        <v>1</v>
      </c>
      <c r="I17" s="262">
        <v>5</v>
      </c>
      <c r="J17" s="262">
        <v>1</v>
      </c>
      <c r="K17" s="262">
        <v>6</v>
      </c>
      <c r="L17" s="262">
        <v>9</v>
      </c>
      <c r="M17" s="262">
        <v>4</v>
      </c>
      <c r="N17" s="262">
        <v>5</v>
      </c>
      <c r="O17" s="263">
        <v>4</v>
      </c>
      <c r="P17" s="263">
        <v>7</v>
      </c>
      <c r="Q17" s="263">
        <v>5</v>
      </c>
      <c r="R17" s="263">
        <v>2</v>
      </c>
      <c r="S17" s="262">
        <v>5</v>
      </c>
      <c r="T17" s="262" t="str">
        <v>0</v>
      </c>
      <c r="U17" s="262" t="str">
        <v xml:space="preserve"> </v>
      </c>
      <c r="V17" s="264">
        <f>IF(COUNTIF(V6:V15,5)=0,"0",COUNTIF(V6:V15,5))</f>
        <v>2</v>
      </c>
      <c r="W17" s="136"/>
      <c r="X17" s="3">
        <f>SUM(X16:AB16)</f>
        <v>109</v>
      </c>
      <c r="Y17" s="3"/>
      <c r="Z17" s="3"/>
      <c r="AA17" s="3"/>
      <c r="AB17" s="3"/>
      <c r="AC17" s="265"/>
      <c r="AD17" s="255"/>
      <c r="AE17" s="266"/>
      <c r="AG17" s="267" t="str">
        <f t="shared" ref="AG17:AU17" si="28">IF(COUNTIF(AG6:AG15,5)=0,"0",COUNTIF(AG6:AG15,5))</f>
        <v>0</v>
      </c>
      <c r="AH17" s="267" t="str">
        <f t="shared" si="28"/>
        <v>0</v>
      </c>
      <c r="AI17" s="267">
        <f t="shared" si="28"/>
        <v>1</v>
      </c>
      <c r="AJ17" s="267">
        <f t="shared" si="28"/>
        <v>5</v>
      </c>
      <c r="AK17" s="267">
        <f t="shared" si="28"/>
        <v>1</v>
      </c>
      <c r="AL17" s="267">
        <f t="shared" si="28"/>
        <v>6</v>
      </c>
      <c r="AM17" s="267">
        <f t="shared" si="28"/>
        <v>9</v>
      </c>
      <c r="AN17" s="267">
        <f t="shared" si="28"/>
        <v>4</v>
      </c>
      <c r="AO17" s="267">
        <f t="shared" si="28"/>
        <v>5</v>
      </c>
      <c r="AP17" s="267">
        <f t="shared" si="28"/>
        <v>4</v>
      </c>
      <c r="AQ17" s="267">
        <f t="shared" si="28"/>
        <v>7</v>
      </c>
      <c r="AR17" s="267">
        <f t="shared" si="28"/>
        <v>5</v>
      </c>
      <c r="AS17" s="267">
        <f t="shared" si="28"/>
        <v>2</v>
      </c>
      <c r="AT17" s="267">
        <f t="shared" si="28"/>
        <v>5</v>
      </c>
      <c r="AU17" s="267" t="str">
        <f t="shared" si="28"/>
        <v>0</v>
      </c>
      <c r="AV17" s="268" t="str">
        <f>IF(COUNTIF(AV6:AV15,5)=0," ",COUNTIF(AV6:AV15,5))</f>
        <v xml:space="preserve"> </v>
      </c>
      <c r="AW17" s="267"/>
      <c r="AX17" s="269"/>
      <c r="AY17" s="270"/>
      <c r="AZ17" s="270"/>
      <c r="BA17" s="270"/>
      <c r="BB17" s="270"/>
      <c r="BC17" s="270"/>
      <c r="BD17" s="270"/>
      <c r="BE17" s="270"/>
      <c r="BF17" s="270"/>
      <c r="BG17" s="270"/>
      <c r="BH17" s="270"/>
      <c r="BI17" s="270"/>
      <c r="BJ17" s="270"/>
      <c r="BK17" s="270"/>
      <c r="BL17" s="270"/>
      <c r="BM17" s="270"/>
      <c r="BN17" s="270"/>
      <c r="BO17" s="271"/>
      <c r="BP17" s="271"/>
      <c r="BQ17" s="271"/>
      <c r="BR17" s="271"/>
      <c r="BS17" s="271"/>
      <c r="BT17" s="271"/>
      <c r="BU17" s="271"/>
      <c r="BV17" s="271"/>
      <c r="BW17" s="271"/>
      <c r="BX17" s="271"/>
      <c r="BY17" s="271"/>
      <c r="BZ17" s="271"/>
      <c r="CA17" s="271"/>
      <c r="CB17" s="271"/>
      <c r="CC17" s="271"/>
      <c r="CD17" s="271"/>
      <c r="CE17" s="271"/>
      <c r="CF17" s="271"/>
      <c r="CG17" s="271"/>
      <c r="CH17" s="271"/>
      <c r="CI17" s="271"/>
      <c r="CJ17" s="271"/>
      <c r="CK17" s="271"/>
      <c r="CL17" s="271"/>
      <c r="CM17" s="271"/>
    </row>
    <row r="18" spans="1:157" s="163" customFormat="1" x14ac:dyDescent="0.25">
      <c r="A18" s="150"/>
      <c r="B18" s="150"/>
      <c r="C18" s="151" t="s">
        <v>70</v>
      </c>
      <c r="D18" s="151"/>
      <c r="E18" s="152"/>
      <c r="F18" s="272" t="str">
        <v>0</v>
      </c>
      <c r="G18" s="272" t="str">
        <v>0</v>
      </c>
      <c r="H18" s="272">
        <v>4</v>
      </c>
      <c r="I18" s="272">
        <v>5</v>
      </c>
      <c r="J18" s="272">
        <v>1</v>
      </c>
      <c r="K18" s="272">
        <v>4</v>
      </c>
      <c r="L18" s="272">
        <v>1</v>
      </c>
      <c r="M18" s="272">
        <v>6</v>
      </c>
      <c r="N18" s="272">
        <v>5</v>
      </c>
      <c r="O18" s="273">
        <v>5</v>
      </c>
      <c r="P18" s="273">
        <v>2</v>
      </c>
      <c r="Q18" s="273">
        <v>4</v>
      </c>
      <c r="R18" s="273">
        <v>8</v>
      </c>
      <c r="S18" s="272">
        <v>5</v>
      </c>
      <c r="T18" s="272" t="str">
        <v>0</v>
      </c>
      <c r="U18" s="272" t="str">
        <v xml:space="preserve"> </v>
      </c>
      <c r="V18" s="274">
        <f>IF(COUNTIF(V6:V15,4)=0,"0",COUNTIF(V6:V15,4))</f>
        <v>3</v>
      </c>
      <c r="W18" s="275"/>
      <c r="X18" s="275"/>
      <c r="Y18" s="275" t="str">
        <f>IF(COUNTIF(Y6:Y15,4)=0," ",COUNTIF(Y6:Y15,4))</f>
        <v xml:space="preserve"> </v>
      </c>
      <c r="Z18" s="275" t="str">
        <f>IF(COUNTIF(Z6:Z15,4)=0," ",COUNTIF(Z6:Z15,4))</f>
        <v xml:space="preserve"> </v>
      </c>
      <c r="AA18" s="275">
        <f>IF(COUNTIF(AA6:AA15,4)=0," ",COUNTIF(AA6:AA15,4))</f>
        <v>1</v>
      </c>
      <c r="AB18" s="275" t="str">
        <f>IF(COUNTIF(AB6:AB15,4)=0," ",COUNTIF(AB6:AB15,4))</f>
        <v xml:space="preserve"> </v>
      </c>
      <c r="AC18" s="275"/>
      <c r="AD18" s="275"/>
      <c r="AE18" s="276" t="str">
        <f>IF(COUNTIF(AE6:AE15,4)=0," ",COUNTIF(AE6:AE15,4))</f>
        <v xml:space="preserve"> </v>
      </c>
      <c r="AF18" s="275" t="str">
        <f>IF(COUNTIF(AF6:AF15,4)=0," ",COUNTIF(AF6:AF15,4))</f>
        <v xml:space="preserve"> </v>
      </c>
      <c r="AG18" s="275" t="str">
        <f t="shared" ref="AG18:AU18" si="29">IF(COUNTIF(AG6:AG15,4)=0,"0",COUNTIF(AG6:AG15,4))</f>
        <v>0</v>
      </c>
      <c r="AH18" s="275" t="str">
        <f t="shared" si="29"/>
        <v>0</v>
      </c>
      <c r="AI18" s="275">
        <f t="shared" si="29"/>
        <v>4</v>
      </c>
      <c r="AJ18" s="275">
        <f t="shared" si="29"/>
        <v>5</v>
      </c>
      <c r="AK18" s="275">
        <f t="shared" si="29"/>
        <v>1</v>
      </c>
      <c r="AL18" s="275">
        <f t="shared" si="29"/>
        <v>4</v>
      </c>
      <c r="AM18" s="275">
        <f t="shared" si="29"/>
        <v>1</v>
      </c>
      <c r="AN18" s="275">
        <f t="shared" si="29"/>
        <v>6</v>
      </c>
      <c r="AO18" s="275">
        <f t="shared" si="29"/>
        <v>5</v>
      </c>
      <c r="AP18" s="275">
        <f t="shared" si="29"/>
        <v>5</v>
      </c>
      <c r="AQ18" s="275">
        <f t="shared" si="29"/>
        <v>2</v>
      </c>
      <c r="AR18" s="275">
        <f t="shared" si="29"/>
        <v>4</v>
      </c>
      <c r="AS18" s="275">
        <f t="shared" si="29"/>
        <v>8</v>
      </c>
      <c r="AT18" s="275">
        <f t="shared" si="29"/>
        <v>5</v>
      </c>
      <c r="AU18" s="275" t="str">
        <f t="shared" si="29"/>
        <v>0</v>
      </c>
      <c r="AV18" s="277" t="str">
        <f>IF(COUNTIF(AV6:AV15,4)=0," ",COUNTIF(AV6:AV15,4))</f>
        <v xml:space="preserve"> </v>
      </c>
      <c r="AW18" s="275"/>
      <c r="AX18" s="278"/>
      <c r="AY18" s="279"/>
      <c r="AZ18" s="279"/>
      <c r="BA18" s="279"/>
      <c r="BB18" s="279"/>
      <c r="BC18" s="279"/>
      <c r="BD18" s="279"/>
      <c r="BE18" s="279"/>
      <c r="BF18" s="279"/>
      <c r="BG18" s="279"/>
      <c r="BH18" s="279"/>
      <c r="BI18" s="279"/>
      <c r="BJ18" s="279"/>
      <c r="BK18" s="279"/>
      <c r="BL18" s="279"/>
      <c r="BM18" s="279"/>
      <c r="BN18" s="279"/>
      <c r="BO18" s="280"/>
      <c r="BP18" s="280"/>
      <c r="BQ18" s="280"/>
      <c r="BR18" s="280"/>
      <c r="BS18" s="280"/>
      <c r="BT18" s="280"/>
      <c r="BU18" s="280"/>
      <c r="BV18" s="280"/>
      <c r="BW18" s="280"/>
      <c r="BX18" s="280"/>
      <c r="BY18" s="280"/>
      <c r="BZ18" s="280"/>
      <c r="CA18" s="280"/>
      <c r="CB18" s="280"/>
      <c r="CC18" s="280"/>
      <c r="CD18" s="280"/>
      <c r="CE18" s="280"/>
      <c r="CF18" s="280"/>
      <c r="CG18" s="280"/>
      <c r="CH18" s="280"/>
      <c r="CI18" s="280"/>
      <c r="CJ18" s="280"/>
      <c r="CK18" s="280"/>
      <c r="CL18" s="280"/>
      <c r="CM18" s="280"/>
    </row>
    <row r="19" spans="1:157" s="177" customFormat="1" x14ac:dyDescent="0.25">
      <c r="A19" s="164"/>
      <c r="B19" s="164"/>
      <c r="C19" s="165" t="s">
        <v>71</v>
      </c>
      <c r="D19" s="165"/>
      <c r="E19" s="166"/>
      <c r="F19" s="281" t="str">
        <v>0</v>
      </c>
      <c r="G19" s="281" t="str">
        <v>0</v>
      </c>
      <c r="H19" s="281" t="str">
        <v>0</v>
      </c>
      <c r="I19" s="281" t="str">
        <v>0</v>
      </c>
      <c r="J19" s="281">
        <v>3</v>
      </c>
      <c r="K19" s="281" t="str">
        <v>0</v>
      </c>
      <c r="L19" s="281" t="str">
        <v>0</v>
      </c>
      <c r="M19" s="281" t="str">
        <v>0</v>
      </c>
      <c r="N19" s="281" t="str">
        <v>0</v>
      </c>
      <c r="O19" s="282">
        <v>1</v>
      </c>
      <c r="P19" s="282">
        <v>1</v>
      </c>
      <c r="Q19" s="282" t="str">
        <v>0</v>
      </c>
      <c r="R19" s="282" t="str">
        <v>0</v>
      </c>
      <c r="S19" s="281" t="str">
        <v>0</v>
      </c>
      <c r="T19" s="281" t="str">
        <v>0</v>
      </c>
      <c r="U19" s="281" t="str">
        <v xml:space="preserve"> </v>
      </c>
      <c r="V19" s="283">
        <f>IF(COUNTIF(V6:V15,3)=0,"0",COUNTIF(V6:V15,3))</f>
        <v>5</v>
      </c>
      <c r="W19" s="284"/>
      <c r="X19" s="284"/>
      <c r="Y19" s="284" t="str">
        <f>IF(COUNTIF(Y6:Y15,3)=0," ",COUNTIF(Y6:Y15,3))</f>
        <v xml:space="preserve"> </v>
      </c>
      <c r="Z19" s="284" t="str">
        <f>IF(COUNTIF(Z6:Z15,3)=0," ",COUNTIF(Z6:Z15,3))</f>
        <v xml:space="preserve"> </v>
      </c>
      <c r="AA19" s="284">
        <f>IF(COUNTIF(AA6:AA15,3)=0," ",COUNTIF(AA6:AA15,3))</f>
        <v>1</v>
      </c>
      <c r="AB19" s="284">
        <f>IF(COUNTIF(AB6:AB15,3)=0," ",COUNTIF(AB6:AB15,3))</f>
        <v>2</v>
      </c>
      <c r="AC19" s="284"/>
      <c r="AD19" s="284"/>
      <c r="AE19" s="285" t="str">
        <f>IF(COUNTIF(AE6:AE15,3)=0," ",COUNTIF(AE6:AE15,3))</f>
        <v xml:space="preserve"> </v>
      </c>
      <c r="AF19" s="284" t="str">
        <f>IF(COUNTIF(AF6:AF15,3)=0," ",COUNTIF(AF6:AF15,3))</f>
        <v xml:space="preserve"> </v>
      </c>
      <c r="AG19" s="284" t="str">
        <f t="shared" ref="AG19:AU19" si="30">IF(COUNTIF(AG6:AG15,3)=0,"0",COUNTIF(AG6:AG15,3))</f>
        <v>0</v>
      </c>
      <c r="AH19" s="284" t="str">
        <f t="shared" si="30"/>
        <v>0</v>
      </c>
      <c r="AI19" s="284" t="str">
        <f t="shared" si="30"/>
        <v>0</v>
      </c>
      <c r="AJ19" s="284" t="str">
        <f t="shared" si="30"/>
        <v>0</v>
      </c>
      <c r="AK19" s="284">
        <f t="shared" si="30"/>
        <v>3</v>
      </c>
      <c r="AL19" s="284" t="str">
        <f t="shared" si="30"/>
        <v>0</v>
      </c>
      <c r="AM19" s="284" t="str">
        <f t="shared" si="30"/>
        <v>0</v>
      </c>
      <c r="AN19" s="284" t="str">
        <f t="shared" si="30"/>
        <v>0</v>
      </c>
      <c r="AO19" s="284" t="str">
        <f t="shared" si="30"/>
        <v>0</v>
      </c>
      <c r="AP19" s="284">
        <f t="shared" si="30"/>
        <v>1</v>
      </c>
      <c r="AQ19" s="284">
        <f t="shared" si="30"/>
        <v>1</v>
      </c>
      <c r="AR19" s="284" t="str">
        <f t="shared" si="30"/>
        <v>0</v>
      </c>
      <c r="AS19" s="284" t="str">
        <f t="shared" si="30"/>
        <v>0</v>
      </c>
      <c r="AT19" s="284" t="str">
        <f t="shared" si="30"/>
        <v>0</v>
      </c>
      <c r="AU19" s="284" t="str">
        <f t="shared" si="30"/>
        <v>0</v>
      </c>
      <c r="AV19" s="286" t="str">
        <f>IF(COUNTIF(AV6:AV15,3)=0," ",COUNTIF(AV6:AV15,3))</f>
        <v xml:space="preserve"> </v>
      </c>
      <c r="AW19" s="284"/>
      <c r="AX19" s="287"/>
      <c r="AY19" s="288"/>
      <c r="AZ19" s="288"/>
      <c r="BA19" s="288"/>
      <c r="BB19" s="288"/>
      <c r="BC19" s="288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9"/>
      <c r="BP19" s="289"/>
      <c r="BQ19" s="289"/>
      <c r="BR19" s="289"/>
      <c r="BS19" s="289"/>
      <c r="BT19" s="289"/>
      <c r="BU19" s="289"/>
      <c r="BV19" s="289"/>
      <c r="BW19" s="289"/>
      <c r="BX19" s="289"/>
      <c r="BY19" s="289"/>
      <c r="BZ19" s="289"/>
      <c r="CA19" s="289"/>
      <c r="CB19" s="289"/>
      <c r="CC19" s="289"/>
      <c r="CD19" s="289"/>
      <c r="CE19" s="289"/>
      <c r="CF19" s="289"/>
      <c r="CG19" s="289"/>
      <c r="CH19" s="289"/>
      <c r="CI19" s="289"/>
      <c r="CJ19" s="289"/>
      <c r="CK19" s="289"/>
      <c r="CL19" s="289"/>
      <c r="CM19" s="289"/>
    </row>
    <row r="20" spans="1:157" x14ac:dyDescent="0.25">
      <c r="A20" s="126"/>
      <c r="B20" s="126"/>
      <c r="C20" s="127" t="s">
        <v>72</v>
      </c>
      <c r="D20" s="127"/>
      <c r="E20" s="124"/>
      <c r="F20" s="85">
        <v>0</v>
      </c>
      <c r="G20" s="85">
        <v>0</v>
      </c>
      <c r="H20" s="85">
        <v>0</v>
      </c>
      <c r="I20" s="85">
        <v>0</v>
      </c>
      <c r="J20" s="85">
        <v>0</v>
      </c>
      <c r="K20" s="85">
        <v>0</v>
      </c>
      <c r="L20" s="85">
        <v>0</v>
      </c>
      <c r="M20" s="85">
        <v>0</v>
      </c>
      <c r="N20" s="85">
        <v>0</v>
      </c>
      <c r="O20" s="102">
        <v>0</v>
      </c>
      <c r="P20" s="102">
        <v>0</v>
      </c>
      <c r="Q20" s="102">
        <v>0</v>
      </c>
      <c r="R20" s="102">
        <v>0</v>
      </c>
      <c r="S20" s="85">
        <v>0</v>
      </c>
      <c r="T20" s="85">
        <v>0</v>
      </c>
      <c r="U20" s="85">
        <v>0</v>
      </c>
      <c r="V20" s="245" t="str">
        <f>IF(COUNTIF(V6:V15,2)=0,"0",COUNTIF(V6:V15,2))</f>
        <v>0</v>
      </c>
      <c r="W20" s="245"/>
      <c r="X20" s="245"/>
      <c r="Y20" s="245" t="str">
        <f>IF(COUNTIF(Y6:Y15,2)=0," ",COUNTIF(Y6:Y15,2))</f>
        <v xml:space="preserve"> </v>
      </c>
      <c r="Z20" s="245" t="str">
        <f>IF(COUNTIF(Z6:Z15,2)=0," ",COUNTIF(Z6:Z15,2))</f>
        <v xml:space="preserve"> </v>
      </c>
      <c r="AA20" s="245" t="str">
        <f>IF(COUNTIF(AA6:AA15,2)=0," ",COUNTIF(AA6:AA15,2))</f>
        <v xml:space="preserve"> </v>
      </c>
      <c r="AB20" s="245">
        <f>IF(COUNTIF(AB6:AB15,2)=0," ",COUNTIF(AB6:AB15,2))</f>
        <v>2</v>
      </c>
      <c r="AC20" s="245"/>
      <c r="AD20" s="245"/>
      <c r="AE20" s="290" t="str">
        <f>IF(COUNTIF(AE6:AE15,2)=0," ",COUNTIF(AE6:AE15,2))</f>
        <v xml:space="preserve"> </v>
      </c>
      <c r="AF20" s="245" t="str">
        <f>IF(COUNTIF(AF6:AF15,2)=0," ",COUNTIF(AF6:AF15,2))</f>
        <v xml:space="preserve"> </v>
      </c>
      <c r="AG20" s="245">
        <f t="shared" ref="AG20:AV20" si="31">COUNTIF(AG6:AG15,2)+COUNTIF(AG6:AG15,"д")</f>
        <v>0</v>
      </c>
      <c r="AH20" s="245">
        <f t="shared" si="31"/>
        <v>0</v>
      </c>
      <c r="AI20" s="245">
        <f t="shared" si="31"/>
        <v>0</v>
      </c>
      <c r="AJ20" s="245">
        <f t="shared" si="31"/>
        <v>0</v>
      </c>
      <c r="AK20" s="245">
        <f t="shared" si="31"/>
        <v>0</v>
      </c>
      <c r="AL20" s="245">
        <f t="shared" si="31"/>
        <v>0</v>
      </c>
      <c r="AM20" s="245">
        <f t="shared" si="31"/>
        <v>0</v>
      </c>
      <c r="AN20" s="245">
        <f t="shared" si="31"/>
        <v>0</v>
      </c>
      <c r="AO20" s="245">
        <f t="shared" si="31"/>
        <v>0</v>
      </c>
      <c r="AP20" s="245">
        <f t="shared" si="31"/>
        <v>0</v>
      </c>
      <c r="AQ20" s="245">
        <f t="shared" si="31"/>
        <v>0</v>
      </c>
      <c r="AR20" s="245">
        <f t="shared" si="31"/>
        <v>0</v>
      </c>
      <c r="AS20" s="245">
        <f t="shared" si="31"/>
        <v>0</v>
      </c>
      <c r="AT20" s="245">
        <f t="shared" si="31"/>
        <v>0</v>
      </c>
      <c r="AU20" s="245">
        <f t="shared" si="31"/>
        <v>0</v>
      </c>
      <c r="AV20" s="245">
        <f t="shared" si="31"/>
        <v>0</v>
      </c>
      <c r="AW20" s="245"/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16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  <c r="DG20"/>
    </row>
    <row r="21" spans="1:157" x14ac:dyDescent="0.25">
      <c r="A21" s="126"/>
      <c r="B21" s="126"/>
      <c r="C21" s="127" t="s">
        <v>73</v>
      </c>
      <c r="D21" s="127"/>
      <c r="E21" s="124"/>
      <c r="F21" s="85">
        <v>0</v>
      </c>
      <c r="G21" s="85">
        <v>0</v>
      </c>
      <c r="H21" s="85">
        <v>5</v>
      </c>
      <c r="I21" s="85">
        <v>0</v>
      </c>
      <c r="J21" s="85">
        <v>5</v>
      </c>
      <c r="K21" s="85">
        <v>0</v>
      </c>
      <c r="L21" s="85">
        <v>0</v>
      </c>
      <c r="M21" s="85">
        <v>0</v>
      </c>
      <c r="N21" s="85">
        <v>0</v>
      </c>
      <c r="O21" s="102">
        <v>0</v>
      </c>
      <c r="P21" s="102">
        <v>0</v>
      </c>
      <c r="Q21" s="102">
        <v>1</v>
      </c>
      <c r="R21" s="102">
        <v>0</v>
      </c>
      <c r="S21" s="85">
        <v>0</v>
      </c>
      <c r="T21" s="85">
        <v>0</v>
      </c>
      <c r="U21" s="85">
        <v>0</v>
      </c>
      <c r="V21" s="245">
        <f t="shared" ref="V21:AB21" si="32">COUNTBLANK(V6:V15)</f>
        <v>0</v>
      </c>
      <c r="W21" s="245">
        <f t="shared" si="32"/>
        <v>0</v>
      </c>
      <c r="X21" s="245">
        <f t="shared" si="32"/>
        <v>0</v>
      </c>
      <c r="Y21" s="245">
        <f t="shared" si="32"/>
        <v>0</v>
      </c>
      <c r="Z21" s="245">
        <f t="shared" si="32"/>
        <v>0</v>
      </c>
      <c r="AA21" s="245">
        <f t="shared" si="32"/>
        <v>0</v>
      </c>
      <c r="AB21" s="245">
        <f t="shared" si="32"/>
        <v>0</v>
      </c>
      <c r="AC21" s="245"/>
      <c r="AD21" s="245">
        <f>COUNTBLANK(AD6:AD15)</f>
        <v>0</v>
      </c>
      <c r="AE21" s="290" t="str">
        <f>IF(COUNTIF(AE6:AE15,"б")=0," ",COUNTIF(AE6:AE15,"б"))</f>
        <v xml:space="preserve"> </v>
      </c>
      <c r="AF21" s="291">
        <f t="shared" ref="AF21:BK21" si="33">IF(COUNTIF(AF6:AF15,"б")=0+COUNTIF(AF6:AF15,"а")=0,"0",COUNTIF(AF6:AF15,"б")+COUNTIF(AF6:AF15,"а"))</f>
        <v>0</v>
      </c>
      <c r="AG21" s="291">
        <f t="shared" si="33"/>
        <v>0</v>
      </c>
      <c r="AH21" s="291">
        <f t="shared" si="33"/>
        <v>0</v>
      </c>
      <c r="AI21" s="291">
        <f t="shared" si="33"/>
        <v>5</v>
      </c>
      <c r="AJ21" s="291">
        <f t="shared" si="33"/>
        <v>0</v>
      </c>
      <c r="AK21" s="291">
        <f t="shared" si="33"/>
        <v>5</v>
      </c>
      <c r="AL21" s="291">
        <f t="shared" si="33"/>
        <v>0</v>
      </c>
      <c r="AM21" s="291">
        <f t="shared" si="33"/>
        <v>0</v>
      </c>
      <c r="AN21" s="291">
        <f t="shared" si="33"/>
        <v>0</v>
      </c>
      <c r="AO21" s="291">
        <f t="shared" si="33"/>
        <v>0</v>
      </c>
      <c r="AP21" s="291">
        <f t="shared" si="33"/>
        <v>0</v>
      </c>
      <c r="AQ21" s="291">
        <f t="shared" si="33"/>
        <v>0</v>
      </c>
      <c r="AR21" s="291">
        <f t="shared" si="33"/>
        <v>1</v>
      </c>
      <c r="AS21" s="291">
        <f t="shared" si="33"/>
        <v>0</v>
      </c>
      <c r="AT21" s="291">
        <f t="shared" si="33"/>
        <v>0</v>
      </c>
      <c r="AU21" s="291">
        <f t="shared" si="33"/>
        <v>0</v>
      </c>
      <c r="AV21" s="291">
        <f t="shared" si="33"/>
        <v>0</v>
      </c>
      <c r="AW21" s="291">
        <f t="shared" si="33"/>
        <v>0</v>
      </c>
      <c r="AX21" s="291">
        <f t="shared" si="33"/>
        <v>0</v>
      </c>
      <c r="AY21" s="291">
        <f t="shared" si="33"/>
        <v>0</v>
      </c>
      <c r="AZ21" s="291">
        <f t="shared" si="33"/>
        <v>0</v>
      </c>
      <c r="BA21" s="291">
        <f t="shared" si="33"/>
        <v>0</v>
      </c>
      <c r="BB21" s="291">
        <f t="shared" si="33"/>
        <v>0</v>
      </c>
      <c r="BC21" s="291">
        <f t="shared" si="33"/>
        <v>0</v>
      </c>
      <c r="BD21" s="291">
        <f t="shared" si="33"/>
        <v>0</v>
      </c>
      <c r="BE21" s="291">
        <f t="shared" si="33"/>
        <v>0</v>
      </c>
      <c r="BF21" s="291">
        <f t="shared" si="33"/>
        <v>0</v>
      </c>
      <c r="BG21" s="291">
        <f t="shared" si="33"/>
        <v>0</v>
      </c>
      <c r="BH21" s="291">
        <f t="shared" si="33"/>
        <v>0</v>
      </c>
      <c r="BI21" s="291">
        <f t="shared" si="33"/>
        <v>0</v>
      </c>
      <c r="BJ21" s="291">
        <f t="shared" si="33"/>
        <v>0</v>
      </c>
      <c r="BK21" s="291">
        <f t="shared" si="33"/>
        <v>0</v>
      </c>
      <c r="BL21" s="291">
        <f t="shared" ref="BL21:CB21" si="34">IF(COUNTIF(BL6:BL15,"б")=0+COUNTIF(BL6:BL15,"а")=0,"0",COUNTIF(BL6:BL15,"б")+COUNTIF(BL6:BL15,"а"))</f>
        <v>0</v>
      </c>
      <c r="BM21" s="291">
        <f t="shared" si="34"/>
        <v>0</v>
      </c>
      <c r="BN21" s="291">
        <f t="shared" si="34"/>
        <v>0</v>
      </c>
      <c r="BO21" s="291">
        <f t="shared" si="34"/>
        <v>0</v>
      </c>
      <c r="BP21" s="291">
        <f t="shared" si="34"/>
        <v>0</v>
      </c>
      <c r="BQ21" s="291">
        <f t="shared" si="34"/>
        <v>0</v>
      </c>
      <c r="BR21" s="291">
        <f t="shared" si="34"/>
        <v>0</v>
      </c>
      <c r="BS21" s="291">
        <f t="shared" si="34"/>
        <v>0</v>
      </c>
      <c r="BT21" s="291">
        <f t="shared" si="34"/>
        <v>0</v>
      </c>
      <c r="BU21" s="291">
        <f t="shared" si="34"/>
        <v>0</v>
      </c>
      <c r="BV21" s="291">
        <f t="shared" si="34"/>
        <v>0</v>
      </c>
      <c r="BW21" s="291">
        <f t="shared" si="34"/>
        <v>0</v>
      </c>
      <c r="BX21" s="291">
        <f t="shared" si="34"/>
        <v>0</v>
      </c>
      <c r="BY21" s="291">
        <f t="shared" si="34"/>
        <v>0</v>
      </c>
      <c r="BZ21" s="291">
        <f t="shared" si="34"/>
        <v>0</v>
      </c>
      <c r="CA21" s="291">
        <f t="shared" si="34"/>
        <v>0</v>
      </c>
      <c r="CB21" s="291">
        <f t="shared" si="34"/>
        <v>0</v>
      </c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</row>
    <row r="22" spans="1:157" x14ac:dyDescent="0.25">
      <c r="A22" s="126"/>
      <c r="B22" s="126"/>
      <c r="C22" s="127" t="s">
        <v>74</v>
      </c>
      <c r="D22" s="127"/>
      <c r="E22" s="124"/>
      <c r="F22" s="85" t="str">
        <v>0</v>
      </c>
      <c r="G22" s="85">
        <v>10</v>
      </c>
      <c r="H22" s="85" t="str">
        <v>0</v>
      </c>
      <c r="I22" s="85" t="str">
        <v>0</v>
      </c>
      <c r="J22" s="85" t="str">
        <v>0</v>
      </c>
      <c r="K22" s="85" t="str">
        <v>0</v>
      </c>
      <c r="L22" s="85" t="str">
        <v>0</v>
      </c>
      <c r="M22" s="85" t="str">
        <v>0</v>
      </c>
      <c r="N22" s="85" t="str">
        <v>0</v>
      </c>
      <c r="O22" s="102" t="str">
        <v>0</v>
      </c>
      <c r="P22" s="102" t="str">
        <v>0</v>
      </c>
      <c r="Q22" s="102" t="str">
        <v>0</v>
      </c>
      <c r="R22" s="102" t="str">
        <v>0</v>
      </c>
      <c r="S22" s="85" t="str">
        <v>0</v>
      </c>
      <c r="T22" s="85" t="str">
        <v>0</v>
      </c>
      <c r="U22" s="85" t="str">
        <v>0</v>
      </c>
      <c r="V22" s="245" t="str">
        <f>IF(COUNTIF(V6:V15,"з")=0,"0",COUNTIF(V6:V15,"з"))</f>
        <v>0</v>
      </c>
      <c r="W22" s="245"/>
      <c r="X22" s="245"/>
      <c r="Y22" s="245" t="str">
        <f>IF(COUNTIF(Y6:Y15,"з")=0," ",COUNTIF(Y6:Y15,"з"))</f>
        <v xml:space="preserve"> </v>
      </c>
      <c r="Z22" s="245" t="str">
        <f>IF(COUNTIF(Z6:Z15,"з")=0," ",COUNTIF(Z6:Z15,"з"))</f>
        <v xml:space="preserve"> </v>
      </c>
      <c r="AA22" s="245" t="str">
        <f>IF(COUNTIF(AA6:AA15,"з")=0," ",COUNTIF(AA6:AA15,"з"))</f>
        <v xml:space="preserve"> </v>
      </c>
      <c r="AB22" s="245" t="str">
        <f>IF(COUNTIF(AB6:AB15,"з")=0," ",COUNTIF(AB6:AB15,"з"))</f>
        <v xml:space="preserve"> </v>
      </c>
      <c r="AC22" s="245"/>
      <c r="AD22" s="245" t="str">
        <f>IF(COUNTIF(AD6:AD15,"з")=0," ",COUNTIF(AD6:AD15,"з"))</f>
        <v xml:space="preserve"> </v>
      </c>
      <c r="AE22" s="290" t="str">
        <f>IF(COUNTIF(AE6:AE15,"з")=0," ",COUNTIF(AE6:AE15,"з"))</f>
        <v xml:space="preserve"> </v>
      </c>
      <c r="AF22" s="245" t="str">
        <f>IF(COUNTIF(AF6:AF15,"з")=0," ",COUNTIF(AF6:AF15,"з"))</f>
        <v xml:space="preserve"> </v>
      </c>
      <c r="AG22" s="245" t="str">
        <f t="shared" ref="AG22:AW22" si="35">IF(COUNTIF(AG6:AG15,"з")=0,"0",COUNTIF(AG6:AG15,"з"))</f>
        <v>0</v>
      </c>
      <c r="AH22" s="245">
        <f t="shared" si="35"/>
        <v>10</v>
      </c>
      <c r="AI22" s="245" t="str">
        <f t="shared" si="35"/>
        <v>0</v>
      </c>
      <c r="AJ22" s="245" t="str">
        <f t="shared" si="35"/>
        <v>0</v>
      </c>
      <c r="AK22" s="245" t="str">
        <f t="shared" si="35"/>
        <v>0</v>
      </c>
      <c r="AL22" s="245" t="str">
        <f t="shared" si="35"/>
        <v>0</v>
      </c>
      <c r="AM22" s="245" t="str">
        <f t="shared" si="35"/>
        <v>0</v>
      </c>
      <c r="AN22" s="245" t="str">
        <f t="shared" si="35"/>
        <v>0</v>
      </c>
      <c r="AO22" s="245" t="str">
        <f t="shared" si="35"/>
        <v>0</v>
      </c>
      <c r="AP22" s="245" t="str">
        <f t="shared" si="35"/>
        <v>0</v>
      </c>
      <c r="AQ22" s="245" t="str">
        <f t="shared" si="35"/>
        <v>0</v>
      </c>
      <c r="AR22" s="245" t="str">
        <f t="shared" si="35"/>
        <v>0</v>
      </c>
      <c r="AS22" s="245" t="str">
        <f t="shared" si="35"/>
        <v>0</v>
      </c>
      <c r="AT22" s="245" t="str">
        <f t="shared" si="35"/>
        <v>0</v>
      </c>
      <c r="AU22" s="245" t="str">
        <f t="shared" si="35"/>
        <v>0</v>
      </c>
      <c r="AV22" s="245" t="str">
        <f t="shared" si="35"/>
        <v>0</v>
      </c>
      <c r="AW22" s="245" t="str">
        <f t="shared" si="35"/>
        <v>0</v>
      </c>
      <c r="AX22" s="16"/>
      <c r="AY22" s="219"/>
      <c r="AZ22" s="219"/>
      <c r="BA22" s="219"/>
      <c r="BB22" s="219"/>
      <c r="BC22" s="219"/>
      <c r="BD22" s="219"/>
      <c r="BE22" s="219"/>
      <c r="BF22" s="219"/>
      <c r="BG22" s="219"/>
      <c r="BH22" s="219"/>
      <c r="BI22" s="219"/>
      <c r="BJ22" s="219"/>
      <c r="BK22" s="219"/>
      <c r="BL22" s="219"/>
      <c r="BM22" s="219"/>
      <c r="BN22" s="219"/>
      <c r="BO22" s="16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DG22"/>
    </row>
    <row r="23" spans="1:157" s="16" customFormat="1" x14ac:dyDescent="0.25">
      <c r="A23" s="126"/>
      <c r="B23" s="126"/>
      <c r="C23" s="127" t="s">
        <v>75</v>
      </c>
      <c r="D23" s="127"/>
      <c r="E23" s="124"/>
      <c r="F23" s="85" t="str">
        <v>0</v>
      </c>
      <c r="G23" s="85" t="str">
        <v>0</v>
      </c>
      <c r="H23" s="85" t="str">
        <v>0</v>
      </c>
      <c r="I23" s="85" t="str">
        <v>0</v>
      </c>
      <c r="J23" s="85" t="str">
        <v>0</v>
      </c>
      <c r="K23" s="85" t="str">
        <v>0</v>
      </c>
      <c r="L23" s="85" t="str">
        <v>0</v>
      </c>
      <c r="M23" s="85" t="str">
        <v>0</v>
      </c>
      <c r="N23" s="85" t="str">
        <v>0</v>
      </c>
      <c r="O23" s="102" t="str">
        <v>0</v>
      </c>
      <c r="P23" s="102" t="str">
        <v>0</v>
      </c>
      <c r="Q23" s="102" t="str">
        <v>0</v>
      </c>
      <c r="R23" s="102" t="str">
        <v>0</v>
      </c>
      <c r="S23" s="85" t="str">
        <v>0</v>
      </c>
      <c r="T23" s="85" t="str">
        <v>0</v>
      </c>
      <c r="U23" s="85" t="str">
        <v>0</v>
      </c>
      <c r="V23" s="245" t="str">
        <f>IF(COUNTIF(V6:V15,"н")=0,"0",COUNTIF(V6:V15,"н"))</f>
        <v>0</v>
      </c>
      <c r="W23" s="245"/>
      <c r="X23" s="245"/>
      <c r="Y23" s="245" t="str">
        <f>IF(COUNTIF(Y6:Y15,"н")=0," ",COUNTIF(Y6:Y15,"н"))</f>
        <v xml:space="preserve"> </v>
      </c>
      <c r="Z23" s="245" t="str">
        <f>IF(COUNTIF(Z6:Z15,"н")=0," ",COUNTIF(Z6:Z15,"н"))</f>
        <v xml:space="preserve"> </v>
      </c>
      <c r="AA23" s="245" t="str">
        <f>IF(COUNTIF(AA6:AA15,"н")=0," ",COUNTIF(AA6:AA15,"н"))</f>
        <v xml:space="preserve"> </v>
      </c>
      <c r="AB23" s="245" t="str">
        <f>IF(COUNTIF(AB6:AB15,"н")=0," ",COUNTIF(AB6:AB15,"н"))</f>
        <v xml:space="preserve"> </v>
      </c>
      <c r="AC23" s="245"/>
      <c r="AD23" s="245" t="str">
        <f>IF(COUNTIF(AD6:AD15,"н")=0," ",COUNTIF(AD6:AD15,"н"))</f>
        <v xml:space="preserve"> </v>
      </c>
      <c r="AE23" s="290" t="str">
        <f>IF(COUNTIF(AE6:AE15,"н")=0," ",COUNTIF(AE6:AE15,"н"))</f>
        <v xml:space="preserve"> </v>
      </c>
      <c r="AF23" s="245" t="str">
        <f>IF(COUNTIF(AF6:AF15,"н")=0," ",COUNTIF(AF6:AF15,"н"))</f>
        <v xml:space="preserve"> </v>
      </c>
      <c r="AG23" s="245" t="str">
        <f t="shared" ref="AG23:AW23" si="36">IF(COUNTIF(AG6:AG15,"н")=0,"0",COUNTIF(AG6:AG15,"н"))</f>
        <v>0</v>
      </c>
      <c r="AH23" s="245" t="str">
        <f t="shared" si="36"/>
        <v>0</v>
      </c>
      <c r="AI23" s="245" t="str">
        <f t="shared" si="36"/>
        <v>0</v>
      </c>
      <c r="AJ23" s="245" t="str">
        <f t="shared" si="36"/>
        <v>0</v>
      </c>
      <c r="AK23" s="245" t="str">
        <f t="shared" si="36"/>
        <v>0</v>
      </c>
      <c r="AL23" s="245" t="str">
        <f t="shared" si="36"/>
        <v>0</v>
      </c>
      <c r="AM23" s="245" t="str">
        <f t="shared" si="36"/>
        <v>0</v>
      </c>
      <c r="AN23" s="245" t="str">
        <f t="shared" si="36"/>
        <v>0</v>
      </c>
      <c r="AO23" s="245" t="str">
        <f t="shared" si="36"/>
        <v>0</v>
      </c>
      <c r="AP23" s="245" t="str">
        <f t="shared" si="36"/>
        <v>0</v>
      </c>
      <c r="AQ23" s="245" t="str">
        <f t="shared" si="36"/>
        <v>0</v>
      </c>
      <c r="AR23" s="245" t="str">
        <f t="shared" si="36"/>
        <v>0</v>
      </c>
      <c r="AS23" s="245" t="str">
        <f t="shared" si="36"/>
        <v>0</v>
      </c>
      <c r="AT23" s="245" t="str">
        <f t="shared" si="36"/>
        <v>0</v>
      </c>
      <c r="AU23" s="245" t="str">
        <f t="shared" si="36"/>
        <v>0</v>
      </c>
      <c r="AV23" s="245" t="str">
        <f t="shared" si="36"/>
        <v>0</v>
      </c>
      <c r="AW23" s="245" t="str">
        <f t="shared" si="36"/>
        <v>0</v>
      </c>
      <c r="AY23" s="219"/>
      <c r="AZ23" s="219"/>
      <c r="BA23" s="219"/>
      <c r="BB23" s="219"/>
      <c r="BC23" s="219"/>
      <c r="BD23" s="219"/>
      <c r="BE23" s="219"/>
      <c r="BF23" s="219"/>
      <c r="BG23" s="219"/>
      <c r="BH23" s="219"/>
      <c r="BI23" s="219"/>
      <c r="BJ23" s="219"/>
      <c r="BK23" s="219"/>
      <c r="BL23" s="219"/>
      <c r="BM23" s="219"/>
      <c r="BN23" s="219"/>
    </row>
    <row r="24" spans="1:157" s="15" customFormat="1" x14ac:dyDescent="0.25">
      <c r="E24" s="217"/>
      <c r="W24" s="217"/>
      <c r="X24" s="217"/>
      <c r="Y24" s="217"/>
      <c r="Z24" s="217"/>
      <c r="AA24" s="217"/>
      <c r="AB24" s="217"/>
      <c r="AC24" s="217"/>
      <c r="AD24" s="217"/>
      <c r="AG24" s="218"/>
      <c r="AH24" s="218"/>
      <c r="AI24" s="218"/>
      <c r="AJ24" s="218"/>
      <c r="AK24" s="218"/>
      <c r="AL24" s="218"/>
      <c r="AM24" s="218"/>
      <c r="AN24" s="218"/>
      <c r="AO24" s="218"/>
      <c r="AP24" s="218"/>
      <c r="AQ24" s="218"/>
      <c r="AR24" s="218"/>
      <c r="AS24" s="218"/>
      <c r="AT24" s="218"/>
      <c r="AU24" s="218"/>
      <c r="AV24" s="218"/>
      <c r="AW24" s="218"/>
      <c r="AX24" s="16"/>
      <c r="AY24" s="219"/>
      <c r="AZ24" s="219"/>
      <c r="BA24" s="219"/>
      <c r="BB24" s="219"/>
      <c r="BC24" s="219"/>
      <c r="BD24" s="219"/>
      <c r="BE24" s="219"/>
      <c r="BF24" s="219"/>
      <c r="BG24" s="219"/>
      <c r="BH24" s="219"/>
      <c r="BI24" s="219"/>
      <c r="BJ24" s="219"/>
      <c r="BK24" s="219"/>
      <c r="BL24" s="219"/>
      <c r="BM24" s="219"/>
      <c r="BN24" s="219"/>
      <c r="BO24" s="16"/>
      <c r="BP24" s="16"/>
      <c r="BQ24" s="16"/>
      <c r="BR24" s="16"/>
      <c r="BS24" s="16"/>
      <c r="BT24" s="16"/>
      <c r="BU24" s="16"/>
      <c r="BV24" s="16"/>
      <c r="BW24" s="16"/>
      <c r="BX24" s="16"/>
      <c r="BY24" s="16"/>
      <c r="BZ24" s="16"/>
      <c r="CA24" s="16"/>
      <c r="CB24" s="16"/>
      <c r="CC24" s="16"/>
      <c r="CD24" s="16"/>
      <c r="CE24" s="16"/>
      <c r="CF24" s="16"/>
      <c r="CG24" s="16"/>
      <c r="CH24" s="16"/>
      <c r="CI24" s="16"/>
      <c r="CJ24" s="16"/>
      <c r="CK24" s="16"/>
      <c r="CL24" s="16"/>
      <c r="CM24" s="16"/>
    </row>
    <row r="25" spans="1:157" s="15" customFormat="1" x14ac:dyDescent="0.25">
      <c r="E25" s="217"/>
      <c r="W25" s="217"/>
      <c r="X25" s="217"/>
      <c r="Y25" s="217"/>
      <c r="Z25" s="217"/>
      <c r="AA25" s="217"/>
      <c r="AB25" s="217"/>
      <c r="AC25" s="217"/>
      <c r="AD25" s="217"/>
      <c r="AG25" s="218"/>
      <c r="AH25" s="218"/>
      <c r="AI25" s="218"/>
      <c r="AJ25" s="218"/>
      <c r="AK25" s="218"/>
      <c r="AL25" s="218"/>
      <c r="AM25" s="218"/>
      <c r="AN25" s="218"/>
      <c r="AO25" s="218"/>
      <c r="AP25" s="218"/>
      <c r="AQ25" s="218"/>
      <c r="AR25" s="218"/>
      <c r="AS25" s="218"/>
      <c r="AT25" s="218"/>
      <c r="AU25" s="218"/>
      <c r="AV25" s="218"/>
      <c r="AW25" s="218"/>
      <c r="AX25" s="16"/>
      <c r="AY25" s="219"/>
      <c r="AZ25" s="219"/>
      <c r="BA25" s="219"/>
      <c r="BB25" s="219"/>
      <c r="BC25" s="219"/>
      <c r="BD25" s="219"/>
      <c r="BE25" s="219"/>
      <c r="BF25" s="219"/>
      <c r="BG25" s="219"/>
      <c r="BH25" s="219"/>
      <c r="BI25" s="219"/>
      <c r="BJ25" s="219"/>
      <c r="BK25" s="219"/>
      <c r="BL25" s="219"/>
      <c r="BM25" s="219"/>
      <c r="BN25" s="219"/>
      <c r="BO25" s="16"/>
      <c r="BP25" s="16"/>
      <c r="BQ25" s="16"/>
      <c r="BR25" s="16"/>
      <c r="BS25" s="16"/>
      <c r="BT25" s="16"/>
      <c r="BU25" s="16"/>
      <c r="BV25" s="16"/>
      <c r="BW25" s="16"/>
      <c r="BX25" s="16"/>
      <c r="BY25" s="16"/>
      <c r="BZ25" s="16"/>
      <c r="CA25" s="16"/>
      <c r="CB25" s="16"/>
      <c r="CC25" s="16"/>
      <c r="CD25" s="16"/>
      <c r="CE25" s="16"/>
      <c r="CF25" s="16"/>
      <c r="CG25" s="16"/>
      <c r="CH25" s="16"/>
      <c r="CI25" s="16"/>
      <c r="CJ25" s="16"/>
      <c r="CK25" s="16"/>
      <c r="CL25" s="16"/>
      <c r="CM25" s="16"/>
    </row>
    <row r="26" spans="1:157" s="15" customFormat="1" x14ac:dyDescent="0.25">
      <c r="E26" s="217"/>
      <c r="W26" s="217"/>
      <c r="X26" s="217"/>
      <c r="Y26" s="217"/>
      <c r="Z26" s="217"/>
      <c r="AA26" s="217"/>
      <c r="AB26" s="217"/>
      <c r="AC26" s="217"/>
      <c r="AD26" s="217"/>
      <c r="AG26" s="218"/>
      <c r="AH26" s="218"/>
      <c r="AI26" s="218" t="str">
        <f>IF(COUNTIF(AI6:AI18,"н")=0,"0",COUNTIF(AI6:AI18,"н"))</f>
        <v>0</v>
      </c>
      <c r="AJ26" s="218"/>
      <c r="AK26" s="218"/>
      <c r="AL26" s="218"/>
      <c r="AM26" s="218"/>
      <c r="AN26" s="218"/>
      <c r="AO26" s="218"/>
      <c r="AP26" s="218"/>
      <c r="AQ26" s="218"/>
      <c r="AR26" s="218"/>
      <c r="AS26" s="218"/>
      <c r="AT26" s="218"/>
      <c r="AU26" s="218"/>
      <c r="AV26" s="218"/>
      <c r="AW26" s="218"/>
      <c r="AX26" s="16"/>
      <c r="AY26" s="219"/>
      <c r="AZ26" s="219"/>
      <c r="BA26" s="219"/>
      <c r="BB26" s="219"/>
      <c r="BC26" s="219"/>
      <c r="BD26" s="219"/>
      <c r="BE26" s="219"/>
      <c r="BF26" s="219"/>
      <c r="BG26" s="219"/>
      <c r="BH26" s="219"/>
      <c r="BI26" s="219"/>
      <c r="BJ26" s="219"/>
      <c r="BK26" s="219"/>
      <c r="BL26" s="219"/>
      <c r="BM26" s="219"/>
      <c r="BN26" s="219"/>
      <c r="BO26" s="16"/>
      <c r="BP26" s="16"/>
      <c r="BQ26" s="16"/>
      <c r="BR26" s="16"/>
      <c r="BS26" s="16"/>
      <c r="BT26" s="16"/>
      <c r="BU26" s="16"/>
      <c r="BV26" s="16"/>
      <c r="BW26" s="16"/>
      <c r="BX26" s="16"/>
      <c r="BY26" s="16"/>
      <c r="BZ26" s="16"/>
      <c r="CA26" s="16"/>
      <c r="CB26" s="16"/>
      <c r="CC26" s="16"/>
      <c r="CD26" s="16"/>
      <c r="CE26" s="16"/>
      <c r="CF26" s="16"/>
      <c r="CG26" s="16"/>
      <c r="CH26" s="16"/>
      <c r="CI26" s="16"/>
      <c r="CJ26" s="16"/>
      <c r="CK26" s="16"/>
      <c r="CL26" s="16"/>
      <c r="CM26" s="16"/>
    </row>
  </sheetData>
  <mergeCells count="9">
    <mergeCell ref="AG3:AW3"/>
    <mergeCell ref="AX3:BM3"/>
    <mergeCell ref="BP3:CE3"/>
    <mergeCell ref="X17:AB17"/>
    <mergeCell ref="F2:G2"/>
    <mergeCell ref="H2:M2"/>
    <mergeCell ref="N2:S2"/>
    <mergeCell ref="A3:C4"/>
    <mergeCell ref="AD3:AD5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23">
    <cfRule type="cellIs" dxfId="7708" priority="5" operator="equal">
      <formula>4</formula>
    </cfRule>
    <cfRule type="cellIs" dxfId="7707" priority="6" operator="equal">
      <formula>3</formula>
    </cfRule>
  </conditionalFormatting>
  <conditionalFormatting sqref="Z5:AC5 W18:AF21 W17 AG21:CB21 W22:AW23 J6:M15 V6:V15 F16:V23 AE6:AE17 AG6:AW20 F6:H15 P6:T15">
    <cfRule type="cellIs" dxfId="7706" priority="7" operator="equal">
      <formula>5</formula>
    </cfRule>
    <cfRule type="cellIs" dxfId="7705" priority="8" operator="equal">
      <formula>4</formula>
    </cfRule>
    <cfRule type="cellIs" dxfId="7704" priority="9" operator="equal">
      <formula>3</formula>
    </cfRule>
  </conditionalFormatting>
  <conditionalFormatting sqref="AF6:AF15">
    <cfRule type="expression" dxfId="7703" priority="10">
      <formula>VALUE(RIGHT(AF6))&gt;AE6</formula>
    </cfRule>
    <cfRule type="expression" dxfId="7702" priority="11">
      <formula>EXACT(RIGHT(AF6,3),"зач")</formula>
    </cfRule>
  </conditionalFormatting>
  <conditionalFormatting sqref="AE3:AJ4 R3:T3 V3:AC4">
    <cfRule type="expression" dxfId="7701" priority="12">
      <formula>$D$1&lt;R3</formula>
    </cfRule>
    <cfRule type="expression" dxfId="7700" priority="13">
      <formula>$D$1&gt;R3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Q4">
    <cfRule type="expression" priority="16">
      <formula>$D$1&lt;Q4</formula>
    </cfRule>
    <cfRule type="expression" dxfId="7699" priority="17">
      <formula>$D$1&gt;Q4</formula>
    </cfRule>
  </conditionalFormatting>
  <conditionalFormatting sqref="S4">
    <cfRule type="expression" dxfId="7698" priority="18">
      <formula>$D$1&lt;S4</formula>
    </cfRule>
    <cfRule type="expression" priority="19">
      <formula>$D$1&gt;S4</formula>
    </cfRule>
  </conditionalFormatting>
  <conditionalFormatting sqref="T4">
    <cfRule type="expression" priority="20">
      <formula>$D$4&lt;T4</formula>
    </cfRule>
    <cfRule type="expression" priority="21">
      <formula>$D$4&gt;T4</formula>
    </cfRule>
  </conditionalFormatting>
  <conditionalFormatting sqref="T4">
    <cfRule type="expression" priority="22">
      <formula>$D$1&lt;T4</formula>
    </cfRule>
    <cfRule type="expression" priority="23">
      <formula>$D$1&gt;T4</formula>
    </cfRule>
  </conditionalFormatting>
  <conditionalFormatting sqref="T4">
    <cfRule type="expression" priority="24">
      <formula>$D$4&lt;T4</formula>
    </cfRule>
    <cfRule type="expression" dxfId="7697" priority="25">
      <formula>$D$4&gt;T4</formula>
    </cfRule>
  </conditionalFormatting>
  <conditionalFormatting sqref="T5">
    <cfRule type="cellIs" dxfId="7696" priority="26" operator="equal">
      <formula>5</formula>
    </cfRule>
    <cfRule type="cellIs" dxfId="7695" priority="27" operator="equal">
      <formula>4</formula>
    </cfRule>
    <cfRule type="cellIs" dxfId="7694" priority="28" operator="equal">
      <formula>3</formula>
    </cfRule>
  </conditionalFormatting>
  <conditionalFormatting sqref="Q3">
    <cfRule type="expression" dxfId="7693" priority="29">
      <formula>$D$1&lt;Q3</formula>
    </cfRule>
    <cfRule type="expression" dxfId="7692" priority="30">
      <formula>$D$1&gt;Q3</formula>
    </cfRule>
  </conditionalFormatting>
  <conditionalFormatting sqref="I6:I15">
    <cfRule type="cellIs" priority="31" operator="equal">
      <formula>5</formula>
    </cfRule>
    <cfRule type="cellIs" priority="32" operator="equal">
      <formula>4</formula>
    </cfRule>
    <cfRule type="cellIs" priority="33" operator="equal">
      <formula>3</formula>
    </cfRule>
  </conditionalFormatting>
  <conditionalFormatting sqref="R5">
    <cfRule type="cellIs" dxfId="7691" priority="34" operator="equal">
      <formula>5</formula>
    </cfRule>
    <cfRule type="cellIs" dxfId="7690" priority="35" operator="equal">
      <formula>4</formula>
    </cfRule>
    <cfRule type="cellIs" priority="36" operator="equal">
      <formula>3</formula>
    </cfRule>
  </conditionalFormatting>
  <conditionalFormatting sqref="S4">
    <cfRule type="expression" priority="37">
      <formula>$D$1&lt;S4</formula>
    </cfRule>
    <cfRule type="expression" priority="38">
      <formula>$D$1&gt;S4</formula>
    </cfRule>
  </conditionalFormatting>
  <conditionalFormatting sqref="R4">
    <cfRule type="expression" dxfId="7689" priority="39">
      <formula>$D$1&lt;R4</formula>
    </cfRule>
    <cfRule type="expression" dxfId="7688" priority="40">
      <formula>$D$1&gt;R4</formula>
    </cfRule>
  </conditionalFormatting>
  <conditionalFormatting sqref="R4">
    <cfRule type="expression" priority="41">
      <formula>$D$1&lt;R4</formula>
    </cfRule>
    <cfRule type="expression" priority="42">
      <formula>$D$1&gt;R4</formula>
    </cfRule>
  </conditionalFormatting>
  <conditionalFormatting sqref="R4">
    <cfRule type="expression" priority="43">
      <formula>$D$1&lt;R4</formula>
    </cfRule>
    <cfRule type="expression" dxfId="7687" priority="44">
      <formula>$D$1&gt;R4</formula>
    </cfRule>
  </conditionalFormatting>
  <conditionalFormatting sqref="S5">
    <cfRule type="cellIs" dxfId="7686" priority="45" operator="equal">
      <formula>5</formula>
    </cfRule>
    <cfRule type="cellIs" dxfId="7685" priority="46" operator="equal">
      <formula>4</formula>
    </cfRule>
    <cfRule type="cellIs" dxfId="7684" priority="47" operator="equal">
      <formula>3</formula>
    </cfRule>
  </conditionalFormatting>
  <conditionalFormatting sqref="S4">
    <cfRule type="expression" dxfId="7683" priority="48">
      <formula>$D$1&lt;S4</formula>
    </cfRule>
    <cfRule type="expression" dxfId="7682" priority="49">
      <formula>$D$1&gt;S4</formula>
    </cfRule>
  </conditionalFormatting>
  <conditionalFormatting sqref="S4">
    <cfRule type="expression" priority="50">
      <formula>$D$1&lt;S4</formula>
    </cfRule>
    <cfRule type="expression" priority="51">
      <formula>$D$1&gt;S4</formula>
    </cfRule>
  </conditionalFormatting>
  <conditionalFormatting sqref="S4">
    <cfRule type="expression" priority="52">
      <formula>$D$1&lt;S4</formula>
    </cfRule>
    <cfRule type="expression" dxfId="7681" priority="53">
      <formula>$D$1&gt;S4</formula>
    </cfRule>
  </conditionalFormatting>
  <conditionalFormatting sqref="S4">
    <cfRule type="expression" dxfId="7680" priority="54">
      <formula>$D$1&lt;S4</formula>
    </cfRule>
    <cfRule type="expression" dxfId="7679" priority="55">
      <formula>$D$1&gt;S4</formula>
    </cfRule>
  </conditionalFormatting>
  <conditionalFormatting sqref="U4">
    <cfRule type="expression" dxfId="7678" priority="56">
      <formula>$D$1&lt;U4</formula>
    </cfRule>
    <cfRule type="expression" priority="57">
      <formula>$D$1&gt;U4</formula>
    </cfRule>
  </conditionalFormatting>
  <conditionalFormatting sqref="U4">
    <cfRule type="expression" priority="58">
      <formula>$D$4&lt;U4</formula>
    </cfRule>
    <cfRule type="expression" priority="59">
      <formula>$D$4&gt;U4</formula>
    </cfRule>
  </conditionalFormatting>
  <conditionalFormatting sqref="U4">
    <cfRule type="expression" dxfId="7677" priority="60">
      <formula>$D$4&lt;U4</formula>
    </cfRule>
    <cfRule type="expression" dxfId="7676" priority="61">
      <formula>$D$4&gt;U4</formula>
    </cfRule>
  </conditionalFormatting>
  <conditionalFormatting sqref="U5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Q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Q4">
    <cfRule type="expression" dxfId="7675" priority="68">
      <formula>$D$1&lt;Q4</formula>
    </cfRule>
    <cfRule type="expression" dxfId="7674" priority="69">
      <formula>$D$1&gt;Q4</formula>
    </cfRule>
  </conditionalFormatting>
  <conditionalFormatting sqref="Q5">
    <cfRule type="cellIs" dxfId="7673" priority="70" operator="equal">
      <formula>5</formula>
    </cfRule>
    <cfRule type="cellIs" dxfId="7672" priority="71" operator="equal">
      <formula>4</formula>
    </cfRule>
    <cfRule type="cellIs" dxfId="7671" priority="72" operator="equal">
      <formula>3</formula>
    </cfRule>
  </conditionalFormatting>
  <conditionalFormatting sqref="U6:U15">
    <cfRule type="cellIs" dxfId="7670" priority="73" operator="equal">
      <formula>5</formula>
    </cfRule>
    <cfRule type="cellIs" dxfId="7669" priority="74" operator="equal">
      <formula>4</formula>
    </cfRule>
    <cfRule type="cellIs" dxfId="7668" priority="75" operator="equal">
      <formula>3</formula>
    </cfRule>
  </conditionalFormatting>
  <conditionalFormatting sqref="U3">
    <cfRule type="expression" dxfId="7667" priority="76">
      <formula>$D$1&lt;U3</formula>
    </cfRule>
    <cfRule type="expression" dxfId="7666" priority="77">
      <formula>$D$1&gt;U3</formula>
    </cfRule>
  </conditionalFormatting>
  <conditionalFormatting sqref="H5:I5 M5 P5">
    <cfRule type="cellIs" dxfId="7665" priority="78" operator="equal">
      <formula>5</formula>
    </cfRule>
    <cfRule type="cellIs" dxfId="7664" priority="79" operator="equal">
      <formula>4</formula>
    </cfRule>
    <cfRule type="cellIs" dxfId="7663" priority="80" operator="equal">
      <formula>3</formula>
    </cfRule>
  </conditionalFormatting>
  <conditionalFormatting sqref="M3:M4 H4:I4 L4 H3:L3 P3:P4">
    <cfRule type="expression" dxfId="7662" priority="81">
      <formula>$D$1&lt;H3</formula>
    </cfRule>
    <cfRule type="expression" priority="82">
      <formula>$D$1&gt;H3</formula>
    </cfRule>
  </conditionalFormatting>
  <conditionalFormatting sqref="P3:P4">
    <cfRule type="expression" priority="83">
      <formula>$D$1&lt;P3</formula>
    </cfRule>
    <cfRule type="expression" priority="84">
      <formula>$D$1&gt;P3</formula>
    </cfRule>
  </conditionalFormatting>
  <conditionalFormatting sqref="P4">
    <cfRule type="expression" dxfId="7661" priority="85">
      <formula>$D$1&lt;P4</formula>
    </cfRule>
    <cfRule type="expression" dxfId="7660" priority="86">
      <formula>$D$1&gt;P4</formula>
    </cfRule>
  </conditionalFormatting>
  <conditionalFormatting sqref="F4">
    <cfRule type="expression" dxfId="7659" priority="87">
      <formula>$D$1&lt;F4</formula>
    </cfRule>
    <cfRule type="expression" dxfId="7658" priority="88">
      <formula>$D$1&gt;F4</formula>
    </cfRule>
  </conditionalFormatting>
  <conditionalFormatting sqref="F4">
    <cfRule type="expression" dxfId="7657" priority="89">
      <formula>$D$1&lt;F4</formula>
    </cfRule>
    <cfRule type="expression" dxfId="7656" priority="90">
      <formula>$D$1&gt;F4</formula>
    </cfRule>
  </conditionalFormatting>
  <conditionalFormatting sqref="F4">
    <cfRule type="expression" dxfId="7655" priority="91">
      <formula>$D$1&lt;F4</formula>
    </cfRule>
    <cfRule type="expression" dxfId="7654" priority="92">
      <formula>$D$1&gt;F4</formula>
    </cfRule>
  </conditionalFormatting>
  <conditionalFormatting sqref="F4">
    <cfRule type="expression" dxfId="7653" priority="93">
      <formula>$D$1&lt;F4</formula>
    </cfRule>
    <cfRule type="expression" dxfId="7652" priority="94">
      <formula>$D$1&gt;F4</formula>
    </cfRule>
  </conditionalFormatting>
  <conditionalFormatting sqref="F4">
    <cfRule type="expression" dxfId="7651" priority="95">
      <formula>$D$1&lt;F4</formula>
    </cfRule>
    <cfRule type="expression" dxfId="7650" priority="96">
      <formula>$D$1&gt;F4</formula>
    </cfRule>
  </conditionalFormatting>
  <conditionalFormatting sqref="F4">
    <cfRule type="expression" priority="97">
      <formula>$D$1&lt;F4</formula>
    </cfRule>
    <cfRule type="expression" priority="98">
      <formula>$D$1&gt;F4</formula>
    </cfRule>
  </conditionalFormatting>
  <conditionalFormatting sqref="F5">
    <cfRule type="cellIs" priority="99" operator="equal">
      <formula>5</formula>
    </cfRule>
    <cfRule type="cellIs" dxfId="7649" priority="100" operator="equal">
      <formula>4</formula>
    </cfRule>
    <cfRule type="cellIs" dxfId="7648" priority="101" operator="equal">
      <formula>3</formula>
    </cfRule>
  </conditionalFormatting>
  <conditionalFormatting sqref="F3">
    <cfRule type="expression" dxfId="7647" priority="102">
      <formula>$D$1&lt;F3</formula>
    </cfRule>
    <cfRule type="expression" dxfId="7646" priority="103">
      <formula>$D$1&gt;F3</formula>
    </cfRule>
  </conditionalFormatting>
  <conditionalFormatting sqref="F5">
    <cfRule type="cellIs" priority="104" operator="equal">
      <formula>5</formula>
    </cfRule>
    <cfRule type="cellIs" priority="105" operator="equal">
      <formula>4</formula>
    </cfRule>
    <cfRule type="cellIs" priority="106" operator="equal">
      <formula>3</formula>
    </cfRule>
  </conditionalFormatting>
  <conditionalFormatting sqref="F3">
    <cfRule type="expression" dxfId="7645" priority="107">
      <formula>$D$1&lt;F3</formula>
    </cfRule>
    <cfRule type="expression" dxfId="7644" priority="108">
      <formula>$D$1&gt;F3</formula>
    </cfRule>
  </conditionalFormatting>
  <conditionalFormatting sqref="J3">
    <cfRule type="expression" dxfId="7643" priority="109">
      <formula>$D$1&lt;J3</formula>
    </cfRule>
    <cfRule type="expression" dxfId="7642" priority="110">
      <formula>$D$1&gt;J3</formula>
    </cfRule>
  </conditionalFormatting>
  <conditionalFormatting sqref="M5">
    <cfRule type="cellIs" dxfId="7641" priority="111" operator="equal">
      <formula>5</formula>
    </cfRule>
    <cfRule type="cellIs" dxfId="7640" priority="112" operator="equal">
      <formula>4</formula>
    </cfRule>
    <cfRule type="cellIs" dxfId="7639" priority="113" operator="equal">
      <formula>3</formula>
    </cfRule>
  </conditionalFormatting>
  <conditionalFormatting sqref="M3:M4 P4">
    <cfRule type="expression" dxfId="7638" priority="114">
      <formula>$D$1&lt;M3</formula>
    </cfRule>
    <cfRule type="expression" dxfId="7637" priority="115">
      <formula>$D$1&gt;M3</formula>
    </cfRule>
  </conditionalFormatting>
  <conditionalFormatting sqref="M4 P4">
    <cfRule type="expression" dxfId="7636" priority="116">
      <formula>$D$1&lt;M4</formula>
    </cfRule>
    <cfRule type="expression" dxfId="7635" priority="117">
      <formula>$D$1&gt;M4</formula>
    </cfRule>
  </conditionalFormatting>
  <conditionalFormatting sqref="M4">
    <cfRule type="expression" dxfId="7634" priority="118">
      <formula>$D$1&lt;M4</formula>
    </cfRule>
    <cfRule type="expression" dxfId="7633" priority="119">
      <formula>$D$1&gt;M4</formula>
    </cfRule>
  </conditionalFormatting>
  <conditionalFormatting sqref="H5">
    <cfRule type="cellIs" dxfId="7632" priority="120" operator="equal">
      <formula>5</formula>
    </cfRule>
    <cfRule type="cellIs" dxfId="7631" priority="121" operator="equal">
      <formula>4</formula>
    </cfRule>
    <cfRule type="cellIs" dxfId="7630" priority="122" operator="equal">
      <formula>3</formula>
    </cfRule>
  </conditionalFormatting>
  <conditionalFormatting sqref="H3:I4">
    <cfRule type="expression" dxfId="7629" priority="123">
      <formula>$D$1&lt;H3</formula>
    </cfRule>
    <cfRule type="expression" dxfId="7628" priority="124">
      <formula>$D$1&gt;H3</formula>
    </cfRule>
  </conditionalFormatting>
  <conditionalFormatting sqref="M5">
    <cfRule type="cellIs" dxfId="7627" priority="125" operator="equal">
      <formula>5</formula>
    </cfRule>
    <cfRule type="cellIs" dxfId="7626" priority="126" operator="equal">
      <formula>4</formula>
    </cfRule>
    <cfRule type="cellIs" dxfId="7625" priority="127" operator="equal">
      <formula>3</formula>
    </cfRule>
  </conditionalFormatting>
  <conditionalFormatting sqref="M4">
    <cfRule type="expression" dxfId="7624" priority="128">
      <formula>$D$1&lt;M4</formula>
    </cfRule>
    <cfRule type="expression" dxfId="7623" priority="129">
      <formula>$D$1&gt;M4</formula>
    </cfRule>
  </conditionalFormatting>
  <conditionalFormatting sqref="M5">
    <cfRule type="cellIs" priority="130" operator="equal">
      <formula>5</formula>
    </cfRule>
    <cfRule type="cellIs" priority="131" operator="equal">
      <formula>4</formula>
    </cfRule>
    <cfRule type="cellIs" priority="132" operator="equal">
      <formula>3</formula>
    </cfRule>
  </conditionalFormatting>
  <conditionalFormatting sqref="M4">
    <cfRule type="expression" priority="133">
      <formula>$D$1&lt;M4</formula>
    </cfRule>
    <cfRule type="expression" priority="134">
      <formula>$D$1&gt;M4</formula>
    </cfRule>
  </conditionalFormatting>
  <conditionalFormatting sqref="M5">
    <cfRule type="cellIs" priority="135" operator="equal">
      <formula>5</formula>
    </cfRule>
    <cfRule type="cellIs" dxfId="7622" priority="136" operator="equal">
      <formula>4</formula>
    </cfRule>
    <cfRule type="cellIs" dxfId="7621" priority="137" operator="equal">
      <formula>3</formula>
    </cfRule>
  </conditionalFormatting>
  <conditionalFormatting sqref="M4">
    <cfRule type="expression" priority="138">
      <formula>$D$1&lt;M4</formula>
    </cfRule>
    <cfRule type="expression" priority="139">
      <formula>$D$1&gt;M4</formula>
    </cfRule>
  </conditionalFormatting>
  <conditionalFormatting sqref="M4">
    <cfRule type="expression" priority="140">
      <formula>$D$1&lt;M4</formula>
    </cfRule>
    <cfRule type="expression" dxfId="7620" priority="141">
      <formula>$D$1&gt;M4</formula>
    </cfRule>
  </conditionalFormatting>
  <conditionalFormatting sqref="M4">
    <cfRule type="expression" dxfId="7619" priority="142">
      <formula>$D$1&lt;M4</formula>
    </cfRule>
    <cfRule type="expression" dxfId="7618" priority="143">
      <formula>$D$1&gt;M4</formula>
    </cfRule>
  </conditionalFormatting>
  <conditionalFormatting sqref="M4">
    <cfRule type="expression" dxfId="7617" priority="144">
      <formula>$D$1&lt;M4</formula>
    </cfRule>
    <cfRule type="expression" priority="145">
      <formula>$D$1&gt;M4</formula>
    </cfRule>
  </conditionalFormatting>
  <conditionalFormatting sqref="M4">
    <cfRule type="expression" priority="146">
      <formula>$D$1&lt;M4</formula>
    </cfRule>
    <cfRule type="expression" priority="147">
      <formula>$D$1&gt;M4</formula>
    </cfRule>
  </conditionalFormatting>
  <conditionalFormatting sqref="M4">
    <cfRule type="expression" dxfId="7616" priority="148">
      <formula>$D$1&lt;M4</formula>
    </cfRule>
    <cfRule type="expression" dxfId="7615" priority="149">
      <formula>$D$1&gt;M4</formula>
    </cfRule>
  </conditionalFormatting>
  <conditionalFormatting sqref="M4">
    <cfRule type="expression" priority="150">
      <formula>$D$1&lt;M4</formula>
    </cfRule>
    <cfRule type="expression" priority="151">
      <formula>$D$1&gt;M4</formula>
    </cfRule>
  </conditionalFormatting>
  <conditionalFormatting sqref="M4">
    <cfRule type="expression" priority="152">
      <formula>$D$1&lt;M4</formula>
    </cfRule>
    <cfRule type="expression" dxfId="7614" priority="153">
      <formula>$D$1&gt;M4</formula>
    </cfRule>
  </conditionalFormatting>
  <conditionalFormatting sqref="F5">
    <cfRule type="cellIs" dxfId="7613" priority="154" operator="equal">
      <formula>5</formula>
    </cfRule>
    <cfRule type="cellIs" dxfId="7612" priority="155" operator="equal">
      <formula>4</formula>
    </cfRule>
    <cfRule type="cellIs" dxfId="7611" priority="156" operator="equal">
      <formula>3</formula>
    </cfRule>
  </conditionalFormatting>
  <conditionalFormatting sqref="I5">
    <cfRule type="cellIs" dxfId="7610" priority="157" operator="equal">
      <formula>5</formula>
    </cfRule>
    <cfRule type="cellIs" dxfId="7609" priority="158" operator="equal">
      <formula>4</formula>
    </cfRule>
    <cfRule type="cellIs" priority="159" operator="equal">
      <formula>3</formula>
    </cfRule>
  </conditionalFormatting>
  <conditionalFormatting sqref="I4">
    <cfRule type="expression" priority="160">
      <formula>$D$1&lt;I4</formula>
    </cfRule>
    <cfRule type="expression" priority="161">
      <formula>$D$1&gt;I4</formula>
    </cfRule>
  </conditionalFormatting>
  <conditionalFormatting sqref="I5">
    <cfRule type="cellIs" dxfId="7608" priority="162" operator="equal">
      <formula>5</formula>
    </cfRule>
    <cfRule type="cellIs" dxfId="7607" priority="163" operator="equal">
      <formula>4</formula>
    </cfRule>
    <cfRule type="cellIs" dxfId="7606" priority="164" operator="equal">
      <formula>3</formula>
    </cfRule>
  </conditionalFormatting>
  <conditionalFormatting sqref="I4">
    <cfRule type="expression" dxfId="7605" priority="165">
      <formula>$D$1&lt;I4</formula>
    </cfRule>
    <cfRule type="expression" dxfId="7604" priority="166">
      <formula>$D$1&gt;I4</formula>
    </cfRule>
  </conditionalFormatting>
  <conditionalFormatting sqref="I5">
    <cfRule type="cellIs" dxfId="7603" priority="167" operator="equal">
      <formula>5</formula>
    </cfRule>
    <cfRule type="cellIs" dxfId="7602" priority="168" operator="equal">
      <formula>4</formula>
    </cfRule>
    <cfRule type="cellIs" dxfId="7601" priority="169" operator="equal">
      <formula>3</formula>
    </cfRule>
  </conditionalFormatting>
  <conditionalFormatting sqref="I4">
    <cfRule type="expression" priority="170">
      <formula>$D$1&lt;I4</formula>
    </cfRule>
    <cfRule type="expression" priority="171">
      <formula>$D$1&gt;I4</formula>
    </cfRule>
  </conditionalFormatting>
  <conditionalFormatting sqref="I5">
    <cfRule type="cellIs" priority="172" operator="equal">
      <formula>5</formula>
    </cfRule>
    <cfRule type="cellIs" dxfId="7600" priority="173" operator="equal">
      <formula>4</formula>
    </cfRule>
    <cfRule type="cellIs" dxfId="7599" priority="174" operator="equal">
      <formula>3</formula>
    </cfRule>
  </conditionalFormatting>
  <conditionalFormatting sqref="I4">
    <cfRule type="expression" dxfId="7598" priority="175">
      <formula>$D$1&lt;I4</formula>
    </cfRule>
    <cfRule type="expression" dxfId="7597" priority="176">
      <formula>$D$1&gt;I4</formula>
    </cfRule>
  </conditionalFormatting>
  <conditionalFormatting sqref="I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I4">
    <cfRule type="expression" dxfId="7596" priority="180">
      <formula>$D$1&lt;I4</formula>
    </cfRule>
    <cfRule type="expression" dxfId="7595" priority="181">
      <formula>$D$1&gt;I4</formula>
    </cfRule>
  </conditionalFormatting>
  <conditionalFormatting sqref="J3">
    <cfRule type="expression" dxfId="7594" priority="182">
      <formula>$D$1&lt;J3</formula>
    </cfRule>
    <cfRule type="expression" dxfId="7593" priority="183">
      <formula>$D$1&gt;J3</formula>
    </cfRule>
  </conditionalFormatting>
  <conditionalFormatting sqref="M4">
    <cfRule type="expression" priority="184">
      <formula>$D$1&lt;M4</formula>
    </cfRule>
    <cfRule type="expression" priority="185">
      <formula>$D$1&gt;M4</formula>
    </cfRule>
  </conditionalFormatting>
  <conditionalFormatting sqref="F5">
    <cfRule type="cellIs" priority="186" operator="equal">
      <formula>5</formula>
    </cfRule>
    <cfRule type="cellIs" dxfId="7592" priority="187" operator="equal">
      <formula>4</formula>
    </cfRule>
    <cfRule type="cellIs" dxfId="7591" priority="188" operator="equal">
      <formula>3</formula>
    </cfRule>
  </conditionalFormatting>
  <conditionalFormatting sqref="F3">
    <cfRule type="expression" dxfId="7590" priority="189">
      <formula>$D$1&lt;F3</formula>
    </cfRule>
    <cfRule type="expression" dxfId="7589" priority="190">
      <formula>$D$1&gt;F3</formula>
    </cfRule>
  </conditionalFormatting>
  <conditionalFormatting sqref="F5">
    <cfRule type="cellIs" priority="191" operator="equal">
      <formula>5</formula>
    </cfRule>
    <cfRule type="cellIs" priority="192" operator="equal">
      <formula>4</formula>
    </cfRule>
    <cfRule type="cellIs" priority="193" operator="equal">
      <formula>3</formula>
    </cfRule>
  </conditionalFormatting>
  <conditionalFormatting sqref="F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F5">
    <cfRule type="cellIs" dxfId="7588" priority="197" operator="equal">
      <formula>5</formula>
    </cfRule>
    <cfRule type="cellIs" dxfId="7587" priority="198" operator="equal">
      <formula>4</formula>
    </cfRule>
    <cfRule type="cellIs" dxfId="7586" priority="199" operator="equal">
      <formula>3</formula>
    </cfRule>
  </conditionalFormatting>
  <conditionalFormatting sqref="L5">
    <cfRule type="cellIs" dxfId="7585" priority="200" operator="equal">
      <formula>5</formula>
    </cfRule>
    <cfRule type="cellIs" priority="201" operator="equal">
      <formula>4</formula>
    </cfRule>
    <cfRule type="cellIs" priority="202" operator="equal">
      <formula>3</formula>
    </cfRule>
  </conditionalFormatting>
  <conditionalFormatting sqref="L4">
    <cfRule type="expression" priority="203">
      <formula>$D$1&lt;L4</formula>
    </cfRule>
    <cfRule type="expression" dxfId="7584" priority="204">
      <formula>$D$1&gt;L4</formula>
    </cfRule>
  </conditionalFormatting>
  <conditionalFormatting sqref="L4">
    <cfRule type="expression" dxfId="7583" priority="205">
      <formula>$D$1&lt;L4</formula>
    </cfRule>
    <cfRule type="expression" dxfId="7582" priority="206">
      <formula>$D$1&gt;L4</formula>
    </cfRule>
  </conditionalFormatting>
  <conditionalFormatting sqref="L4">
    <cfRule type="expression" dxfId="7581" priority="207">
      <formula>$D$1&lt;L4</formula>
    </cfRule>
    <cfRule type="expression" dxfId="7580" priority="208">
      <formula>$D$1&gt;L4</formula>
    </cfRule>
  </conditionalFormatting>
  <conditionalFormatting sqref="L4">
    <cfRule type="expression" dxfId="7579" priority="209">
      <formula>$D$1&lt;L4</formula>
    </cfRule>
    <cfRule type="expression" dxfId="7578" priority="210">
      <formula>$D$1&gt;L4</formula>
    </cfRule>
  </conditionalFormatting>
  <conditionalFormatting sqref="L4">
    <cfRule type="expression" dxfId="7577" priority="211">
      <formula>$D$1&lt;L4</formula>
    </cfRule>
    <cfRule type="expression" priority="212">
      <formula>$D$1&gt;L4</formula>
    </cfRule>
  </conditionalFormatting>
  <conditionalFormatting sqref="L5">
    <cfRule type="cellIs" priority="213" operator="equal">
      <formula>5</formula>
    </cfRule>
    <cfRule type="cellIs" priority="214" operator="equal">
      <formula>4</formula>
    </cfRule>
    <cfRule type="cellIs" dxfId="7576" priority="215" operator="equal">
      <formula>3</formula>
    </cfRule>
  </conditionalFormatting>
  <conditionalFormatting sqref="L4">
    <cfRule type="expression" dxfId="7575" priority="216">
      <formula>$D$1&lt;L4</formula>
    </cfRule>
    <cfRule type="expression" dxfId="7574" priority="217">
      <formula>$D$1&gt;L4</formula>
    </cfRule>
  </conditionalFormatting>
  <conditionalFormatting sqref="L5">
    <cfRule type="cellIs" dxfId="7573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L4">
    <cfRule type="expression" priority="221">
      <formula>$D$1&lt;L4</formula>
    </cfRule>
    <cfRule type="expression" dxfId="7572" priority="222">
      <formula>$D$1&gt;L4</formula>
    </cfRule>
  </conditionalFormatting>
  <conditionalFormatting sqref="L5">
    <cfRule type="cellIs" dxfId="7571" priority="223" operator="equal">
      <formula>5</formula>
    </cfRule>
    <cfRule type="cellIs" dxfId="7570" priority="224" operator="equal">
      <formula>4</formula>
    </cfRule>
    <cfRule type="cellIs" dxfId="7569" priority="225" operator="equal">
      <formula>3</formula>
    </cfRule>
  </conditionalFormatting>
  <conditionalFormatting sqref="L4">
    <cfRule type="expression" dxfId="7568" priority="226">
      <formula>$D$1&lt;L4</formula>
    </cfRule>
    <cfRule type="expression" dxfId="7567" priority="227">
      <formula>$D$1&gt;L4</formula>
    </cfRule>
  </conditionalFormatting>
  <conditionalFormatting sqref="L4">
    <cfRule type="expression" dxfId="7566" priority="228">
      <formula>$D$1&lt;L4</formula>
    </cfRule>
    <cfRule type="expression" dxfId="7565" priority="229">
      <formula>$D$1&gt;L4</formula>
    </cfRule>
  </conditionalFormatting>
  <conditionalFormatting sqref="L4">
    <cfRule type="expression" dxfId="7564" priority="230">
      <formula>$D$1&lt;L4</formula>
    </cfRule>
    <cfRule type="expression" priority="231">
      <formula>$D$1&gt;L4</formula>
    </cfRule>
  </conditionalFormatting>
  <conditionalFormatting sqref="L4">
    <cfRule type="expression" priority="232">
      <formula>$D$1&lt;L4</formula>
    </cfRule>
    <cfRule type="expression" priority="233">
      <formula>$D$1&gt;L4</formula>
    </cfRule>
  </conditionalFormatting>
  <conditionalFormatting sqref="L4">
    <cfRule type="expression" priority="234">
      <formula>$D$1&lt;L4</formula>
    </cfRule>
    <cfRule type="expression" dxfId="7563" priority="235">
      <formula>$D$1&gt;L4</formula>
    </cfRule>
  </conditionalFormatting>
  <conditionalFormatting sqref="L4">
    <cfRule type="expression" dxfId="7562" priority="236">
      <formula>$D$1&lt;L4</formula>
    </cfRule>
    <cfRule type="expression" dxfId="7561" priority="237">
      <formula>$D$1&gt;L4</formula>
    </cfRule>
  </conditionalFormatting>
  <conditionalFormatting sqref="L4">
    <cfRule type="expression" dxfId="7560" priority="238">
      <formula>$D$1&lt;L4</formula>
    </cfRule>
    <cfRule type="expression" dxfId="7559" priority="239">
      <formula>$D$1&gt;L4</formula>
    </cfRule>
  </conditionalFormatting>
  <conditionalFormatting sqref="L4">
    <cfRule type="expression" dxfId="7558" priority="240">
      <formula>$D$1&lt;L4</formula>
    </cfRule>
    <cfRule type="expression" dxfId="7557" priority="241">
      <formula>$D$1&gt;L4</formula>
    </cfRule>
  </conditionalFormatting>
  <conditionalFormatting sqref="L4">
    <cfRule type="expression" dxfId="7556" priority="242">
      <formula>$D$1&lt;L4</formula>
    </cfRule>
    <cfRule type="expression" dxfId="7555" priority="243">
      <formula>$D$1&gt;L4</formula>
    </cfRule>
  </conditionalFormatting>
  <conditionalFormatting sqref="L4">
    <cfRule type="expression" priority="244">
      <formula>$D$1&lt;L4</formula>
    </cfRule>
    <cfRule type="expression" priority="245">
      <formula>$D$1&gt;L4</formula>
    </cfRule>
  </conditionalFormatting>
  <conditionalFormatting sqref="L4">
    <cfRule type="expression" priority="246">
      <formula>$D$1&lt;L4</formula>
    </cfRule>
    <cfRule type="expression" dxfId="7554" priority="247">
      <formula>$D$1&gt;L4</formula>
    </cfRule>
  </conditionalFormatting>
  <conditionalFormatting sqref="L4">
    <cfRule type="expression" dxfId="7553" priority="248">
      <formula>$D$1&lt;L4</formula>
    </cfRule>
    <cfRule type="expression" dxfId="7552" priority="249">
      <formula>$D$1&gt;L4</formula>
    </cfRule>
  </conditionalFormatting>
  <conditionalFormatting sqref="L4">
    <cfRule type="expression" dxfId="7551" priority="250">
      <formula>$D$1&lt;L4</formula>
    </cfRule>
    <cfRule type="expression" dxfId="7550" priority="251">
      <formula>$D$1&gt;L4</formula>
    </cfRule>
  </conditionalFormatting>
  <conditionalFormatting sqref="L4">
    <cfRule type="expression" dxfId="7549" priority="252">
      <formula>$D$1&lt;L4</formula>
    </cfRule>
    <cfRule type="expression" dxfId="7548" priority="253">
      <formula>$D$1&gt;L4</formula>
    </cfRule>
  </conditionalFormatting>
  <conditionalFormatting sqref="L4">
    <cfRule type="expression" dxfId="7547" priority="254">
      <formula>$D$1&lt;L4</formula>
    </cfRule>
    <cfRule type="expression" dxfId="7546" priority="255">
      <formula>$D$1&gt;L4</formula>
    </cfRule>
  </conditionalFormatting>
  <conditionalFormatting sqref="L4">
    <cfRule type="expression" priority="256">
      <formula>$D$1&lt;L4</formula>
    </cfRule>
    <cfRule type="expression" priority="257">
      <formula>$D$1&gt;L4</formula>
    </cfRule>
  </conditionalFormatting>
  <conditionalFormatting sqref="L4">
    <cfRule type="expression" priority="258">
      <formula>$D$1&lt;L4</formula>
    </cfRule>
    <cfRule type="expression" dxfId="7545" priority="259">
      <formula>$D$1&gt;L4</formula>
    </cfRule>
  </conditionalFormatting>
  <conditionalFormatting sqref="L4">
    <cfRule type="expression" dxfId="7544" priority="260">
      <formula>$D$1&lt;L4</formula>
    </cfRule>
    <cfRule type="expression" priority="261">
      <formula>$D$1&gt;L4</formula>
    </cfRule>
  </conditionalFormatting>
  <conditionalFormatting sqref="G3">
    <cfRule type="expression" priority="262">
      <formula>$D$1&lt;G3</formula>
    </cfRule>
    <cfRule type="expression" priority="263">
      <formula>$D$1&gt;G3</formula>
    </cfRule>
  </conditionalFormatting>
  <conditionalFormatting sqref="G3">
    <cfRule type="expression" priority="264">
      <formula>$D$1&lt;G3</formula>
    </cfRule>
    <cfRule type="expression" priority="265">
      <formula>$D$1&gt;G3</formula>
    </cfRule>
  </conditionalFormatting>
  <conditionalFormatting sqref="G3">
    <cfRule type="expression" priority="266">
      <formula>$D$1&lt;G3</formula>
    </cfRule>
    <cfRule type="expression" dxfId="7543" priority="267">
      <formula>$D$1&gt;G3</formula>
    </cfRule>
  </conditionalFormatting>
  <conditionalFormatting sqref="F4">
    <cfRule type="expression" dxfId="7542" priority="268">
      <formula>$D$1&lt;F4</formula>
    </cfRule>
    <cfRule type="expression" dxfId="7541" priority="269">
      <formula>$D$1&gt;F4</formula>
    </cfRule>
  </conditionalFormatting>
  <conditionalFormatting sqref="F4">
    <cfRule type="expression" dxfId="7540" priority="270">
      <formula>$D$1&lt;F4</formula>
    </cfRule>
    <cfRule type="expression" dxfId="7539" priority="271">
      <formula>$D$1&gt;F4</formula>
    </cfRule>
  </conditionalFormatting>
  <conditionalFormatting sqref="F4">
    <cfRule type="expression" dxfId="7538" priority="272">
      <formula>$D$1&lt;F4</formula>
    </cfRule>
    <cfRule type="expression" priority="273">
      <formula>$D$1&gt;F4</formula>
    </cfRule>
  </conditionalFormatting>
  <conditionalFormatting sqref="F4">
    <cfRule type="expression" priority="274">
      <formula>$D$1&lt;F4</formula>
    </cfRule>
    <cfRule type="expression" priority="275">
      <formula>$D$1&gt;F4</formula>
    </cfRule>
  </conditionalFormatting>
  <conditionalFormatting sqref="F4">
    <cfRule type="expression" dxfId="7537" priority="276">
      <formula>$D$1&lt;F4</formula>
    </cfRule>
    <cfRule type="expression" dxfId="7536" priority="277">
      <formula>$D$1&gt;F4</formula>
    </cfRule>
  </conditionalFormatting>
  <conditionalFormatting sqref="F4">
    <cfRule type="expression" priority="278">
      <formula>$D$1&lt;F4</formula>
    </cfRule>
    <cfRule type="expression" priority="279">
      <formula>$D$1&gt;F4</formula>
    </cfRule>
  </conditionalFormatting>
  <conditionalFormatting sqref="F4">
    <cfRule type="expression" priority="280">
      <formula>$D$1&lt;F4</formula>
    </cfRule>
    <cfRule type="expression" dxfId="7535" priority="281">
      <formula>$D$1&gt;F4</formula>
    </cfRule>
  </conditionalFormatting>
  <conditionalFormatting sqref="F4">
    <cfRule type="expression" dxfId="7534" priority="282">
      <formula>$D$1&lt;F4</formula>
    </cfRule>
    <cfRule type="expression" priority="283">
      <formula>$D$1&gt;F4</formula>
    </cfRule>
  </conditionalFormatting>
  <conditionalFormatting sqref="F4">
    <cfRule type="expression" priority="284">
      <formula>$D$1&lt;F4</formula>
    </cfRule>
    <cfRule type="expression" priority="285">
      <formula>$D$1&gt;F4</formula>
    </cfRule>
  </conditionalFormatting>
  <conditionalFormatting sqref="F4">
    <cfRule type="expression" dxfId="7533" priority="286">
      <formula>$D$1&lt;F4</formula>
    </cfRule>
    <cfRule type="expression" dxfId="7532" priority="287">
      <formula>$D$1&gt;F4</formula>
    </cfRule>
  </conditionalFormatting>
  <conditionalFormatting sqref="F4">
    <cfRule type="expression" dxfId="7531" priority="288">
      <formula>$D$1&lt;F4</formula>
    </cfRule>
    <cfRule type="expression" dxfId="7530" priority="289">
      <formula>$D$1&gt;F4</formula>
    </cfRule>
  </conditionalFormatting>
  <conditionalFormatting sqref="F4">
    <cfRule type="expression" dxfId="7529" priority="290">
      <formula>$D$1&lt;F4</formula>
    </cfRule>
    <cfRule type="expression" dxfId="7528" priority="291">
      <formula>$D$1&gt;F4</formula>
    </cfRule>
  </conditionalFormatting>
  <conditionalFormatting sqref="F4">
    <cfRule type="expression" priority="292">
      <formula>$D$1&lt;F4</formula>
    </cfRule>
    <cfRule type="expression" priority="293">
      <formula>$D$1&gt;F4</formula>
    </cfRule>
  </conditionalFormatting>
  <conditionalFormatting sqref="F4">
    <cfRule type="expression" priority="294">
      <formula>$D$1&lt;F4</formula>
    </cfRule>
    <cfRule type="expression" dxfId="7527" priority="295">
      <formula>$D$1&gt;F4</formula>
    </cfRule>
  </conditionalFormatting>
  <conditionalFormatting sqref="F4">
    <cfRule type="expression" dxfId="7526" priority="296">
      <formula>$D$1&lt;F4</formula>
    </cfRule>
    <cfRule type="expression" dxfId="7525" priority="297">
      <formula>$D$1&gt;F4</formula>
    </cfRule>
  </conditionalFormatting>
  <conditionalFormatting sqref="F4">
    <cfRule type="expression" dxfId="7524" priority="298">
      <formula>$D$1&lt;F4</formula>
    </cfRule>
    <cfRule type="expression" dxfId="7523" priority="299">
      <formula>$D$1&gt;F4</formula>
    </cfRule>
  </conditionalFormatting>
  <conditionalFormatting sqref="F4">
    <cfRule type="expression" dxfId="7522" priority="300">
      <formula>$D$1&lt;F4</formula>
    </cfRule>
    <cfRule type="expression" dxfId="7521" priority="301">
      <formula>$D$1&gt;F4</formula>
    </cfRule>
  </conditionalFormatting>
  <conditionalFormatting sqref="F4">
    <cfRule type="expression" dxfId="7520" priority="302">
      <formula>$D$1&lt;F4</formula>
    </cfRule>
    <cfRule type="expression" dxfId="7519" priority="303">
      <formula>$D$1&gt;F4</formula>
    </cfRule>
  </conditionalFormatting>
  <conditionalFormatting sqref="F4">
    <cfRule type="expression" priority="304">
      <formula>$D$1&lt;F4</formula>
    </cfRule>
    <cfRule type="expression" priority="305">
      <formula>$D$1&gt;F4</formula>
    </cfRule>
  </conditionalFormatting>
  <conditionalFormatting sqref="F4">
    <cfRule type="expression" priority="306">
      <formula>$D$1&lt;F4</formula>
    </cfRule>
    <cfRule type="expression" dxfId="7518" priority="307">
      <formula>$D$1&gt;F4</formula>
    </cfRule>
  </conditionalFormatting>
  <conditionalFormatting sqref="H4">
    <cfRule type="expression" dxfId="7517" priority="308">
      <formula>$D$1&lt;H4</formula>
    </cfRule>
    <cfRule type="expression" priority="309">
      <formula>$D$1&gt;H4</formula>
    </cfRule>
  </conditionalFormatting>
  <conditionalFormatting sqref="H4">
    <cfRule type="expression" priority="310">
      <formula>$D$1&lt;H4</formula>
    </cfRule>
    <cfRule type="expression" priority="311">
      <formula>$D$1&gt;H4</formula>
    </cfRule>
  </conditionalFormatting>
  <conditionalFormatting sqref="H4">
    <cfRule type="expression" priority="312">
      <formula>$D$1&lt;H4</formula>
    </cfRule>
    <cfRule type="expression" priority="313">
      <formula>$D$1&gt;H4</formula>
    </cfRule>
  </conditionalFormatting>
  <conditionalFormatting sqref="H5">
    <cfRule type="cellIs" priority="314" operator="equal">
      <formula>5</formula>
    </cfRule>
    <cfRule type="cellIs" dxfId="7516" priority="315" operator="equal">
      <formula>4</formula>
    </cfRule>
    <cfRule type="cellIs" dxfId="7515" priority="316" operator="equal">
      <formula>3</formula>
    </cfRule>
  </conditionalFormatting>
  <conditionalFormatting sqref="H4">
    <cfRule type="expression" dxfId="7514" priority="317">
      <formula>$D$1&lt;H4</formula>
    </cfRule>
    <cfRule type="expression" dxfId="7513" priority="318">
      <formula>$D$1&gt;H4</formula>
    </cfRule>
  </conditionalFormatting>
  <conditionalFormatting sqref="K3:L3">
    <cfRule type="expression" dxfId="7512" priority="319">
      <formula>$D$1&lt;K3</formula>
    </cfRule>
    <cfRule type="expression" dxfId="7511" priority="320">
      <formula>$D$1&gt;K3</formula>
    </cfRule>
  </conditionalFormatting>
  <conditionalFormatting sqref="I5">
    <cfRule type="cellIs" priority="321" operator="equal">
      <formula>5</formula>
    </cfRule>
    <cfRule type="cellIs" priority="322" operator="equal">
      <formula>4</formula>
    </cfRule>
    <cfRule type="cellIs" priority="323" operator="equal">
      <formula>3</formula>
    </cfRule>
  </conditionalFormatting>
  <conditionalFormatting sqref="K3:L3">
    <cfRule type="expression" dxfId="7510" priority="324">
      <formula>$D$1&lt;K3</formula>
    </cfRule>
    <cfRule type="expression" dxfId="7509" priority="325">
      <formula>$D$1&gt;K3</formula>
    </cfRule>
  </conditionalFormatting>
  <conditionalFormatting sqref="P5">
    <cfRule type="cellIs" priority="326" operator="equal">
      <formula>5</formula>
    </cfRule>
    <cfRule type="cellIs" priority="327" operator="equal">
      <formula>4</formula>
    </cfRule>
    <cfRule type="cellIs" priority="328" operator="equal">
      <formula>3</formula>
    </cfRule>
  </conditionalFormatting>
  <conditionalFormatting sqref="P4">
    <cfRule type="expression" dxfId="7508" priority="329">
      <formula>$D$1&lt;P4</formula>
    </cfRule>
    <cfRule type="expression" dxfId="7507" priority="330">
      <formula>$D$1&gt;P4</formula>
    </cfRule>
  </conditionalFormatting>
  <conditionalFormatting sqref="P5">
    <cfRule type="cellIs" priority="331" operator="equal">
      <formula>5</formula>
    </cfRule>
    <cfRule type="cellIs" priority="332" operator="equal">
      <formula>4</formula>
    </cfRule>
    <cfRule type="cellIs" priority="333" operator="equal">
      <formula>3</formula>
    </cfRule>
  </conditionalFormatting>
  <conditionalFormatting sqref="P4">
    <cfRule type="expression" dxfId="7506" priority="334">
      <formula>$D$1&lt;P4</formula>
    </cfRule>
    <cfRule type="expression" dxfId="7505" priority="335">
      <formula>$D$1&gt;P4</formula>
    </cfRule>
  </conditionalFormatting>
  <conditionalFormatting sqref="P4">
    <cfRule type="expression" dxfId="7504" priority="336">
      <formula>$D$1&lt;P4</formula>
    </cfRule>
    <cfRule type="expression" dxfId="7503" priority="337">
      <formula>$D$1&gt;P4</formula>
    </cfRule>
  </conditionalFormatting>
  <conditionalFormatting sqref="P4">
    <cfRule type="expression" dxfId="7502" priority="338">
      <formula>$D$1&lt;P4</formula>
    </cfRule>
    <cfRule type="expression" dxfId="7501" priority="339">
      <formula>$D$1&gt;P4</formula>
    </cfRule>
  </conditionalFormatting>
  <conditionalFormatting sqref="H5">
    <cfRule type="cellIs" priority="340" operator="equal">
      <formula>5</formula>
    </cfRule>
    <cfRule type="cellIs" priority="341" operator="equal">
      <formula>4</formula>
    </cfRule>
    <cfRule type="cellIs" priority="342" operator="equal">
      <formula>3</formula>
    </cfRule>
  </conditionalFormatting>
  <conditionalFormatting sqref="H3:H4">
    <cfRule type="expression" dxfId="7500" priority="343">
      <formula>$D$1&lt;H3</formula>
    </cfRule>
    <cfRule type="expression" dxfId="7499" priority="344">
      <formula>$D$1&gt;H3</formula>
    </cfRule>
  </conditionalFormatting>
  <conditionalFormatting sqref="H5">
    <cfRule type="cellIs" dxfId="7498" priority="345" operator="equal">
      <formula>5</formula>
    </cfRule>
    <cfRule type="cellIs" dxfId="7497" priority="346" operator="equal">
      <formula>4</formula>
    </cfRule>
    <cfRule type="cellIs" priority="347" operator="equal">
      <formula>3</formula>
    </cfRule>
  </conditionalFormatting>
  <conditionalFormatting sqref="H3:H4">
    <cfRule type="expression" priority="348">
      <formula>$D$1&lt;H3</formula>
    </cfRule>
    <cfRule type="expression" priority="349">
      <formula>$D$1&gt;H3</formula>
    </cfRule>
  </conditionalFormatting>
  <conditionalFormatting sqref="H5">
    <cfRule type="cellIs" dxfId="7496" priority="350" operator="equal">
      <formula>5</formula>
    </cfRule>
    <cfRule type="cellIs" dxfId="7495" priority="351" operator="equal">
      <formula>4</formula>
    </cfRule>
    <cfRule type="cellIs" priority="352" operator="equal">
      <formula>3</formula>
    </cfRule>
  </conditionalFormatting>
  <conditionalFormatting sqref="H4">
    <cfRule type="expression" priority="353">
      <formula>$D$1&lt;H4</formula>
    </cfRule>
    <cfRule type="expression" priority="354">
      <formula>$D$1&gt;H4</formula>
    </cfRule>
  </conditionalFormatting>
  <conditionalFormatting sqref="H4">
    <cfRule type="expression" priority="355">
      <formula>$D$1&lt;H4</formula>
    </cfRule>
    <cfRule type="expression" priority="356">
      <formula>$D$1&gt;H4</formula>
    </cfRule>
  </conditionalFormatting>
  <conditionalFormatting sqref="H4">
    <cfRule type="expression" priority="357">
      <formula>$D$1&lt;H4</formula>
    </cfRule>
    <cfRule type="expression" dxfId="7494" priority="358">
      <formula>$D$1&gt;H4</formula>
    </cfRule>
  </conditionalFormatting>
  <conditionalFormatting sqref="H4">
    <cfRule type="expression" dxfId="7493" priority="359">
      <formula>$D$1&lt;H4</formula>
    </cfRule>
    <cfRule type="expression" dxfId="7492" priority="360">
      <formula>$D$1&gt;H4</formula>
    </cfRule>
  </conditionalFormatting>
  <conditionalFormatting sqref="H4">
    <cfRule type="expression" dxfId="7491" priority="361">
      <formula>$D$1&lt;H4</formula>
    </cfRule>
    <cfRule type="expression" dxfId="7490" priority="362">
      <formula>$D$1&gt;H4</formula>
    </cfRule>
  </conditionalFormatting>
  <conditionalFormatting sqref="H4">
    <cfRule type="expression" dxfId="7489" priority="363">
      <formula>$D$1&lt;H4</formula>
    </cfRule>
    <cfRule type="expression" dxfId="7488" priority="364">
      <formula>$D$1&gt;H4</formula>
    </cfRule>
  </conditionalFormatting>
  <conditionalFormatting sqref="H4">
    <cfRule type="expression" dxfId="7487" priority="365">
      <formula>$D$1&lt;H4</formula>
    </cfRule>
    <cfRule type="expression" dxfId="7486" priority="366">
      <formula>$D$1&gt;H4</formula>
    </cfRule>
  </conditionalFormatting>
  <conditionalFormatting sqref="H4">
    <cfRule type="expression" dxfId="7485" priority="367">
      <formula>$D$1&lt;H4</formula>
    </cfRule>
    <cfRule type="expression" dxfId="7484" priority="368">
      <formula>$D$1&gt;H4</formula>
    </cfRule>
  </conditionalFormatting>
  <conditionalFormatting sqref="H4">
    <cfRule type="expression" dxfId="7483" priority="369">
      <formula>$D$1&lt;H4</formula>
    </cfRule>
    <cfRule type="expression" dxfId="7482" priority="370">
      <formula>$D$1&gt;H4</formula>
    </cfRule>
  </conditionalFormatting>
  <conditionalFormatting sqref="H5">
    <cfRule type="cellIs" dxfId="7481" priority="371" operator="equal">
      <formula>5</formula>
    </cfRule>
    <cfRule type="cellIs" priority="372" operator="equal">
      <formula>4</formula>
    </cfRule>
    <cfRule type="cellIs" priority="373" operator="equal">
      <formula>3</formula>
    </cfRule>
  </conditionalFormatting>
  <conditionalFormatting sqref="H3:H4">
    <cfRule type="expression" priority="374">
      <formula>$D$1&lt;H3</formula>
    </cfRule>
    <cfRule type="expression" dxfId="7480" priority="375">
      <formula>$D$1&gt;H3</formula>
    </cfRule>
  </conditionalFormatting>
  <conditionalFormatting sqref="H5">
    <cfRule type="cellIs" dxfId="7479" priority="376" operator="equal">
      <formula>5</formula>
    </cfRule>
    <cfRule type="cellIs" dxfId="7478" priority="377" operator="equal">
      <formula>4</formula>
    </cfRule>
    <cfRule type="cellIs" dxfId="7477" priority="378" operator="equal">
      <formula>3</formula>
    </cfRule>
  </conditionalFormatting>
  <conditionalFormatting sqref="H4">
    <cfRule type="expression" dxfId="7476" priority="379">
      <formula>$D$1&lt;H4</formula>
    </cfRule>
    <cfRule type="expression" dxfId="7475" priority="380">
      <formula>$D$1&gt;H4</formula>
    </cfRule>
  </conditionalFormatting>
  <conditionalFormatting sqref="H5">
    <cfRule type="cellIs" dxfId="7474" priority="381" operator="equal">
      <formula>5</formula>
    </cfRule>
    <cfRule type="cellIs" dxfId="7473" priority="382" operator="equal">
      <formula>4</formula>
    </cfRule>
    <cfRule type="cellIs" dxfId="7472" priority="383" operator="equal">
      <formula>3</formula>
    </cfRule>
  </conditionalFormatting>
  <conditionalFormatting sqref="H4">
    <cfRule type="expression" dxfId="7471" priority="384">
      <formula>$D$1&lt;H4</formula>
    </cfRule>
    <cfRule type="expression" dxfId="7470" priority="385">
      <formula>$D$1&gt;H4</formula>
    </cfRule>
  </conditionalFormatting>
  <conditionalFormatting sqref="H4">
    <cfRule type="expression" dxfId="7469" priority="386">
      <formula>$D$1&lt;H4</formula>
    </cfRule>
    <cfRule type="expression" priority="387">
      <formula>$D$1&gt;H4</formula>
    </cfRule>
  </conditionalFormatting>
  <conditionalFormatting sqref="H4">
    <cfRule type="expression" priority="388">
      <formula>$D$1&lt;H4</formula>
    </cfRule>
    <cfRule type="expression" priority="389">
      <formula>$D$1&gt;H4</formula>
    </cfRule>
  </conditionalFormatting>
  <conditionalFormatting sqref="H4">
    <cfRule type="expression" priority="390">
      <formula>$D$1&lt;H4</formula>
    </cfRule>
    <cfRule type="expression" priority="391">
      <formula>$D$1&gt;H4</formula>
    </cfRule>
  </conditionalFormatting>
  <conditionalFormatting sqref="H4">
    <cfRule type="expression" dxfId="7468" priority="392">
      <formula>$D$1&lt;H4</formula>
    </cfRule>
    <cfRule type="expression" dxfId="7467" priority="393">
      <formula>$D$1&gt;H4</formula>
    </cfRule>
  </conditionalFormatting>
  <conditionalFormatting sqref="H4">
    <cfRule type="expression" dxfId="7466" priority="394">
      <formula>$D$1&lt;H4</formula>
    </cfRule>
    <cfRule type="expression" dxfId="7465" priority="395">
      <formula>$D$1&gt;H4</formula>
    </cfRule>
  </conditionalFormatting>
  <conditionalFormatting sqref="H4">
    <cfRule type="expression" dxfId="7464" priority="396">
      <formula>$D$1&lt;H4</formula>
    </cfRule>
    <cfRule type="expression" dxfId="7463" priority="397">
      <formula>$D$1&gt;H4</formula>
    </cfRule>
  </conditionalFormatting>
  <conditionalFormatting sqref="H4">
    <cfRule type="expression" dxfId="7462" priority="398">
      <formula>$D$1&lt;H4</formula>
    </cfRule>
    <cfRule type="expression" dxfId="7461" priority="399">
      <formula>$D$1&gt;H4</formula>
    </cfRule>
  </conditionalFormatting>
  <conditionalFormatting sqref="H4">
    <cfRule type="expression" dxfId="7460" priority="400">
      <formula>$D$1&lt;H4</formula>
    </cfRule>
    <cfRule type="expression" priority="401">
      <formula>$D$1&gt;H4</formula>
    </cfRule>
  </conditionalFormatting>
  <conditionalFormatting sqref="H4">
    <cfRule type="expression" priority="402">
      <formula>$D$1&lt;H4</formula>
    </cfRule>
    <cfRule type="expression" priority="403">
      <formula>$D$1&gt;H4</formula>
    </cfRule>
  </conditionalFormatting>
  <conditionalFormatting sqref="G5">
    <cfRule type="cellIs" dxfId="7459" priority="404" operator="equal">
      <formula>5</formula>
    </cfRule>
    <cfRule type="cellIs" dxfId="7458" priority="405" operator="equal">
      <formula>4</formula>
    </cfRule>
    <cfRule type="cellIs" priority="406" operator="equal">
      <formula>3</formula>
    </cfRule>
  </conditionalFormatting>
  <conditionalFormatting sqref="G5">
    <cfRule type="cellIs" priority="407" operator="equal">
      <formula>5</formula>
    </cfRule>
    <cfRule type="cellIs" priority="408" operator="equal">
      <formula>4</formula>
    </cfRule>
    <cfRule type="cellIs" priority="409" operator="equal">
      <formula>3</formula>
    </cfRule>
  </conditionalFormatting>
  <conditionalFormatting sqref="G4">
    <cfRule type="expression" priority="410">
      <formula>$D$1&lt;G4</formula>
    </cfRule>
    <cfRule type="expression" priority="411">
      <formula>$D$1&gt;G4</formula>
    </cfRule>
  </conditionalFormatting>
  <conditionalFormatting sqref="G4">
    <cfRule type="expression" dxfId="7457" priority="412">
      <formula>$D$1&lt;G4</formula>
    </cfRule>
    <cfRule type="expression" dxfId="7456" priority="413">
      <formula>$D$1&gt;G4</formula>
    </cfRule>
  </conditionalFormatting>
  <conditionalFormatting sqref="G5">
    <cfRule type="cellIs" dxfId="7455" priority="414" operator="equal">
      <formula>5</formula>
    </cfRule>
    <cfRule type="cellIs" dxfId="7454" priority="415" operator="equal">
      <formula>4</formula>
    </cfRule>
    <cfRule type="cellIs" dxfId="7453" priority="416" operator="equal">
      <formula>3</formula>
    </cfRule>
  </conditionalFormatting>
  <conditionalFormatting sqref="G4">
    <cfRule type="expression" dxfId="7452" priority="417">
      <formula>$D$1&lt;G4</formula>
    </cfRule>
    <cfRule type="expression" priority="418">
      <formula>$D$1&gt;G4</formula>
    </cfRule>
  </conditionalFormatting>
  <conditionalFormatting sqref="G5">
    <cfRule type="cellIs" priority="419" operator="equal">
      <formula>5</formula>
    </cfRule>
    <cfRule type="cellIs" priority="420" operator="equal">
      <formula>4</formula>
    </cfRule>
    <cfRule type="cellIs" dxfId="7451" priority="421" operator="equal">
      <formula>3</formula>
    </cfRule>
  </conditionalFormatting>
  <conditionalFormatting sqref="G4">
    <cfRule type="expression" dxfId="7450" priority="422">
      <formula>$D$1&lt;G4</formula>
    </cfRule>
    <cfRule type="expression" priority="423">
      <formula>$D$1&gt;G4</formula>
    </cfRule>
  </conditionalFormatting>
  <conditionalFormatting sqref="G4">
    <cfRule type="expression" priority="424">
      <formula>$D$1&lt;G4</formula>
    </cfRule>
    <cfRule type="expression" priority="425">
      <formula>$D$1&gt;G4</formula>
    </cfRule>
  </conditionalFormatting>
  <conditionalFormatting sqref="G4">
    <cfRule type="expression" dxfId="7449" priority="426">
      <formula>$D$1&lt;G4</formula>
    </cfRule>
    <cfRule type="expression" dxfId="7448" priority="427">
      <formula>$D$1&gt;G4</formula>
    </cfRule>
  </conditionalFormatting>
  <conditionalFormatting sqref="G4">
    <cfRule type="expression" priority="428">
      <formula>$D$1&lt;G4</formula>
    </cfRule>
    <cfRule type="expression" priority="429">
      <formula>$D$1&gt;G4</formula>
    </cfRule>
  </conditionalFormatting>
  <conditionalFormatting sqref="G4">
    <cfRule type="expression" priority="430">
      <formula>$D$1&lt;G4</formula>
    </cfRule>
    <cfRule type="expression" dxfId="7447" priority="431">
      <formula>$D$1&gt;G4</formula>
    </cfRule>
  </conditionalFormatting>
  <conditionalFormatting sqref="G4">
    <cfRule type="expression" dxfId="7446" priority="432">
      <formula>$D$1&lt;G4</formula>
    </cfRule>
    <cfRule type="expression" dxfId="7445" priority="433">
      <formula>$D$1&gt;G4</formula>
    </cfRule>
  </conditionalFormatting>
  <conditionalFormatting sqref="G4">
    <cfRule type="expression" dxfId="7444" priority="434">
      <formula>$D$1&lt;G4</formula>
    </cfRule>
    <cfRule type="expression" dxfId="7443" priority="435">
      <formula>$D$1&gt;G4</formula>
    </cfRule>
  </conditionalFormatting>
  <conditionalFormatting sqref="G4">
    <cfRule type="expression" dxfId="7442" priority="436">
      <formula>$D$1&lt;G4</formula>
    </cfRule>
    <cfRule type="expression" priority="437">
      <formula>$D$1&gt;G4</formula>
    </cfRule>
  </conditionalFormatting>
  <conditionalFormatting sqref="G4">
    <cfRule type="expression" priority="438">
      <formula>$D$1&lt;G4</formula>
    </cfRule>
    <cfRule type="expression" priority="439">
      <formula>$D$1&gt;G4</formula>
    </cfRule>
  </conditionalFormatting>
  <conditionalFormatting sqref="G4">
    <cfRule type="expression" dxfId="7441" priority="440">
      <formula>$D$1&lt;G4</formula>
    </cfRule>
    <cfRule type="expression" dxfId="7440" priority="441">
      <formula>$D$1&gt;G4</formula>
    </cfRule>
  </conditionalFormatting>
  <conditionalFormatting sqref="G4">
    <cfRule type="expression" dxfId="7439" priority="442">
      <formula>$D$1&lt;G4</formula>
    </cfRule>
    <cfRule type="expression" dxfId="7438" priority="443">
      <formula>$D$1&gt;G4</formula>
    </cfRule>
  </conditionalFormatting>
  <conditionalFormatting sqref="I3">
    <cfRule type="expression" priority="444">
      <formula>$D$1&lt;I3</formula>
    </cfRule>
    <cfRule type="expression" priority="445">
      <formula>$D$1&gt;I3</formula>
    </cfRule>
  </conditionalFormatting>
  <conditionalFormatting sqref="K3:L3">
    <cfRule type="expression" priority="446">
      <formula>$D$1&lt;K3</formula>
    </cfRule>
    <cfRule type="expression" dxfId="7437" priority="447">
      <formula>$D$1&gt;K3</formula>
    </cfRule>
  </conditionalFormatting>
  <conditionalFormatting sqref="I4">
    <cfRule type="expression" dxfId="7436" priority="448">
      <formula>$D$1&lt;I4</formula>
    </cfRule>
    <cfRule type="expression" priority="449">
      <formula>$D$1&gt;I4</formula>
    </cfRule>
  </conditionalFormatting>
  <conditionalFormatting sqref="I4">
    <cfRule type="expression" priority="450">
      <formula>$D$1&lt;I4</formula>
    </cfRule>
    <cfRule type="expression" priority="451">
      <formula>$D$1&gt;I4</formula>
    </cfRule>
  </conditionalFormatting>
  <conditionalFormatting sqref="I4">
    <cfRule type="expression" priority="452">
      <formula>$D$1&lt;I4</formula>
    </cfRule>
    <cfRule type="expression" priority="453">
      <formula>$D$1&gt;I4</formula>
    </cfRule>
  </conditionalFormatting>
  <conditionalFormatting sqref="H5">
    <cfRule type="cellIs" priority="454" operator="equal">
      <formula>5</formula>
    </cfRule>
    <cfRule type="cellIs" dxfId="7435" priority="455" operator="equal">
      <formula>4</formula>
    </cfRule>
    <cfRule type="cellIs" dxfId="7434" priority="456" operator="equal">
      <formula>3</formula>
    </cfRule>
  </conditionalFormatting>
  <conditionalFormatting sqref="H4">
    <cfRule type="expression" dxfId="7433" priority="457">
      <formula>$D$1&lt;H4</formula>
    </cfRule>
    <cfRule type="expression" dxfId="7432" priority="458">
      <formula>$D$1&gt;H4</formula>
    </cfRule>
  </conditionalFormatting>
  <conditionalFormatting sqref="H5">
    <cfRule type="cellIs" dxfId="7431" priority="459" operator="equal">
      <formula>5</formula>
    </cfRule>
    <cfRule type="cellIs" dxfId="7430" priority="460" operator="equal">
      <formula>4</formula>
    </cfRule>
    <cfRule type="cellIs" dxfId="7429" priority="461" operator="equal">
      <formula>3</formula>
    </cfRule>
  </conditionalFormatting>
  <conditionalFormatting sqref="H4">
    <cfRule type="expression" dxfId="7428" priority="462">
      <formula>$D$1&lt;H4</formula>
    </cfRule>
    <cfRule type="expression" dxfId="7427" priority="463">
      <formula>$D$1&gt;H4</formula>
    </cfRule>
  </conditionalFormatting>
  <conditionalFormatting sqref="H5">
    <cfRule type="cellIs" dxfId="7426" priority="464" operator="equal">
      <formula>5</formula>
    </cfRule>
    <cfRule type="cellIs" dxfId="7425" priority="465" operator="equal">
      <formula>4</formula>
    </cfRule>
    <cfRule type="cellIs" dxfId="7424" priority="466" operator="equal">
      <formula>3</formula>
    </cfRule>
  </conditionalFormatting>
  <conditionalFormatting sqref="H4">
    <cfRule type="expression" dxfId="7423" priority="467">
      <formula>$D$1&lt;H4</formula>
    </cfRule>
    <cfRule type="expression" dxfId="7422" priority="468">
      <formula>$D$1&gt;H4</formula>
    </cfRule>
  </conditionalFormatting>
  <conditionalFormatting sqref="H5">
    <cfRule type="cellIs" priority="469" operator="equal">
      <formula>5</formula>
    </cfRule>
    <cfRule type="cellIs" priority="470" operator="equal">
      <formula>4</formula>
    </cfRule>
    <cfRule type="cellIs" priority="471" operator="equal">
      <formula>3</formula>
    </cfRule>
  </conditionalFormatting>
  <conditionalFormatting sqref="H4">
    <cfRule type="expression" dxfId="7421" priority="472">
      <formula>$D$1&lt;H4</formula>
    </cfRule>
    <cfRule type="expression" dxfId="7420" priority="473">
      <formula>$D$1&gt;H4</formula>
    </cfRule>
  </conditionalFormatting>
  <conditionalFormatting sqref="H5">
    <cfRule type="cellIs" dxfId="7419" priority="474" operator="equal">
      <formula>5</formula>
    </cfRule>
    <cfRule type="cellIs" dxfId="7418" priority="475" operator="equal">
      <formula>4</formula>
    </cfRule>
    <cfRule type="cellIs" priority="476" operator="equal">
      <formula>3</formula>
    </cfRule>
  </conditionalFormatting>
  <conditionalFormatting sqref="H4">
    <cfRule type="expression" priority="477">
      <formula>$D$1&lt;H4</formula>
    </cfRule>
    <cfRule type="expression" priority="478">
      <formula>$D$1&gt;H4</formula>
    </cfRule>
  </conditionalFormatting>
  <conditionalFormatting sqref="I4">
    <cfRule type="expression" dxfId="7417" priority="479">
      <formula>$D$1&lt;I4</formula>
    </cfRule>
    <cfRule type="expression" dxfId="7416" priority="480">
      <formula>$D$1&gt;I4</formula>
    </cfRule>
  </conditionalFormatting>
  <conditionalFormatting sqref="I3">
    <cfRule type="expression" dxfId="7415" priority="481">
      <formula>$D$1&lt;I3</formula>
    </cfRule>
    <cfRule type="expression" dxfId="7414" priority="482">
      <formula>$D$1&gt;I3</formula>
    </cfRule>
  </conditionalFormatting>
  <conditionalFormatting sqref="I4">
    <cfRule type="expression" dxfId="7413" priority="483">
      <formula>$D$1&lt;I4</formula>
    </cfRule>
    <cfRule type="expression" dxfId="7412" priority="484">
      <formula>$D$1&gt;I4</formula>
    </cfRule>
  </conditionalFormatting>
  <conditionalFormatting sqref="I4">
    <cfRule type="expression" dxfId="7411" priority="485">
      <formula>$D$1&lt;I4</formula>
    </cfRule>
    <cfRule type="expression" dxfId="7410" priority="486">
      <formula>$D$1&gt;I4</formula>
    </cfRule>
  </conditionalFormatting>
  <conditionalFormatting sqref="I4">
    <cfRule type="expression" dxfId="7409" priority="487">
      <formula>$D$1&lt;I4</formula>
    </cfRule>
    <cfRule type="expression" priority="488">
      <formula>$D$1&gt;I4</formula>
    </cfRule>
  </conditionalFormatting>
  <conditionalFormatting sqref="I5">
    <cfRule type="cellIs" priority="489" operator="equal">
      <formula>5</formula>
    </cfRule>
    <cfRule type="cellIs" priority="490" operator="equal">
      <formula>4</formula>
    </cfRule>
    <cfRule type="cellIs" dxfId="7408" priority="491" operator="equal">
      <formula>3</formula>
    </cfRule>
  </conditionalFormatting>
  <conditionalFormatting sqref="I4">
    <cfRule type="expression" dxfId="7407" priority="492">
      <formula>$D$1&lt;I4</formula>
    </cfRule>
    <cfRule type="expression" priority="493">
      <formula>$D$1&gt;I4</formula>
    </cfRule>
  </conditionalFormatting>
  <conditionalFormatting sqref="I4">
    <cfRule type="expression" priority="494">
      <formula>$D$1&lt;I4</formula>
    </cfRule>
    <cfRule type="expression" priority="495">
      <formula>$D$1&gt;I4</formula>
    </cfRule>
  </conditionalFormatting>
  <conditionalFormatting sqref="I4">
    <cfRule type="expression" priority="496">
      <formula>$D$1&lt;I4</formula>
    </cfRule>
    <cfRule type="expression" priority="497">
      <formula>$D$1&gt;I4</formula>
    </cfRule>
  </conditionalFormatting>
  <conditionalFormatting sqref="I4">
    <cfRule type="expression" priority="498">
      <formula>$D$1&lt;I4</formula>
    </cfRule>
    <cfRule type="expression" dxfId="7406" priority="499">
      <formula>$D$1&gt;I4</formula>
    </cfRule>
  </conditionalFormatting>
  <conditionalFormatting sqref="I4">
    <cfRule type="expression" dxfId="7405" priority="500">
      <formula>$D$1&lt;I4</formula>
    </cfRule>
    <cfRule type="expression" dxfId="7404" priority="501">
      <formula>$D$1&gt;I4</formula>
    </cfRule>
  </conditionalFormatting>
  <conditionalFormatting sqref="I4">
    <cfRule type="expression" dxfId="7403" priority="502">
      <formula>$D$1&lt;I4</formula>
    </cfRule>
    <cfRule type="expression" dxfId="7402" priority="503">
      <formula>$D$1&gt;I4</formula>
    </cfRule>
  </conditionalFormatting>
  <conditionalFormatting sqref="J3">
    <cfRule type="expression" dxfId="7401" priority="504">
      <formula>$D$1&lt;J3</formula>
    </cfRule>
    <cfRule type="expression" priority="505">
      <formula>$D$1&gt;J3</formula>
    </cfRule>
  </conditionalFormatting>
  <conditionalFormatting sqref="H5">
    <cfRule type="cellIs" priority="506" operator="equal">
      <formula>5</formula>
    </cfRule>
    <cfRule type="cellIs" priority="507" operator="equal">
      <formula>4</formula>
    </cfRule>
    <cfRule type="cellIs" dxfId="7400" priority="508" operator="equal">
      <formula>3</formula>
    </cfRule>
  </conditionalFormatting>
  <conditionalFormatting sqref="I5">
    <cfRule type="cellIs" dxfId="7399" priority="509" operator="equal">
      <formula>5</formula>
    </cfRule>
    <cfRule type="cellIs" priority="510" operator="equal">
      <formula>4</formula>
    </cfRule>
    <cfRule type="cellIs" priority="511" operator="equal">
      <formula>3</formula>
    </cfRule>
  </conditionalFormatting>
  <conditionalFormatting sqref="I4">
    <cfRule type="expression" priority="512">
      <formula>$D$1&lt;I4</formula>
    </cfRule>
    <cfRule type="expression" dxfId="7398" priority="513">
      <formula>$D$1&gt;I4</formula>
    </cfRule>
  </conditionalFormatting>
  <conditionalFormatting sqref="I5">
    <cfRule type="cellIs" dxfId="7397" priority="514" operator="equal">
      <formula>5</formula>
    </cfRule>
    <cfRule type="cellIs" priority="515" operator="equal">
      <formula>4</formula>
    </cfRule>
    <cfRule type="cellIs" priority="516" operator="equal">
      <formula>3</formula>
    </cfRule>
  </conditionalFormatting>
  <conditionalFormatting sqref="I4">
    <cfRule type="expression" priority="517">
      <formula>$D$1&lt;I4</formula>
    </cfRule>
    <cfRule type="expression" dxfId="7396" priority="518">
      <formula>$D$1&gt;I4</formula>
    </cfRule>
  </conditionalFormatting>
  <conditionalFormatting sqref="I5">
    <cfRule type="cellIs" dxfId="7395" priority="519" operator="equal">
      <formula>5</formula>
    </cfRule>
    <cfRule type="cellIs" dxfId="7394" priority="520" operator="equal">
      <formula>4</formula>
    </cfRule>
    <cfRule type="cellIs" dxfId="7393" priority="521" operator="equal">
      <formula>3</formula>
    </cfRule>
  </conditionalFormatting>
  <conditionalFormatting sqref="I4">
    <cfRule type="expression" dxfId="7392" priority="522">
      <formula>$D$1&lt;I4</formula>
    </cfRule>
    <cfRule type="expression" dxfId="7391" priority="523">
      <formula>$D$1&gt;I4</formula>
    </cfRule>
  </conditionalFormatting>
  <conditionalFormatting sqref="I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I4">
    <cfRule type="expression" dxfId="7390" priority="527">
      <formula>$D$1&lt;I4</formula>
    </cfRule>
    <cfRule type="expression" dxfId="7389" priority="528">
      <formula>$D$1&gt;I4</formula>
    </cfRule>
  </conditionalFormatting>
  <conditionalFormatting sqref="I5">
    <cfRule type="cellIs" dxfId="7388" priority="529" operator="equal">
      <formula>5</formula>
    </cfRule>
    <cfRule type="cellIs" dxfId="7387" priority="530" operator="equal">
      <formula>4</formula>
    </cfRule>
    <cfRule type="cellIs" priority="531" operator="equal">
      <formula>3</formula>
    </cfRule>
  </conditionalFormatting>
  <conditionalFormatting sqref="I4">
    <cfRule type="expression" priority="532">
      <formula>$D$1&lt;I4</formula>
    </cfRule>
    <cfRule type="expression" priority="533">
      <formula>$D$1&gt;I4</formula>
    </cfRule>
  </conditionalFormatting>
  <conditionalFormatting sqref="J3">
    <cfRule type="expression" dxfId="7386" priority="534">
      <formula>$D$1&lt;J3</formula>
    </cfRule>
    <cfRule type="expression" dxfId="7385" priority="535">
      <formula>$D$1&gt;J3</formula>
    </cfRule>
  </conditionalFormatting>
  <conditionalFormatting sqref="M5">
    <cfRule type="cellIs" priority="536" operator="equal">
      <formula>5</formula>
    </cfRule>
    <cfRule type="cellIs" priority="537" operator="equal">
      <formula>4</formula>
    </cfRule>
    <cfRule type="cellIs" priority="538" operator="equal">
      <formula>3</formula>
    </cfRule>
  </conditionalFormatting>
  <conditionalFormatting sqref="M4">
    <cfRule type="expression" priority="539">
      <formula>$D$1&lt;M4</formula>
    </cfRule>
    <cfRule type="expression" priority="540">
      <formula>$D$1&gt;M4</formula>
    </cfRule>
  </conditionalFormatting>
  <conditionalFormatting sqref="M5">
    <cfRule type="cellIs" priority="541" operator="equal">
      <formula>5</formula>
    </cfRule>
    <cfRule type="cellIs" dxfId="7384" priority="542" operator="equal">
      <formula>4</formula>
    </cfRule>
    <cfRule type="cellIs" dxfId="7383" priority="543" operator="equal">
      <formula>3</formula>
    </cfRule>
  </conditionalFormatting>
  <conditionalFormatting sqref="M4">
    <cfRule type="expression" dxfId="7382" priority="544">
      <formula>$D$1&lt;M4</formula>
    </cfRule>
    <cfRule type="expression" dxfId="7381" priority="545">
      <formula>$D$1&gt;M4</formula>
    </cfRule>
  </conditionalFormatting>
  <conditionalFormatting sqref="M5">
    <cfRule type="cellIs" dxfId="7380" priority="546" operator="equal">
      <formula>5</formula>
    </cfRule>
    <cfRule type="cellIs" dxfId="7379" priority="547" operator="equal">
      <formula>4</formula>
    </cfRule>
    <cfRule type="cellIs" dxfId="7378" priority="548" operator="equal">
      <formula>3</formula>
    </cfRule>
  </conditionalFormatting>
  <conditionalFormatting sqref="M4">
    <cfRule type="expression" dxfId="7377" priority="549">
      <formula>$D$1&lt;M4</formula>
    </cfRule>
    <cfRule type="expression" dxfId="7376" priority="550">
      <formula>$D$1&gt;M4</formula>
    </cfRule>
  </conditionalFormatting>
  <conditionalFormatting sqref="M5">
    <cfRule type="cellIs" dxfId="7375" priority="551" operator="equal">
      <formula>5</formula>
    </cfRule>
    <cfRule type="cellIs" dxfId="7374" priority="552" operator="equal">
      <formula>4</formula>
    </cfRule>
    <cfRule type="cellIs" dxfId="7373" priority="553" operator="equal">
      <formula>3</formula>
    </cfRule>
  </conditionalFormatting>
  <conditionalFormatting sqref="M4">
    <cfRule type="expression" dxfId="7372" priority="554">
      <formula>$D$1&lt;M4</formula>
    </cfRule>
    <cfRule type="expression" dxfId="7371" priority="555">
      <formula>$D$1&gt;M4</formula>
    </cfRule>
  </conditionalFormatting>
  <conditionalFormatting sqref="M5">
    <cfRule type="cellIs" priority="556" operator="equal">
      <formula>5</formula>
    </cfRule>
    <cfRule type="cellIs" priority="557" operator="equal">
      <formula>4</formula>
    </cfRule>
    <cfRule type="cellIs" priority="558" operator="equal">
      <formula>3</formula>
    </cfRule>
  </conditionalFormatting>
  <conditionalFormatting sqref="M4">
    <cfRule type="expression" dxfId="7370" priority="559">
      <formula>$D$1&lt;M4</formula>
    </cfRule>
    <cfRule type="expression" dxfId="7369" priority="560">
      <formula>$D$1&gt;M4</formula>
    </cfRule>
  </conditionalFormatting>
  <conditionalFormatting sqref="M4">
    <cfRule type="expression" dxfId="7368" priority="561">
      <formula>$D$1&lt;M4</formula>
    </cfRule>
    <cfRule type="expression" dxfId="7367" priority="562">
      <formula>$D$1&gt;M4</formula>
    </cfRule>
  </conditionalFormatting>
  <conditionalFormatting sqref="M4">
    <cfRule type="expression" dxfId="7366" priority="563">
      <formula>$D$1&lt;M4</formula>
    </cfRule>
    <cfRule type="expression" dxfId="7365" priority="564">
      <formula>$D$1&gt;M4</formula>
    </cfRule>
  </conditionalFormatting>
  <conditionalFormatting sqref="M4">
    <cfRule type="expression" dxfId="7364" priority="565">
      <formula>$D$1&lt;M4</formula>
    </cfRule>
    <cfRule type="expression" dxfId="7363" priority="566">
      <formula>$D$1&gt;M4</formula>
    </cfRule>
  </conditionalFormatting>
  <conditionalFormatting sqref="M4">
    <cfRule type="expression" dxfId="7362" priority="567">
      <formula>$D$1&lt;M4</formula>
    </cfRule>
    <cfRule type="expression" dxfId="7361" priority="568">
      <formula>$D$1&gt;M4</formula>
    </cfRule>
  </conditionalFormatting>
  <conditionalFormatting sqref="M4">
    <cfRule type="expression" dxfId="7360" priority="569">
      <formula>$D$1&lt;M4</formula>
    </cfRule>
    <cfRule type="expression" dxfId="7359" priority="570">
      <formula>$D$1&gt;M4</formula>
    </cfRule>
  </conditionalFormatting>
  <conditionalFormatting sqref="M4">
    <cfRule type="expression" priority="571">
      <formula>$D$1&lt;M4</formula>
    </cfRule>
    <cfRule type="expression" priority="572">
      <formula>$D$1&gt;M4</formula>
    </cfRule>
  </conditionalFormatting>
  <conditionalFormatting sqref="M4">
    <cfRule type="expression" priority="573">
      <formula>$D$1&lt;M4</formula>
    </cfRule>
    <cfRule type="expression" dxfId="7358" priority="574">
      <formula>$D$1&gt;M4</formula>
    </cfRule>
  </conditionalFormatting>
  <conditionalFormatting sqref="M4">
    <cfRule type="expression" dxfId="7357" priority="575">
      <formula>$D$1&lt;M4</formula>
    </cfRule>
    <cfRule type="expression" dxfId="7356" priority="576">
      <formula>$D$1&gt;M4</formula>
    </cfRule>
  </conditionalFormatting>
  <conditionalFormatting sqref="P5">
    <cfRule type="cellIs" dxfId="7355" priority="577" operator="equal">
      <formula>5</formula>
    </cfRule>
    <cfRule type="cellIs" priority="578" operator="equal">
      <formula>4</formula>
    </cfRule>
    <cfRule type="cellIs" priority="579" operator="equal">
      <formula>3</formula>
    </cfRule>
  </conditionalFormatting>
  <conditionalFormatting sqref="P5">
    <cfRule type="cellIs" priority="580" operator="equal">
      <formula>5</formula>
    </cfRule>
    <cfRule type="cellIs" dxfId="7354" priority="581" operator="equal">
      <formula>4</formula>
    </cfRule>
    <cfRule type="cellIs" dxfId="7353" priority="582" operator="equal">
      <formula>3</formula>
    </cfRule>
  </conditionalFormatting>
  <conditionalFormatting sqref="P3:P4">
    <cfRule type="expression" dxfId="7352" priority="583">
      <formula>$D$1&lt;P3</formula>
    </cfRule>
    <cfRule type="expression" dxfId="7351" priority="584">
      <formula>$D$1&gt;P3</formula>
    </cfRule>
  </conditionalFormatting>
  <conditionalFormatting sqref="P5">
    <cfRule type="cellIs" dxfId="7350" priority="585" operator="equal">
      <formula>5</formula>
    </cfRule>
    <cfRule type="cellIs" dxfId="7349" priority="586" operator="equal">
      <formula>4</formula>
    </cfRule>
    <cfRule type="cellIs" dxfId="7348" priority="587" operator="equal">
      <formula>3</formula>
    </cfRule>
  </conditionalFormatting>
  <conditionalFormatting sqref="P3:P4">
    <cfRule type="expression" dxfId="7347" priority="588">
      <formula>$D$1&lt;P3</formula>
    </cfRule>
    <cfRule type="expression" dxfId="7346" priority="589">
      <formula>$D$1&gt;P3</formula>
    </cfRule>
  </conditionalFormatting>
  <conditionalFormatting sqref="P4">
    <cfRule type="expression" dxfId="7345" priority="590">
      <formula>$D$1&lt;P4</formula>
    </cfRule>
    <cfRule type="expression" dxfId="7344" priority="591">
      <formula>$D$1&gt;P4</formula>
    </cfRule>
  </conditionalFormatting>
  <conditionalFormatting sqref="P4">
    <cfRule type="expression" dxfId="7343" priority="592">
      <formula>$D$1&lt;P4</formula>
    </cfRule>
    <cfRule type="expression" dxfId="7342" priority="593">
      <formula>$D$1&gt;P4</formula>
    </cfRule>
  </conditionalFormatting>
  <conditionalFormatting sqref="P4">
    <cfRule type="expression" dxfId="7341" priority="594">
      <formula>$D$1&lt;P4</formula>
    </cfRule>
    <cfRule type="expression" dxfId="7340" priority="595">
      <formula>$D$1&gt;P4</formula>
    </cfRule>
  </conditionalFormatting>
  <conditionalFormatting sqref="P5">
    <cfRule type="cellIs" dxfId="7339" priority="596" operator="equal">
      <formula>5</formula>
    </cfRule>
    <cfRule type="cellIs" dxfId="7338" priority="597" operator="equal">
      <formula>4</formula>
    </cfRule>
    <cfRule type="cellIs" dxfId="7337" priority="598" operator="equal">
      <formula>3</formula>
    </cfRule>
  </conditionalFormatting>
  <conditionalFormatting sqref="P4">
    <cfRule type="expression" dxfId="7336" priority="599">
      <formula>$D$1&lt;P4</formula>
    </cfRule>
    <cfRule type="expression" dxfId="7335" priority="600">
      <formula>$D$1&gt;P4</formula>
    </cfRule>
  </conditionalFormatting>
  <conditionalFormatting sqref="P5">
    <cfRule type="cellIs" dxfId="7334" priority="601" operator="equal">
      <formula>5</formula>
    </cfRule>
    <cfRule type="cellIs" dxfId="7333" priority="602" operator="equal">
      <formula>4</formula>
    </cfRule>
    <cfRule type="cellIs" dxfId="7332" priority="603" operator="equal">
      <formula>3</formula>
    </cfRule>
  </conditionalFormatting>
  <conditionalFormatting sqref="P3:P4">
    <cfRule type="expression" priority="604">
      <formula>$D$1&lt;P3</formula>
    </cfRule>
    <cfRule type="expression" priority="605">
      <formula>$D$1&gt;P3</formula>
    </cfRule>
  </conditionalFormatting>
  <conditionalFormatting sqref="P5">
    <cfRule type="cellIs" priority="606" operator="equal">
      <formula>5</formula>
    </cfRule>
    <cfRule type="cellIs" priority="607" operator="equal">
      <formula>4</formula>
    </cfRule>
    <cfRule type="cellIs" priority="608" operator="equal">
      <formula>3</formula>
    </cfRule>
  </conditionalFormatting>
  <conditionalFormatting sqref="P3:P4">
    <cfRule type="expression" priority="609">
      <formula>$D$1&lt;P3</formula>
    </cfRule>
    <cfRule type="expression" dxfId="7331" priority="610">
      <formula>$D$1&gt;P3</formula>
    </cfRule>
  </conditionalFormatting>
  <conditionalFormatting sqref="P5">
    <cfRule type="cellIs" dxfId="7330" priority="611" operator="equal">
      <formula>5</formula>
    </cfRule>
    <cfRule type="cellIs" priority="612" operator="equal">
      <formula>4</formula>
    </cfRule>
    <cfRule type="cellIs" priority="613" operator="equal">
      <formula>3</formula>
    </cfRule>
  </conditionalFormatting>
  <conditionalFormatting sqref="P4">
    <cfRule type="expression" priority="614">
      <formula>$D$1&lt;P4</formula>
    </cfRule>
    <cfRule type="expression" dxfId="7329" priority="615">
      <formula>$D$1&gt;P4</formula>
    </cfRule>
  </conditionalFormatting>
  <conditionalFormatting sqref="P4">
    <cfRule type="expression" dxfId="7328" priority="616">
      <formula>$D$1&lt;P4</formula>
    </cfRule>
    <cfRule type="expression" dxfId="7327" priority="617">
      <formula>$D$1&gt;P4</formula>
    </cfRule>
  </conditionalFormatting>
  <conditionalFormatting sqref="P4">
    <cfRule type="expression" dxfId="7326" priority="618">
      <formula>$D$1&lt;P4</formula>
    </cfRule>
    <cfRule type="expression" priority="619">
      <formula>$D$1&gt;P4</formula>
    </cfRule>
  </conditionalFormatting>
  <conditionalFormatting sqref="P4">
    <cfRule type="expression" priority="620">
      <formula>$D$1&lt;P4</formula>
    </cfRule>
    <cfRule type="expression" priority="621">
      <formula>$D$1&gt;P4</formula>
    </cfRule>
  </conditionalFormatting>
  <conditionalFormatting sqref="P4">
    <cfRule type="expression" dxfId="7325" priority="622">
      <formula>$D$1&lt;P4</formula>
    </cfRule>
    <cfRule type="expression" dxfId="7324" priority="623">
      <formula>$D$1&gt;P4</formula>
    </cfRule>
  </conditionalFormatting>
  <conditionalFormatting sqref="P4">
    <cfRule type="expression" priority="624">
      <formula>$D$1&lt;P4</formula>
    </cfRule>
    <cfRule type="expression" priority="625">
      <formula>$D$1&gt;P4</formula>
    </cfRule>
  </conditionalFormatting>
  <conditionalFormatting sqref="P4">
    <cfRule type="expression" priority="626">
      <formula>$D$1&lt;P4</formula>
    </cfRule>
    <cfRule type="expression" dxfId="7323" priority="627">
      <formula>$D$1&gt;P4</formula>
    </cfRule>
  </conditionalFormatting>
  <conditionalFormatting sqref="P4">
    <cfRule type="expression" dxfId="7322" priority="628">
      <formula>$D$1&lt;P4</formula>
    </cfRule>
    <cfRule type="expression" dxfId="7321" priority="629">
      <formula>$D$1&gt;P4</formula>
    </cfRule>
  </conditionalFormatting>
  <conditionalFormatting sqref="P5">
    <cfRule type="cellIs" dxfId="7320" priority="630" operator="equal">
      <formula>5</formula>
    </cfRule>
    <cfRule type="cellIs" dxfId="7319" priority="631" operator="equal">
      <formula>4</formula>
    </cfRule>
    <cfRule type="cellIs" dxfId="7318" priority="632" operator="equal">
      <formula>3</formula>
    </cfRule>
  </conditionalFormatting>
  <conditionalFormatting sqref="P3:P4">
    <cfRule type="expression" priority="633">
      <formula>$D$1&lt;P3</formula>
    </cfRule>
    <cfRule type="expression" priority="634">
      <formula>$D$1&gt;P3</formula>
    </cfRule>
  </conditionalFormatting>
  <conditionalFormatting sqref="P5">
    <cfRule type="cellIs" priority="635" operator="equal">
      <formula>5</formula>
    </cfRule>
    <cfRule type="cellIs" dxfId="7317" priority="636" operator="equal">
      <formula>4</formula>
    </cfRule>
    <cfRule type="cellIs" dxfId="7316" priority="637" operator="equal">
      <formula>3</formula>
    </cfRule>
  </conditionalFormatting>
  <conditionalFormatting sqref="P4">
    <cfRule type="expression" dxfId="7315" priority="638">
      <formula>$D$1&lt;P4</formula>
    </cfRule>
    <cfRule type="expression" dxfId="7314" priority="639">
      <formula>$D$1&gt;P4</formula>
    </cfRule>
  </conditionalFormatting>
  <conditionalFormatting sqref="P5">
    <cfRule type="cellIs" dxfId="7313" priority="640" operator="equal">
      <formula>5</formula>
    </cfRule>
    <cfRule type="cellIs" dxfId="7312" priority="641" operator="equal">
      <formula>4</formula>
    </cfRule>
    <cfRule type="cellIs" dxfId="7311" priority="642" operator="equal">
      <formula>3</formula>
    </cfRule>
  </conditionalFormatting>
  <conditionalFormatting sqref="P4">
    <cfRule type="expression" dxfId="7310" priority="643">
      <formula>$D$1&lt;P4</formula>
    </cfRule>
    <cfRule type="expression" priority="644">
      <formula>$D$1&gt;P4</formula>
    </cfRule>
  </conditionalFormatting>
  <conditionalFormatting sqref="P4">
    <cfRule type="expression" priority="645">
      <formula>$D$1&lt;P4</formula>
    </cfRule>
    <cfRule type="expression" priority="646">
      <formula>$D$1&gt;P4</formula>
    </cfRule>
  </conditionalFormatting>
  <conditionalFormatting sqref="P4">
    <cfRule type="expression" dxfId="7309" priority="647">
      <formula>$D$1&lt;P4</formula>
    </cfRule>
    <cfRule type="expression" dxfId="7308" priority="648">
      <formula>$D$1&gt;P4</formula>
    </cfRule>
  </conditionalFormatting>
  <conditionalFormatting sqref="P4">
    <cfRule type="expression" dxfId="7307" priority="649">
      <formula>$D$1&lt;P4</formula>
    </cfRule>
    <cfRule type="expression" dxfId="7306" priority="650">
      <formula>$D$1&gt;P4</formula>
    </cfRule>
  </conditionalFormatting>
  <conditionalFormatting sqref="P4">
    <cfRule type="expression" priority="651">
      <formula>$D$1&lt;P4</formula>
    </cfRule>
    <cfRule type="expression" priority="652">
      <formula>$D$1&gt;P4</formula>
    </cfRule>
  </conditionalFormatting>
  <conditionalFormatting sqref="P4">
    <cfRule type="expression" priority="653">
      <formula>$D$1&lt;P4</formula>
    </cfRule>
    <cfRule type="expression" dxfId="7305" priority="654">
      <formula>$D$1&gt;P4</formula>
    </cfRule>
  </conditionalFormatting>
  <conditionalFormatting sqref="P4">
    <cfRule type="expression" dxfId="7304" priority="655">
      <formula>$D$1&lt;P4</formula>
    </cfRule>
    <cfRule type="expression" dxfId="7303" priority="656">
      <formula>$D$1&gt;P4</formula>
    </cfRule>
  </conditionalFormatting>
  <conditionalFormatting sqref="P4">
    <cfRule type="expression" dxfId="7302" priority="657">
      <formula>$D$1&lt;P4</formula>
    </cfRule>
    <cfRule type="expression" priority="658">
      <formula>$D$1&gt;P4</formula>
    </cfRule>
  </conditionalFormatting>
  <conditionalFormatting sqref="P4">
    <cfRule type="expression" priority="659">
      <formula>$D$1&lt;P4</formula>
    </cfRule>
    <cfRule type="expression" priority="660">
      <formula>$D$1&gt;P4</formula>
    </cfRule>
  </conditionalFormatting>
  <conditionalFormatting sqref="P4">
    <cfRule type="expression" dxfId="7301" priority="661">
      <formula>$D$1&lt;P4</formula>
    </cfRule>
    <cfRule type="expression" dxfId="7300" priority="662">
      <formula>$D$1&gt;P4</formula>
    </cfRule>
  </conditionalFormatting>
  <conditionalFormatting sqref="J4">
    <cfRule type="expression" dxfId="7299" priority="663">
      <formula>$D$1&lt;J4</formula>
    </cfRule>
    <cfRule type="expression" dxfId="7298" priority="664">
      <formula>$D$1&gt;J4</formula>
    </cfRule>
  </conditionalFormatting>
  <conditionalFormatting sqref="J4">
    <cfRule type="expression" priority="665">
      <formula>$D$1&lt;J4</formula>
    </cfRule>
    <cfRule type="expression" priority="666">
      <formula>$D$1&gt;J4</formula>
    </cfRule>
  </conditionalFormatting>
  <conditionalFormatting sqref="J5">
    <cfRule type="cellIs" priority="667" operator="equal">
      <formula>5</formula>
    </cfRule>
    <cfRule type="cellIs" priority="668" operator="equal">
      <formula>4</formula>
    </cfRule>
    <cfRule type="cellIs" priority="669" operator="equal">
      <formula>3</formula>
    </cfRule>
  </conditionalFormatting>
  <conditionalFormatting sqref="J4">
    <cfRule type="expression" priority="670">
      <formula>$D$1&lt;J4</formula>
    </cfRule>
    <cfRule type="expression" dxfId="7297" priority="671">
      <formula>$D$1&gt;J4</formula>
    </cfRule>
  </conditionalFormatting>
  <conditionalFormatting sqref="J4">
    <cfRule type="expression" dxfId="7296" priority="672">
      <formula>$D$1&lt;J4</formula>
    </cfRule>
    <cfRule type="expression" dxfId="7295" priority="673">
      <formula>$D$1&gt;J4</formula>
    </cfRule>
  </conditionalFormatting>
  <conditionalFormatting sqref="J4">
    <cfRule type="expression" dxfId="7294" priority="674">
      <formula>$D$1&lt;J4</formula>
    </cfRule>
    <cfRule type="expression" priority="675">
      <formula>$D$1&gt;J4</formula>
    </cfRule>
  </conditionalFormatting>
  <conditionalFormatting sqref="J4">
    <cfRule type="expression" priority="676">
      <formula>$D$1&lt;J4</formula>
    </cfRule>
    <cfRule type="expression" priority="677">
      <formula>$D$1&gt;J4</formula>
    </cfRule>
  </conditionalFormatting>
  <conditionalFormatting sqref="J5">
    <cfRule type="cellIs" dxfId="7293" priority="678" operator="equal">
      <formula>5</formula>
    </cfRule>
    <cfRule type="cellIs" dxfId="7292" priority="679" operator="equal">
      <formula>4</formula>
    </cfRule>
    <cfRule type="cellIs" dxfId="7291" priority="680" operator="equal">
      <formula>3</formula>
    </cfRule>
  </conditionalFormatting>
  <conditionalFormatting sqref="J4">
    <cfRule type="expression" dxfId="7290" priority="681">
      <formula>$D$1&lt;J4</formula>
    </cfRule>
    <cfRule type="expression" dxfId="7289" priority="682">
      <formula>$D$1&gt;J4</formula>
    </cfRule>
  </conditionalFormatting>
  <conditionalFormatting sqref="J4">
    <cfRule type="expression" dxfId="7288" priority="683">
      <formula>$D$1&lt;J4</formula>
    </cfRule>
    <cfRule type="expression" dxfId="7287" priority="684">
      <formula>$D$1&gt;J4</formula>
    </cfRule>
  </conditionalFormatting>
  <conditionalFormatting sqref="J4">
    <cfRule type="expression" dxfId="7286" priority="685">
      <formula>$D$1&lt;J4</formula>
    </cfRule>
    <cfRule type="expression" priority="686">
      <formula>$D$1&gt;J4</formula>
    </cfRule>
  </conditionalFormatting>
  <conditionalFormatting sqref="J4">
    <cfRule type="expression" priority="687">
      <formula>$D$1&lt;J4</formula>
    </cfRule>
    <cfRule type="expression" priority="688">
      <formula>$D$1&gt;J4</formula>
    </cfRule>
  </conditionalFormatting>
  <conditionalFormatting sqref="J4">
    <cfRule type="expression" dxfId="7285" priority="689">
      <formula>$D$1&lt;J4</formula>
    </cfRule>
    <cfRule type="expression" dxfId="7284" priority="690">
      <formula>$D$1&gt;J4</formula>
    </cfRule>
  </conditionalFormatting>
  <conditionalFormatting sqref="J4">
    <cfRule type="expression" dxfId="7283" priority="691">
      <formula>$D$1&lt;J4</formula>
    </cfRule>
    <cfRule type="expression" dxfId="7282" priority="692">
      <formula>$D$1&gt;J4</formula>
    </cfRule>
  </conditionalFormatting>
  <conditionalFormatting sqref="J4">
    <cfRule type="expression" priority="693">
      <formula>$D$1&lt;J4</formula>
    </cfRule>
    <cfRule type="expression" priority="694">
      <formula>$D$1&gt;J4</formula>
    </cfRule>
  </conditionalFormatting>
  <conditionalFormatting sqref="J4">
    <cfRule type="expression" priority="695">
      <formula>$D$1&lt;J4</formula>
    </cfRule>
    <cfRule type="expression" dxfId="7281" priority="696">
      <formula>$D$1&gt;J4</formula>
    </cfRule>
  </conditionalFormatting>
  <conditionalFormatting sqref="J4">
    <cfRule type="expression" dxfId="7280" priority="697">
      <formula>$D$1&lt;J4</formula>
    </cfRule>
    <cfRule type="expression" dxfId="7279" priority="698">
      <formula>$D$1&gt;J4</formula>
    </cfRule>
  </conditionalFormatting>
  <conditionalFormatting sqref="J4">
    <cfRule type="expression" dxfId="7278" priority="699">
      <formula>$D$1&lt;J4</formula>
    </cfRule>
    <cfRule type="expression" dxfId="7277" priority="700">
      <formula>$D$1&gt;J4</formula>
    </cfRule>
  </conditionalFormatting>
  <conditionalFormatting sqref="J4">
    <cfRule type="expression" dxfId="7276" priority="701">
      <formula>$D$1&lt;J4</formula>
    </cfRule>
    <cfRule type="expression" dxfId="7275" priority="702">
      <formula>$D$1&gt;J4</formula>
    </cfRule>
  </conditionalFormatting>
  <conditionalFormatting sqref="J4">
    <cfRule type="expression" dxfId="7274" priority="703">
      <formula>$D$1&lt;J4</formula>
    </cfRule>
    <cfRule type="expression" dxfId="7273" priority="704">
      <formula>$D$1&gt;J4</formula>
    </cfRule>
  </conditionalFormatting>
  <conditionalFormatting sqref="J4">
    <cfRule type="expression" priority="705">
      <formula>$D$1&lt;J4</formula>
    </cfRule>
    <cfRule type="expression" priority="706">
      <formula>$D$1&gt;J4</formula>
    </cfRule>
  </conditionalFormatting>
  <conditionalFormatting sqref="J4">
    <cfRule type="expression" priority="707">
      <formula>$D$1&lt;J4</formula>
    </cfRule>
    <cfRule type="expression" dxfId="7272" priority="708">
      <formula>$D$1&gt;J4</formula>
    </cfRule>
  </conditionalFormatting>
  <conditionalFormatting sqref="J4">
    <cfRule type="expression" dxfId="7271" priority="709">
      <formula>$D$1&lt;J4</formula>
    </cfRule>
    <cfRule type="expression" priority="710">
      <formula>$D$1&gt;J4</formula>
    </cfRule>
  </conditionalFormatting>
  <conditionalFormatting sqref="J4">
    <cfRule type="expression" priority="711">
      <formula>$D$1&lt;J4</formula>
    </cfRule>
    <cfRule type="expression" priority="712">
      <formula>$D$1&gt;J4</formula>
    </cfRule>
  </conditionalFormatting>
  <conditionalFormatting sqref="J4">
    <cfRule type="expression" dxfId="7270" priority="713">
      <formula>$D$1&lt;J4</formula>
    </cfRule>
    <cfRule type="expression" dxfId="7269" priority="714">
      <formula>$D$1&gt;J4</formula>
    </cfRule>
  </conditionalFormatting>
  <conditionalFormatting sqref="J4">
    <cfRule type="expression" priority="715">
      <formula>$D$1&lt;J4</formula>
    </cfRule>
    <cfRule type="expression" priority="716">
      <formula>$D$1&gt;J4</formula>
    </cfRule>
  </conditionalFormatting>
  <conditionalFormatting sqref="J4">
    <cfRule type="expression" priority="717">
      <formula>$D$1&lt;J4</formula>
    </cfRule>
    <cfRule type="expression" dxfId="7268" priority="718">
      <formula>$D$1&gt;J4</formula>
    </cfRule>
  </conditionalFormatting>
  <conditionalFormatting sqref="J4">
    <cfRule type="expression" dxfId="7267" priority="719">
      <formula>$D$1&lt;J4</formula>
    </cfRule>
    <cfRule type="expression" dxfId="7266" priority="720">
      <formula>$D$1&gt;J4</formula>
    </cfRule>
  </conditionalFormatting>
  <conditionalFormatting sqref="J5">
    <cfRule type="cellIs" dxfId="7265" priority="721" operator="equal">
      <formula>5</formula>
    </cfRule>
    <cfRule type="cellIs" dxfId="7264" priority="722" operator="equal">
      <formula>4</formula>
    </cfRule>
    <cfRule type="cellIs" dxfId="7263" priority="723" operator="equal">
      <formula>3</formula>
    </cfRule>
  </conditionalFormatting>
  <conditionalFormatting sqref="J4">
    <cfRule type="expression" dxfId="7262" priority="724">
      <formula>$D$1&lt;J4</formula>
    </cfRule>
    <cfRule type="expression" dxfId="7261" priority="725">
      <formula>$D$1&gt;J4</formula>
    </cfRule>
  </conditionalFormatting>
  <conditionalFormatting sqref="J5">
    <cfRule type="cellIs" priority="726" operator="equal">
      <formula>5</formula>
    </cfRule>
    <cfRule type="cellIs" priority="727" operator="equal">
      <formula>4</formula>
    </cfRule>
    <cfRule type="cellIs" priority="728" operator="equal">
      <formula>3</formula>
    </cfRule>
  </conditionalFormatting>
  <conditionalFormatting sqref="J5">
    <cfRule type="cellIs" dxfId="7260" priority="729" operator="equal">
      <formula>5</formula>
    </cfRule>
    <cfRule type="cellIs" dxfId="7259" priority="730" operator="equal">
      <formula>4</formula>
    </cfRule>
    <cfRule type="cellIs" dxfId="7258" priority="731" operator="equal">
      <formula>3</formula>
    </cfRule>
  </conditionalFormatting>
  <conditionalFormatting sqref="J4">
    <cfRule type="expression" dxfId="7257" priority="732">
      <formula>$D$1&lt;J4</formula>
    </cfRule>
    <cfRule type="expression" dxfId="7256" priority="733">
      <formula>$D$1&gt;J4</formula>
    </cfRule>
  </conditionalFormatting>
  <conditionalFormatting sqref="J5">
    <cfRule type="cellIs" dxfId="7255" priority="734" operator="equal">
      <formula>5</formula>
    </cfRule>
    <cfRule type="cellIs" priority="735" operator="equal">
      <formula>4</formula>
    </cfRule>
    <cfRule type="cellIs" priority="736" operator="equal">
      <formula>3</formula>
    </cfRule>
  </conditionalFormatting>
  <conditionalFormatting sqref="J4">
    <cfRule type="expression" priority="737">
      <formula>$D$1&lt;J4</formula>
    </cfRule>
    <cfRule type="expression" dxfId="7254" priority="738">
      <formula>$D$1&gt;J4</formula>
    </cfRule>
  </conditionalFormatting>
  <conditionalFormatting sqref="J5">
    <cfRule type="cellIs" dxfId="7253" priority="739" operator="equal">
      <formula>5</formula>
    </cfRule>
    <cfRule type="cellIs" priority="740" operator="equal">
      <formula>4</formula>
    </cfRule>
    <cfRule type="cellIs" priority="741" operator="equal">
      <formula>3</formula>
    </cfRule>
  </conditionalFormatting>
  <conditionalFormatting sqref="J4">
    <cfRule type="expression" priority="742">
      <formula>$D$1&lt;J4</formula>
    </cfRule>
    <cfRule type="expression" priority="743">
      <formula>$D$1&gt;J4</formula>
    </cfRule>
  </conditionalFormatting>
  <conditionalFormatting sqref="J4">
    <cfRule type="expression" priority="744">
      <formula>$D$1&lt;J4</formula>
    </cfRule>
    <cfRule type="expression" priority="745">
      <formula>$D$1&gt;J4</formula>
    </cfRule>
  </conditionalFormatting>
  <conditionalFormatting sqref="J4">
    <cfRule type="expression" dxfId="7252" priority="746">
      <formula>$D$1&lt;J4</formula>
    </cfRule>
    <cfRule type="expression" dxfId="7251" priority="747">
      <formula>$D$1&gt;J4</formula>
    </cfRule>
  </conditionalFormatting>
  <conditionalFormatting sqref="J4">
    <cfRule type="expression" dxfId="7250" priority="748">
      <formula>$D$1&lt;J4</formula>
    </cfRule>
    <cfRule type="expression" dxfId="7249" priority="749">
      <formula>$D$1&gt;J4</formula>
    </cfRule>
  </conditionalFormatting>
  <conditionalFormatting sqref="J5">
    <cfRule type="cellIs" dxfId="7248" priority="750" operator="equal">
      <formula>5</formula>
    </cfRule>
    <cfRule type="cellIs" dxfId="7247" priority="751" operator="equal">
      <formula>4</formula>
    </cfRule>
    <cfRule type="cellIs" dxfId="7246" priority="752" operator="equal">
      <formula>3</formula>
    </cfRule>
  </conditionalFormatting>
  <conditionalFormatting sqref="K5">
    <cfRule type="cellIs" dxfId="7245" priority="753" operator="equal">
      <formula>5</formula>
    </cfRule>
    <cfRule type="cellIs" dxfId="7244" priority="754" operator="equal">
      <formula>4</formula>
    </cfRule>
    <cfRule type="cellIs" dxfId="7243" priority="755" operator="equal">
      <formula>3</formula>
    </cfRule>
  </conditionalFormatting>
  <conditionalFormatting sqref="K5">
    <cfRule type="cellIs" dxfId="7242" priority="756" operator="equal">
      <formula>5</formula>
    </cfRule>
    <cfRule type="cellIs" dxfId="7241" priority="757" operator="equal">
      <formula>4</formula>
    </cfRule>
    <cfRule type="cellIs" dxfId="7240" priority="758" operator="equal">
      <formula>3</formula>
    </cfRule>
  </conditionalFormatting>
  <conditionalFormatting sqref="K4">
    <cfRule type="expression" dxfId="7239" priority="759">
      <formula>$D$1&lt;K4</formula>
    </cfRule>
    <cfRule type="expression" dxfId="7238" priority="760">
      <formula>$D$1&gt;K4</formula>
    </cfRule>
  </conditionalFormatting>
  <conditionalFormatting sqref="K5">
    <cfRule type="cellIs" dxfId="7237" priority="761" operator="equal">
      <formula>5</formula>
    </cfRule>
    <cfRule type="cellIs" dxfId="7236" priority="762" operator="equal">
      <formula>4</formula>
    </cfRule>
    <cfRule type="cellIs" dxfId="7235" priority="763" operator="equal">
      <formula>3</formula>
    </cfRule>
  </conditionalFormatting>
  <conditionalFormatting sqref="K5">
    <cfRule type="cellIs" dxfId="7234" priority="764" operator="equal">
      <formula>5</formula>
    </cfRule>
    <cfRule type="cellIs" dxfId="7233" priority="765" operator="equal">
      <formula>4</formula>
    </cfRule>
    <cfRule type="cellIs" dxfId="7232" priority="766" operator="equal">
      <formula>3</formula>
    </cfRule>
  </conditionalFormatting>
  <conditionalFormatting sqref="N6:N15">
    <cfRule type="cellIs" dxfId="7231" priority="767" operator="equal">
      <formula>5</formula>
    </cfRule>
    <cfRule type="cellIs" dxfId="7230" priority="768" operator="equal">
      <formula>4</formula>
    </cfRule>
    <cfRule type="cellIs" dxfId="7229" priority="769" operator="equal">
      <formula>3</formula>
    </cfRule>
  </conditionalFormatting>
  <conditionalFormatting sqref="N5">
    <cfRule type="cellIs" dxfId="7228" priority="770" operator="equal">
      <formula>5</formula>
    </cfRule>
    <cfRule type="cellIs" dxfId="7227" priority="771" operator="equal">
      <formula>4</formula>
    </cfRule>
    <cfRule type="cellIs" dxfId="7226" priority="772" operator="equal">
      <formula>3</formula>
    </cfRule>
  </conditionalFormatting>
  <conditionalFormatting sqref="N3:N4">
    <cfRule type="expression" dxfId="7225" priority="773">
      <formula>$D$1&lt;N3</formula>
    </cfRule>
    <cfRule type="expression" dxfId="7224" priority="774">
      <formula>$D$1&gt;N3</formula>
    </cfRule>
  </conditionalFormatting>
  <conditionalFormatting sqref="N5">
    <cfRule type="cellIs" dxfId="7223" priority="775" operator="equal">
      <formula>5</formula>
    </cfRule>
    <cfRule type="cellIs" dxfId="7222" priority="776" operator="equal">
      <formula>4</formula>
    </cfRule>
    <cfRule type="cellIs" dxfId="7221" priority="777" operator="equal">
      <formula>3</formula>
    </cfRule>
  </conditionalFormatting>
  <conditionalFormatting sqref="N3:N4">
    <cfRule type="expression" dxfId="7220" priority="778">
      <formula>$D$1&lt;N3</formula>
    </cfRule>
    <cfRule type="expression" priority="779">
      <formula>$D$1&gt;N3</formula>
    </cfRule>
  </conditionalFormatting>
  <conditionalFormatting sqref="N4">
    <cfRule type="expression" priority="780">
      <formula>$D$1&lt;N4</formula>
    </cfRule>
    <cfRule type="expression" priority="781">
      <formula>$D$1&gt;N4</formula>
    </cfRule>
  </conditionalFormatting>
  <conditionalFormatting sqref="N4">
    <cfRule type="expression" dxfId="7219" priority="782">
      <formula>$D$1&lt;N4</formula>
    </cfRule>
    <cfRule type="expression" dxfId="7218" priority="783">
      <formula>$D$1&gt;N4</formula>
    </cfRule>
  </conditionalFormatting>
  <conditionalFormatting sqref="N5">
    <cfRule type="cellIs" dxfId="7217" priority="784" operator="equal">
      <formula>5</formula>
    </cfRule>
    <cfRule type="cellIs" dxfId="7216" priority="785" operator="equal">
      <formula>4</formula>
    </cfRule>
    <cfRule type="cellIs" dxfId="7215" priority="786" operator="equal">
      <formula>3</formula>
    </cfRule>
  </conditionalFormatting>
  <conditionalFormatting sqref="N4">
    <cfRule type="expression" dxfId="7214" priority="787">
      <formula>$D$1&lt;N4</formula>
    </cfRule>
    <cfRule type="expression" dxfId="7213" priority="788">
      <formula>$D$1&gt;N4</formula>
    </cfRule>
  </conditionalFormatting>
  <conditionalFormatting sqref="N5">
    <cfRule type="cellIs" dxfId="7212" priority="789" operator="equal">
      <formula>5</formula>
    </cfRule>
    <cfRule type="cellIs" dxfId="7211" priority="790" operator="equal">
      <formula>4</formula>
    </cfRule>
    <cfRule type="cellIs" dxfId="7210" priority="791" operator="equal">
      <formula>3</formula>
    </cfRule>
  </conditionalFormatting>
  <conditionalFormatting sqref="N4">
    <cfRule type="expression" dxfId="7209" priority="792">
      <formula>$D$1&lt;N4</formula>
    </cfRule>
    <cfRule type="expression" dxfId="7208" priority="793">
      <formula>$D$1&gt;N4</formula>
    </cfRule>
  </conditionalFormatting>
  <conditionalFormatting sqref="N5">
    <cfRule type="cellIs" dxfId="7207" priority="794" operator="equal">
      <formula>5</formula>
    </cfRule>
    <cfRule type="cellIs" dxfId="7206" priority="795" operator="equal">
      <formula>4</formula>
    </cfRule>
    <cfRule type="cellIs" dxfId="7205" priority="796" operator="equal">
      <formula>3</formula>
    </cfRule>
  </conditionalFormatting>
  <conditionalFormatting sqref="N4">
    <cfRule type="expression" dxfId="7204" priority="797">
      <formula>$D$1&lt;N4</formula>
    </cfRule>
    <cfRule type="expression" dxfId="7203" priority="798">
      <formula>$D$1&gt;N4</formula>
    </cfRule>
  </conditionalFormatting>
  <conditionalFormatting sqref="N4">
    <cfRule type="expression" dxfId="7202" priority="799">
      <formula>$D$1&lt;N4</formula>
    </cfRule>
    <cfRule type="expression" dxfId="7201" priority="800">
      <formula>$D$1&gt;N4</formula>
    </cfRule>
  </conditionalFormatting>
  <conditionalFormatting sqref="N4">
    <cfRule type="expression" dxfId="7200" priority="801">
      <formula>$D$1&lt;N4</formula>
    </cfRule>
    <cfRule type="expression" priority="802">
      <formula>$D$1&gt;N4</formula>
    </cfRule>
  </conditionalFormatting>
  <conditionalFormatting sqref="N4">
    <cfRule type="expression" priority="803">
      <formula>$D$1&lt;N4</formula>
    </cfRule>
    <cfRule type="expression" priority="804">
      <formula>$D$1&gt;N4</formula>
    </cfRule>
  </conditionalFormatting>
  <conditionalFormatting sqref="N4">
    <cfRule type="expression" dxfId="7199" priority="805">
      <formula>$D$1&lt;N4</formula>
    </cfRule>
    <cfRule type="expression" dxfId="7198" priority="806">
      <formula>$D$1&gt;N4</formula>
    </cfRule>
  </conditionalFormatting>
  <conditionalFormatting sqref="N4">
    <cfRule type="expression" dxfId="7197" priority="807">
      <formula>$D$1&lt;N4</formula>
    </cfRule>
    <cfRule type="expression" dxfId="7196" priority="808">
      <formula>$D$1&gt;N4</formula>
    </cfRule>
  </conditionalFormatting>
  <conditionalFormatting sqref="N4">
    <cfRule type="expression" dxfId="7195" priority="809">
      <formula>$D$1&lt;N4</formula>
    </cfRule>
    <cfRule type="expression" dxfId="7194" priority="810">
      <formula>$D$1&gt;N4</formula>
    </cfRule>
  </conditionalFormatting>
  <conditionalFormatting sqref="N4">
    <cfRule type="expression" dxfId="7193" priority="811">
      <formula>$D$1&lt;N4</formula>
    </cfRule>
    <cfRule type="expression" dxfId="7192" priority="812">
      <formula>$D$1&gt;N4</formula>
    </cfRule>
  </conditionalFormatting>
  <conditionalFormatting sqref="N4">
    <cfRule type="expression" dxfId="7191" priority="813">
      <formula>$D$1&lt;N4</formula>
    </cfRule>
    <cfRule type="expression" dxfId="7190" priority="814">
      <formula>$D$1&gt;N4</formula>
    </cfRule>
  </conditionalFormatting>
  <conditionalFormatting sqref="N5">
    <cfRule type="cellIs" dxfId="7189" priority="815" operator="equal">
      <formula>5</formula>
    </cfRule>
    <cfRule type="cellIs" dxfId="7188" priority="816" operator="equal">
      <formula>4</formula>
    </cfRule>
    <cfRule type="cellIs" priority="817" operator="equal">
      <formula>3</formula>
    </cfRule>
  </conditionalFormatting>
  <conditionalFormatting sqref="N4">
    <cfRule type="expression" priority="818">
      <formula>$D$1&lt;N4</formula>
    </cfRule>
    <cfRule type="expression" priority="819">
      <formula>$D$1&gt;N4</formula>
    </cfRule>
  </conditionalFormatting>
  <conditionalFormatting sqref="N5">
    <cfRule type="cellIs" dxfId="7187" priority="820" operator="equal">
      <formula>5</formula>
    </cfRule>
    <cfRule type="cellIs" dxfId="7186" priority="821" operator="equal">
      <formula>4</formula>
    </cfRule>
    <cfRule type="cellIs" dxfId="7185" priority="822" operator="equal">
      <formula>3</formula>
    </cfRule>
  </conditionalFormatting>
  <conditionalFormatting sqref="N4">
    <cfRule type="expression" dxfId="7184" priority="823">
      <formula>$D$1&lt;N4</formula>
    </cfRule>
    <cfRule type="expression" priority="824">
      <formula>$D$1&gt;N4</formula>
    </cfRule>
  </conditionalFormatting>
  <conditionalFormatting sqref="N5">
    <cfRule type="cellIs" priority="825" operator="equal">
      <formula>5</formula>
    </cfRule>
    <cfRule type="cellIs" priority="826" operator="equal">
      <formula>4</formula>
    </cfRule>
    <cfRule type="cellIs" dxfId="7183" priority="827" operator="equal">
      <formula>3</formula>
    </cfRule>
  </conditionalFormatting>
  <conditionalFormatting sqref="N4">
    <cfRule type="expression" dxfId="7182" priority="828">
      <formula>$D$1&lt;N4</formula>
    </cfRule>
    <cfRule type="expression" dxfId="7181" priority="829">
      <formula>$D$1&gt;N4</formula>
    </cfRule>
  </conditionalFormatting>
  <conditionalFormatting sqref="N5">
    <cfRule type="cellIs" dxfId="7180" priority="830" operator="equal">
      <formula>5</formula>
    </cfRule>
    <cfRule type="cellIs" dxfId="7179" priority="831" operator="equal">
      <formula>4</formula>
    </cfRule>
    <cfRule type="cellIs" dxfId="7178" priority="832" operator="equal">
      <formula>3</formula>
    </cfRule>
  </conditionalFormatting>
  <conditionalFormatting sqref="N4">
    <cfRule type="expression" dxfId="7177" priority="833">
      <formula>$D$1&lt;N4</formula>
    </cfRule>
    <cfRule type="expression" dxfId="7176" priority="834">
      <formula>$D$1&gt;N4</formula>
    </cfRule>
  </conditionalFormatting>
  <conditionalFormatting sqref="N5">
    <cfRule type="cellIs" dxfId="7175" priority="835" operator="equal">
      <formula>5</formula>
    </cfRule>
    <cfRule type="cellIs" priority="836" operator="equal">
      <formula>4</formula>
    </cfRule>
    <cfRule type="cellIs" priority="837" operator="equal">
      <formula>3</formula>
    </cfRule>
  </conditionalFormatting>
  <conditionalFormatting sqref="N4">
    <cfRule type="expression" priority="838">
      <formula>$D$1&lt;N4</formula>
    </cfRule>
    <cfRule type="expression" dxfId="7174" priority="839">
      <formula>$D$1&gt;N4</formula>
    </cfRule>
  </conditionalFormatting>
  <conditionalFormatting sqref="N4">
    <cfRule type="expression" dxfId="7173" priority="840">
      <formula>$D$1&lt;N4</formula>
    </cfRule>
    <cfRule type="expression" dxfId="7172" priority="841">
      <formula>$D$1&gt;N4</formula>
    </cfRule>
  </conditionalFormatting>
  <conditionalFormatting sqref="N4">
    <cfRule type="expression" dxfId="7171" priority="842">
      <formula>$D$1&lt;N4</formula>
    </cfRule>
    <cfRule type="expression" dxfId="7170" priority="843">
      <formula>$D$1&gt;N4</formula>
    </cfRule>
  </conditionalFormatting>
  <conditionalFormatting sqref="N4">
    <cfRule type="expression" dxfId="7169" priority="844">
      <formula>$D$1&lt;N4</formula>
    </cfRule>
    <cfRule type="expression" dxfId="7168" priority="845">
      <formula>$D$1&gt;N4</formula>
    </cfRule>
  </conditionalFormatting>
  <conditionalFormatting sqref="N4">
    <cfRule type="expression" dxfId="7167" priority="846">
      <formula>$D$1&lt;N4</formula>
    </cfRule>
    <cfRule type="expression" priority="847">
      <formula>$D$1&gt;N4</formula>
    </cfRule>
  </conditionalFormatting>
  <conditionalFormatting sqref="N4">
    <cfRule type="expression" priority="848">
      <formula>$D$1&lt;N4</formula>
    </cfRule>
    <cfRule type="expression" priority="849">
      <formula>$D$1&gt;N4</formula>
    </cfRule>
  </conditionalFormatting>
  <conditionalFormatting sqref="N4">
    <cfRule type="expression" dxfId="7166" priority="850">
      <formula>$D$1&lt;N4</formula>
    </cfRule>
    <cfRule type="expression" dxfId="7165" priority="851">
      <formula>$D$1&gt;N4</formula>
    </cfRule>
  </conditionalFormatting>
  <conditionalFormatting sqref="N4">
    <cfRule type="expression" dxfId="7164" priority="852">
      <formula>$D$1&lt;N4</formula>
    </cfRule>
    <cfRule type="expression" dxfId="7163" priority="853">
      <formula>$D$1&gt;N4</formula>
    </cfRule>
  </conditionalFormatting>
  <conditionalFormatting sqref="N4">
    <cfRule type="expression" priority="854">
      <formula>$D$1&lt;N4</formula>
    </cfRule>
    <cfRule type="expression" priority="855">
      <formula>$D$1&gt;N4</formula>
    </cfRule>
  </conditionalFormatting>
  <conditionalFormatting sqref="O6:O15">
    <cfRule type="cellIs" priority="856" operator="equal">
      <formula>5</formula>
    </cfRule>
    <cfRule type="cellIs" priority="857" operator="equal">
      <formula>4</formula>
    </cfRule>
    <cfRule type="cellIs" priority="858" operator="equal">
      <formula>3</formula>
    </cfRule>
  </conditionalFormatting>
  <conditionalFormatting sqref="O5">
    <cfRule type="cellIs" priority="859" operator="equal">
      <formula>5</formula>
    </cfRule>
    <cfRule type="cellIs" priority="860" operator="equal">
      <formula>4</formula>
    </cfRule>
    <cfRule type="cellIs" priority="861" operator="equal">
      <formula>3</formula>
    </cfRule>
  </conditionalFormatting>
  <conditionalFormatting sqref="O3:O4">
    <cfRule type="expression" priority="862">
      <formula>$D$1&lt;O3</formula>
    </cfRule>
    <cfRule type="expression" priority="863">
      <formula>$D$1&gt;O3</formula>
    </cfRule>
  </conditionalFormatting>
  <conditionalFormatting sqref="O5">
    <cfRule type="cellIs" priority="864" operator="equal">
      <formula>5</formula>
    </cfRule>
    <cfRule type="cellIs" priority="865" operator="equal">
      <formula>4</formula>
    </cfRule>
    <cfRule type="cellIs" priority="866" operator="equal">
      <formula>3</formula>
    </cfRule>
  </conditionalFormatting>
  <conditionalFormatting sqref="O3:O4">
    <cfRule type="expression" priority="867">
      <formula>$D$1&lt;O3</formula>
    </cfRule>
    <cfRule type="expression" priority="868">
      <formula>$D$1&gt;O3</formula>
    </cfRule>
  </conditionalFormatting>
  <conditionalFormatting sqref="O4">
    <cfRule type="expression" priority="869">
      <formula>$D$1&lt;O4</formula>
    </cfRule>
    <cfRule type="expression" priority="870">
      <formula>$D$1&gt;O4</formula>
    </cfRule>
  </conditionalFormatting>
  <conditionalFormatting sqref="O4">
    <cfRule type="expression" priority="871">
      <formula>$D$1&lt;O4</formula>
    </cfRule>
    <cfRule type="expression" priority="872">
      <formula>$D$1&gt;O4</formula>
    </cfRule>
  </conditionalFormatting>
  <conditionalFormatting sqref="O5">
    <cfRule type="cellIs" priority="873" operator="equal">
      <formula>5</formula>
    </cfRule>
    <cfRule type="cellIs" priority="874" operator="equal">
      <formula>4</formula>
    </cfRule>
    <cfRule type="cellIs" dxfId="7162" priority="875" operator="equal">
      <formula>3</formula>
    </cfRule>
  </conditionalFormatting>
  <conditionalFormatting sqref="O4">
    <cfRule type="expression" dxfId="7161" priority="876">
      <formula>$D$1&lt;O4</formula>
    </cfRule>
    <cfRule type="expression" dxfId="7160" priority="877">
      <formula>$D$1&gt;O4</formula>
    </cfRule>
  </conditionalFormatting>
  <conditionalFormatting sqref="O5">
    <cfRule type="cellIs" dxfId="7159" priority="878" operator="equal">
      <formula>5</formula>
    </cfRule>
    <cfRule type="cellIs" dxfId="7158" priority="879" operator="equal">
      <formula>4</formula>
    </cfRule>
    <cfRule type="cellIs" dxfId="7157" priority="880" operator="equal">
      <formula>3</formula>
    </cfRule>
  </conditionalFormatting>
  <conditionalFormatting sqref="O4">
    <cfRule type="expression" priority="881">
      <formula>$D$1&lt;O4</formula>
    </cfRule>
    <cfRule type="expression" priority="882">
      <formula>$D$1&gt;O4</formula>
    </cfRule>
  </conditionalFormatting>
  <conditionalFormatting sqref="O5">
    <cfRule type="cellIs" priority="883" operator="equal">
      <formula>5</formula>
    </cfRule>
    <cfRule type="cellIs" dxfId="7156" priority="884" operator="equal">
      <formula>4</formula>
    </cfRule>
    <cfRule type="cellIs" dxfId="7155" priority="885" operator="equal">
      <formula>3</formula>
    </cfRule>
  </conditionalFormatting>
  <conditionalFormatting sqref="O4">
    <cfRule type="expression" dxfId="7154" priority="886">
      <formula>$D$1&lt;O4</formula>
    </cfRule>
    <cfRule type="expression" dxfId="7153" priority="887">
      <formula>$D$1&gt;O4</formula>
    </cfRule>
  </conditionalFormatting>
  <conditionalFormatting sqref="O4">
    <cfRule type="expression" dxfId="7152" priority="888">
      <formula>$D$1&lt;O4</formula>
    </cfRule>
    <cfRule type="expression" dxfId="7151" priority="889">
      <formula>$D$1&gt;O4</formula>
    </cfRule>
  </conditionalFormatting>
  <conditionalFormatting sqref="O4">
    <cfRule type="expression" dxfId="7150" priority="890">
      <formula>$D$1&lt;O4</formula>
    </cfRule>
    <cfRule type="expression" dxfId="7149" priority="891">
      <formula>$D$1&gt;O4</formula>
    </cfRule>
  </conditionalFormatting>
  <conditionalFormatting sqref="O4">
    <cfRule type="expression" priority="892">
      <formula>$D$1&lt;O4</formula>
    </cfRule>
    <cfRule type="expression" priority="893">
      <formula>$D$1&gt;O4</formula>
    </cfRule>
  </conditionalFormatting>
  <conditionalFormatting sqref="O4">
    <cfRule type="expression" priority="894">
      <formula>$D$1&lt;O4</formula>
    </cfRule>
    <cfRule type="expression" dxfId="7148" priority="895">
      <formula>$D$1&gt;O4</formula>
    </cfRule>
  </conditionalFormatting>
  <conditionalFormatting sqref="O4">
    <cfRule type="expression" dxfId="7147" priority="896">
      <formula>$D$1&lt;O4</formula>
    </cfRule>
    <cfRule type="expression" dxfId="7146" priority="897">
      <formula>$D$1&gt;O4</formula>
    </cfRule>
  </conditionalFormatting>
  <conditionalFormatting sqref="O4">
    <cfRule type="expression" dxfId="7145" priority="898">
      <formula>$D$1&lt;O4</formula>
    </cfRule>
    <cfRule type="expression" dxfId="7144" priority="899">
      <formula>$D$1&gt;O4</formula>
    </cfRule>
  </conditionalFormatting>
  <conditionalFormatting sqref="O4">
    <cfRule type="expression" dxfId="7143" priority="900">
      <formula>$D$1&lt;O4</formula>
    </cfRule>
    <cfRule type="expression" dxfId="7142" priority="901">
      <formula>$D$1&gt;O4</formula>
    </cfRule>
  </conditionalFormatting>
  <conditionalFormatting sqref="O4">
    <cfRule type="expression" dxfId="7141" priority="902">
      <formula>$D$1&lt;O4</formula>
    </cfRule>
    <cfRule type="expression" dxfId="7140" priority="903">
      <formula>$D$1&gt;O4</formula>
    </cfRule>
  </conditionalFormatting>
  <conditionalFormatting sqref="O5">
    <cfRule type="cellIs" dxfId="7139" priority="904" operator="equal">
      <formula>5</formula>
    </cfRule>
    <cfRule type="cellIs" priority="905" operator="equal">
      <formula>4</formula>
    </cfRule>
    <cfRule type="cellIs" priority="906" operator="equal">
      <formula>3</formula>
    </cfRule>
  </conditionalFormatting>
  <conditionalFormatting sqref="O4">
    <cfRule type="expression" priority="907">
      <formula>$D$1&lt;O4</formula>
    </cfRule>
    <cfRule type="expression" dxfId="7138" priority="908">
      <formula>$D$1&gt;O4</formula>
    </cfRule>
  </conditionalFormatting>
  <conditionalFormatting sqref="O5">
    <cfRule type="cellIs" dxfId="7137" priority="909" operator="equal">
      <formula>5</formula>
    </cfRule>
    <cfRule type="cellIs" dxfId="7136" priority="910" operator="equal">
      <formula>4</formula>
    </cfRule>
    <cfRule type="cellIs" dxfId="7135" priority="911" operator="equal">
      <formula>3</formula>
    </cfRule>
  </conditionalFormatting>
  <conditionalFormatting sqref="O4">
    <cfRule type="expression" dxfId="7134" priority="912">
      <formula>$D$1&lt;O4</formula>
    </cfRule>
    <cfRule type="expression" dxfId="7133" priority="913">
      <formula>$D$1&gt;O4</formula>
    </cfRule>
  </conditionalFormatting>
  <conditionalFormatting sqref="O5">
    <cfRule type="cellIs" dxfId="7132" priority="914" operator="equal">
      <formula>5</formula>
    </cfRule>
    <cfRule type="cellIs" dxfId="7131" priority="915" operator="equal">
      <formula>4</formula>
    </cfRule>
    <cfRule type="cellIs" priority="916" operator="equal">
      <formula>3</formula>
    </cfRule>
  </conditionalFormatting>
  <conditionalFormatting sqref="O4">
    <cfRule type="expression" priority="917">
      <formula>$D$1&lt;O4</formula>
    </cfRule>
    <cfRule type="expression" priority="918">
      <formula>$D$1&gt;O4</formula>
    </cfRule>
  </conditionalFormatting>
  <conditionalFormatting sqref="O5">
    <cfRule type="cellIs" dxfId="7130" priority="919" operator="equal">
      <formula>5</formula>
    </cfRule>
    <cfRule type="cellIs" dxfId="7129" priority="920" operator="equal">
      <formula>4</formula>
    </cfRule>
    <cfRule type="cellIs" dxfId="7128" priority="921" operator="equal">
      <formula>3</formula>
    </cfRule>
  </conditionalFormatting>
  <conditionalFormatting sqref="O4">
    <cfRule type="expression" dxfId="7127" priority="922">
      <formula>$D$1&lt;O4</formula>
    </cfRule>
    <cfRule type="expression" priority="923">
      <formula>$D$1&gt;O4</formula>
    </cfRule>
  </conditionalFormatting>
  <conditionalFormatting sqref="O5">
    <cfRule type="cellIs" priority="924" operator="equal">
      <formula>5</formula>
    </cfRule>
    <cfRule type="cellIs" priority="925" operator="equal">
      <formula>4</formula>
    </cfRule>
    <cfRule type="cellIs" dxfId="7126" priority="926" operator="equal">
      <formula>3</formula>
    </cfRule>
  </conditionalFormatting>
  <conditionalFormatting sqref="O4">
    <cfRule type="expression" dxfId="7125" priority="927">
      <formula>$D$1&lt;O4</formula>
    </cfRule>
    <cfRule type="expression" dxfId="7124" priority="928">
      <formula>$D$1&gt;O4</formula>
    </cfRule>
  </conditionalFormatting>
  <conditionalFormatting sqref="O4">
    <cfRule type="expression" dxfId="7123" priority="929">
      <formula>$D$1&lt;O4</formula>
    </cfRule>
    <cfRule type="expression" dxfId="7122" priority="930">
      <formula>$D$1&gt;O4</formula>
    </cfRule>
  </conditionalFormatting>
  <conditionalFormatting sqref="O4">
    <cfRule type="expression" dxfId="7121" priority="931">
      <formula>$D$1&lt;O4</formula>
    </cfRule>
    <cfRule type="expression" dxfId="7120" priority="932">
      <formula>$D$1&gt;O4</formula>
    </cfRule>
  </conditionalFormatting>
  <conditionalFormatting sqref="O4">
    <cfRule type="expression" dxfId="7119" priority="933">
      <formula>$D$1&lt;O4</formula>
    </cfRule>
    <cfRule type="expression" dxfId="7118" priority="934">
      <formula>$D$1&gt;O4</formula>
    </cfRule>
  </conditionalFormatting>
  <conditionalFormatting sqref="O4">
    <cfRule type="expression" priority="935">
      <formula>$D$1&lt;O4</formula>
    </cfRule>
    <cfRule type="expression" priority="936">
      <formula>$D$1&gt;O4</formula>
    </cfRule>
  </conditionalFormatting>
  <conditionalFormatting sqref="O4">
    <cfRule type="expression" priority="937">
      <formula>$D$1&lt;O4</formula>
    </cfRule>
    <cfRule type="expression" priority="938">
      <formula>$D$1&gt;O4</formula>
    </cfRule>
  </conditionalFormatting>
  <conditionalFormatting sqref="O4">
    <cfRule type="expression" priority="939">
      <formula>$D$1&lt;O4</formula>
    </cfRule>
    <cfRule type="expression" priority="940">
      <formula>$D$1&gt;O4</formula>
    </cfRule>
  </conditionalFormatting>
  <conditionalFormatting sqref="O4">
    <cfRule type="expression" dxfId="7117" priority="941">
      <formula>$D$1&lt;O4</formula>
    </cfRule>
    <cfRule type="expression" dxfId="7116" priority="942">
      <formula>$D$1&gt;O4</formula>
    </cfRule>
  </conditionalFormatting>
  <conditionalFormatting sqref="O4">
    <cfRule type="expression" dxfId="7115" priority="943">
      <formula>$D$1&lt;O4</formula>
    </cfRule>
    <cfRule type="expression" dxfId="7114" priority="944">
      <formula>$D$1&gt;O4</formula>
    </cfRule>
  </conditionalFormatting>
  <pageMargins left="0.7" right="0.7" top="0.75" bottom="0.75" header="0.51180555555555496" footer="0.51180555555555496"/>
  <pageSetup paperSize="9" scale="92" firstPageNumber="0" orientation="landscape" horizontalDpi="300" verticalDpi="300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A1:AMK48"/>
  <sheetViews>
    <sheetView view="pageBreakPreview" zoomScale="65" zoomScaleNormal="100" zoomScalePageLayoutView="65" workbookViewId="0">
      <pane ySplit="5" topLeftCell="A6" activePane="bottomLeft" state="frozen"/>
      <selection pane="bottomLeft" activeCell="N13" sqref="N13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3.88671875" style="15" customWidth="1"/>
    <col min="5" max="5" width="6.21875" style="15" customWidth="1"/>
    <col min="6" max="7" width="6.88671875" hidden="1" customWidth="1"/>
    <col min="8" max="10" width="6.88671875" customWidth="1"/>
    <col min="11" max="11" width="6.88671875" hidden="1" customWidth="1"/>
    <col min="12" max="12" width="6.88671875" customWidth="1"/>
    <col min="13" max="13" width="6.88671875" hidden="1" customWidth="1"/>
    <col min="14" max="16" width="6.88671875" customWidth="1"/>
    <col min="17" max="21" width="6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0" width="3.44140625" style="16" hidden="1" customWidth="1"/>
    <col min="81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01" t="s">
        <v>511</v>
      </c>
      <c r="G2" s="201" t="s">
        <v>790</v>
      </c>
      <c r="H2" s="1" t="s">
        <v>425</v>
      </c>
      <c r="I2" s="1"/>
      <c r="J2" s="1"/>
      <c r="K2" s="1"/>
      <c r="L2" s="1"/>
      <c r="M2" s="1"/>
      <c r="N2" s="1" t="s">
        <v>2</v>
      </c>
      <c r="O2" s="1"/>
      <c r="P2" s="1"/>
      <c r="Q2" s="36"/>
      <c r="R2" s="303"/>
      <c r="S2" s="311"/>
      <c r="T2" s="327" t="s">
        <v>268</v>
      </c>
      <c r="U2" s="327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2431</v>
      </c>
      <c r="B3" s="13"/>
      <c r="C3" s="13"/>
      <c r="D3" s="39" t="s">
        <v>3</v>
      </c>
      <c r="E3" s="40"/>
      <c r="F3" s="204"/>
      <c r="G3" s="204"/>
      <c r="H3" s="204">
        <v>43227</v>
      </c>
      <c r="I3" s="204">
        <v>43225</v>
      </c>
      <c r="J3" s="204">
        <v>43232</v>
      </c>
      <c r="K3" s="204"/>
      <c r="L3" s="204">
        <v>43235</v>
      </c>
      <c r="M3" s="204"/>
      <c r="N3" s="204">
        <v>43237</v>
      </c>
      <c r="O3" s="204">
        <v>43242</v>
      </c>
      <c r="P3" s="204">
        <v>43246</v>
      </c>
      <c r="Q3" s="36"/>
      <c r="R3" s="299"/>
      <c r="S3" s="331"/>
      <c r="T3" s="204"/>
      <c r="U3" s="204"/>
      <c r="V3" s="332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3"/>
      <c r="H4" s="52" t="s">
        <v>791</v>
      </c>
      <c r="I4" s="52" t="s">
        <v>792</v>
      </c>
      <c r="J4" s="52" t="s">
        <v>452</v>
      </c>
      <c r="K4" s="52"/>
      <c r="L4" s="53" t="s">
        <v>793</v>
      </c>
      <c r="M4" s="53"/>
      <c r="N4" s="55" t="s">
        <v>794</v>
      </c>
      <c r="O4" s="55" t="s">
        <v>795</v>
      </c>
      <c r="P4" s="52" t="s">
        <v>796</v>
      </c>
      <c r="Q4" s="36"/>
      <c r="R4" s="53"/>
      <c r="S4" s="359"/>
      <c r="T4" s="232"/>
      <c r="U4" s="232"/>
      <c r="V4" s="334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/>
      <c r="H5" s="63" t="s">
        <v>797</v>
      </c>
      <c r="I5" s="66" t="s">
        <v>798</v>
      </c>
      <c r="J5" s="63" t="s">
        <v>799</v>
      </c>
      <c r="K5" s="65"/>
      <c r="L5" s="63" t="s">
        <v>777</v>
      </c>
      <c r="M5" s="63"/>
      <c r="N5" s="64" t="s">
        <v>28</v>
      </c>
      <c r="O5" s="64" t="s">
        <v>800</v>
      </c>
      <c r="P5" s="360" t="s">
        <v>801</v>
      </c>
      <c r="Q5" s="234"/>
      <c r="R5" s="64"/>
      <c r="S5" s="361"/>
      <c r="T5" s="63"/>
      <c r="U5" s="63"/>
      <c r="V5" s="3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8" x14ac:dyDescent="0.35">
      <c r="A6" s="80">
        <v>1</v>
      </c>
      <c r="B6" s="81" t="s">
        <v>36</v>
      </c>
      <c r="C6" s="343" t="s">
        <v>37</v>
      </c>
      <c r="D6" s="362" t="s">
        <v>802</v>
      </c>
      <c r="E6" s="84">
        <v>2431</v>
      </c>
      <c r="F6" s="85"/>
      <c r="G6" s="85"/>
      <c r="H6" s="85">
        <v>5</v>
      </c>
      <c r="I6" s="85">
        <v>4</v>
      </c>
      <c r="J6" s="85">
        <v>4</v>
      </c>
      <c r="K6" s="85"/>
      <c r="L6" s="85">
        <v>5</v>
      </c>
      <c r="M6" s="85"/>
      <c r="N6" s="85">
        <v>5</v>
      </c>
      <c r="O6" s="85">
        <v>5</v>
      </c>
      <c r="P6" s="85">
        <v>4</v>
      </c>
      <c r="Q6" s="85"/>
      <c r="R6" s="85"/>
      <c r="S6" s="85"/>
      <c r="T6" s="85"/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3</v>
      </c>
      <c r="AB6" s="98">
        <f t="shared" ref="AB6:AB37" si="6">COUNTIF(AG6:AV6,AB$5)</f>
        <v>4</v>
      </c>
      <c r="AC6" s="98">
        <f t="shared" ref="AC6:AC38" si="7">SUM(X6:AB6)</f>
        <v>7</v>
      </c>
      <c r="AD6" s="246">
        <f t="shared" ref="AD6:AD39" si="8">IF(ISERROR(((X6+Y6)*2+Z6*3+AA6*4+AB6*5)/SUM(X6,Y6:AB6)),"",((X6+Y6)*2+Z6*3+AA6*4+AB6*5)/SUM(X6,Y6:AB6))</f>
        <v>4.5714285714285712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/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4</v>
      </c>
      <c r="AK6" s="247">
        <f t="shared" ref="AK6:AK37" si="14">IF(ISERROR(VALUE(LEFT(J6))),LEFT(J6),VALUE(LEFT(J6)))</f>
        <v>4</v>
      </c>
      <c r="AL6" s="247" t="str">
        <f t="shared" ref="AL6:AL37" si="15">IF(ISERROR(VALUE(LEFT(K6))),LEFT(K6),VALUE(LEFT(K6)))</f>
        <v/>
      </c>
      <c r="AM6" s="247">
        <f t="shared" ref="AM6:AM37" si="16">IF(ISERROR(VALUE(LEFT(L6))),LEFT(L6),VALUE(LEFT(L6)))</f>
        <v>5</v>
      </c>
      <c r="AN6" s="247" t="str">
        <f t="shared" ref="AN6:AN37" si="17">IF(ISERROR(VALUE(LEFT(M6))),LEFT(M6),VALUE(LEFT(M6)))</f>
        <v/>
      </c>
      <c r="AO6" s="247">
        <f t="shared" ref="AO6:AO37" si="18">IF(ISERROR(VALUE(LEFT(N6))),LEFT(N6),VALUE(LEFT(N6)))</f>
        <v>5</v>
      </c>
      <c r="AP6" s="247">
        <f t="shared" ref="AP6:AP37" si="19">IF(ISERROR(VALUE(LEFT(O6))),LEFT(O6),VALUE(LEFT(O6)))</f>
        <v>5</v>
      </c>
      <c r="AQ6" s="247">
        <f t="shared" ref="AQ6:AQ37" si="20">IF(ISERROR(VALUE(LEFT(P6))),LEFT(P6),VALUE(LEFT(P6)))</f>
        <v>4</v>
      </c>
      <c r="AR6" s="247" t="str">
        <f t="shared" ref="AR6:AR37" si="21">IF(ISERROR(VALUE(LEFT(Q6))),LEFT(Q6),VALUE(LEFT(Q6)))</f>
        <v/>
      </c>
      <c r="AS6" s="247" t="str">
        <f t="shared" ref="AS6:AS37" si="22">IF(ISERROR(VALUE(LEFT(R6))),LEFT(R6),VALUE(LEFT(R6)))</f>
        <v/>
      </c>
      <c r="AT6" s="247" t="str">
        <f t="shared" ref="AT6:AT37" si="23">IF(ISERROR(VALUE(LEFT(S6))),LEFT(S6),VALUE(LEFT(S6)))</f>
        <v/>
      </c>
      <c r="AU6" s="247" t="str">
        <f t="shared" ref="AU6:AU37" si="24">IF(ISERROR(VALUE(LEFT(T6))),LEFT(T6),VALUE(LEFT(T6)))</f>
        <v/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0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8" x14ac:dyDescent="0.35">
      <c r="A7" s="80">
        <v>2</v>
      </c>
      <c r="B7" s="81" t="s">
        <v>36</v>
      </c>
      <c r="C7" s="343" t="s">
        <v>37</v>
      </c>
      <c r="D7" s="362" t="s">
        <v>803</v>
      </c>
      <c r="E7" s="84">
        <v>2431</v>
      </c>
      <c r="F7" s="85"/>
      <c r="G7" s="85"/>
      <c r="H7" s="85" t="s">
        <v>41</v>
      </c>
      <c r="I7" s="85">
        <v>5</v>
      </c>
      <c r="J7" s="85">
        <v>5</v>
      </c>
      <c r="K7" s="85"/>
      <c r="L7" s="85">
        <v>5</v>
      </c>
      <c r="M7" s="85"/>
      <c r="N7" s="85">
        <v>5</v>
      </c>
      <c r="O7" s="85">
        <v>5</v>
      </c>
      <c r="P7" s="85">
        <v>5</v>
      </c>
      <c r="Q7" s="85"/>
      <c r="R7" s="85"/>
      <c r="S7" s="85"/>
      <c r="T7" s="85"/>
      <c r="U7" s="85"/>
      <c r="V7" s="245">
        <f t="shared" si="0"/>
        <v>5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0</v>
      </c>
      <c r="AB7" s="98">
        <f t="shared" si="6"/>
        <v>6</v>
      </c>
      <c r="AC7" s="98">
        <f t="shared" si="7"/>
        <v>6</v>
      </c>
      <c r="AD7" s="246">
        <f t="shared" si="8"/>
        <v>5</v>
      </c>
      <c r="AE7" s="99">
        <f t="shared" si="9"/>
        <v>0</v>
      </c>
      <c r="AG7" s="247" t="str">
        <f t="shared" si="10"/>
        <v/>
      </c>
      <c r="AH7" s="247" t="str">
        <f t="shared" si="11"/>
        <v/>
      </c>
      <c r="AI7" s="247" t="str">
        <f t="shared" si="12"/>
        <v>а</v>
      </c>
      <c r="AJ7" s="247">
        <f t="shared" si="13"/>
        <v>5</v>
      </c>
      <c r="AK7" s="247">
        <f t="shared" si="14"/>
        <v>5</v>
      </c>
      <c r="AL7" s="247" t="str">
        <f t="shared" si="15"/>
        <v/>
      </c>
      <c r="AM7" s="247">
        <f t="shared" si="16"/>
        <v>5</v>
      </c>
      <c r="AN7" s="247" t="str">
        <f t="shared" si="17"/>
        <v/>
      </c>
      <c r="AO7" s="247">
        <f t="shared" si="18"/>
        <v>5</v>
      </c>
      <c r="AP7" s="247">
        <f t="shared" si="19"/>
        <v>5</v>
      </c>
      <c r="AQ7" s="247">
        <f t="shared" si="20"/>
        <v>5</v>
      </c>
      <c r="AR7" s="247" t="str">
        <f t="shared" si="21"/>
        <v/>
      </c>
      <c r="AS7" s="247" t="str">
        <f t="shared" si="22"/>
        <v/>
      </c>
      <c r="AT7" s="247" t="str">
        <f t="shared" si="23"/>
        <v/>
      </c>
      <c r="AU7" s="247" t="str">
        <f t="shared" si="24"/>
        <v/>
      </c>
      <c r="AV7" s="247" t="str">
        <f t="shared" si="25"/>
        <v/>
      </c>
      <c r="AW7" s="245">
        <f t="shared" si="26"/>
        <v>0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8" x14ac:dyDescent="0.35">
      <c r="A8" s="80">
        <v>3</v>
      </c>
      <c r="B8" s="81" t="s">
        <v>36</v>
      </c>
      <c r="C8" s="343" t="s">
        <v>37</v>
      </c>
      <c r="D8" s="362" t="s">
        <v>804</v>
      </c>
      <c r="E8" s="84">
        <v>2431</v>
      </c>
      <c r="F8" s="85"/>
      <c r="G8" s="85"/>
      <c r="H8" s="85">
        <v>5</v>
      </c>
      <c r="I8" s="85">
        <v>5</v>
      </c>
      <c r="J8" s="85">
        <v>5</v>
      </c>
      <c r="K8" s="85"/>
      <c r="L8" s="85">
        <v>5</v>
      </c>
      <c r="M8" s="85"/>
      <c r="N8" s="85">
        <v>5</v>
      </c>
      <c r="O8" s="85">
        <v>5</v>
      </c>
      <c r="P8" s="85">
        <v>5</v>
      </c>
      <c r="Q8" s="85"/>
      <c r="R8" s="85"/>
      <c r="S8" s="85"/>
      <c r="T8" s="85"/>
      <c r="U8" s="85"/>
      <c r="V8" s="245">
        <f t="shared" si="0"/>
        <v>5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0</v>
      </c>
      <c r="AB8" s="98">
        <f t="shared" si="6"/>
        <v>7</v>
      </c>
      <c r="AC8" s="98">
        <f t="shared" si="7"/>
        <v>7</v>
      </c>
      <c r="AD8" s="246">
        <f t="shared" si="8"/>
        <v>5</v>
      </c>
      <c r="AE8" s="99">
        <f t="shared" si="9"/>
        <v>0</v>
      </c>
      <c r="AG8" s="247" t="str">
        <f t="shared" si="10"/>
        <v/>
      </c>
      <c r="AH8" s="247" t="str">
        <f t="shared" si="11"/>
        <v/>
      </c>
      <c r="AI8" s="247">
        <f t="shared" si="12"/>
        <v>5</v>
      </c>
      <c r="AJ8" s="247">
        <f t="shared" si="13"/>
        <v>5</v>
      </c>
      <c r="AK8" s="247">
        <f t="shared" si="14"/>
        <v>5</v>
      </c>
      <c r="AL8" s="247" t="str">
        <f t="shared" si="15"/>
        <v/>
      </c>
      <c r="AM8" s="247">
        <f t="shared" si="16"/>
        <v>5</v>
      </c>
      <c r="AN8" s="247" t="str">
        <f t="shared" si="17"/>
        <v/>
      </c>
      <c r="AO8" s="247">
        <f t="shared" si="18"/>
        <v>5</v>
      </c>
      <c r="AP8" s="247">
        <f t="shared" si="19"/>
        <v>5</v>
      </c>
      <c r="AQ8" s="247">
        <f t="shared" si="20"/>
        <v>5</v>
      </c>
      <c r="AR8" s="247" t="str">
        <f t="shared" si="21"/>
        <v/>
      </c>
      <c r="AS8" s="247" t="str">
        <f t="shared" si="22"/>
        <v/>
      </c>
      <c r="AT8" s="247" t="str">
        <f t="shared" si="23"/>
        <v/>
      </c>
      <c r="AU8" s="247" t="str">
        <f t="shared" si="24"/>
        <v/>
      </c>
      <c r="AV8" s="247" t="str">
        <f t="shared" si="25"/>
        <v/>
      </c>
      <c r="AW8" s="245">
        <f t="shared" si="26"/>
        <v>0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8" x14ac:dyDescent="0.35">
      <c r="A9" s="80">
        <v>4</v>
      </c>
      <c r="B9" s="81" t="s">
        <v>36</v>
      </c>
      <c r="C9" s="343" t="s">
        <v>52</v>
      </c>
      <c r="D9" s="362" t="s">
        <v>805</v>
      </c>
      <c r="E9" s="84">
        <v>2431</v>
      </c>
      <c r="F9" s="85"/>
      <c r="G9" s="85"/>
      <c r="H9" s="85">
        <v>4</v>
      </c>
      <c r="I9" s="85">
        <v>4</v>
      </c>
      <c r="J9" s="85">
        <v>5</v>
      </c>
      <c r="K9" s="85"/>
      <c r="L9" s="85">
        <v>4</v>
      </c>
      <c r="M9" s="85"/>
      <c r="N9" s="85">
        <v>5</v>
      </c>
      <c r="O9" s="85">
        <v>5</v>
      </c>
      <c r="P9" s="85">
        <v>5</v>
      </c>
      <c r="Q9" s="85"/>
      <c r="R9" s="85"/>
      <c r="S9" s="85"/>
      <c r="T9" s="85"/>
      <c r="U9" s="85"/>
      <c r="V9" s="245">
        <f t="shared" si="0"/>
        <v>4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3</v>
      </c>
      <c r="AB9" s="98">
        <f t="shared" si="6"/>
        <v>4</v>
      </c>
      <c r="AC9" s="98">
        <f t="shared" si="7"/>
        <v>7</v>
      </c>
      <c r="AD9" s="246">
        <f t="shared" si="8"/>
        <v>4.5714285714285712</v>
      </c>
      <c r="AE9" s="99">
        <f t="shared" si="9"/>
        <v>0</v>
      </c>
      <c r="AG9" s="247" t="str">
        <f t="shared" si="10"/>
        <v/>
      </c>
      <c r="AH9" s="247" t="str">
        <f t="shared" si="11"/>
        <v/>
      </c>
      <c r="AI9" s="247">
        <f t="shared" si="12"/>
        <v>4</v>
      </c>
      <c r="AJ9" s="247">
        <f t="shared" si="13"/>
        <v>4</v>
      </c>
      <c r="AK9" s="247">
        <f t="shared" si="14"/>
        <v>5</v>
      </c>
      <c r="AL9" s="247" t="str">
        <f t="shared" si="15"/>
        <v/>
      </c>
      <c r="AM9" s="247">
        <f t="shared" si="16"/>
        <v>4</v>
      </c>
      <c r="AN9" s="247" t="str">
        <f t="shared" si="17"/>
        <v/>
      </c>
      <c r="AO9" s="247">
        <f t="shared" si="18"/>
        <v>5</v>
      </c>
      <c r="AP9" s="247">
        <f t="shared" si="19"/>
        <v>5</v>
      </c>
      <c r="AQ9" s="247">
        <f t="shared" si="20"/>
        <v>5</v>
      </c>
      <c r="AR9" s="247" t="str">
        <f t="shared" si="21"/>
        <v/>
      </c>
      <c r="AS9" s="247" t="str">
        <f t="shared" si="22"/>
        <v/>
      </c>
      <c r="AT9" s="247" t="str">
        <f t="shared" si="23"/>
        <v/>
      </c>
      <c r="AU9" s="247" t="str">
        <f t="shared" si="24"/>
        <v/>
      </c>
      <c r="AV9" s="247" t="str">
        <f t="shared" si="25"/>
        <v/>
      </c>
      <c r="AW9" s="245">
        <f t="shared" si="26"/>
        <v>0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8" x14ac:dyDescent="0.35">
      <c r="A10" s="80">
        <v>5</v>
      </c>
      <c r="B10" s="81" t="s">
        <v>36</v>
      </c>
      <c r="C10" s="343" t="s">
        <v>37</v>
      </c>
      <c r="D10" s="362" t="s">
        <v>806</v>
      </c>
      <c r="E10" s="84">
        <v>2431</v>
      </c>
      <c r="F10" s="85"/>
      <c r="G10" s="85"/>
      <c r="H10" s="85">
        <v>4</v>
      </c>
      <c r="I10" s="85">
        <v>4</v>
      </c>
      <c r="J10" s="85">
        <v>4</v>
      </c>
      <c r="K10" s="85"/>
      <c r="L10" s="85">
        <v>3</v>
      </c>
      <c r="M10" s="85"/>
      <c r="N10" s="85">
        <v>5</v>
      </c>
      <c r="O10" s="85">
        <v>4</v>
      </c>
      <c r="P10" s="85">
        <v>4</v>
      </c>
      <c r="Q10" s="85"/>
      <c r="R10" s="85"/>
      <c r="S10" s="85"/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1</v>
      </c>
      <c r="AA10" s="98">
        <f t="shared" si="5"/>
        <v>5</v>
      </c>
      <c r="AB10" s="98">
        <f t="shared" si="6"/>
        <v>1</v>
      </c>
      <c r="AC10" s="98">
        <f t="shared" si="7"/>
        <v>7</v>
      </c>
      <c r="AD10" s="246">
        <f t="shared" si="8"/>
        <v>4</v>
      </c>
      <c r="AE10" s="99">
        <f t="shared" si="9"/>
        <v>0</v>
      </c>
      <c r="AG10" s="247" t="str">
        <f t="shared" si="10"/>
        <v/>
      </c>
      <c r="AH10" s="247" t="str">
        <f t="shared" si="11"/>
        <v/>
      </c>
      <c r="AI10" s="247">
        <f t="shared" si="12"/>
        <v>4</v>
      </c>
      <c r="AJ10" s="247">
        <f t="shared" si="13"/>
        <v>4</v>
      </c>
      <c r="AK10" s="247">
        <f t="shared" si="14"/>
        <v>4</v>
      </c>
      <c r="AL10" s="247" t="str">
        <f t="shared" si="15"/>
        <v/>
      </c>
      <c r="AM10" s="247">
        <f t="shared" si="16"/>
        <v>3</v>
      </c>
      <c r="AN10" s="247" t="str">
        <f t="shared" si="17"/>
        <v/>
      </c>
      <c r="AO10" s="247">
        <f t="shared" si="18"/>
        <v>5</v>
      </c>
      <c r="AP10" s="247">
        <f t="shared" si="19"/>
        <v>4</v>
      </c>
      <c r="AQ10" s="247">
        <f t="shared" si="20"/>
        <v>4</v>
      </c>
      <c r="AR10" s="247" t="str">
        <f t="shared" si="21"/>
        <v/>
      </c>
      <c r="AS10" s="247" t="str">
        <f t="shared" si="22"/>
        <v/>
      </c>
      <c r="AT10" s="247" t="str">
        <f t="shared" si="23"/>
        <v/>
      </c>
      <c r="AU10" s="247" t="str">
        <f t="shared" si="24"/>
        <v/>
      </c>
      <c r="AV10" s="247" t="str">
        <f t="shared" si="25"/>
        <v/>
      </c>
      <c r="AW10" s="245">
        <f t="shared" si="26"/>
        <v>0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8" x14ac:dyDescent="0.35">
      <c r="A11" s="80">
        <v>6</v>
      </c>
      <c r="B11" s="81" t="s">
        <v>36</v>
      </c>
      <c r="C11" s="343" t="s">
        <v>37</v>
      </c>
      <c r="D11" s="362" t="s">
        <v>807</v>
      </c>
      <c r="E11" s="84">
        <v>2431</v>
      </c>
      <c r="F11" s="85"/>
      <c r="G11" s="85"/>
      <c r="H11" s="85">
        <v>4</v>
      </c>
      <c r="I11" s="85">
        <v>4</v>
      </c>
      <c r="J11" s="85">
        <v>5</v>
      </c>
      <c r="K11" s="85"/>
      <c r="L11" s="85">
        <v>3</v>
      </c>
      <c r="M11" s="85"/>
      <c r="N11" s="85">
        <v>5</v>
      </c>
      <c r="O11" s="85">
        <v>4</v>
      </c>
      <c r="P11" s="85">
        <v>4</v>
      </c>
      <c r="Q11" s="85"/>
      <c r="R11" s="85"/>
      <c r="S11" s="85"/>
      <c r="T11" s="85"/>
      <c r="U11" s="85"/>
      <c r="V11" s="245">
        <f t="shared" si="0"/>
        <v>3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1</v>
      </c>
      <c r="AA11" s="98">
        <f t="shared" si="5"/>
        <v>4</v>
      </c>
      <c r="AB11" s="98">
        <f t="shared" si="6"/>
        <v>2</v>
      </c>
      <c r="AC11" s="98">
        <f t="shared" si="7"/>
        <v>7</v>
      </c>
      <c r="AD11" s="246">
        <f t="shared" si="8"/>
        <v>4.1428571428571432</v>
      </c>
      <c r="AE11" s="99">
        <f t="shared" si="9"/>
        <v>0</v>
      </c>
      <c r="AG11" s="247" t="str">
        <f t="shared" si="10"/>
        <v/>
      </c>
      <c r="AH11" s="247" t="str">
        <f t="shared" si="11"/>
        <v/>
      </c>
      <c r="AI11" s="247">
        <f t="shared" si="12"/>
        <v>4</v>
      </c>
      <c r="AJ11" s="247">
        <f t="shared" si="13"/>
        <v>4</v>
      </c>
      <c r="AK11" s="247">
        <f t="shared" si="14"/>
        <v>5</v>
      </c>
      <c r="AL11" s="247" t="str">
        <f t="shared" si="15"/>
        <v/>
      </c>
      <c r="AM11" s="247">
        <f t="shared" si="16"/>
        <v>3</v>
      </c>
      <c r="AN11" s="247" t="str">
        <f t="shared" si="17"/>
        <v/>
      </c>
      <c r="AO11" s="247">
        <f t="shared" si="18"/>
        <v>5</v>
      </c>
      <c r="AP11" s="247">
        <f t="shared" si="19"/>
        <v>4</v>
      </c>
      <c r="AQ11" s="247">
        <f t="shared" si="20"/>
        <v>4</v>
      </c>
      <c r="AR11" s="247" t="str">
        <f t="shared" si="21"/>
        <v/>
      </c>
      <c r="AS11" s="247" t="str">
        <f t="shared" si="22"/>
        <v/>
      </c>
      <c r="AT11" s="247" t="str">
        <f t="shared" si="23"/>
        <v/>
      </c>
      <c r="AU11" s="247" t="str">
        <f t="shared" si="24"/>
        <v/>
      </c>
      <c r="AV11" s="247" t="str">
        <f t="shared" si="25"/>
        <v/>
      </c>
      <c r="AW11" s="245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8" x14ac:dyDescent="0.35">
      <c r="A12" s="80">
        <v>7</v>
      </c>
      <c r="B12" s="81" t="s">
        <v>36</v>
      </c>
      <c r="C12" s="343" t="s">
        <v>37</v>
      </c>
      <c r="D12" s="362" t="s">
        <v>808</v>
      </c>
      <c r="E12" s="84">
        <v>2431</v>
      </c>
      <c r="F12" s="85"/>
      <c r="G12" s="85"/>
      <c r="H12" s="85">
        <v>5</v>
      </c>
      <c r="I12" s="85">
        <v>5</v>
      </c>
      <c r="J12" s="85">
        <v>5</v>
      </c>
      <c r="K12" s="85"/>
      <c r="L12" s="85">
        <v>3</v>
      </c>
      <c r="M12" s="85"/>
      <c r="N12" s="85">
        <v>5</v>
      </c>
      <c r="O12" s="85">
        <v>4</v>
      </c>
      <c r="P12" s="85">
        <v>4</v>
      </c>
      <c r="Q12" s="85"/>
      <c r="R12" s="85"/>
      <c r="S12" s="85"/>
      <c r="T12" s="85"/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1</v>
      </c>
      <c r="AA12" s="98">
        <f t="shared" si="5"/>
        <v>2</v>
      </c>
      <c r="AB12" s="98">
        <f t="shared" si="6"/>
        <v>4</v>
      </c>
      <c r="AC12" s="98">
        <f t="shared" si="7"/>
        <v>7</v>
      </c>
      <c r="AD12" s="246">
        <f t="shared" si="8"/>
        <v>4.4285714285714288</v>
      </c>
      <c r="AE12" s="99">
        <f t="shared" si="9"/>
        <v>0</v>
      </c>
      <c r="AG12" s="247" t="str">
        <f t="shared" si="10"/>
        <v/>
      </c>
      <c r="AH12" s="247" t="str">
        <f t="shared" si="11"/>
        <v/>
      </c>
      <c r="AI12" s="247">
        <f t="shared" si="12"/>
        <v>5</v>
      </c>
      <c r="AJ12" s="247">
        <f t="shared" si="13"/>
        <v>5</v>
      </c>
      <c r="AK12" s="247">
        <f t="shared" si="14"/>
        <v>5</v>
      </c>
      <c r="AL12" s="247" t="str">
        <f t="shared" si="15"/>
        <v/>
      </c>
      <c r="AM12" s="247">
        <f t="shared" si="16"/>
        <v>3</v>
      </c>
      <c r="AN12" s="247" t="str">
        <f t="shared" si="17"/>
        <v/>
      </c>
      <c r="AO12" s="247">
        <f t="shared" si="18"/>
        <v>5</v>
      </c>
      <c r="AP12" s="247">
        <f t="shared" si="19"/>
        <v>4</v>
      </c>
      <c r="AQ12" s="247">
        <f t="shared" si="20"/>
        <v>4</v>
      </c>
      <c r="AR12" s="247" t="str">
        <f t="shared" si="21"/>
        <v/>
      </c>
      <c r="AS12" s="247" t="str">
        <f t="shared" si="22"/>
        <v/>
      </c>
      <c r="AT12" s="247" t="str">
        <f t="shared" si="23"/>
        <v/>
      </c>
      <c r="AU12" s="247" t="str">
        <f t="shared" si="24"/>
        <v/>
      </c>
      <c r="AV12" s="247" t="str">
        <f t="shared" si="25"/>
        <v/>
      </c>
      <c r="AW12" s="245">
        <f t="shared" si="26"/>
        <v>0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8" x14ac:dyDescent="0.35">
      <c r="A13" s="80">
        <v>8</v>
      </c>
      <c r="B13" s="81" t="s">
        <v>36</v>
      </c>
      <c r="C13" s="343" t="s">
        <v>37</v>
      </c>
      <c r="D13" s="362" t="s">
        <v>809</v>
      </c>
      <c r="E13" s="84">
        <v>2431</v>
      </c>
      <c r="F13" s="85"/>
      <c r="G13" s="85"/>
      <c r="H13" s="85">
        <v>4</v>
      </c>
      <c r="I13" s="85">
        <v>4</v>
      </c>
      <c r="J13" s="85">
        <v>5</v>
      </c>
      <c r="K13" s="85"/>
      <c r="L13" s="85">
        <v>4</v>
      </c>
      <c r="M13" s="85"/>
      <c r="N13" s="85" t="s">
        <v>42</v>
      </c>
      <c r="O13" s="85">
        <v>5</v>
      </c>
      <c r="P13" s="85">
        <v>4</v>
      </c>
      <c r="Q13" s="85"/>
      <c r="R13" s="85"/>
      <c r="S13" s="85"/>
      <c r="T13" s="85"/>
      <c r="U13" s="85"/>
      <c r="V13" s="245">
        <f t="shared" si="0"/>
        <v>4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4</v>
      </c>
      <c r="AB13" s="98">
        <f t="shared" si="6"/>
        <v>2</v>
      </c>
      <c r="AC13" s="98">
        <f t="shared" si="7"/>
        <v>6</v>
      </c>
      <c r="AD13" s="246">
        <f t="shared" si="8"/>
        <v>4.333333333333333</v>
      </c>
      <c r="AE13" s="99">
        <f t="shared" si="9"/>
        <v>0</v>
      </c>
      <c r="AG13" s="247" t="str">
        <f t="shared" si="10"/>
        <v/>
      </c>
      <c r="AH13" s="247" t="str">
        <f t="shared" si="11"/>
        <v/>
      </c>
      <c r="AI13" s="247">
        <f t="shared" si="12"/>
        <v>4</v>
      </c>
      <c r="AJ13" s="247">
        <f t="shared" si="13"/>
        <v>4</v>
      </c>
      <c r="AK13" s="247">
        <f t="shared" si="14"/>
        <v>5</v>
      </c>
      <c r="AL13" s="247" t="str">
        <f t="shared" si="15"/>
        <v/>
      </c>
      <c r="AM13" s="247">
        <f t="shared" si="16"/>
        <v>4</v>
      </c>
      <c r="AN13" s="247" t="str">
        <f t="shared" si="17"/>
        <v/>
      </c>
      <c r="AO13" s="247" t="str">
        <f t="shared" si="18"/>
        <v>а</v>
      </c>
      <c r="AP13" s="247">
        <f t="shared" si="19"/>
        <v>5</v>
      </c>
      <c r="AQ13" s="247">
        <f t="shared" si="20"/>
        <v>4</v>
      </c>
      <c r="AR13" s="247" t="str">
        <f t="shared" si="21"/>
        <v/>
      </c>
      <c r="AS13" s="247" t="str">
        <f t="shared" si="22"/>
        <v/>
      </c>
      <c r="AT13" s="247" t="str">
        <f t="shared" si="23"/>
        <v/>
      </c>
      <c r="AU13" s="247" t="str">
        <f t="shared" si="24"/>
        <v/>
      </c>
      <c r="AV13" s="247" t="str">
        <f t="shared" si="25"/>
        <v/>
      </c>
      <c r="AW13" s="245">
        <f t="shared" si="26"/>
        <v>0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8" x14ac:dyDescent="0.35">
      <c r="A14" s="80">
        <v>9</v>
      </c>
      <c r="B14" s="248"/>
      <c r="C14" s="343" t="s">
        <v>37</v>
      </c>
      <c r="D14" s="362" t="s">
        <v>810</v>
      </c>
      <c r="E14" s="84">
        <v>2431</v>
      </c>
      <c r="F14" s="85"/>
      <c r="G14" s="85"/>
      <c r="H14" s="85">
        <v>4</v>
      </c>
      <c r="I14" s="85">
        <v>4</v>
      </c>
      <c r="J14" s="85">
        <v>5</v>
      </c>
      <c r="K14" s="85"/>
      <c r="L14" s="85">
        <v>4</v>
      </c>
      <c r="M14" s="85"/>
      <c r="N14" s="85">
        <v>5</v>
      </c>
      <c r="O14" s="85">
        <v>4</v>
      </c>
      <c r="P14" s="85">
        <v>4</v>
      </c>
      <c r="Q14" s="85"/>
      <c r="R14" s="102"/>
      <c r="S14" s="85"/>
      <c r="T14" s="85"/>
      <c r="U14" s="85"/>
      <c r="V14" s="124">
        <f t="shared" si="0"/>
        <v>4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0</v>
      </c>
      <c r="AA14" s="254">
        <f t="shared" si="5"/>
        <v>5</v>
      </c>
      <c r="AB14" s="254">
        <f t="shared" si="6"/>
        <v>2</v>
      </c>
      <c r="AC14" s="254">
        <f t="shared" si="7"/>
        <v>7</v>
      </c>
      <c r="AD14" s="255">
        <f t="shared" si="8"/>
        <v>4.2857142857142856</v>
      </c>
      <c r="AE14" s="293">
        <f t="shared" si="9"/>
        <v>0</v>
      </c>
      <c r="AF14" s="15"/>
      <c r="AG14" s="247" t="str">
        <f t="shared" si="10"/>
        <v/>
      </c>
      <c r="AH14" s="247" t="str">
        <f t="shared" si="11"/>
        <v/>
      </c>
      <c r="AI14" s="247">
        <f t="shared" si="12"/>
        <v>4</v>
      </c>
      <c r="AJ14" s="247">
        <f t="shared" si="13"/>
        <v>4</v>
      </c>
      <c r="AK14" s="247">
        <f t="shared" si="14"/>
        <v>5</v>
      </c>
      <c r="AL14" s="247" t="str">
        <f t="shared" si="15"/>
        <v/>
      </c>
      <c r="AM14" s="247">
        <f t="shared" si="16"/>
        <v>4</v>
      </c>
      <c r="AN14" s="247" t="str">
        <f t="shared" si="17"/>
        <v/>
      </c>
      <c r="AO14" s="247">
        <f t="shared" si="18"/>
        <v>5</v>
      </c>
      <c r="AP14" s="247">
        <f t="shared" si="19"/>
        <v>4</v>
      </c>
      <c r="AQ14" s="247">
        <f t="shared" si="20"/>
        <v>4</v>
      </c>
      <c r="AR14" s="247" t="str">
        <f t="shared" si="21"/>
        <v/>
      </c>
      <c r="AS14" s="247" t="str">
        <f t="shared" si="22"/>
        <v/>
      </c>
      <c r="AT14" s="247" t="str">
        <f t="shared" si="23"/>
        <v/>
      </c>
      <c r="AU14" s="247" t="str">
        <f t="shared" si="24"/>
        <v/>
      </c>
      <c r="AV14" s="247" t="str">
        <f t="shared" si="25"/>
        <v/>
      </c>
      <c r="AW14" s="245">
        <f t="shared" si="26"/>
        <v>0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8" customHeight="1" x14ac:dyDescent="0.35">
      <c r="A15" s="80">
        <v>10</v>
      </c>
      <c r="B15" s="248"/>
      <c r="C15" s="343" t="s">
        <v>37</v>
      </c>
      <c r="D15" s="362" t="s">
        <v>811</v>
      </c>
      <c r="E15" s="84">
        <v>2431</v>
      </c>
      <c r="F15" s="85"/>
      <c r="G15" s="85"/>
      <c r="H15" s="85">
        <v>5</v>
      </c>
      <c r="I15" s="85">
        <v>4</v>
      </c>
      <c r="J15" s="85">
        <v>5</v>
      </c>
      <c r="K15" s="85"/>
      <c r="L15" s="85">
        <v>4</v>
      </c>
      <c r="M15" s="85"/>
      <c r="N15" s="85">
        <v>5</v>
      </c>
      <c r="O15" s="85">
        <v>5</v>
      </c>
      <c r="P15" s="85">
        <v>4</v>
      </c>
      <c r="Q15" s="85"/>
      <c r="R15" s="102"/>
      <c r="S15" s="85"/>
      <c r="T15" s="85"/>
      <c r="U15" s="85"/>
      <c r="V15" s="124">
        <f t="shared" si="0"/>
        <v>4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0</v>
      </c>
      <c r="AA15" s="254">
        <f t="shared" si="5"/>
        <v>3</v>
      </c>
      <c r="AB15" s="254">
        <f t="shared" si="6"/>
        <v>4</v>
      </c>
      <c r="AC15" s="254">
        <f t="shared" si="7"/>
        <v>7</v>
      </c>
      <c r="AD15" s="255">
        <f t="shared" si="8"/>
        <v>4.5714285714285712</v>
      </c>
      <c r="AE15" s="293">
        <f t="shared" si="9"/>
        <v>0</v>
      </c>
      <c r="AF15" s="15"/>
      <c r="AG15" s="247" t="str">
        <f t="shared" si="10"/>
        <v/>
      </c>
      <c r="AH15" s="247" t="str">
        <f t="shared" si="11"/>
        <v/>
      </c>
      <c r="AI15" s="247">
        <f t="shared" si="12"/>
        <v>5</v>
      </c>
      <c r="AJ15" s="247">
        <f t="shared" si="13"/>
        <v>4</v>
      </c>
      <c r="AK15" s="247">
        <f t="shared" si="14"/>
        <v>5</v>
      </c>
      <c r="AL15" s="247" t="str">
        <f t="shared" si="15"/>
        <v/>
      </c>
      <c r="AM15" s="247">
        <f t="shared" si="16"/>
        <v>4</v>
      </c>
      <c r="AN15" s="247" t="str">
        <f t="shared" si="17"/>
        <v/>
      </c>
      <c r="AO15" s="247">
        <f t="shared" si="18"/>
        <v>5</v>
      </c>
      <c r="AP15" s="247">
        <f t="shared" si="19"/>
        <v>5</v>
      </c>
      <c r="AQ15" s="247">
        <f t="shared" si="20"/>
        <v>4</v>
      </c>
      <c r="AR15" s="247" t="str">
        <f t="shared" si="21"/>
        <v/>
      </c>
      <c r="AS15" s="247" t="str">
        <f t="shared" si="22"/>
        <v/>
      </c>
      <c r="AT15" s="247" t="str">
        <f t="shared" si="23"/>
        <v/>
      </c>
      <c r="AU15" s="247" t="str">
        <f t="shared" si="24"/>
        <v/>
      </c>
      <c r="AV15" s="247" t="str">
        <f t="shared" si="25"/>
        <v/>
      </c>
      <c r="AW15" s="245">
        <f t="shared" si="26"/>
        <v>0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8" x14ac:dyDescent="0.35">
      <c r="A16" s="80">
        <v>11</v>
      </c>
      <c r="B16" s="248"/>
      <c r="C16" s="343" t="s">
        <v>37</v>
      </c>
      <c r="D16" s="362" t="s">
        <v>812</v>
      </c>
      <c r="E16" s="84">
        <v>2431</v>
      </c>
      <c r="F16" s="85"/>
      <c r="G16" s="85"/>
      <c r="H16" s="85">
        <v>5</v>
      </c>
      <c r="I16" s="85">
        <v>5</v>
      </c>
      <c r="J16" s="85">
        <v>5</v>
      </c>
      <c r="K16" s="85"/>
      <c r="L16" s="85">
        <v>5</v>
      </c>
      <c r="M16" s="85"/>
      <c r="N16" s="85">
        <v>5</v>
      </c>
      <c r="O16" s="85">
        <v>5</v>
      </c>
      <c r="P16" s="85">
        <v>5</v>
      </c>
      <c r="Q16" s="85"/>
      <c r="R16" s="102"/>
      <c r="S16" s="85"/>
      <c r="T16" s="85"/>
      <c r="U16" s="85"/>
      <c r="V16" s="124">
        <f t="shared" si="0"/>
        <v>5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0</v>
      </c>
      <c r="AA16" s="254">
        <f t="shared" si="5"/>
        <v>0</v>
      </c>
      <c r="AB16" s="254">
        <f t="shared" si="6"/>
        <v>7</v>
      </c>
      <c r="AC16" s="254">
        <f t="shared" si="7"/>
        <v>7</v>
      </c>
      <c r="AD16" s="255">
        <f t="shared" si="8"/>
        <v>5</v>
      </c>
      <c r="AE16" s="293">
        <f t="shared" si="9"/>
        <v>0</v>
      </c>
      <c r="AF16" s="15"/>
      <c r="AG16" s="247" t="str">
        <f t="shared" si="10"/>
        <v/>
      </c>
      <c r="AH16" s="247" t="str">
        <f t="shared" si="11"/>
        <v/>
      </c>
      <c r="AI16" s="247">
        <f t="shared" si="12"/>
        <v>5</v>
      </c>
      <c r="AJ16" s="247">
        <f t="shared" si="13"/>
        <v>5</v>
      </c>
      <c r="AK16" s="247">
        <f t="shared" si="14"/>
        <v>5</v>
      </c>
      <c r="AL16" s="247" t="str">
        <f t="shared" si="15"/>
        <v/>
      </c>
      <c r="AM16" s="247">
        <f t="shared" si="16"/>
        <v>5</v>
      </c>
      <c r="AN16" s="247" t="str">
        <f t="shared" si="17"/>
        <v/>
      </c>
      <c r="AO16" s="247">
        <f t="shared" si="18"/>
        <v>5</v>
      </c>
      <c r="AP16" s="247">
        <f t="shared" si="19"/>
        <v>5</v>
      </c>
      <c r="AQ16" s="247">
        <f t="shared" si="20"/>
        <v>5</v>
      </c>
      <c r="AR16" s="247" t="str">
        <f t="shared" si="21"/>
        <v/>
      </c>
      <c r="AS16" s="247" t="str">
        <f t="shared" si="22"/>
        <v/>
      </c>
      <c r="AT16" s="247" t="str">
        <f t="shared" si="23"/>
        <v/>
      </c>
      <c r="AU16" s="247" t="str">
        <f t="shared" si="24"/>
        <v/>
      </c>
      <c r="AV16" s="247" t="str">
        <f t="shared" si="25"/>
        <v/>
      </c>
      <c r="AW16" s="245">
        <f t="shared" si="26"/>
        <v>0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8" x14ac:dyDescent="0.35">
      <c r="A17" s="80">
        <v>12</v>
      </c>
      <c r="B17" s="251"/>
      <c r="C17" s="343" t="s">
        <v>37</v>
      </c>
      <c r="D17" s="362" t="s">
        <v>813</v>
      </c>
      <c r="E17" s="84">
        <v>2431</v>
      </c>
      <c r="F17" s="85"/>
      <c r="G17" s="85"/>
      <c r="H17" s="85">
        <v>5</v>
      </c>
      <c r="I17" s="85">
        <v>5</v>
      </c>
      <c r="J17" s="85">
        <v>4</v>
      </c>
      <c r="K17" s="85"/>
      <c r="L17" s="85">
        <v>5</v>
      </c>
      <c r="M17" s="85"/>
      <c r="N17" s="85">
        <v>5</v>
      </c>
      <c r="O17" s="85">
        <v>4</v>
      </c>
      <c r="P17" s="85">
        <v>4</v>
      </c>
      <c r="Q17" s="85"/>
      <c r="R17" s="102"/>
      <c r="S17" s="85"/>
      <c r="T17" s="85"/>
      <c r="U17" s="85"/>
      <c r="V17" s="124">
        <f t="shared" si="0"/>
        <v>4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0</v>
      </c>
      <c r="AA17" s="254">
        <f t="shared" si="5"/>
        <v>3</v>
      </c>
      <c r="AB17" s="254">
        <f t="shared" si="6"/>
        <v>4</v>
      </c>
      <c r="AC17" s="254">
        <f t="shared" si="7"/>
        <v>7</v>
      </c>
      <c r="AD17" s="255">
        <f t="shared" si="8"/>
        <v>4.5714285714285712</v>
      </c>
      <c r="AE17" s="293">
        <f t="shared" si="9"/>
        <v>0</v>
      </c>
      <c r="AF17" s="15"/>
      <c r="AG17" s="247" t="str">
        <f t="shared" si="10"/>
        <v/>
      </c>
      <c r="AH17" s="247" t="str">
        <f t="shared" si="11"/>
        <v/>
      </c>
      <c r="AI17" s="247">
        <f t="shared" si="12"/>
        <v>5</v>
      </c>
      <c r="AJ17" s="247">
        <f t="shared" si="13"/>
        <v>5</v>
      </c>
      <c r="AK17" s="247">
        <f t="shared" si="14"/>
        <v>4</v>
      </c>
      <c r="AL17" s="247" t="str">
        <f t="shared" si="15"/>
        <v/>
      </c>
      <c r="AM17" s="247">
        <f t="shared" si="16"/>
        <v>5</v>
      </c>
      <c r="AN17" s="247" t="str">
        <f t="shared" si="17"/>
        <v/>
      </c>
      <c r="AO17" s="247">
        <f t="shared" si="18"/>
        <v>5</v>
      </c>
      <c r="AP17" s="247">
        <f t="shared" si="19"/>
        <v>4</v>
      </c>
      <c r="AQ17" s="247">
        <f t="shared" si="20"/>
        <v>4</v>
      </c>
      <c r="AR17" s="247" t="str">
        <f t="shared" si="21"/>
        <v/>
      </c>
      <c r="AS17" s="247" t="str">
        <f t="shared" si="22"/>
        <v/>
      </c>
      <c r="AT17" s="247" t="str">
        <f t="shared" si="23"/>
        <v/>
      </c>
      <c r="AU17" s="247" t="str">
        <f t="shared" si="24"/>
        <v/>
      </c>
      <c r="AV17" s="247" t="str">
        <f t="shared" si="25"/>
        <v/>
      </c>
      <c r="AW17" s="245">
        <f t="shared" si="26"/>
        <v>0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8" x14ac:dyDescent="0.35">
      <c r="A18" s="80">
        <v>13</v>
      </c>
      <c r="B18" s="199"/>
      <c r="C18" s="343" t="s">
        <v>37</v>
      </c>
      <c r="D18" s="362" t="s">
        <v>814</v>
      </c>
      <c r="E18" s="84">
        <v>2431</v>
      </c>
      <c r="F18" s="85"/>
      <c r="G18" s="85"/>
      <c r="H18" s="85">
        <v>5</v>
      </c>
      <c r="I18" s="85">
        <v>5</v>
      </c>
      <c r="J18" s="85">
        <v>4</v>
      </c>
      <c r="K18" s="85"/>
      <c r="L18" s="85">
        <v>4</v>
      </c>
      <c r="M18" s="85"/>
      <c r="N18" s="85">
        <v>5</v>
      </c>
      <c r="O18" s="85">
        <v>5</v>
      </c>
      <c r="P18" s="85">
        <v>4</v>
      </c>
      <c r="Q18" s="85"/>
      <c r="R18" s="102"/>
      <c r="S18" s="85"/>
      <c r="T18" s="85"/>
      <c r="U18" s="85"/>
      <c r="V18" s="124">
        <f t="shared" si="0"/>
        <v>4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0</v>
      </c>
      <c r="AA18" s="254">
        <f t="shared" si="5"/>
        <v>3</v>
      </c>
      <c r="AB18" s="254">
        <f t="shared" si="6"/>
        <v>4</v>
      </c>
      <c r="AC18" s="254">
        <f t="shared" si="7"/>
        <v>7</v>
      </c>
      <c r="AD18" s="255">
        <f t="shared" si="8"/>
        <v>4.5714285714285712</v>
      </c>
      <c r="AE18" s="293">
        <f t="shared" si="9"/>
        <v>0</v>
      </c>
      <c r="AF18" s="15"/>
      <c r="AG18" s="247" t="str">
        <f t="shared" si="10"/>
        <v/>
      </c>
      <c r="AH18" s="247" t="str">
        <f t="shared" si="11"/>
        <v/>
      </c>
      <c r="AI18" s="247">
        <f t="shared" si="12"/>
        <v>5</v>
      </c>
      <c r="AJ18" s="247">
        <f t="shared" si="13"/>
        <v>5</v>
      </c>
      <c r="AK18" s="247">
        <f t="shared" si="14"/>
        <v>4</v>
      </c>
      <c r="AL18" s="247" t="str">
        <f t="shared" si="15"/>
        <v/>
      </c>
      <c r="AM18" s="247">
        <f t="shared" si="16"/>
        <v>4</v>
      </c>
      <c r="AN18" s="247" t="str">
        <f t="shared" si="17"/>
        <v/>
      </c>
      <c r="AO18" s="247">
        <f t="shared" si="18"/>
        <v>5</v>
      </c>
      <c r="AP18" s="247">
        <f t="shared" si="19"/>
        <v>5</v>
      </c>
      <c r="AQ18" s="247">
        <f t="shared" si="20"/>
        <v>4</v>
      </c>
      <c r="AR18" s="247" t="str">
        <f t="shared" si="21"/>
        <v/>
      </c>
      <c r="AS18" s="247" t="str">
        <f t="shared" si="22"/>
        <v/>
      </c>
      <c r="AT18" s="247" t="str">
        <f t="shared" si="23"/>
        <v/>
      </c>
      <c r="AU18" s="247" t="str">
        <f t="shared" si="24"/>
        <v/>
      </c>
      <c r="AV18" s="247" t="str">
        <f t="shared" si="25"/>
        <v/>
      </c>
      <c r="AW18" s="245">
        <f t="shared" si="26"/>
        <v>0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7.399999999999999" x14ac:dyDescent="0.3">
      <c r="A19" s="80">
        <v>14</v>
      </c>
      <c r="B19" s="199"/>
      <c r="C19" s="343" t="s">
        <v>304</v>
      </c>
      <c r="D19" s="337" t="s">
        <v>815</v>
      </c>
      <c r="E19" s="84">
        <v>2431</v>
      </c>
      <c r="F19" s="85"/>
      <c r="G19" s="85"/>
      <c r="H19" s="85">
        <v>5</v>
      </c>
      <c r="I19" s="85">
        <v>5</v>
      </c>
      <c r="J19" s="85">
        <v>5</v>
      </c>
      <c r="K19" s="85"/>
      <c r="L19" s="85">
        <v>5</v>
      </c>
      <c r="M19" s="85"/>
      <c r="N19" s="85" t="s">
        <v>41</v>
      </c>
      <c r="O19" s="85" t="s">
        <v>41</v>
      </c>
      <c r="P19" s="85">
        <v>5</v>
      </c>
      <c r="Q19" s="85"/>
      <c r="R19" s="85"/>
      <c r="S19" s="85"/>
      <c r="T19" s="85"/>
      <c r="U19" s="85"/>
      <c r="V19" s="124">
        <f t="shared" si="0"/>
        <v>5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0</v>
      </c>
      <c r="AA19" s="254">
        <f t="shared" si="5"/>
        <v>0</v>
      </c>
      <c r="AB19" s="254">
        <f t="shared" si="6"/>
        <v>5</v>
      </c>
      <c r="AC19" s="254">
        <f t="shared" si="7"/>
        <v>5</v>
      </c>
      <c r="AD19" s="255">
        <f t="shared" si="8"/>
        <v>5</v>
      </c>
      <c r="AE19" s="293">
        <f t="shared" si="9"/>
        <v>0</v>
      </c>
      <c r="AF19" s="15"/>
      <c r="AG19" s="247" t="str">
        <f t="shared" si="10"/>
        <v/>
      </c>
      <c r="AH19" s="247" t="str">
        <f t="shared" si="11"/>
        <v/>
      </c>
      <c r="AI19" s="247">
        <f t="shared" si="12"/>
        <v>5</v>
      </c>
      <c r="AJ19" s="247">
        <f t="shared" si="13"/>
        <v>5</v>
      </c>
      <c r="AK19" s="247">
        <f t="shared" si="14"/>
        <v>5</v>
      </c>
      <c r="AL19" s="247" t="str">
        <f t="shared" si="15"/>
        <v/>
      </c>
      <c r="AM19" s="247">
        <f t="shared" si="16"/>
        <v>5</v>
      </c>
      <c r="AN19" s="247" t="str">
        <f t="shared" si="17"/>
        <v/>
      </c>
      <c r="AO19" s="247" t="str">
        <f t="shared" si="18"/>
        <v>а</v>
      </c>
      <c r="AP19" s="247" t="str">
        <f t="shared" si="19"/>
        <v>а</v>
      </c>
      <c r="AQ19" s="247">
        <f t="shared" si="20"/>
        <v>5</v>
      </c>
      <c r="AR19" s="247" t="str">
        <f t="shared" si="21"/>
        <v/>
      </c>
      <c r="AS19" s="247" t="str">
        <f t="shared" si="22"/>
        <v/>
      </c>
      <c r="AT19" s="247" t="str">
        <f t="shared" si="23"/>
        <v/>
      </c>
      <c r="AU19" s="247" t="str">
        <f t="shared" si="24"/>
        <v/>
      </c>
      <c r="AV19" s="247" t="str">
        <f t="shared" si="25"/>
        <v/>
      </c>
      <c r="AW19" s="245">
        <f t="shared" si="26"/>
        <v>0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8" x14ac:dyDescent="0.35">
      <c r="A20" s="80">
        <v>15</v>
      </c>
      <c r="B20" s="199"/>
      <c r="C20" s="343" t="s">
        <v>37</v>
      </c>
      <c r="D20" s="362" t="s">
        <v>816</v>
      </c>
      <c r="E20" s="84">
        <v>2431</v>
      </c>
      <c r="F20" s="85"/>
      <c r="G20" s="85"/>
      <c r="H20" s="85">
        <v>4</v>
      </c>
      <c r="I20" s="85">
        <v>4</v>
      </c>
      <c r="J20" s="85">
        <v>5</v>
      </c>
      <c r="K20" s="85"/>
      <c r="L20" s="85">
        <v>4</v>
      </c>
      <c r="M20" s="85"/>
      <c r="N20" s="85">
        <v>5</v>
      </c>
      <c r="O20" s="85">
        <v>5</v>
      </c>
      <c r="P20" s="85">
        <v>4</v>
      </c>
      <c r="Q20" s="85"/>
      <c r="R20" s="102"/>
      <c r="S20" s="85"/>
      <c r="T20" s="85"/>
      <c r="U20" s="85"/>
      <c r="V20" s="124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4</v>
      </c>
      <c r="AB20" s="254">
        <f t="shared" si="6"/>
        <v>3</v>
      </c>
      <c r="AC20" s="254">
        <f t="shared" si="7"/>
        <v>7</v>
      </c>
      <c r="AD20" s="255">
        <f t="shared" si="8"/>
        <v>4.4285714285714288</v>
      </c>
      <c r="AE20" s="293">
        <f t="shared" si="9"/>
        <v>0</v>
      </c>
      <c r="AF20" s="15"/>
      <c r="AG20" s="247" t="str">
        <f t="shared" si="10"/>
        <v/>
      </c>
      <c r="AH20" s="247" t="str">
        <f t="shared" si="11"/>
        <v/>
      </c>
      <c r="AI20" s="247">
        <f t="shared" si="12"/>
        <v>4</v>
      </c>
      <c r="AJ20" s="247">
        <f t="shared" si="13"/>
        <v>4</v>
      </c>
      <c r="AK20" s="247">
        <f t="shared" si="14"/>
        <v>5</v>
      </c>
      <c r="AL20" s="247" t="str">
        <f t="shared" si="15"/>
        <v/>
      </c>
      <c r="AM20" s="247">
        <f t="shared" si="16"/>
        <v>4</v>
      </c>
      <c r="AN20" s="247" t="str">
        <f t="shared" si="17"/>
        <v/>
      </c>
      <c r="AO20" s="247">
        <f t="shared" si="18"/>
        <v>5</v>
      </c>
      <c r="AP20" s="247">
        <f t="shared" si="19"/>
        <v>5</v>
      </c>
      <c r="AQ20" s="247">
        <f t="shared" si="20"/>
        <v>4</v>
      </c>
      <c r="AR20" s="247" t="str">
        <f t="shared" si="21"/>
        <v/>
      </c>
      <c r="AS20" s="247" t="str">
        <f t="shared" si="22"/>
        <v/>
      </c>
      <c r="AT20" s="247" t="str">
        <f t="shared" si="23"/>
        <v/>
      </c>
      <c r="AU20" s="247" t="str">
        <f t="shared" si="24"/>
        <v/>
      </c>
      <c r="AV20" s="247" t="str">
        <f t="shared" si="25"/>
        <v/>
      </c>
      <c r="AW20" s="245">
        <f t="shared" si="26"/>
        <v>0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8" x14ac:dyDescent="0.35">
      <c r="A21" s="80">
        <v>16</v>
      </c>
      <c r="B21" s="199"/>
      <c r="C21" s="343" t="s">
        <v>37</v>
      </c>
      <c r="D21" s="362" t="s">
        <v>817</v>
      </c>
      <c r="E21" s="84">
        <v>2431</v>
      </c>
      <c r="F21" s="85"/>
      <c r="G21" s="85"/>
      <c r="H21" s="85">
        <v>4</v>
      </c>
      <c r="I21" s="85">
        <v>5</v>
      </c>
      <c r="J21" s="85">
        <v>5</v>
      </c>
      <c r="K21" s="85"/>
      <c r="L21" s="85">
        <v>4</v>
      </c>
      <c r="M21" s="85"/>
      <c r="N21" s="85">
        <v>5</v>
      </c>
      <c r="O21" s="85">
        <v>4</v>
      </c>
      <c r="P21" s="85">
        <v>4</v>
      </c>
      <c r="Q21" s="85"/>
      <c r="R21" s="102"/>
      <c r="S21" s="85"/>
      <c r="T21" s="85"/>
      <c r="U21" s="85"/>
      <c r="V21" s="124">
        <f t="shared" si="0"/>
        <v>4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0</v>
      </c>
      <c r="AA21" s="254">
        <f t="shared" si="5"/>
        <v>4</v>
      </c>
      <c r="AB21" s="254">
        <f t="shared" si="6"/>
        <v>3</v>
      </c>
      <c r="AC21" s="254">
        <f t="shared" si="7"/>
        <v>7</v>
      </c>
      <c r="AD21" s="255">
        <f t="shared" si="8"/>
        <v>4.4285714285714288</v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/>
      </c>
      <c r="AI21" s="247">
        <f t="shared" si="12"/>
        <v>4</v>
      </c>
      <c r="AJ21" s="247">
        <f t="shared" si="13"/>
        <v>5</v>
      </c>
      <c r="AK21" s="247">
        <f t="shared" si="14"/>
        <v>5</v>
      </c>
      <c r="AL21" s="247" t="str">
        <f t="shared" si="15"/>
        <v/>
      </c>
      <c r="AM21" s="247">
        <f t="shared" si="16"/>
        <v>4</v>
      </c>
      <c r="AN21" s="247" t="str">
        <f t="shared" si="17"/>
        <v/>
      </c>
      <c r="AO21" s="247">
        <f t="shared" si="18"/>
        <v>5</v>
      </c>
      <c r="AP21" s="247">
        <f t="shared" si="19"/>
        <v>4</v>
      </c>
      <c r="AQ21" s="247">
        <f t="shared" si="20"/>
        <v>4</v>
      </c>
      <c r="AR21" s="247" t="str">
        <f t="shared" si="21"/>
        <v/>
      </c>
      <c r="AS21" s="247" t="str">
        <f t="shared" si="22"/>
        <v/>
      </c>
      <c r="AT21" s="247" t="str">
        <f t="shared" si="23"/>
        <v/>
      </c>
      <c r="AU21" s="247" t="str">
        <f t="shared" si="24"/>
        <v/>
      </c>
      <c r="AV21" s="247" t="str">
        <f t="shared" si="25"/>
        <v/>
      </c>
      <c r="AW21" s="245">
        <f t="shared" si="26"/>
        <v>0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8" x14ac:dyDescent="0.35">
      <c r="A22" s="80">
        <v>17</v>
      </c>
      <c r="B22" s="199"/>
      <c r="C22" s="343" t="s">
        <v>37</v>
      </c>
      <c r="D22" s="362" t="s">
        <v>818</v>
      </c>
      <c r="E22" s="84">
        <v>2431</v>
      </c>
      <c r="F22" s="85"/>
      <c r="G22" s="85"/>
      <c r="H22" s="85" t="s">
        <v>41</v>
      </c>
      <c r="I22" s="85">
        <v>5</v>
      </c>
      <c r="J22" s="85">
        <v>5</v>
      </c>
      <c r="K22" s="85"/>
      <c r="L22" s="85">
        <v>5</v>
      </c>
      <c r="M22" s="85"/>
      <c r="N22" s="85" t="s">
        <v>41</v>
      </c>
      <c r="O22" s="85" t="s">
        <v>41</v>
      </c>
      <c r="P22" s="85" t="s">
        <v>41</v>
      </c>
      <c r="Q22" s="85"/>
      <c r="R22" s="102"/>
      <c r="S22" s="85"/>
      <c r="T22" s="85"/>
      <c r="U22" s="85"/>
      <c r="V22" s="124">
        <f t="shared" si="0"/>
        <v>5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0</v>
      </c>
      <c r="AA22" s="254">
        <f t="shared" si="5"/>
        <v>0</v>
      </c>
      <c r="AB22" s="254">
        <f t="shared" si="6"/>
        <v>3</v>
      </c>
      <c r="AC22" s="254">
        <f t="shared" si="7"/>
        <v>3</v>
      </c>
      <c r="AD22" s="255">
        <f t="shared" si="8"/>
        <v>5</v>
      </c>
      <c r="AE22" s="293">
        <f t="shared" si="9"/>
        <v>0</v>
      </c>
      <c r="AF22" s="15"/>
      <c r="AG22" s="247" t="str">
        <f t="shared" si="10"/>
        <v/>
      </c>
      <c r="AH22" s="247" t="str">
        <f t="shared" si="11"/>
        <v/>
      </c>
      <c r="AI22" s="247" t="str">
        <f t="shared" si="12"/>
        <v>а</v>
      </c>
      <c r="AJ22" s="247">
        <f t="shared" si="13"/>
        <v>5</v>
      </c>
      <c r="AK22" s="247">
        <f t="shared" si="14"/>
        <v>5</v>
      </c>
      <c r="AL22" s="247" t="str">
        <f t="shared" si="15"/>
        <v/>
      </c>
      <c r="AM22" s="247">
        <f t="shared" si="16"/>
        <v>5</v>
      </c>
      <c r="AN22" s="247" t="str">
        <f t="shared" si="17"/>
        <v/>
      </c>
      <c r="AO22" s="247" t="str">
        <f t="shared" si="18"/>
        <v>а</v>
      </c>
      <c r="AP22" s="247" t="str">
        <f t="shared" si="19"/>
        <v>а</v>
      </c>
      <c r="AQ22" s="247" t="str">
        <f t="shared" si="20"/>
        <v>а</v>
      </c>
      <c r="AR22" s="247" t="str">
        <f t="shared" si="21"/>
        <v/>
      </c>
      <c r="AS22" s="247" t="str">
        <f t="shared" si="22"/>
        <v/>
      </c>
      <c r="AT22" s="247" t="str">
        <f t="shared" si="23"/>
        <v/>
      </c>
      <c r="AU22" s="247" t="str">
        <f t="shared" si="24"/>
        <v/>
      </c>
      <c r="AV22" s="247" t="str">
        <f t="shared" si="25"/>
        <v/>
      </c>
      <c r="AW22" s="245">
        <f t="shared" si="26"/>
        <v>0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8" x14ac:dyDescent="0.35">
      <c r="A23" s="80">
        <v>18</v>
      </c>
      <c r="B23" s="199"/>
      <c r="C23" s="343" t="s">
        <v>37</v>
      </c>
      <c r="D23" s="362" t="s">
        <v>819</v>
      </c>
      <c r="E23" s="84">
        <v>2431</v>
      </c>
      <c r="F23" s="85"/>
      <c r="G23" s="85"/>
      <c r="H23" s="85" t="s">
        <v>41</v>
      </c>
      <c r="I23" s="85">
        <v>5</v>
      </c>
      <c r="J23" s="85">
        <v>5</v>
      </c>
      <c r="K23" s="85"/>
      <c r="L23" s="85">
        <v>5</v>
      </c>
      <c r="M23" s="85"/>
      <c r="N23" s="85">
        <v>5</v>
      </c>
      <c r="O23" s="85">
        <v>5</v>
      </c>
      <c r="P23" s="85">
        <v>5</v>
      </c>
      <c r="Q23" s="85"/>
      <c r="R23" s="102"/>
      <c r="S23" s="85"/>
      <c r="T23" s="85"/>
      <c r="U23" s="85"/>
      <c r="V23" s="124">
        <f t="shared" si="0"/>
        <v>5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0</v>
      </c>
      <c r="AA23" s="254">
        <f t="shared" si="5"/>
        <v>0</v>
      </c>
      <c r="AB23" s="254">
        <f t="shared" si="6"/>
        <v>6</v>
      </c>
      <c r="AC23" s="254">
        <f t="shared" si="7"/>
        <v>6</v>
      </c>
      <c r="AD23" s="255">
        <f t="shared" si="8"/>
        <v>5</v>
      </c>
      <c r="AE23" s="293">
        <f t="shared" si="9"/>
        <v>0</v>
      </c>
      <c r="AF23" s="15"/>
      <c r="AG23" s="247" t="str">
        <f t="shared" si="10"/>
        <v/>
      </c>
      <c r="AH23" s="247" t="str">
        <f t="shared" si="11"/>
        <v/>
      </c>
      <c r="AI23" s="247" t="str">
        <f t="shared" si="12"/>
        <v>а</v>
      </c>
      <c r="AJ23" s="247">
        <f t="shared" si="13"/>
        <v>5</v>
      </c>
      <c r="AK23" s="247">
        <f t="shared" si="14"/>
        <v>5</v>
      </c>
      <c r="AL23" s="247" t="str">
        <f t="shared" si="15"/>
        <v/>
      </c>
      <c r="AM23" s="247">
        <f t="shared" si="16"/>
        <v>5</v>
      </c>
      <c r="AN23" s="247" t="str">
        <f t="shared" si="17"/>
        <v/>
      </c>
      <c r="AO23" s="247">
        <f t="shared" si="18"/>
        <v>5</v>
      </c>
      <c r="AP23" s="247">
        <f t="shared" si="19"/>
        <v>5</v>
      </c>
      <c r="AQ23" s="247">
        <f t="shared" si="20"/>
        <v>5</v>
      </c>
      <c r="AR23" s="247" t="str">
        <f t="shared" si="21"/>
        <v/>
      </c>
      <c r="AS23" s="247" t="str">
        <f t="shared" si="22"/>
        <v/>
      </c>
      <c r="AT23" s="247" t="str">
        <f t="shared" si="23"/>
        <v/>
      </c>
      <c r="AU23" s="247" t="str">
        <f t="shared" si="24"/>
        <v/>
      </c>
      <c r="AV23" s="247" t="str">
        <f t="shared" si="25"/>
        <v/>
      </c>
      <c r="AW23" s="245">
        <f t="shared" si="26"/>
        <v>0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8" x14ac:dyDescent="0.35">
      <c r="A24" s="80">
        <v>19</v>
      </c>
      <c r="B24" s="199"/>
      <c r="C24" s="343" t="s">
        <v>37</v>
      </c>
      <c r="D24" s="362" t="s">
        <v>820</v>
      </c>
      <c r="E24" s="84">
        <v>2431</v>
      </c>
      <c r="F24" s="85"/>
      <c r="G24" s="85"/>
      <c r="H24" s="85">
        <v>5</v>
      </c>
      <c r="I24" s="85">
        <v>5</v>
      </c>
      <c r="J24" s="85">
        <v>5</v>
      </c>
      <c r="K24" s="85"/>
      <c r="L24" s="85">
        <v>5</v>
      </c>
      <c r="M24" s="85"/>
      <c r="N24" s="85">
        <v>5</v>
      </c>
      <c r="O24" s="85">
        <v>5</v>
      </c>
      <c r="P24" s="85">
        <v>5</v>
      </c>
      <c r="Q24" s="85"/>
      <c r="R24" s="85"/>
      <c r="S24" s="85"/>
      <c r="T24" s="85"/>
      <c r="U24" s="85"/>
      <c r="V24" s="124">
        <f t="shared" si="0"/>
        <v>5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0</v>
      </c>
      <c r="AA24" s="254">
        <f t="shared" si="5"/>
        <v>0</v>
      </c>
      <c r="AB24" s="254">
        <f t="shared" si="6"/>
        <v>7</v>
      </c>
      <c r="AC24" s="254">
        <f t="shared" si="7"/>
        <v>7</v>
      </c>
      <c r="AD24" s="255">
        <f t="shared" si="8"/>
        <v>5</v>
      </c>
      <c r="AE24" s="293">
        <f t="shared" si="9"/>
        <v>0</v>
      </c>
      <c r="AF24" s="15"/>
      <c r="AG24" s="247" t="str">
        <f t="shared" si="10"/>
        <v/>
      </c>
      <c r="AH24" s="247" t="str">
        <f t="shared" si="11"/>
        <v/>
      </c>
      <c r="AI24" s="247">
        <f t="shared" si="12"/>
        <v>5</v>
      </c>
      <c r="AJ24" s="247">
        <f t="shared" si="13"/>
        <v>5</v>
      </c>
      <c r="AK24" s="247">
        <f t="shared" si="14"/>
        <v>5</v>
      </c>
      <c r="AL24" s="247" t="str">
        <f t="shared" si="15"/>
        <v/>
      </c>
      <c r="AM24" s="247">
        <f t="shared" si="16"/>
        <v>5</v>
      </c>
      <c r="AN24" s="247" t="str">
        <f t="shared" si="17"/>
        <v/>
      </c>
      <c r="AO24" s="247">
        <f t="shared" si="18"/>
        <v>5</v>
      </c>
      <c r="AP24" s="247">
        <f t="shared" si="19"/>
        <v>5</v>
      </c>
      <c r="AQ24" s="247">
        <f t="shared" si="20"/>
        <v>5</v>
      </c>
      <c r="AR24" s="247" t="str">
        <f t="shared" si="21"/>
        <v/>
      </c>
      <c r="AS24" s="247" t="str">
        <f t="shared" si="22"/>
        <v/>
      </c>
      <c r="AT24" s="247" t="str">
        <f t="shared" si="23"/>
        <v/>
      </c>
      <c r="AU24" s="247" t="str">
        <f t="shared" si="24"/>
        <v/>
      </c>
      <c r="AV24" s="247" t="str">
        <f t="shared" si="25"/>
        <v/>
      </c>
      <c r="AW24" s="245">
        <f t="shared" si="26"/>
        <v>0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8" x14ac:dyDescent="0.35">
      <c r="A25" s="80">
        <v>20</v>
      </c>
      <c r="B25" s="199"/>
      <c r="C25" s="343" t="s">
        <v>37</v>
      </c>
      <c r="D25" s="362" t="s">
        <v>821</v>
      </c>
      <c r="E25" s="84">
        <v>2431</v>
      </c>
      <c r="F25" s="85"/>
      <c r="G25" s="85"/>
      <c r="H25" s="85">
        <v>5</v>
      </c>
      <c r="I25" s="85">
        <v>4</v>
      </c>
      <c r="J25" s="85">
        <v>5</v>
      </c>
      <c r="K25" s="85"/>
      <c r="L25" s="85">
        <v>4</v>
      </c>
      <c r="M25" s="85"/>
      <c r="N25" s="85">
        <v>5</v>
      </c>
      <c r="O25" s="85">
        <v>4</v>
      </c>
      <c r="P25" s="85">
        <v>5</v>
      </c>
      <c r="Q25" s="85"/>
      <c r="R25" s="102"/>
      <c r="S25" s="85"/>
      <c r="T25" s="85"/>
      <c r="U25" s="85"/>
      <c r="V25" s="124">
        <f t="shared" si="0"/>
        <v>4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0</v>
      </c>
      <c r="AA25" s="254">
        <f t="shared" si="5"/>
        <v>3</v>
      </c>
      <c r="AB25" s="254">
        <f t="shared" si="6"/>
        <v>4</v>
      </c>
      <c r="AC25" s="254">
        <f t="shared" si="7"/>
        <v>7</v>
      </c>
      <c r="AD25" s="255">
        <f t="shared" si="8"/>
        <v>4.5714285714285712</v>
      </c>
      <c r="AE25" s="293">
        <f t="shared" si="9"/>
        <v>0</v>
      </c>
      <c r="AF25" s="15"/>
      <c r="AG25" s="247" t="str">
        <f t="shared" si="10"/>
        <v/>
      </c>
      <c r="AH25" s="247" t="str">
        <f t="shared" si="11"/>
        <v/>
      </c>
      <c r="AI25" s="247">
        <f t="shared" si="12"/>
        <v>5</v>
      </c>
      <c r="AJ25" s="247">
        <f t="shared" si="13"/>
        <v>4</v>
      </c>
      <c r="AK25" s="247">
        <f t="shared" si="14"/>
        <v>5</v>
      </c>
      <c r="AL25" s="247" t="str">
        <f t="shared" si="15"/>
        <v/>
      </c>
      <c r="AM25" s="247">
        <f t="shared" si="16"/>
        <v>4</v>
      </c>
      <c r="AN25" s="247" t="str">
        <f t="shared" si="17"/>
        <v/>
      </c>
      <c r="AO25" s="247">
        <f t="shared" si="18"/>
        <v>5</v>
      </c>
      <c r="AP25" s="247">
        <f t="shared" si="19"/>
        <v>4</v>
      </c>
      <c r="AQ25" s="247">
        <f t="shared" si="20"/>
        <v>5</v>
      </c>
      <c r="AR25" s="247" t="str">
        <f t="shared" si="21"/>
        <v/>
      </c>
      <c r="AS25" s="247" t="str">
        <f t="shared" si="22"/>
        <v/>
      </c>
      <c r="AT25" s="247" t="str">
        <f t="shared" si="23"/>
        <v/>
      </c>
      <c r="AU25" s="247" t="str">
        <f t="shared" si="24"/>
        <v/>
      </c>
      <c r="AV25" s="247" t="str">
        <f t="shared" si="25"/>
        <v/>
      </c>
      <c r="AW25" s="245">
        <f t="shared" si="26"/>
        <v>0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8" x14ac:dyDescent="0.35">
      <c r="A26" s="80">
        <v>21</v>
      </c>
      <c r="B26" s="199"/>
      <c r="C26" s="343" t="s">
        <v>52</v>
      </c>
      <c r="D26" s="362" t="s">
        <v>822</v>
      </c>
      <c r="E26" s="84">
        <v>2431</v>
      </c>
      <c r="F26" s="85"/>
      <c r="G26" s="85"/>
      <c r="H26" s="85">
        <v>5</v>
      </c>
      <c r="I26" s="85">
        <v>4</v>
      </c>
      <c r="J26" s="85">
        <v>5</v>
      </c>
      <c r="K26" s="85"/>
      <c r="L26" s="85">
        <v>3</v>
      </c>
      <c r="M26" s="85"/>
      <c r="N26" s="85">
        <v>5</v>
      </c>
      <c r="O26" s="85">
        <v>4</v>
      </c>
      <c r="P26" s="85">
        <v>5</v>
      </c>
      <c r="Q26" s="85"/>
      <c r="R26" s="102"/>
      <c r="S26" s="85"/>
      <c r="T26" s="85"/>
      <c r="U26" s="85"/>
      <c r="V26" s="124">
        <f t="shared" si="0"/>
        <v>3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1</v>
      </c>
      <c r="AA26" s="254">
        <f t="shared" si="5"/>
        <v>2</v>
      </c>
      <c r="AB26" s="254">
        <f t="shared" si="6"/>
        <v>4</v>
      </c>
      <c r="AC26" s="254">
        <f t="shared" si="7"/>
        <v>7</v>
      </c>
      <c r="AD26" s="255">
        <f t="shared" si="8"/>
        <v>4.4285714285714288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/>
      </c>
      <c r="AI26" s="247">
        <f t="shared" si="12"/>
        <v>5</v>
      </c>
      <c r="AJ26" s="247">
        <f t="shared" si="13"/>
        <v>4</v>
      </c>
      <c r="AK26" s="247">
        <f t="shared" si="14"/>
        <v>5</v>
      </c>
      <c r="AL26" s="247" t="str">
        <f t="shared" si="15"/>
        <v/>
      </c>
      <c r="AM26" s="247">
        <f t="shared" si="16"/>
        <v>3</v>
      </c>
      <c r="AN26" s="247" t="str">
        <f t="shared" si="17"/>
        <v/>
      </c>
      <c r="AO26" s="247">
        <f t="shared" si="18"/>
        <v>5</v>
      </c>
      <c r="AP26" s="247">
        <f t="shared" si="19"/>
        <v>4</v>
      </c>
      <c r="AQ26" s="247">
        <f t="shared" si="20"/>
        <v>5</v>
      </c>
      <c r="AR26" s="247" t="str">
        <f t="shared" si="21"/>
        <v/>
      </c>
      <c r="AS26" s="247" t="str">
        <f t="shared" si="22"/>
        <v/>
      </c>
      <c r="AT26" s="247" t="str">
        <f t="shared" si="23"/>
        <v/>
      </c>
      <c r="AU26" s="247" t="str">
        <f t="shared" si="24"/>
        <v/>
      </c>
      <c r="AV26" s="247" t="str">
        <f t="shared" si="25"/>
        <v/>
      </c>
      <c r="AW26" s="245">
        <f t="shared" si="26"/>
        <v>0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8" x14ac:dyDescent="0.35">
      <c r="A27" s="80">
        <v>22</v>
      </c>
      <c r="B27" s="199"/>
      <c r="C27" s="343" t="s">
        <v>353</v>
      </c>
      <c r="D27" s="362" t="s">
        <v>823</v>
      </c>
      <c r="E27" s="84">
        <v>2431</v>
      </c>
      <c r="F27" s="85"/>
      <c r="G27" s="85"/>
      <c r="H27" s="85">
        <v>4</v>
      </c>
      <c r="I27" s="85">
        <v>4</v>
      </c>
      <c r="J27" s="85">
        <v>5</v>
      </c>
      <c r="K27" s="85"/>
      <c r="L27" s="85">
        <v>3</v>
      </c>
      <c r="M27" s="85"/>
      <c r="N27" s="85">
        <v>5</v>
      </c>
      <c r="O27" s="85">
        <v>4</v>
      </c>
      <c r="P27" s="85">
        <v>4</v>
      </c>
      <c r="Q27" s="85"/>
      <c r="R27" s="102"/>
      <c r="S27" s="85"/>
      <c r="T27" s="85"/>
      <c r="U27" s="85"/>
      <c r="V27" s="124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1</v>
      </c>
      <c r="AA27" s="254">
        <f t="shared" si="5"/>
        <v>4</v>
      </c>
      <c r="AB27" s="254">
        <f t="shared" si="6"/>
        <v>2</v>
      </c>
      <c r="AC27" s="254">
        <f t="shared" si="7"/>
        <v>7</v>
      </c>
      <c r="AD27" s="255">
        <f t="shared" si="8"/>
        <v>4.1428571428571432</v>
      </c>
      <c r="AE27" s="293">
        <f t="shared" si="9"/>
        <v>0</v>
      </c>
      <c r="AF27" s="15"/>
      <c r="AG27" s="247" t="str">
        <f t="shared" si="10"/>
        <v/>
      </c>
      <c r="AH27" s="247" t="str">
        <f t="shared" si="11"/>
        <v/>
      </c>
      <c r="AI27" s="247">
        <f t="shared" si="12"/>
        <v>4</v>
      </c>
      <c r="AJ27" s="247">
        <f t="shared" si="13"/>
        <v>4</v>
      </c>
      <c r="AK27" s="247">
        <f t="shared" si="14"/>
        <v>5</v>
      </c>
      <c r="AL27" s="247" t="str">
        <f t="shared" si="15"/>
        <v/>
      </c>
      <c r="AM27" s="247">
        <f t="shared" si="16"/>
        <v>3</v>
      </c>
      <c r="AN27" s="247" t="str">
        <f t="shared" si="17"/>
        <v/>
      </c>
      <c r="AO27" s="247">
        <f t="shared" si="18"/>
        <v>5</v>
      </c>
      <c r="AP27" s="247">
        <f t="shared" si="19"/>
        <v>4</v>
      </c>
      <c r="AQ27" s="247">
        <f t="shared" si="20"/>
        <v>4</v>
      </c>
      <c r="AR27" s="247" t="str">
        <f t="shared" si="21"/>
        <v/>
      </c>
      <c r="AS27" s="247" t="str">
        <f t="shared" si="22"/>
        <v/>
      </c>
      <c r="AT27" s="247" t="str">
        <f t="shared" si="23"/>
        <v/>
      </c>
      <c r="AU27" s="247" t="str">
        <f t="shared" si="24"/>
        <v/>
      </c>
      <c r="AV27" s="247" t="str">
        <f t="shared" si="25"/>
        <v/>
      </c>
      <c r="AW27" s="245">
        <f t="shared" si="26"/>
        <v>0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8" x14ac:dyDescent="0.35">
      <c r="A28" s="80">
        <v>23</v>
      </c>
      <c r="B28" s="199"/>
      <c r="C28" s="343" t="s">
        <v>37</v>
      </c>
      <c r="D28" s="362" t="s">
        <v>824</v>
      </c>
      <c r="E28" s="84">
        <v>2431</v>
      </c>
      <c r="F28" s="85"/>
      <c r="G28" s="85"/>
      <c r="H28" s="85">
        <v>4</v>
      </c>
      <c r="I28" s="85">
        <v>4</v>
      </c>
      <c r="J28" s="85">
        <v>5</v>
      </c>
      <c r="K28" s="338"/>
      <c r="L28" s="85">
        <v>4</v>
      </c>
      <c r="M28" s="85"/>
      <c r="N28" s="85">
        <v>5</v>
      </c>
      <c r="O28" s="85">
        <v>4</v>
      </c>
      <c r="P28" s="85">
        <v>4</v>
      </c>
      <c r="Q28" s="85"/>
      <c r="R28" s="102"/>
      <c r="S28" s="85"/>
      <c r="T28" s="85"/>
      <c r="U28" s="85"/>
      <c r="V28" s="124">
        <f t="shared" si="0"/>
        <v>4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0</v>
      </c>
      <c r="AA28" s="254">
        <f t="shared" si="5"/>
        <v>5</v>
      </c>
      <c r="AB28" s="254">
        <f t="shared" si="6"/>
        <v>2</v>
      </c>
      <c r="AC28" s="254">
        <f t="shared" si="7"/>
        <v>7</v>
      </c>
      <c r="AD28" s="255">
        <f t="shared" si="8"/>
        <v>4.2857142857142856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/>
      </c>
      <c r="AI28" s="247">
        <f t="shared" si="12"/>
        <v>4</v>
      </c>
      <c r="AJ28" s="247">
        <f t="shared" si="13"/>
        <v>4</v>
      </c>
      <c r="AK28" s="247">
        <f t="shared" si="14"/>
        <v>5</v>
      </c>
      <c r="AL28" s="247" t="str">
        <f t="shared" si="15"/>
        <v/>
      </c>
      <c r="AM28" s="247">
        <f t="shared" si="16"/>
        <v>4</v>
      </c>
      <c r="AN28" s="247" t="str">
        <f t="shared" si="17"/>
        <v/>
      </c>
      <c r="AO28" s="247">
        <f t="shared" si="18"/>
        <v>5</v>
      </c>
      <c r="AP28" s="247">
        <f t="shared" si="19"/>
        <v>4</v>
      </c>
      <c r="AQ28" s="247">
        <f t="shared" si="20"/>
        <v>4</v>
      </c>
      <c r="AR28" s="247" t="str">
        <f t="shared" si="21"/>
        <v/>
      </c>
      <c r="AS28" s="247" t="str">
        <f t="shared" si="22"/>
        <v/>
      </c>
      <c r="AT28" s="247" t="str">
        <f t="shared" si="23"/>
        <v/>
      </c>
      <c r="AU28" s="247" t="str">
        <f t="shared" si="24"/>
        <v/>
      </c>
      <c r="AV28" s="247" t="str">
        <f t="shared" si="25"/>
        <v/>
      </c>
      <c r="AW28" s="245">
        <f t="shared" si="26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8" x14ac:dyDescent="0.35">
      <c r="A29" s="80">
        <v>24</v>
      </c>
      <c r="B29" s="199"/>
      <c r="C29" s="343" t="s">
        <v>37</v>
      </c>
      <c r="D29" s="362" t="s">
        <v>825</v>
      </c>
      <c r="E29" s="84">
        <v>2431</v>
      </c>
      <c r="F29" s="85"/>
      <c r="G29" s="85"/>
      <c r="H29" s="85">
        <v>5</v>
      </c>
      <c r="I29" s="85">
        <v>5</v>
      </c>
      <c r="J29" s="85">
        <v>5</v>
      </c>
      <c r="K29" s="338"/>
      <c r="L29" s="85">
        <v>5</v>
      </c>
      <c r="M29" s="85"/>
      <c r="N29" s="85">
        <v>5</v>
      </c>
      <c r="O29" s="85">
        <v>5</v>
      </c>
      <c r="P29" s="85">
        <v>5</v>
      </c>
      <c r="Q29" s="85"/>
      <c r="R29" s="102"/>
      <c r="S29" s="85"/>
      <c r="T29" s="85"/>
      <c r="U29" s="85"/>
      <c r="V29" s="124">
        <f t="shared" si="0"/>
        <v>5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7</v>
      </c>
      <c r="AC29" s="254">
        <f t="shared" si="7"/>
        <v>7</v>
      </c>
      <c r="AD29" s="255">
        <f t="shared" si="8"/>
        <v>5</v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/>
      </c>
      <c r="AI29" s="247">
        <f t="shared" si="12"/>
        <v>5</v>
      </c>
      <c r="AJ29" s="247">
        <f t="shared" si="13"/>
        <v>5</v>
      </c>
      <c r="AK29" s="247">
        <f t="shared" si="14"/>
        <v>5</v>
      </c>
      <c r="AL29" s="247" t="str">
        <f t="shared" si="15"/>
        <v/>
      </c>
      <c r="AM29" s="247">
        <f t="shared" si="16"/>
        <v>5</v>
      </c>
      <c r="AN29" s="247" t="str">
        <f t="shared" si="17"/>
        <v/>
      </c>
      <c r="AO29" s="247">
        <f t="shared" si="18"/>
        <v>5</v>
      </c>
      <c r="AP29" s="247">
        <f t="shared" si="19"/>
        <v>5</v>
      </c>
      <c r="AQ29" s="247">
        <f t="shared" si="20"/>
        <v>5</v>
      </c>
      <c r="AR29" s="247" t="str">
        <f t="shared" si="21"/>
        <v/>
      </c>
      <c r="AS29" s="247" t="str">
        <f t="shared" si="22"/>
        <v/>
      </c>
      <c r="AT29" s="247" t="str">
        <f t="shared" si="23"/>
        <v/>
      </c>
      <c r="AU29" s="247" t="str">
        <f t="shared" si="24"/>
        <v/>
      </c>
      <c r="AV29" s="247" t="str">
        <f t="shared" si="25"/>
        <v/>
      </c>
      <c r="AW29" s="245">
        <f t="shared" si="26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8" x14ac:dyDescent="0.35">
      <c r="A30" s="80">
        <v>25</v>
      </c>
      <c r="B30" s="199"/>
      <c r="C30" s="343"/>
      <c r="D30" s="362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5"/>
      <c r="V30" s="124">
        <f t="shared" si="0"/>
        <v>0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0</v>
      </c>
      <c r="AB30" s="254">
        <f t="shared" si="6"/>
        <v>0</v>
      </c>
      <c r="AC30" s="254">
        <f t="shared" si="7"/>
        <v>0</v>
      </c>
      <c r="AD30" s="255" t="str">
        <f t="shared" si="8"/>
        <v/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/>
      </c>
      <c r="AI30" s="247" t="str">
        <f t="shared" si="12"/>
        <v/>
      </c>
      <c r="AJ30" s="247" t="str">
        <f t="shared" si="13"/>
        <v/>
      </c>
      <c r="AK30" s="247" t="str">
        <f t="shared" si="14"/>
        <v/>
      </c>
      <c r="AL30" s="247" t="str">
        <f t="shared" si="15"/>
        <v/>
      </c>
      <c r="AM30" s="247" t="str">
        <f t="shared" si="16"/>
        <v/>
      </c>
      <c r="AN30" s="247" t="str">
        <f t="shared" si="17"/>
        <v/>
      </c>
      <c r="AO30" s="247" t="str">
        <f t="shared" si="18"/>
        <v/>
      </c>
      <c r="AP30" s="247" t="str">
        <f t="shared" si="19"/>
        <v/>
      </c>
      <c r="AQ30" s="247" t="str">
        <f t="shared" si="20"/>
        <v/>
      </c>
      <c r="AR30" s="247" t="str">
        <f t="shared" si="21"/>
        <v/>
      </c>
      <c r="AS30" s="247" t="str">
        <f t="shared" si="22"/>
        <v/>
      </c>
      <c r="AT30" s="247" t="str">
        <f t="shared" si="23"/>
        <v/>
      </c>
      <c r="AU30" s="247" t="str">
        <f t="shared" si="24"/>
        <v/>
      </c>
      <c r="AV30" s="247" t="str">
        <f t="shared" si="25"/>
        <v/>
      </c>
      <c r="AW30" s="245">
        <f t="shared" si="26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198"/>
      <c r="B31" s="199"/>
      <c r="C31" s="36"/>
      <c r="D31" s="36"/>
      <c r="E31" s="315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5"/>
      <c r="V31" s="124">
        <f t="shared" si="0"/>
        <v>0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0</v>
      </c>
      <c r="AA31" s="254">
        <f t="shared" si="5"/>
        <v>0</v>
      </c>
      <c r="AB31" s="254">
        <f t="shared" si="6"/>
        <v>0</v>
      </c>
      <c r="AC31" s="254">
        <f t="shared" si="7"/>
        <v>0</v>
      </c>
      <c r="AD31" s="255" t="str">
        <f t="shared" si="8"/>
        <v/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/>
      </c>
      <c r="AI31" s="247" t="str">
        <f t="shared" si="12"/>
        <v/>
      </c>
      <c r="AJ31" s="247" t="str">
        <f t="shared" si="13"/>
        <v/>
      </c>
      <c r="AK31" s="247" t="str">
        <f t="shared" si="14"/>
        <v/>
      </c>
      <c r="AL31" s="247" t="str">
        <f t="shared" si="15"/>
        <v/>
      </c>
      <c r="AM31" s="247" t="str">
        <f t="shared" si="16"/>
        <v/>
      </c>
      <c r="AN31" s="247" t="str">
        <f t="shared" si="17"/>
        <v/>
      </c>
      <c r="AO31" s="247" t="str">
        <f t="shared" si="18"/>
        <v/>
      </c>
      <c r="AP31" s="247" t="str">
        <f t="shared" si="19"/>
        <v/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198"/>
      <c r="B32" s="36"/>
      <c r="C32" s="36"/>
      <c r="D32" s="36"/>
      <c r="E32" s="315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02"/>
      <c r="S32" s="85"/>
      <c r="T32" s="85"/>
      <c r="U32" s="85"/>
      <c r="V32" s="124">
        <f t="shared" si="0"/>
        <v>0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0</v>
      </c>
      <c r="AB32" s="254">
        <f t="shared" si="6"/>
        <v>0</v>
      </c>
      <c r="AC32" s="254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/>
      </c>
      <c r="AI32" s="294" t="str">
        <f t="shared" si="12"/>
        <v/>
      </c>
      <c r="AJ32" s="294" t="str">
        <f t="shared" si="13"/>
        <v/>
      </c>
      <c r="AK32" s="294" t="str">
        <f t="shared" si="14"/>
        <v/>
      </c>
      <c r="AL32" s="294" t="str">
        <f t="shared" si="15"/>
        <v/>
      </c>
      <c r="AM32" s="294" t="str">
        <f t="shared" si="16"/>
        <v/>
      </c>
      <c r="AN32" s="294" t="str">
        <f t="shared" si="17"/>
        <v/>
      </c>
      <c r="AO32" s="294" t="str">
        <f t="shared" si="18"/>
        <v/>
      </c>
      <c r="AP32" s="294" t="str">
        <f t="shared" si="19"/>
        <v/>
      </c>
      <c r="AQ32" s="294" t="str">
        <f t="shared" si="20"/>
        <v/>
      </c>
      <c r="AR32" s="294" t="str">
        <f t="shared" si="21"/>
        <v/>
      </c>
      <c r="AS32" s="294" t="str">
        <f t="shared" si="22"/>
        <v/>
      </c>
      <c r="AT32" s="294" t="str">
        <f t="shared" si="23"/>
        <v/>
      </c>
      <c r="AU32" s="294" t="str">
        <f t="shared" si="24"/>
        <v/>
      </c>
      <c r="AV32" s="294" t="str">
        <f t="shared" si="25"/>
        <v/>
      </c>
      <c r="AW32" s="124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hidden="1" customHeight="1" x14ac:dyDescent="0.25">
      <c r="A33" s="198"/>
      <c r="B33" s="36"/>
      <c r="C33" s="36"/>
      <c r="D33" s="36"/>
      <c r="E33" s="315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02"/>
      <c r="S33" s="85"/>
      <c r="T33" s="85"/>
      <c r="U33" s="85"/>
      <c r="V33" s="124">
        <f t="shared" si="0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0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0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0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122"/>
      <c r="B37" s="123"/>
      <c r="C37" s="123"/>
      <c r="D37" s="123"/>
      <c r="E37" s="124">
        <f>COUNTIF(E6:E36,"2431")</f>
        <v>24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 t="str">
        <v xml:space="preserve"> </v>
      </c>
      <c r="H38" s="257">
        <v>4.5714285714285712</v>
      </c>
      <c r="I38" s="257">
        <v>4.5</v>
      </c>
      <c r="J38" s="257">
        <v>4.833333333333333</v>
      </c>
      <c r="K38" s="257" t="str">
        <v xml:space="preserve"> </v>
      </c>
      <c r="L38" s="257">
        <v>4.208333333333333</v>
      </c>
      <c r="M38" s="257" t="str">
        <v xml:space="preserve"> </v>
      </c>
      <c r="N38" s="257">
        <v>5</v>
      </c>
      <c r="O38" s="129">
        <v>4.5454545454545459</v>
      </c>
      <c r="P38" s="129">
        <v>4.4347826086956523</v>
      </c>
      <c r="Q38" s="129" t="str">
        <v xml:space="preserve"> </v>
      </c>
      <c r="R38" s="129" t="str">
        <v xml:space="preserve"> </v>
      </c>
      <c r="S38" s="257" t="str">
        <v xml:space="preserve"> </v>
      </c>
      <c r="T38" s="257" t="str">
        <v xml:space="preserve"> </v>
      </c>
      <c r="U38" s="257" t="str">
        <v xml:space="preserve"> </v>
      </c>
      <c r="V38" s="124">
        <f>сводн.!T33</f>
        <v>4</v>
      </c>
      <c r="W38" s="254">
        <f>SUM(W6:W37)</f>
        <v>0</v>
      </c>
      <c r="X38" s="254">
        <f>SUM(X6:X37)</f>
        <v>0</v>
      </c>
      <c r="Y38" s="254">
        <f>SUM(Y6:Y37)-X38</f>
        <v>0</v>
      </c>
      <c r="Z38" s="254">
        <f>SUM(Z6:Z37)</f>
        <v>5</v>
      </c>
      <c r="AA38" s="254">
        <f>SUM(AA6:AA37)</f>
        <v>57</v>
      </c>
      <c r="AB38" s="254">
        <f>SUM(AB6:AB37)</f>
        <v>97</v>
      </c>
      <c r="AC38" s="254">
        <f t="shared" si="7"/>
        <v>159</v>
      </c>
      <c r="AD38" s="255">
        <f t="shared" si="8"/>
        <v>4.5786163522012577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 t="str">
        <f t="shared" si="28"/>
        <v xml:space="preserve"> </v>
      </c>
      <c r="AI38" s="260">
        <f t="shared" si="28"/>
        <v>4.5714285714285712</v>
      </c>
      <c r="AJ38" s="260">
        <f t="shared" si="28"/>
        <v>4.5</v>
      </c>
      <c r="AK38" s="260">
        <f t="shared" si="28"/>
        <v>4.833333333333333</v>
      </c>
      <c r="AL38" s="260" t="str">
        <f t="shared" si="28"/>
        <v xml:space="preserve"> </v>
      </c>
      <c r="AM38" s="260">
        <f t="shared" si="28"/>
        <v>4.208333333333333</v>
      </c>
      <c r="AN38" s="260" t="str">
        <f t="shared" si="28"/>
        <v xml:space="preserve"> </v>
      </c>
      <c r="AO38" s="260">
        <f t="shared" si="28"/>
        <v>5</v>
      </c>
      <c r="AP38" s="260">
        <f t="shared" si="28"/>
        <v>4.5454545454545459</v>
      </c>
      <c r="AQ38" s="260">
        <f t="shared" si="28"/>
        <v>4.4347826086956523</v>
      </c>
      <c r="AR38" s="260" t="str">
        <f t="shared" si="28"/>
        <v xml:space="preserve"> </v>
      </c>
      <c r="AS38" s="260" t="str">
        <f t="shared" si="28"/>
        <v xml:space="preserve"> </v>
      </c>
      <c r="AT38" s="260" t="str">
        <f t="shared" si="28"/>
        <v xml:space="preserve"> </v>
      </c>
      <c r="AU38" s="260" t="str">
        <f t="shared" si="28"/>
        <v xml:space="preserve"> 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 t="str">
        <v>0</v>
      </c>
      <c r="H39" s="262">
        <v>12</v>
      </c>
      <c r="I39" s="262">
        <v>12</v>
      </c>
      <c r="J39" s="262">
        <v>20</v>
      </c>
      <c r="K39" s="262" t="str">
        <v>0</v>
      </c>
      <c r="L39" s="262">
        <v>10</v>
      </c>
      <c r="M39" s="262" t="str">
        <v>0</v>
      </c>
      <c r="N39" s="262">
        <v>21</v>
      </c>
      <c r="O39" s="263">
        <v>12</v>
      </c>
      <c r="P39" s="263">
        <v>10</v>
      </c>
      <c r="Q39" s="263" t="str">
        <v>0</v>
      </c>
      <c r="R39" s="263" t="str">
        <v>0</v>
      </c>
      <c r="S39" s="262" t="str">
        <v>0</v>
      </c>
      <c r="T39" s="262" t="str">
        <v>0</v>
      </c>
      <c r="U39" s="262" t="str">
        <v xml:space="preserve"> </v>
      </c>
      <c r="V39" s="264">
        <f>IF(COUNTIF(V6:V37,5)=0,"0",COUNTIF(V6:V37,5))</f>
        <v>8</v>
      </c>
      <c r="W39" s="136"/>
      <c r="X39" s="3">
        <f>SUM(X38:AB38)</f>
        <v>159</v>
      </c>
      <c r="Y39" s="3"/>
      <c r="Z39" s="3"/>
      <c r="AA39" s="3"/>
      <c r="AB39" s="3"/>
      <c r="AC39" s="265"/>
      <c r="AD39" s="255">
        <f t="shared" si="8"/>
        <v>2</v>
      </c>
      <c r="AE39" s="266"/>
      <c r="AG39" s="267" t="str">
        <f t="shared" ref="AG39:AU39" si="29">IF(COUNTIF(AG6:AG37,5)=0,"0",COUNTIF(AG6:AG37,5))</f>
        <v>0</v>
      </c>
      <c r="AH39" s="267" t="str">
        <f t="shared" si="29"/>
        <v>0</v>
      </c>
      <c r="AI39" s="267">
        <f t="shared" si="29"/>
        <v>12</v>
      </c>
      <c r="AJ39" s="267">
        <f t="shared" si="29"/>
        <v>12</v>
      </c>
      <c r="AK39" s="267">
        <f t="shared" si="29"/>
        <v>20</v>
      </c>
      <c r="AL39" s="267" t="str">
        <f t="shared" si="29"/>
        <v>0</v>
      </c>
      <c r="AM39" s="267">
        <f t="shared" si="29"/>
        <v>10</v>
      </c>
      <c r="AN39" s="267" t="str">
        <f t="shared" si="29"/>
        <v>0</v>
      </c>
      <c r="AO39" s="267">
        <f t="shared" si="29"/>
        <v>21</v>
      </c>
      <c r="AP39" s="267">
        <f t="shared" si="29"/>
        <v>12</v>
      </c>
      <c r="AQ39" s="267">
        <f t="shared" si="29"/>
        <v>10</v>
      </c>
      <c r="AR39" s="267" t="str">
        <f t="shared" si="29"/>
        <v>0</v>
      </c>
      <c r="AS39" s="267" t="str">
        <f t="shared" si="29"/>
        <v>0</v>
      </c>
      <c r="AT39" s="267" t="str">
        <f t="shared" si="29"/>
        <v>0</v>
      </c>
      <c r="AU39" s="267" t="str">
        <f t="shared" si="29"/>
        <v>0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 t="str">
        <v>0</v>
      </c>
      <c r="H40" s="272">
        <v>9</v>
      </c>
      <c r="I40" s="272">
        <v>12</v>
      </c>
      <c r="J40" s="272">
        <v>4</v>
      </c>
      <c r="K40" s="272" t="str">
        <v>0</v>
      </c>
      <c r="L40" s="272">
        <v>9</v>
      </c>
      <c r="M40" s="272" t="str">
        <v>0</v>
      </c>
      <c r="N40" s="272" t="str">
        <v>0</v>
      </c>
      <c r="O40" s="273">
        <v>10</v>
      </c>
      <c r="P40" s="273">
        <v>13</v>
      </c>
      <c r="Q40" s="273" t="str">
        <v>0</v>
      </c>
      <c r="R40" s="273" t="str">
        <v>0</v>
      </c>
      <c r="S40" s="272" t="str">
        <v>0</v>
      </c>
      <c r="T40" s="272" t="str">
        <v>0</v>
      </c>
      <c r="U40" s="272" t="str">
        <v xml:space="preserve"> </v>
      </c>
      <c r="V40" s="274">
        <f>IF(COUNTIF(V6:V37,4)=0,"0",COUNTIF(V6:V37,4))</f>
        <v>11</v>
      </c>
      <c r="W40" s="275"/>
      <c r="X40" s="275"/>
      <c r="Y40" s="275" t="str">
        <f>IF(COUNTIF(Y6:Y37,4)=0," ",COUNTIF(Y6:Y37,4))</f>
        <v xml:space="preserve"> </v>
      </c>
      <c r="Z40" s="275" t="str">
        <f>IF(COUNTIF(Z6:Z37,4)=0," ",COUNTIF(Z6:Z37,4))</f>
        <v xml:space="preserve"> </v>
      </c>
      <c r="AA40" s="275">
        <f>IF(COUNTIF(AA6:AA37,4)=0," ",COUNTIF(AA6:AA37,4))</f>
        <v>5</v>
      </c>
      <c r="AB40" s="275">
        <f>IF(COUNTIF(AB6:AB37,4)=0," ",COUNTIF(AB6:AB37,4))</f>
        <v>8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 t="str">
        <f t="shared" si="30"/>
        <v>0</v>
      </c>
      <c r="AI40" s="275">
        <f t="shared" si="30"/>
        <v>9</v>
      </c>
      <c r="AJ40" s="275">
        <f t="shared" si="30"/>
        <v>12</v>
      </c>
      <c r="AK40" s="275">
        <f t="shared" si="30"/>
        <v>4</v>
      </c>
      <c r="AL40" s="275" t="str">
        <f t="shared" si="30"/>
        <v>0</v>
      </c>
      <c r="AM40" s="275">
        <f t="shared" si="30"/>
        <v>9</v>
      </c>
      <c r="AN40" s="275" t="str">
        <f t="shared" si="30"/>
        <v>0</v>
      </c>
      <c r="AO40" s="275" t="str">
        <f t="shared" si="30"/>
        <v>0</v>
      </c>
      <c r="AP40" s="275">
        <f t="shared" si="30"/>
        <v>10</v>
      </c>
      <c r="AQ40" s="275">
        <f t="shared" si="30"/>
        <v>13</v>
      </c>
      <c r="AR40" s="275" t="str">
        <f t="shared" si="30"/>
        <v>0</v>
      </c>
      <c r="AS40" s="275" t="str">
        <f t="shared" si="30"/>
        <v>0</v>
      </c>
      <c r="AT40" s="275" t="str">
        <f t="shared" si="30"/>
        <v>0</v>
      </c>
      <c r="AU40" s="275" t="str">
        <f t="shared" si="30"/>
        <v>0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 t="str">
        <v>0</v>
      </c>
      <c r="J41" s="281" t="str">
        <v>0</v>
      </c>
      <c r="K41" s="281" t="str">
        <v>0</v>
      </c>
      <c r="L41" s="281">
        <v>5</v>
      </c>
      <c r="M41" s="281" t="str">
        <v>0</v>
      </c>
      <c r="N41" s="281" t="str">
        <v>0</v>
      </c>
      <c r="O41" s="282" t="str">
        <v>0</v>
      </c>
      <c r="P41" s="282" t="str">
        <v>0</v>
      </c>
      <c r="Q41" s="282" t="str">
        <v>0</v>
      </c>
      <c r="R41" s="282" t="str">
        <v>0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5</v>
      </c>
      <c r="W41" s="284"/>
      <c r="X41" s="284"/>
      <c r="Y41" s="284" t="str">
        <f>IF(COUNTIF(Y6:Y37,3)=0," ",COUNTIF(Y6:Y37,3))</f>
        <v xml:space="preserve"> </v>
      </c>
      <c r="Z41" s="284" t="str">
        <f>IF(COUNTIF(Z6:Z37,3)=0," ",COUNTIF(Z6:Z37,3))</f>
        <v xml:space="preserve"> </v>
      </c>
      <c r="AA41" s="284">
        <f>IF(COUNTIF(AA6:AA37,3)=0," ",COUNTIF(AA6:AA37,3))</f>
        <v>6</v>
      </c>
      <c r="AB41" s="284">
        <f>IF(COUNTIF(AB6:AB37,3)=0," ",COUNTIF(AB6:AB37,3))</f>
        <v>3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 t="str">
        <f t="shared" si="31"/>
        <v>0</v>
      </c>
      <c r="AJ41" s="284" t="str">
        <f t="shared" si="31"/>
        <v>0</v>
      </c>
      <c r="AK41" s="284" t="str">
        <f t="shared" si="31"/>
        <v>0</v>
      </c>
      <c r="AL41" s="284" t="str">
        <f t="shared" si="31"/>
        <v>0</v>
      </c>
      <c r="AM41" s="284">
        <f t="shared" si="31"/>
        <v>5</v>
      </c>
      <c r="AN41" s="284" t="str">
        <f t="shared" si="31"/>
        <v>0</v>
      </c>
      <c r="AO41" s="284" t="str">
        <f t="shared" si="31"/>
        <v>0</v>
      </c>
      <c r="AP41" s="284" t="str">
        <f t="shared" si="31"/>
        <v>0</v>
      </c>
      <c r="AQ41" s="284" t="str">
        <f t="shared" si="31"/>
        <v>0</v>
      </c>
      <c r="AR41" s="284" t="str">
        <f t="shared" si="31"/>
        <v>0</v>
      </c>
      <c r="AS41" s="284" t="str">
        <f t="shared" si="31"/>
        <v>0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0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 t="str">
        <f>IF(COUNTIF(V6:V37,2)=0,"0",COUNTIF(V6:V37,2))</f>
        <v>0</v>
      </c>
      <c r="W42" s="245"/>
      <c r="X42" s="245"/>
      <c r="Y42" s="245" t="str">
        <f>IF(COUNTIF(Y6:Y37,2)=0," ",COUNTIF(Y6:Y37,2))</f>
        <v xml:space="preserve"> </v>
      </c>
      <c r="Z42" s="245" t="str">
        <f>IF(COUNTIF(Z6:Z37,2)=0," ",COUNTIF(Z6:Z37,2))</f>
        <v xml:space="preserve"> </v>
      </c>
      <c r="AA42" s="245">
        <f>IF(COUNTIF(AA6:AA37,2)=0," ",COUNTIF(AA6:AA37,2))</f>
        <v>2</v>
      </c>
      <c r="AB42" s="245">
        <f>IF(COUNTIF(AB6:AB37,2)=0," ",COUNTIF(AB6:AB37,2))</f>
        <v>5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0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0</v>
      </c>
      <c r="H43" s="85">
        <v>3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3</v>
      </c>
      <c r="O43" s="102">
        <v>2</v>
      </c>
      <c r="P43" s="102">
        <v>1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COUNTBLANK(AD6:AD29)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0</v>
      </c>
      <c r="AI43" s="291">
        <f t="shared" si="34"/>
        <v>3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3</v>
      </c>
      <c r="AP43" s="291">
        <f t="shared" si="34"/>
        <v>2</v>
      </c>
      <c r="AQ43" s="291">
        <f t="shared" si="34"/>
        <v>1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 t="str">
        <v>0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 t="str">
        <f t="shared" si="36"/>
        <v>0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8">
    <mergeCell ref="AX3:BM3"/>
    <mergeCell ref="BP3:CE3"/>
    <mergeCell ref="X39:AB39"/>
    <mergeCell ref="H2:M2"/>
    <mergeCell ref="N2:P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7113" priority="5" operator="equal">
      <formula>4</formula>
    </cfRule>
    <cfRule type="cellIs" dxfId="7112" priority="6" operator="equal">
      <formula>3</formula>
    </cfRule>
  </conditionalFormatting>
  <conditionalFormatting sqref="Z5:AC5 W40:AF43 AE6:AE39 W39 F34:Q45 AG43:CB43 W44:AW45 AG6:AW42 R31:V45 R6:S30 V6:V30 G6:Q31">
    <cfRule type="cellIs" dxfId="7111" priority="7" operator="equal">
      <formula>5</formula>
    </cfRule>
    <cfRule type="cellIs" dxfId="7110" priority="8" operator="equal">
      <formula>4</formula>
    </cfRule>
    <cfRule type="cellIs" dxfId="7109" priority="9" operator="equal">
      <formula>3</formula>
    </cfRule>
  </conditionalFormatting>
  <conditionalFormatting sqref="AF6:AF37">
    <cfRule type="expression" dxfId="7108" priority="10">
      <formula>VALUE(RIGHT(AF6))&gt;AE6</formula>
    </cfRule>
    <cfRule type="expression" dxfId="7107" priority="11">
      <formula>EXACT(RIGHT(AF6,3),"зач")</formula>
    </cfRule>
  </conditionalFormatting>
  <conditionalFormatting sqref="AE3:AJ4 V3:AC4 R3:S3">
    <cfRule type="expression" dxfId="7106" priority="12">
      <formula>$D$1&lt;R3</formula>
    </cfRule>
    <cfRule type="expression" dxfId="7105" priority="13">
      <formula>$D$1&gt;R3</formula>
    </cfRule>
  </conditionalFormatting>
  <conditionalFormatting sqref="F6:F31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R4">
    <cfRule type="expression" dxfId="7104" priority="17">
      <formula>$D$1&lt;R4</formula>
    </cfRule>
    <cfRule type="expression" dxfId="7103" priority="18">
      <formula>$D$1&gt;R4</formula>
    </cfRule>
  </conditionalFormatting>
  <conditionalFormatting sqref="S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S4">
    <cfRule type="expression" priority="22">
      <formula>$D$1&lt;S4</formula>
    </cfRule>
    <cfRule type="expression" priority="23">
      <formula>$D$1&gt;S4</formula>
    </cfRule>
  </conditionalFormatting>
  <conditionalFormatting sqref="U4">
    <cfRule type="expression" priority="24">
      <formula>$D$4&lt;U4</formula>
    </cfRule>
    <cfRule type="expression" dxfId="7102" priority="25">
      <formula>$D$4&gt;U4</formula>
    </cfRule>
  </conditionalFormatting>
  <conditionalFormatting sqref="T6:U30">
    <cfRule type="cellIs" dxfId="7101" priority="26" operator="equal">
      <formula>5</formula>
    </cfRule>
    <cfRule type="cellIs" dxfId="7100" priority="27" operator="equal">
      <formula>4</formula>
    </cfRule>
    <cfRule type="cellIs" dxfId="7099" priority="28" operator="equal">
      <formula>3</formula>
    </cfRule>
  </conditionalFormatting>
  <conditionalFormatting sqref="T3">
    <cfRule type="expression" dxfId="7098" priority="29">
      <formula>$D$4&lt;T3</formula>
    </cfRule>
    <cfRule type="expression" dxfId="7097" priority="30">
      <formula>$D$4&gt;T3</formula>
    </cfRule>
  </conditionalFormatting>
  <conditionalFormatting sqref="T3">
    <cfRule type="expression" priority="31">
      <formula>$D$1&lt;T3</formula>
    </cfRule>
    <cfRule type="expression" priority="32">
      <formula>$D$1&gt;T3</formula>
    </cfRule>
  </conditionalFormatting>
  <conditionalFormatting sqref="U3">
    <cfRule type="expression" priority="33">
      <formula>$D$1&lt;U3</formula>
    </cfRule>
    <cfRule type="expression" dxfId="7096" priority="34">
      <formula>$D$1&gt;U3</formula>
    </cfRule>
  </conditionalFormatting>
  <conditionalFormatting sqref="U3">
    <cfRule type="expression" dxfId="7095" priority="35">
      <formula>$D$4&lt;U3</formula>
    </cfRule>
    <cfRule type="expression" priority="36">
      <formula>$D$4&gt;U3</formula>
    </cfRule>
  </conditionalFormatting>
  <conditionalFormatting sqref="R5">
    <cfRule type="cellIs" priority="37" operator="equal">
      <formula>5</formula>
    </cfRule>
    <cfRule type="cellIs" priority="38" operator="equal">
      <formula>4</formula>
    </cfRule>
    <cfRule type="cellIs" dxfId="7094" priority="39" operator="equal">
      <formula>3</formula>
    </cfRule>
  </conditionalFormatting>
  <conditionalFormatting sqref="S4">
    <cfRule type="expression" dxfId="7093" priority="40">
      <formula>$D$1&lt;S4</formula>
    </cfRule>
    <cfRule type="expression" priority="41">
      <formula>$D$1&gt;S4</formula>
    </cfRule>
  </conditionalFormatting>
  <conditionalFormatting sqref="R4">
    <cfRule type="expression" priority="42">
      <formula>$D$1&lt;R4</formula>
    </cfRule>
    <cfRule type="expression" priority="43">
      <formula>$D$1&gt;R4</formula>
    </cfRule>
  </conditionalFormatting>
  <conditionalFormatting sqref="R4">
    <cfRule type="expression" dxfId="7092" priority="44">
      <formula>$D$1&lt;R4</formula>
    </cfRule>
    <cfRule type="expression" dxfId="7091" priority="45">
      <formula>$D$1&gt;R4</formula>
    </cfRule>
  </conditionalFormatting>
  <conditionalFormatting sqref="S4">
    <cfRule type="expression" dxfId="7090" priority="46">
      <formula>$D$1&lt;S4</formula>
    </cfRule>
    <cfRule type="expression" dxfId="7089" priority="47">
      <formula>$D$1&gt;S4</formula>
    </cfRule>
  </conditionalFormatting>
  <conditionalFormatting sqref="S4">
    <cfRule type="expression" dxfId="7088" priority="48">
      <formula>$D$1&lt;S4</formula>
    </cfRule>
    <cfRule type="expression" dxfId="7087" priority="49">
      <formula>$D$1&gt;S4</formula>
    </cfRule>
  </conditionalFormatting>
  <conditionalFormatting sqref="S4">
    <cfRule type="expression" priority="50">
      <formula>$D$1&lt;S4</formula>
    </cfRule>
    <cfRule type="expression" priority="51">
      <formula>$D$1&gt;S4</formula>
    </cfRule>
  </conditionalFormatting>
  <conditionalFormatting sqref="S4">
    <cfRule type="expression" priority="52">
      <formula>$D$1&lt;S4</formula>
    </cfRule>
    <cfRule type="expression" dxfId="7086" priority="53">
      <formula>$D$1&gt;S4</formula>
    </cfRule>
  </conditionalFormatting>
  <conditionalFormatting sqref="T5">
    <cfRule type="cellIs" dxfId="7085" priority="54" operator="equal">
      <formula>5</formula>
    </cfRule>
    <cfRule type="cellIs" dxfId="7084" priority="55" operator="equal">
      <formula>4</formula>
    </cfRule>
    <cfRule type="cellIs" dxfId="7083" priority="56" operator="equal">
      <formula>3</formula>
    </cfRule>
  </conditionalFormatting>
  <conditionalFormatting sqref="U4">
    <cfRule type="expression" priority="57">
      <formula>$D$1&lt;U4</formula>
    </cfRule>
    <cfRule type="expression" priority="58">
      <formula>$D$1&gt;U4</formula>
    </cfRule>
  </conditionalFormatting>
  <conditionalFormatting sqref="T4">
    <cfRule type="expression" priority="59">
      <formula>$D$4&lt;T4</formula>
    </cfRule>
    <cfRule type="expression" dxfId="7082" priority="60">
      <formula>$D$4&gt;T4</formula>
    </cfRule>
  </conditionalFormatting>
  <conditionalFormatting sqref="T4">
    <cfRule type="expression" dxfId="7081" priority="61">
      <formula>$D$1&lt;T4</formula>
    </cfRule>
    <cfRule type="expression" priority="62">
      <formula>$D$1&gt;T4</formula>
    </cfRule>
  </conditionalFormatting>
  <conditionalFormatting sqref="T4">
    <cfRule type="expression" priority="63">
      <formula>$D$4&lt;T4</formula>
    </cfRule>
    <cfRule type="expression" priority="64">
      <formula>$D$4&gt;T4</formula>
    </cfRule>
  </conditionalFormatting>
  <conditionalFormatting sqref="U4">
    <cfRule type="expression" priority="65">
      <formula>$D$4&lt;U4</formula>
    </cfRule>
    <cfRule type="expression" priority="66">
      <formula>$D$4&gt;U4</formula>
    </cfRule>
  </conditionalFormatting>
  <conditionalFormatting sqref="U5">
    <cfRule type="cellIs" priority="67" operator="equal">
      <formula>5</formula>
    </cfRule>
    <cfRule type="cellIs" dxfId="7080" priority="68" operator="equal">
      <formula>4</formula>
    </cfRule>
    <cfRule type="cellIs" dxfId="7079" priority="69" operator="equal">
      <formula>3</formula>
    </cfRule>
  </conditionalFormatting>
  <conditionalFormatting sqref="N5">
    <cfRule type="expression" dxfId="7078" priority="70">
      <formula>$D$1&lt;N5</formula>
    </cfRule>
    <cfRule type="expression" dxfId="7077" priority="71">
      <formula>$D$1&gt;N5</formula>
    </cfRule>
  </conditionalFormatting>
  <conditionalFormatting sqref="F5">
    <cfRule type="expression" dxfId="7076" priority="72">
      <formula>$D$1&lt;F5</formula>
    </cfRule>
    <cfRule type="expression" dxfId="7075" priority="73">
      <formula>$D$1&gt;F5</formula>
    </cfRule>
  </conditionalFormatting>
  <conditionalFormatting sqref="F5">
    <cfRule type="cellIs" dxfId="7074" priority="74" operator="equal">
      <formula>5</formula>
    </cfRule>
    <cfRule type="cellIs" dxfId="7073" priority="75" operator="equal">
      <formula>4</formula>
    </cfRule>
    <cfRule type="cellIs" dxfId="7072" priority="76" operator="equal">
      <formula>3</formula>
    </cfRule>
  </conditionalFormatting>
  <conditionalFormatting sqref="F4">
    <cfRule type="expression" dxfId="7071" priority="77">
      <formula>$D$1&lt;F4</formula>
    </cfRule>
    <cfRule type="expression" dxfId="7070" priority="78">
      <formula>$D$1&gt;F4</formula>
    </cfRule>
  </conditionalFormatting>
  <conditionalFormatting sqref="M3">
    <cfRule type="expression" dxfId="7069" priority="79">
      <formula>$D$1&lt;M3</formula>
    </cfRule>
    <cfRule type="expression" dxfId="7068" priority="80">
      <formula>$D$1&gt;M3</formula>
    </cfRule>
  </conditionalFormatting>
  <conditionalFormatting sqref="J3">
    <cfRule type="expression" dxfId="7067" priority="81">
      <formula>$D$1&lt;J3</formula>
    </cfRule>
    <cfRule type="expression" priority="82">
      <formula>$D$1&gt;J3</formula>
    </cfRule>
  </conditionalFormatting>
  <conditionalFormatting sqref="K3">
    <cfRule type="expression" priority="83">
      <formula>$D$1&lt;K3</formula>
    </cfRule>
    <cfRule type="expression" priority="84">
      <formula>$D$1&gt;K3</formula>
    </cfRule>
  </conditionalFormatting>
  <conditionalFormatting sqref="J3:M3 O3:P3">
    <cfRule type="expression" dxfId="7066" priority="85">
      <formula>$D$1&lt;J3</formula>
    </cfRule>
    <cfRule type="expression" dxfId="7065" priority="86">
      <formula>$D$1&gt;J3</formula>
    </cfRule>
  </conditionalFormatting>
  <conditionalFormatting sqref="J3:M3">
    <cfRule type="expression" dxfId="7064" priority="87">
      <formula>$D$1&lt;J3</formula>
    </cfRule>
    <cfRule type="expression" dxfId="7063" priority="88">
      <formula>$D$1&gt;J3</formula>
    </cfRule>
  </conditionalFormatting>
  <conditionalFormatting sqref="K3">
    <cfRule type="expression" dxfId="7062" priority="89">
      <formula>$D$1&lt;K3</formula>
    </cfRule>
    <cfRule type="expression" dxfId="7061" priority="90">
      <formula>$D$1&gt;K3</formula>
    </cfRule>
  </conditionalFormatting>
  <conditionalFormatting sqref="K4">
    <cfRule type="expression" dxfId="7060" priority="91">
      <formula>$D$1&lt;K4</formula>
    </cfRule>
    <cfRule type="expression" dxfId="7059" priority="92">
      <formula>$D$1&gt;K4</formula>
    </cfRule>
  </conditionalFormatting>
  <conditionalFormatting sqref="K4">
    <cfRule type="expression" dxfId="7058" priority="93">
      <formula>$D$1&lt;K4</formula>
    </cfRule>
    <cfRule type="expression" dxfId="7057" priority="94">
      <formula>$D$1&gt;K4</formula>
    </cfRule>
  </conditionalFormatting>
  <conditionalFormatting sqref="K4">
    <cfRule type="expression" dxfId="7056" priority="95">
      <formula>$D$1&lt;K4</formula>
    </cfRule>
    <cfRule type="expression" dxfId="7055" priority="96">
      <formula>$D$1&gt;K4</formula>
    </cfRule>
  </conditionalFormatting>
  <conditionalFormatting sqref="K4">
    <cfRule type="expression" priority="97">
      <formula>$D$1&lt;K4</formula>
    </cfRule>
    <cfRule type="expression" priority="98">
      <formula>$D$1&gt;K4</formula>
    </cfRule>
  </conditionalFormatting>
  <conditionalFormatting sqref="K4">
    <cfRule type="expression" priority="99">
      <formula>$D$1&lt;K4</formula>
    </cfRule>
    <cfRule type="expression" dxfId="7054" priority="100">
      <formula>$D$1&gt;K4</formula>
    </cfRule>
  </conditionalFormatting>
  <conditionalFormatting sqref="K4">
    <cfRule type="expression" dxfId="7053" priority="101">
      <formula>$D$1&lt;K4</formula>
    </cfRule>
    <cfRule type="expression" dxfId="7052" priority="102">
      <formula>$D$1&gt;K4</formula>
    </cfRule>
  </conditionalFormatting>
  <conditionalFormatting sqref="K4">
    <cfRule type="expression" dxfId="7051" priority="103">
      <formula>$D$1&lt;K4</formula>
    </cfRule>
    <cfRule type="expression" priority="104">
      <formula>$D$1&gt;K4</formula>
    </cfRule>
  </conditionalFormatting>
  <conditionalFormatting sqref="K5">
    <cfRule type="cellIs" priority="105" operator="equal">
      <formula>5</formula>
    </cfRule>
    <cfRule type="cellIs" priority="106" operator="equal">
      <formula>4</formula>
    </cfRule>
    <cfRule type="cellIs" dxfId="7050" priority="107" operator="equal">
      <formula>3</formula>
    </cfRule>
  </conditionalFormatting>
  <conditionalFormatting sqref="M4">
    <cfRule type="expression" dxfId="7049" priority="108">
      <formula>$D$1&lt;M4</formula>
    </cfRule>
    <cfRule type="expression" dxfId="7048" priority="109">
      <formula>$D$1&gt;M4</formula>
    </cfRule>
  </conditionalFormatting>
  <conditionalFormatting sqref="M4">
    <cfRule type="expression" dxfId="7047" priority="110">
      <formula>$D$1&lt;M4</formula>
    </cfRule>
    <cfRule type="expression" dxfId="7046" priority="111">
      <formula>$D$1&gt;M4</formula>
    </cfRule>
  </conditionalFormatting>
  <conditionalFormatting sqref="M5">
    <cfRule type="expression" dxfId="7045" priority="112">
      <formula>$D$1&lt;M5</formula>
    </cfRule>
    <cfRule type="expression" dxfId="7044" priority="113">
      <formula>$D$1&gt;M5</formula>
    </cfRule>
  </conditionalFormatting>
  <conditionalFormatting sqref="M5">
    <cfRule type="expression" dxfId="7043" priority="114">
      <formula>$D$1&lt;M5</formula>
    </cfRule>
    <cfRule type="expression" dxfId="7042" priority="115">
      <formula>$D$1&gt;M5</formula>
    </cfRule>
  </conditionalFormatting>
  <conditionalFormatting sqref="M5">
    <cfRule type="expression" dxfId="7041" priority="116">
      <formula>$D$1&lt;M5</formula>
    </cfRule>
    <cfRule type="expression" dxfId="7040" priority="117">
      <formula>$D$1&gt;M5</formula>
    </cfRule>
  </conditionalFormatting>
  <conditionalFormatting sqref="M4">
    <cfRule type="expression" dxfId="7039" priority="118">
      <formula>$D$1&lt;M4</formula>
    </cfRule>
    <cfRule type="expression" dxfId="7038" priority="119">
      <formula>$D$1&gt;M4</formula>
    </cfRule>
  </conditionalFormatting>
  <conditionalFormatting sqref="N3">
    <cfRule type="expression" dxfId="7037" priority="120">
      <formula>$D$1&lt;N3</formula>
    </cfRule>
    <cfRule type="expression" dxfId="7036" priority="121">
      <formula>$D$1&gt;N3</formula>
    </cfRule>
  </conditionalFormatting>
  <conditionalFormatting sqref="N5">
    <cfRule type="expression" dxfId="7035" priority="122">
      <formula>$D$1&lt;N5</formula>
    </cfRule>
    <cfRule type="expression" dxfId="7034" priority="123">
      <formula>$D$1&gt;N5</formula>
    </cfRule>
  </conditionalFormatting>
  <conditionalFormatting sqref="N5">
    <cfRule type="expression" dxfId="7033" priority="124">
      <formula>$D$1&lt;N5</formula>
    </cfRule>
    <cfRule type="expression" dxfId="7032" priority="125">
      <formula>$D$1&gt;N5</formula>
    </cfRule>
  </conditionalFormatting>
  <conditionalFormatting sqref="N5">
    <cfRule type="expression" dxfId="7031" priority="126">
      <formula>$D$1&lt;N5</formula>
    </cfRule>
    <cfRule type="expression" dxfId="7030" priority="127">
      <formula>$D$1&gt;N5</formula>
    </cfRule>
  </conditionalFormatting>
  <conditionalFormatting sqref="N5">
    <cfRule type="expression" dxfId="7029" priority="128">
      <formula>$D$1&lt;N5</formula>
    </cfRule>
    <cfRule type="expression" dxfId="7028" priority="129">
      <formula>$D$1&gt;N5</formula>
    </cfRule>
  </conditionalFormatting>
  <conditionalFormatting sqref="N4">
    <cfRule type="expression" priority="130">
      <formula>$D$1&lt;N4</formula>
    </cfRule>
    <cfRule type="expression" priority="131">
      <formula>$D$1&gt;N4</formula>
    </cfRule>
  </conditionalFormatting>
  <conditionalFormatting sqref="N4">
    <cfRule type="expression" priority="132">
      <formula>$D$1&lt;N4</formula>
    </cfRule>
    <cfRule type="expression" priority="133">
      <formula>$D$1&gt;N4</formula>
    </cfRule>
  </conditionalFormatting>
  <conditionalFormatting sqref="N4">
    <cfRule type="expression" priority="134">
      <formula>$D$1&lt;N4</formula>
    </cfRule>
    <cfRule type="expression" priority="135">
      <formula>$D$1&gt;N4</formula>
    </cfRule>
  </conditionalFormatting>
  <conditionalFormatting sqref="N5">
    <cfRule type="expression" dxfId="7027" priority="136">
      <formula>$D$1&lt;N5</formula>
    </cfRule>
    <cfRule type="expression" dxfId="7026" priority="137">
      <formula>$D$1&gt;N5</formula>
    </cfRule>
  </conditionalFormatting>
  <conditionalFormatting sqref="N5">
    <cfRule type="expression" priority="138">
      <formula>$D$1&lt;N5</formula>
    </cfRule>
    <cfRule type="expression" priority="139">
      <formula>$D$1&gt;N5</formula>
    </cfRule>
  </conditionalFormatting>
  <conditionalFormatting sqref="N5">
    <cfRule type="expression" priority="140">
      <formula>$D$1&lt;N5</formula>
    </cfRule>
    <cfRule type="expression" dxfId="7025" priority="141">
      <formula>$D$1&gt;N5</formula>
    </cfRule>
  </conditionalFormatting>
  <conditionalFormatting sqref="N4">
    <cfRule type="expression" dxfId="7024" priority="142">
      <formula>$D$1&lt;N4</formula>
    </cfRule>
    <cfRule type="expression" dxfId="7023" priority="143">
      <formula>$D$1&gt;N4</formula>
    </cfRule>
  </conditionalFormatting>
  <conditionalFormatting sqref="N4">
    <cfRule type="expression" dxfId="7022" priority="144">
      <formula>$D$1&lt;N4</formula>
    </cfRule>
    <cfRule type="expression" priority="145">
      <formula>$D$1&gt;N4</formula>
    </cfRule>
  </conditionalFormatting>
  <conditionalFormatting sqref="N4">
    <cfRule type="expression" priority="146">
      <formula>$D$1&lt;N4</formula>
    </cfRule>
    <cfRule type="expression" priority="147">
      <formula>$D$1&gt;N4</formula>
    </cfRule>
  </conditionalFormatting>
  <conditionalFormatting sqref="G4">
    <cfRule type="expression" dxfId="7021" priority="148">
      <formula>$D$1&lt;G4</formula>
    </cfRule>
    <cfRule type="expression" dxfId="7020" priority="149">
      <formula>$D$1&gt;G4</formula>
    </cfRule>
  </conditionalFormatting>
  <conditionalFormatting sqref="G4">
    <cfRule type="expression" priority="150">
      <formula>$D$1&lt;G4</formula>
    </cfRule>
    <cfRule type="expression" priority="151">
      <formula>$D$1&gt;G4</formula>
    </cfRule>
  </conditionalFormatting>
  <conditionalFormatting sqref="G3">
    <cfRule type="expression" priority="152">
      <formula>$D$1&lt;G3</formula>
    </cfRule>
    <cfRule type="expression" dxfId="7019" priority="153">
      <formula>$D$1&gt;G3</formula>
    </cfRule>
  </conditionalFormatting>
  <conditionalFormatting sqref="G4">
    <cfRule type="expression" dxfId="7018" priority="154">
      <formula>$D$1&lt;G4</formula>
    </cfRule>
    <cfRule type="expression" dxfId="7017" priority="155">
      <formula>$D$1&gt;G4</formula>
    </cfRule>
  </conditionalFormatting>
  <conditionalFormatting sqref="F5">
    <cfRule type="cellIs" dxfId="7016" priority="156" operator="equal">
      <formula>5</formula>
    </cfRule>
    <cfRule type="cellIs" dxfId="7015" priority="157" operator="equal">
      <formula>4</formula>
    </cfRule>
    <cfRule type="cellIs" dxfId="7014" priority="158" operator="equal">
      <formula>3</formula>
    </cfRule>
  </conditionalFormatting>
  <conditionalFormatting sqref="F3">
    <cfRule type="expression" priority="159">
      <formula>$D$1&lt;F3</formula>
    </cfRule>
    <cfRule type="expression" priority="160">
      <formula>$D$1&gt;F3</formula>
    </cfRule>
  </conditionalFormatting>
  <conditionalFormatting sqref="F4">
    <cfRule type="expression" priority="161">
      <formula>$D$1&lt;F4</formula>
    </cfRule>
    <cfRule type="expression" dxfId="7013" priority="162">
      <formula>$D$1&gt;F4</formula>
    </cfRule>
  </conditionalFormatting>
  <conditionalFormatting sqref="F5">
    <cfRule type="expression" dxfId="7012" priority="163">
      <formula>$D$1&lt;F5</formula>
    </cfRule>
    <cfRule type="expression" dxfId="7011" priority="164">
      <formula>$D$1&gt;F5</formula>
    </cfRule>
  </conditionalFormatting>
  <conditionalFormatting sqref="F5">
    <cfRule type="expression" dxfId="7010" priority="165">
      <formula>$D$1&lt;F5</formula>
    </cfRule>
    <cfRule type="expression" dxfId="7009" priority="166">
      <formula>$D$1&gt;F5</formula>
    </cfRule>
  </conditionalFormatting>
  <conditionalFormatting sqref="F4">
    <cfRule type="expression" dxfId="7008" priority="167">
      <formula>$D$1&lt;F4</formula>
    </cfRule>
    <cfRule type="expression" dxfId="7007" priority="168">
      <formula>$D$1&gt;F4</formula>
    </cfRule>
  </conditionalFormatting>
  <conditionalFormatting sqref="F5">
    <cfRule type="cellIs" dxfId="7006" priority="169" operator="equal">
      <formula>5</formula>
    </cfRule>
    <cfRule type="cellIs" priority="170" operator="equal">
      <formula>4</formula>
    </cfRule>
    <cfRule type="cellIs" priority="171" operator="equal">
      <formula>3</formula>
    </cfRule>
  </conditionalFormatting>
  <conditionalFormatting sqref="F4">
    <cfRule type="expression" priority="172">
      <formula>$D$1&lt;F4</formula>
    </cfRule>
    <cfRule type="expression" dxfId="7005" priority="173">
      <formula>$D$1&gt;F4</formula>
    </cfRule>
  </conditionalFormatting>
  <conditionalFormatting sqref="K5">
    <cfRule type="cellIs" dxfId="7004" priority="174" operator="equal">
      <formula>5</formula>
    </cfRule>
    <cfRule type="cellIs" dxfId="7003" priority="175" operator="equal">
      <formula>4</formula>
    </cfRule>
    <cfRule type="cellIs" dxfId="7002" priority="176" operator="equal">
      <formula>3</formula>
    </cfRule>
  </conditionalFormatting>
  <conditionalFormatting sqref="M4">
    <cfRule type="expression" priority="177">
      <formula>$D$1&lt;M4</formula>
    </cfRule>
    <cfRule type="expression" priority="178">
      <formula>$D$1&gt;M4</formula>
    </cfRule>
  </conditionalFormatting>
  <conditionalFormatting sqref="M4">
    <cfRule type="expression" priority="179">
      <formula>$D$1&lt;M4</formula>
    </cfRule>
    <cfRule type="expression" dxfId="7001" priority="180">
      <formula>$D$1&gt;M4</formula>
    </cfRule>
  </conditionalFormatting>
  <conditionalFormatting sqref="M4">
    <cfRule type="expression" dxfId="7000" priority="181">
      <formula>$D$1&lt;M4</formula>
    </cfRule>
    <cfRule type="expression" dxfId="6999" priority="182">
      <formula>$D$1&gt;M4</formula>
    </cfRule>
  </conditionalFormatting>
  <conditionalFormatting sqref="M4">
    <cfRule type="expression" dxfId="6998" priority="183">
      <formula>$D$1&lt;M4</formula>
    </cfRule>
    <cfRule type="expression" priority="184">
      <formula>$D$1&gt;M4</formula>
    </cfRule>
  </conditionalFormatting>
  <conditionalFormatting sqref="M4">
    <cfRule type="expression" priority="185">
      <formula>$D$1&lt;M4</formula>
    </cfRule>
    <cfRule type="expression" priority="186">
      <formula>$D$1&gt;M4</formula>
    </cfRule>
  </conditionalFormatting>
  <conditionalFormatting sqref="N3">
    <cfRule type="expression" dxfId="6997" priority="187">
      <formula>$D$1&lt;N3</formula>
    </cfRule>
    <cfRule type="expression" dxfId="6996" priority="188">
      <formula>$D$1&gt;N3</formula>
    </cfRule>
  </conditionalFormatting>
  <conditionalFormatting sqref="N4">
    <cfRule type="expression" dxfId="6995" priority="189">
      <formula>$D$1&lt;N4</formula>
    </cfRule>
    <cfRule type="expression" dxfId="6994" priority="190">
      <formula>$D$1&gt;N4</formula>
    </cfRule>
  </conditionalFormatting>
  <conditionalFormatting sqref="N4">
    <cfRule type="expression" priority="191">
      <formula>$D$1&lt;N4</formula>
    </cfRule>
    <cfRule type="expression" priority="192">
      <formula>$D$1&gt;N4</formula>
    </cfRule>
  </conditionalFormatting>
  <conditionalFormatting sqref="N5">
    <cfRule type="expression" priority="193">
      <formula>$D$1&lt;N5</formula>
    </cfRule>
    <cfRule type="expression" priority="194">
      <formula>$D$1&gt;N5</formula>
    </cfRule>
  </conditionalFormatting>
  <conditionalFormatting sqref="N5">
    <cfRule type="expression" priority="195">
      <formula>$D$1&lt;N5</formula>
    </cfRule>
    <cfRule type="expression" priority="196">
      <formula>$D$1&gt;N5</formula>
    </cfRule>
  </conditionalFormatting>
  <conditionalFormatting sqref="N4">
    <cfRule type="expression" dxfId="6993" priority="197">
      <formula>$D$1&lt;N4</formula>
    </cfRule>
    <cfRule type="expression" dxfId="6992" priority="198">
      <formula>$D$1&gt;N4</formula>
    </cfRule>
  </conditionalFormatting>
  <conditionalFormatting sqref="N4">
    <cfRule type="expression" dxfId="6991" priority="199">
      <formula>$D$1&lt;N4</formula>
    </cfRule>
    <cfRule type="expression" dxfId="6990" priority="200">
      <formula>$D$1&gt;N4</formula>
    </cfRule>
  </conditionalFormatting>
  <conditionalFormatting sqref="N4">
    <cfRule type="expression" priority="201">
      <formula>$D$1&lt;N4</formula>
    </cfRule>
    <cfRule type="expression" priority="202">
      <formula>$D$1&gt;N4</formula>
    </cfRule>
  </conditionalFormatting>
  <conditionalFormatting sqref="N4">
    <cfRule type="expression" priority="203">
      <formula>$D$1&lt;N4</formula>
    </cfRule>
    <cfRule type="expression" dxfId="6989" priority="204">
      <formula>$D$1&gt;N4</formula>
    </cfRule>
  </conditionalFormatting>
  <conditionalFormatting sqref="N4">
    <cfRule type="expression" dxfId="6988" priority="205">
      <formula>$D$1&lt;N4</formula>
    </cfRule>
    <cfRule type="expression" dxfId="6987" priority="206">
      <formula>$D$1&gt;N4</formula>
    </cfRule>
  </conditionalFormatting>
  <conditionalFormatting sqref="N4">
    <cfRule type="expression" dxfId="6986" priority="207">
      <formula>$D$1&lt;N4</formula>
    </cfRule>
    <cfRule type="expression" dxfId="6985" priority="208">
      <formula>$D$1&gt;N4</formula>
    </cfRule>
  </conditionalFormatting>
  <conditionalFormatting sqref="N4">
    <cfRule type="expression" dxfId="6984" priority="209">
      <formula>$D$1&lt;N4</formula>
    </cfRule>
    <cfRule type="expression" dxfId="6983" priority="210">
      <formula>$D$1&gt;N4</formula>
    </cfRule>
  </conditionalFormatting>
  <conditionalFormatting sqref="L3">
    <cfRule type="expression" dxfId="6982" priority="211">
      <formula>$D$1&lt;L3</formula>
    </cfRule>
    <cfRule type="expression" priority="212">
      <formula>$D$1&gt;L3</formula>
    </cfRule>
  </conditionalFormatting>
  <conditionalFormatting sqref="L3">
    <cfRule type="expression" priority="213">
      <formula>$D$1&lt;L3</formula>
    </cfRule>
    <cfRule type="expression" priority="214">
      <formula>$D$1&gt;L3</formula>
    </cfRule>
  </conditionalFormatting>
  <conditionalFormatting sqref="L3">
    <cfRule type="expression" dxfId="6981" priority="215">
      <formula>$D$1&lt;L3</formula>
    </cfRule>
    <cfRule type="expression" dxfId="6980" priority="216">
      <formula>$D$1&gt;L3</formula>
    </cfRule>
  </conditionalFormatting>
  <conditionalFormatting sqref="J3">
    <cfRule type="expression" dxfId="6979" priority="217">
      <formula>$D$1&lt;J3</formula>
    </cfRule>
    <cfRule type="expression" dxfId="6978" priority="218">
      <formula>$D$1&gt;J3</formula>
    </cfRule>
  </conditionalFormatting>
  <conditionalFormatting sqref="J3">
    <cfRule type="expression" priority="219">
      <formula>$D$1&lt;J3</formula>
    </cfRule>
    <cfRule type="expression" priority="220">
      <formula>$D$1&gt;J3</formula>
    </cfRule>
  </conditionalFormatting>
  <conditionalFormatting sqref="K3">
    <cfRule type="expression" priority="221">
      <formula>$D$1&lt;K3</formula>
    </cfRule>
    <cfRule type="expression" dxfId="6977" priority="222">
      <formula>$D$1&gt;K3</formula>
    </cfRule>
  </conditionalFormatting>
  <conditionalFormatting sqref="K3">
    <cfRule type="expression" dxfId="6976" priority="223">
      <formula>$D$1&lt;K3</formula>
    </cfRule>
    <cfRule type="expression" dxfId="6975" priority="224">
      <formula>$D$1&gt;K3</formula>
    </cfRule>
  </conditionalFormatting>
  <conditionalFormatting sqref="K4">
    <cfRule type="expression" dxfId="6974" priority="225">
      <formula>$D$1&lt;K4</formula>
    </cfRule>
    <cfRule type="expression" dxfId="6973" priority="226">
      <formula>$D$1&gt;K4</formula>
    </cfRule>
  </conditionalFormatting>
  <conditionalFormatting sqref="K4">
    <cfRule type="expression" dxfId="6972" priority="227">
      <formula>$D$1&lt;K4</formula>
    </cfRule>
    <cfRule type="expression" dxfId="6971" priority="228">
      <formula>$D$1&gt;K4</formula>
    </cfRule>
  </conditionalFormatting>
  <conditionalFormatting sqref="K4">
    <cfRule type="expression" dxfId="6970" priority="229">
      <formula>$D$1&lt;K4</formula>
    </cfRule>
    <cfRule type="expression" dxfId="6969" priority="230">
      <formula>$D$1&gt;K4</formula>
    </cfRule>
  </conditionalFormatting>
  <conditionalFormatting sqref="K4">
    <cfRule type="expression" priority="231">
      <formula>$D$1&lt;K4</formula>
    </cfRule>
    <cfRule type="expression" priority="232">
      <formula>$D$1&gt;K4</formula>
    </cfRule>
  </conditionalFormatting>
  <conditionalFormatting sqref="K4">
    <cfRule type="expression" priority="233">
      <formula>$D$1&lt;K4</formula>
    </cfRule>
    <cfRule type="expression" priority="234">
      <formula>$D$1&gt;K4</formula>
    </cfRule>
  </conditionalFormatting>
  <conditionalFormatting sqref="K4">
    <cfRule type="expression" dxfId="6968" priority="235">
      <formula>$D$1&lt;K4</formula>
    </cfRule>
    <cfRule type="expression" dxfId="6967" priority="236">
      <formula>$D$1&gt;K4</formula>
    </cfRule>
  </conditionalFormatting>
  <conditionalFormatting sqref="K4">
    <cfRule type="expression" dxfId="6966" priority="237">
      <formula>$D$1&lt;K4</formula>
    </cfRule>
    <cfRule type="expression" dxfId="6965" priority="238">
      <formula>$D$1&gt;K4</formula>
    </cfRule>
  </conditionalFormatting>
  <conditionalFormatting sqref="K5">
    <cfRule type="cellIs" dxfId="6964" priority="239" operator="equal">
      <formula>5</formula>
    </cfRule>
    <cfRule type="cellIs" dxfId="6963" priority="240" operator="equal">
      <formula>4</formula>
    </cfRule>
    <cfRule type="cellIs" dxfId="6962" priority="241" operator="equal">
      <formula>3</formula>
    </cfRule>
  </conditionalFormatting>
  <conditionalFormatting sqref="K5">
    <cfRule type="cellIs" dxfId="6961" priority="242" operator="equal">
      <formula>5</formula>
    </cfRule>
    <cfRule type="cellIs" dxfId="6960" priority="243" operator="equal">
      <formula>4</formula>
    </cfRule>
    <cfRule type="cellIs" priority="244" operator="equal">
      <formula>3</formula>
    </cfRule>
  </conditionalFormatting>
  <conditionalFormatting sqref="K5">
    <cfRule type="cellIs" priority="245" operator="equal">
      <formula>5</formula>
    </cfRule>
    <cfRule type="cellIs" priority="246" operator="equal">
      <formula>4</formula>
    </cfRule>
    <cfRule type="cellIs" dxfId="6959" priority="247" operator="equal">
      <formula>3</formula>
    </cfRule>
  </conditionalFormatting>
  <conditionalFormatting sqref="K5">
    <cfRule type="cellIs" dxfId="6958" priority="248" operator="equal">
      <formula>5</formula>
    </cfRule>
    <cfRule type="cellIs" dxfId="6957" priority="249" operator="equal">
      <formula>4</formula>
    </cfRule>
    <cfRule type="cellIs" dxfId="6956" priority="250" operator="equal">
      <formula>3</formula>
    </cfRule>
  </conditionalFormatting>
  <conditionalFormatting sqref="K5">
    <cfRule type="cellIs" dxfId="6955" priority="251" operator="equal">
      <formula>5</formula>
    </cfRule>
    <cfRule type="cellIs" dxfId="6954" priority="252" operator="equal">
      <formula>4</formula>
    </cfRule>
    <cfRule type="cellIs" dxfId="6953" priority="253" operator="equal">
      <formula>3</formula>
    </cfRule>
  </conditionalFormatting>
  <conditionalFormatting sqref="K5">
    <cfRule type="cellIs" dxfId="6952" priority="254" operator="equal">
      <formula>5</formula>
    </cfRule>
    <cfRule type="cellIs" dxfId="6951" priority="255" operator="equal">
      <formula>4</formula>
    </cfRule>
    <cfRule type="cellIs" priority="256" operator="equal">
      <formula>3</formula>
    </cfRule>
  </conditionalFormatting>
  <conditionalFormatting sqref="K5">
    <cfRule type="cellIs" priority="257" operator="equal">
      <formula>5</formula>
    </cfRule>
    <cfRule type="cellIs" priority="258" operator="equal">
      <formula>4</formula>
    </cfRule>
    <cfRule type="cellIs" dxfId="6950" priority="259" operator="equal">
      <formula>3</formula>
    </cfRule>
  </conditionalFormatting>
  <conditionalFormatting sqref="K5">
    <cfRule type="cellIs" dxfId="6949" priority="260" operator="equal">
      <formula>5</formula>
    </cfRule>
    <cfRule type="cellIs" priority="261" operator="equal">
      <formula>4</formula>
    </cfRule>
    <cfRule type="cellIs" priority="262" operator="equal">
      <formula>3</formula>
    </cfRule>
  </conditionalFormatting>
  <conditionalFormatting sqref="K4">
    <cfRule type="expression" priority="263">
      <formula>$D$1&lt;K4</formula>
    </cfRule>
    <cfRule type="expression" priority="264">
      <formula>$D$1&gt;K4</formula>
    </cfRule>
  </conditionalFormatting>
  <conditionalFormatting sqref="K5">
    <cfRule type="cellIs" priority="265" operator="equal">
      <formula>5</formula>
    </cfRule>
    <cfRule type="cellIs" priority="266" operator="equal">
      <formula>4</formula>
    </cfRule>
    <cfRule type="cellIs" dxfId="6948" priority="267" operator="equal">
      <formula>3</formula>
    </cfRule>
  </conditionalFormatting>
  <conditionalFormatting sqref="K4">
    <cfRule type="expression" dxfId="6947" priority="268">
      <formula>$D$1&lt;K4</formula>
    </cfRule>
    <cfRule type="expression" dxfId="6946" priority="269">
      <formula>$D$1&gt;K4</formula>
    </cfRule>
  </conditionalFormatting>
  <conditionalFormatting sqref="K4">
    <cfRule type="expression" dxfId="6945" priority="270">
      <formula>$D$1&lt;K4</formula>
    </cfRule>
    <cfRule type="expression" dxfId="6944" priority="271">
      <formula>$D$1&gt;K4</formula>
    </cfRule>
  </conditionalFormatting>
  <conditionalFormatting sqref="K5">
    <cfRule type="cellIs" dxfId="6943" priority="272" operator="equal">
      <formula>5</formula>
    </cfRule>
    <cfRule type="cellIs" priority="273" operator="equal">
      <formula>4</formula>
    </cfRule>
    <cfRule type="cellIs" priority="274" operator="equal">
      <formula>3</formula>
    </cfRule>
  </conditionalFormatting>
  <conditionalFormatting sqref="K4">
    <cfRule type="expression" priority="275">
      <formula>$D$1&lt;K4</formula>
    </cfRule>
    <cfRule type="expression" dxfId="6942" priority="276">
      <formula>$D$1&gt;K4</formula>
    </cfRule>
  </conditionalFormatting>
  <conditionalFormatting sqref="K5">
    <cfRule type="cellIs" dxfId="6941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K4">
    <cfRule type="expression" priority="280">
      <formula>$D$1&lt;K4</formula>
    </cfRule>
    <cfRule type="expression" dxfId="6940" priority="281">
      <formula>$D$1&gt;K4</formula>
    </cfRule>
  </conditionalFormatting>
  <conditionalFormatting sqref="K4">
    <cfRule type="expression" dxfId="6939" priority="282">
      <formula>$D$1&lt;K4</formula>
    </cfRule>
    <cfRule type="expression" priority="283">
      <formula>$D$1&gt;K4</formula>
    </cfRule>
  </conditionalFormatting>
  <conditionalFormatting sqref="K5">
    <cfRule type="cellIs" priority="284" operator="equal">
      <formula>5</formula>
    </cfRule>
    <cfRule type="cellIs" priority="285" operator="equal">
      <formula>4</formula>
    </cfRule>
    <cfRule type="cellIs" dxfId="6938" priority="286" operator="equal">
      <formula>3</formula>
    </cfRule>
  </conditionalFormatting>
  <conditionalFormatting sqref="K4">
    <cfRule type="expression" dxfId="6937" priority="287">
      <formula>$D$1&lt;K4</formula>
    </cfRule>
    <cfRule type="expression" dxfId="6936" priority="288">
      <formula>$D$1&gt;K4</formula>
    </cfRule>
  </conditionalFormatting>
  <conditionalFormatting sqref="K5">
    <cfRule type="cellIs" dxfId="6935" priority="289" operator="equal">
      <formula>5</formula>
    </cfRule>
    <cfRule type="cellIs" dxfId="6934" priority="290" operator="equal">
      <formula>4</formula>
    </cfRule>
    <cfRule type="cellIs" dxfId="6933" priority="291" operator="equal">
      <formula>3</formula>
    </cfRule>
  </conditionalFormatting>
  <conditionalFormatting sqref="K4">
    <cfRule type="expression" priority="292">
      <formula>$D$1&lt;K4</formula>
    </cfRule>
    <cfRule type="expression" priority="293">
      <formula>$D$1&gt;K4</formula>
    </cfRule>
  </conditionalFormatting>
  <conditionalFormatting sqref="M4">
    <cfRule type="expression" priority="294">
      <formula>$D$1&lt;M4</formula>
    </cfRule>
    <cfRule type="expression" dxfId="6932" priority="295">
      <formula>$D$1&gt;M4</formula>
    </cfRule>
  </conditionalFormatting>
  <conditionalFormatting sqref="M5">
    <cfRule type="cellIs" dxfId="6931" priority="296" operator="equal">
      <formula>5</formula>
    </cfRule>
    <cfRule type="cellIs" dxfId="6930" priority="297" operator="equal">
      <formula>4</formula>
    </cfRule>
    <cfRule type="cellIs" dxfId="6929" priority="298" operator="equal">
      <formula>3</formula>
    </cfRule>
  </conditionalFormatting>
  <conditionalFormatting sqref="M5">
    <cfRule type="cellIs" dxfId="6928" priority="299" operator="equal">
      <formula>5</formula>
    </cfRule>
    <cfRule type="cellIs" dxfId="6927" priority="300" operator="equal">
      <formula>4</formula>
    </cfRule>
    <cfRule type="cellIs" dxfId="6926" priority="301" operator="equal">
      <formula>3</formula>
    </cfRule>
  </conditionalFormatting>
  <conditionalFormatting sqref="M5">
    <cfRule type="cellIs" dxfId="6925" priority="302" operator="equal">
      <formula>5</formula>
    </cfRule>
    <cfRule type="cellIs" dxfId="6924" priority="303" operator="equal">
      <formula>4</formula>
    </cfRule>
    <cfRule type="cellIs" priority="304" operator="equal">
      <formula>3</formula>
    </cfRule>
  </conditionalFormatting>
  <conditionalFormatting sqref="N5">
    <cfRule type="expression" priority="305">
      <formula>$D$1&lt;N5</formula>
    </cfRule>
    <cfRule type="expression" priority="306">
      <formula>$D$1&gt;N5</formula>
    </cfRule>
  </conditionalFormatting>
  <conditionalFormatting sqref="N5">
    <cfRule type="expression" dxfId="6923" priority="307">
      <formula>$D$1&lt;N5</formula>
    </cfRule>
    <cfRule type="expression" dxfId="6922" priority="308">
      <formula>$D$1&gt;N5</formula>
    </cfRule>
  </conditionalFormatting>
  <conditionalFormatting sqref="N5">
    <cfRule type="expression" priority="309">
      <formula>$D$1&lt;N5</formula>
    </cfRule>
    <cfRule type="expression" priority="310">
      <formula>$D$1&gt;N5</formula>
    </cfRule>
  </conditionalFormatting>
  <conditionalFormatting sqref="N5">
    <cfRule type="expression" priority="311">
      <formula>$D$1&lt;N5</formula>
    </cfRule>
    <cfRule type="expression" priority="312">
      <formula>$D$1&gt;N5</formula>
    </cfRule>
  </conditionalFormatting>
  <conditionalFormatting sqref="N5">
    <cfRule type="expression" priority="313">
      <formula>$D$1&lt;N5</formula>
    </cfRule>
    <cfRule type="expression" priority="314">
      <formula>$D$1&gt;N5</formula>
    </cfRule>
  </conditionalFormatting>
  <conditionalFormatting sqref="N5">
    <cfRule type="expression" dxfId="6921" priority="315">
      <formula>$D$1&lt;N5</formula>
    </cfRule>
    <cfRule type="expression" dxfId="6920" priority="316">
      <formula>$D$1&gt;N5</formula>
    </cfRule>
  </conditionalFormatting>
  <conditionalFormatting sqref="N5">
    <cfRule type="expression" dxfId="6919" priority="317">
      <formula>$D$1&lt;N5</formula>
    </cfRule>
    <cfRule type="expression" dxfId="6918" priority="318">
      <formula>$D$1&gt;N5</formula>
    </cfRule>
  </conditionalFormatting>
  <conditionalFormatting sqref="N5">
    <cfRule type="expression" dxfId="6917" priority="319">
      <formula>$D$1&lt;N5</formula>
    </cfRule>
    <cfRule type="expression" dxfId="6916" priority="320">
      <formula>$D$1&gt;N5</formula>
    </cfRule>
  </conditionalFormatting>
  <conditionalFormatting sqref="N5">
    <cfRule type="expression" priority="321">
      <formula>$D$1&lt;N5</formula>
    </cfRule>
    <cfRule type="expression" priority="322">
      <formula>$D$1&gt;N5</formula>
    </cfRule>
  </conditionalFormatting>
  <conditionalFormatting sqref="N5">
    <cfRule type="expression" priority="323">
      <formula>$D$1&lt;N5</formula>
    </cfRule>
    <cfRule type="expression" dxfId="6915" priority="324">
      <formula>$D$1&gt;N5</formula>
    </cfRule>
  </conditionalFormatting>
  <conditionalFormatting sqref="N5">
    <cfRule type="expression" dxfId="6914" priority="325">
      <formula>$D$1&lt;N5</formula>
    </cfRule>
    <cfRule type="expression" priority="326">
      <formula>$D$1&gt;N5</formula>
    </cfRule>
  </conditionalFormatting>
  <conditionalFormatting sqref="N5">
    <cfRule type="cellIs" priority="327" operator="equal">
      <formula>5</formula>
    </cfRule>
    <cfRule type="cellIs" priority="328" operator="equal">
      <formula>4</formula>
    </cfRule>
    <cfRule type="cellIs" dxfId="6913" priority="329" operator="equal">
      <formula>3</formula>
    </cfRule>
  </conditionalFormatting>
  <conditionalFormatting sqref="N5">
    <cfRule type="cellIs" dxfId="6912" priority="330" operator="equal">
      <formula>5</formula>
    </cfRule>
    <cfRule type="cellIs" priority="331" operator="equal">
      <formula>4</formula>
    </cfRule>
    <cfRule type="cellIs" priority="332" operator="equal">
      <formula>3</formula>
    </cfRule>
  </conditionalFormatting>
  <conditionalFormatting sqref="N5">
    <cfRule type="cellIs" priority="333" operator="equal">
      <formula>5</formula>
    </cfRule>
    <cfRule type="cellIs" dxfId="6911" priority="334" operator="equal">
      <formula>4</formula>
    </cfRule>
    <cfRule type="cellIs" dxfId="6910" priority="335" operator="equal">
      <formula>3</formula>
    </cfRule>
  </conditionalFormatting>
  <conditionalFormatting sqref="N4">
    <cfRule type="expression" dxfId="6909" priority="336">
      <formula>$D$1&lt;N4</formula>
    </cfRule>
    <cfRule type="expression" dxfId="6908" priority="337">
      <formula>$D$1&gt;N4</formula>
    </cfRule>
  </conditionalFormatting>
  <conditionalFormatting sqref="N4">
    <cfRule type="expression" dxfId="6907" priority="338">
      <formula>$D$1&lt;N4</formula>
    </cfRule>
    <cfRule type="expression" dxfId="6906" priority="339">
      <formula>$D$1&gt;N4</formula>
    </cfRule>
  </conditionalFormatting>
  <conditionalFormatting sqref="N4">
    <cfRule type="expression" priority="340">
      <formula>$D$1&lt;N4</formula>
    </cfRule>
    <cfRule type="expression" priority="341">
      <formula>$D$1&gt;N4</formula>
    </cfRule>
  </conditionalFormatting>
  <conditionalFormatting sqref="N4">
    <cfRule type="expression" priority="342">
      <formula>$D$1&lt;N4</formula>
    </cfRule>
    <cfRule type="expression" dxfId="6905" priority="343">
      <formula>$D$1&gt;N4</formula>
    </cfRule>
  </conditionalFormatting>
  <conditionalFormatting sqref="N4">
    <cfRule type="expression" dxfId="6904" priority="344">
      <formula>$D$1&lt;N4</formula>
    </cfRule>
    <cfRule type="expression" dxfId="6903" priority="345">
      <formula>$D$1&gt;N4</formula>
    </cfRule>
  </conditionalFormatting>
  <conditionalFormatting sqref="N4">
    <cfRule type="expression" dxfId="6902" priority="346">
      <formula>$D$1&lt;N4</formula>
    </cfRule>
    <cfRule type="expression" priority="347">
      <formula>$D$1&gt;N4</formula>
    </cfRule>
  </conditionalFormatting>
  <conditionalFormatting sqref="N4">
    <cfRule type="expression" priority="348">
      <formula>$D$1&lt;N4</formula>
    </cfRule>
    <cfRule type="expression" priority="349">
      <formula>$D$1&gt;N4</formula>
    </cfRule>
  </conditionalFormatting>
  <conditionalFormatting sqref="N4">
    <cfRule type="expression" dxfId="6901" priority="350">
      <formula>$D$1&lt;N4</formula>
    </cfRule>
    <cfRule type="expression" dxfId="6900" priority="351">
      <formula>$D$1&gt;N4</formula>
    </cfRule>
  </conditionalFormatting>
  <conditionalFormatting sqref="N5">
    <cfRule type="cellIs" priority="352" operator="equal">
      <formula>5</formula>
    </cfRule>
    <cfRule type="cellIs" priority="353" operator="equal">
      <formula>4</formula>
    </cfRule>
    <cfRule type="cellIs" priority="354" operator="equal">
      <formula>3</formula>
    </cfRule>
  </conditionalFormatting>
  <conditionalFormatting sqref="N5">
    <cfRule type="cellIs" priority="355" operator="equal">
      <formula>5</formula>
    </cfRule>
    <cfRule type="cellIs" priority="356" operator="equal">
      <formula>4</formula>
    </cfRule>
    <cfRule type="cellIs" priority="357" operator="equal">
      <formula>3</formula>
    </cfRule>
  </conditionalFormatting>
  <conditionalFormatting sqref="G5">
    <cfRule type="cellIs" dxfId="6899" priority="358" operator="equal">
      <formula>5</formula>
    </cfRule>
    <cfRule type="cellIs" dxfId="6898" priority="359" operator="equal">
      <formula>4</formula>
    </cfRule>
    <cfRule type="cellIs" dxfId="6897" priority="360" operator="equal">
      <formula>3</formula>
    </cfRule>
  </conditionalFormatting>
  <conditionalFormatting sqref="G5">
    <cfRule type="expression" dxfId="6896" priority="361">
      <formula>$D$1&lt;G5</formula>
    </cfRule>
    <cfRule type="expression" dxfId="6895" priority="362">
      <formula>$D$1&gt;G5</formula>
    </cfRule>
  </conditionalFormatting>
  <conditionalFormatting sqref="G5">
    <cfRule type="expression" dxfId="6894" priority="363">
      <formula>$D$1&lt;G5</formula>
    </cfRule>
    <cfRule type="expression" dxfId="6893" priority="364">
      <formula>$D$1&gt;G5</formula>
    </cfRule>
  </conditionalFormatting>
  <conditionalFormatting sqref="G5">
    <cfRule type="expression" dxfId="6892" priority="365">
      <formula>$D$1&lt;G5</formula>
    </cfRule>
    <cfRule type="expression" dxfId="6891" priority="366">
      <formula>$D$1&gt;G5</formula>
    </cfRule>
  </conditionalFormatting>
  <conditionalFormatting sqref="G4">
    <cfRule type="expression" dxfId="6890" priority="367">
      <formula>$D$1&lt;G4</formula>
    </cfRule>
    <cfRule type="expression" dxfId="6889" priority="368">
      <formula>$D$1&gt;G4</formula>
    </cfRule>
  </conditionalFormatting>
  <conditionalFormatting sqref="G5">
    <cfRule type="cellIs" dxfId="6888" priority="369" operator="equal">
      <formula>5</formula>
    </cfRule>
    <cfRule type="cellIs" dxfId="6887" priority="370" operator="equal">
      <formula>4</formula>
    </cfRule>
    <cfRule type="cellIs" dxfId="6886" priority="371" operator="equal">
      <formula>3</formula>
    </cfRule>
  </conditionalFormatting>
  <conditionalFormatting sqref="G5">
    <cfRule type="cellIs" priority="372" operator="equal">
      <formula>5</formula>
    </cfRule>
    <cfRule type="cellIs" priority="373" operator="equal">
      <formula>4</formula>
    </cfRule>
    <cfRule type="cellIs" priority="374" operator="equal">
      <formula>3</formula>
    </cfRule>
  </conditionalFormatting>
  <conditionalFormatting sqref="H3">
    <cfRule type="expression" dxfId="6885" priority="375">
      <formula>$D$1&lt;H3</formula>
    </cfRule>
    <cfRule type="expression" dxfId="6884" priority="376">
      <formula>$D$1&gt;H3</formula>
    </cfRule>
  </conditionalFormatting>
  <conditionalFormatting sqref="H3">
    <cfRule type="expression" dxfId="6883" priority="377">
      <formula>$D$1&lt;H3</formula>
    </cfRule>
    <cfRule type="expression" dxfId="6882" priority="378">
      <formula>$D$1&gt;H3</formula>
    </cfRule>
  </conditionalFormatting>
  <conditionalFormatting sqref="H3">
    <cfRule type="expression" dxfId="6881" priority="379">
      <formula>$D$1&lt;H3</formula>
    </cfRule>
    <cfRule type="expression" dxfId="6880" priority="380">
      <formula>$D$1&gt;H3</formula>
    </cfRule>
  </conditionalFormatting>
  <conditionalFormatting sqref="H4">
    <cfRule type="expression" dxfId="6879" priority="381">
      <formula>$D$1&lt;H4</formula>
    </cfRule>
    <cfRule type="expression" dxfId="6878" priority="382">
      <formula>$D$1&gt;H4</formula>
    </cfRule>
  </conditionalFormatting>
  <conditionalFormatting sqref="H4">
    <cfRule type="expression" dxfId="6877" priority="383">
      <formula>$D$1&lt;H4</formula>
    </cfRule>
    <cfRule type="expression" dxfId="6876" priority="384">
      <formula>$D$1&gt;H4</formula>
    </cfRule>
  </conditionalFormatting>
  <conditionalFormatting sqref="H5">
    <cfRule type="cellIs" dxfId="6875" priority="385" operator="equal">
      <formula>5</formula>
    </cfRule>
    <cfRule type="cellIs" dxfId="6874" priority="386" operator="equal">
      <formula>4</formula>
    </cfRule>
    <cfRule type="cellIs" priority="387" operator="equal">
      <formula>3</formula>
    </cfRule>
  </conditionalFormatting>
  <conditionalFormatting sqref="H4">
    <cfRule type="expression" priority="388">
      <formula>$D$1&lt;H4</formula>
    </cfRule>
    <cfRule type="expression" priority="389">
      <formula>$D$1&gt;H4</formula>
    </cfRule>
  </conditionalFormatting>
  <conditionalFormatting sqref="H5">
    <cfRule type="cellIs" priority="390" operator="equal">
      <formula>5</formula>
    </cfRule>
    <cfRule type="cellIs" priority="391" operator="equal">
      <formula>4</formula>
    </cfRule>
    <cfRule type="cellIs" dxfId="6873" priority="392" operator="equal">
      <formula>3</formula>
    </cfRule>
  </conditionalFormatting>
  <conditionalFormatting sqref="H4">
    <cfRule type="expression" dxfId="6872" priority="393">
      <formula>$D$1&lt;H4</formula>
    </cfRule>
    <cfRule type="expression" dxfId="6871" priority="394">
      <formula>$D$1&gt;H4</formula>
    </cfRule>
  </conditionalFormatting>
  <conditionalFormatting sqref="H4">
    <cfRule type="expression" dxfId="6870" priority="395">
      <formula>$D$1&lt;H4</formula>
    </cfRule>
    <cfRule type="expression" dxfId="6869" priority="396">
      <formula>$D$1&gt;H4</formula>
    </cfRule>
  </conditionalFormatting>
  <conditionalFormatting sqref="H5">
    <cfRule type="cellIs" dxfId="6868" priority="397" operator="equal">
      <formula>5</formula>
    </cfRule>
    <cfRule type="cellIs" dxfId="6867" priority="398" operator="equal">
      <formula>4</formula>
    </cfRule>
    <cfRule type="cellIs" dxfId="6866" priority="399" operator="equal">
      <formula>3</formula>
    </cfRule>
  </conditionalFormatting>
  <conditionalFormatting sqref="H4">
    <cfRule type="expression" dxfId="6865" priority="400">
      <formula>$D$1&lt;H4</formula>
    </cfRule>
    <cfRule type="expression" priority="401">
      <formula>$D$1&gt;H4</formula>
    </cfRule>
  </conditionalFormatting>
  <conditionalFormatting sqref="H4">
    <cfRule type="expression" priority="402">
      <formula>$D$1&lt;H4</formula>
    </cfRule>
    <cfRule type="expression" priority="403">
      <formula>$D$1&gt;H4</formula>
    </cfRule>
  </conditionalFormatting>
  <conditionalFormatting sqref="H4">
    <cfRule type="expression" dxfId="6864" priority="404">
      <formula>$D$1&lt;H4</formula>
    </cfRule>
    <cfRule type="expression" dxfId="6863" priority="405">
      <formula>$D$1&gt;H4</formula>
    </cfRule>
  </conditionalFormatting>
  <conditionalFormatting sqref="H4">
    <cfRule type="expression" priority="406">
      <formula>$D$1&lt;H4</formula>
    </cfRule>
    <cfRule type="expression" priority="407">
      <formula>$D$1&gt;H4</formula>
    </cfRule>
  </conditionalFormatting>
  <conditionalFormatting sqref="H4">
    <cfRule type="expression" priority="408">
      <formula>$D$1&lt;H4</formula>
    </cfRule>
    <cfRule type="expression" priority="409">
      <formula>$D$1&gt;H4</formula>
    </cfRule>
  </conditionalFormatting>
  <conditionalFormatting sqref="H4">
    <cfRule type="expression" priority="410">
      <formula>$D$1&lt;H4</formula>
    </cfRule>
    <cfRule type="expression" priority="411">
      <formula>$D$1&gt;H4</formula>
    </cfRule>
  </conditionalFormatting>
  <conditionalFormatting sqref="H4">
    <cfRule type="expression" dxfId="6862" priority="412">
      <formula>$D$1&lt;H4</formula>
    </cfRule>
    <cfRule type="expression" dxfId="6861" priority="413">
      <formula>$D$1&gt;H4</formula>
    </cfRule>
  </conditionalFormatting>
  <conditionalFormatting sqref="H4">
    <cfRule type="expression" dxfId="6860" priority="414">
      <formula>$D$1&lt;H4</formula>
    </cfRule>
    <cfRule type="expression" dxfId="6859" priority="415">
      <formula>$D$1&gt;H4</formula>
    </cfRule>
  </conditionalFormatting>
  <conditionalFormatting sqref="H4">
    <cfRule type="expression" dxfId="6858" priority="416">
      <formula>$D$1&lt;H4</formula>
    </cfRule>
    <cfRule type="expression" dxfId="6857" priority="417">
      <formula>$D$1&gt;H4</formula>
    </cfRule>
  </conditionalFormatting>
  <conditionalFormatting sqref="H4">
    <cfRule type="expression" priority="418">
      <formula>$D$1&lt;H4</formula>
    </cfRule>
    <cfRule type="expression" priority="419">
      <formula>$D$1&gt;H4</formula>
    </cfRule>
  </conditionalFormatting>
  <conditionalFormatting sqref="H5">
    <cfRule type="cellIs" priority="420" operator="equal">
      <formula>5</formula>
    </cfRule>
    <cfRule type="cellIs" dxfId="6856" priority="421" operator="equal">
      <formula>4</formula>
    </cfRule>
    <cfRule type="cellIs" dxfId="6855" priority="422" operator="equal">
      <formula>3</formula>
    </cfRule>
  </conditionalFormatting>
  <conditionalFormatting sqref="H4">
    <cfRule type="expression" priority="423">
      <formula>$D$1&lt;H4</formula>
    </cfRule>
    <cfRule type="expression" priority="424">
      <formula>$D$1&gt;H4</formula>
    </cfRule>
  </conditionalFormatting>
  <conditionalFormatting sqref="H4">
    <cfRule type="expression" priority="425">
      <formula>$D$1&lt;H4</formula>
    </cfRule>
    <cfRule type="expression" dxfId="6854" priority="426">
      <formula>$D$1&gt;H4</formula>
    </cfRule>
  </conditionalFormatting>
  <conditionalFormatting sqref="H4">
    <cfRule type="expression" dxfId="6853" priority="427">
      <formula>$D$1&lt;H4</formula>
    </cfRule>
    <cfRule type="expression" priority="428">
      <formula>$D$1&gt;H4</formula>
    </cfRule>
  </conditionalFormatting>
  <conditionalFormatting sqref="H4">
    <cfRule type="expression" priority="429">
      <formula>$D$1&lt;H4</formula>
    </cfRule>
    <cfRule type="expression" priority="430">
      <formula>$D$1&gt;H4</formula>
    </cfRule>
  </conditionalFormatting>
  <conditionalFormatting sqref="H5">
    <cfRule type="cellIs" dxfId="6852" priority="431" operator="equal">
      <formula>5</formula>
    </cfRule>
    <cfRule type="cellIs" dxfId="6851" priority="432" operator="equal">
      <formula>4</formula>
    </cfRule>
    <cfRule type="cellIs" dxfId="6850" priority="433" operator="equal">
      <formula>3</formula>
    </cfRule>
  </conditionalFormatting>
  <conditionalFormatting sqref="H5">
    <cfRule type="cellIs" dxfId="6849" priority="434" operator="equal">
      <formula>5</formula>
    </cfRule>
    <cfRule type="cellIs" dxfId="6848" priority="435" operator="equal">
      <formula>4</formula>
    </cfRule>
    <cfRule type="cellIs" dxfId="6847" priority="436" operator="equal">
      <formula>3</formula>
    </cfRule>
  </conditionalFormatting>
  <conditionalFormatting sqref="H5">
    <cfRule type="cellIs" priority="437" operator="equal">
      <formula>5</formula>
    </cfRule>
    <cfRule type="cellIs" priority="438" operator="equal">
      <formula>4</formula>
    </cfRule>
    <cfRule type="cellIs" priority="439" operator="equal">
      <formula>3</formula>
    </cfRule>
  </conditionalFormatting>
  <conditionalFormatting sqref="H4">
    <cfRule type="expression" dxfId="6846" priority="440">
      <formula>$D$1&lt;H4</formula>
    </cfRule>
    <cfRule type="expression" dxfId="6845" priority="441">
      <formula>$D$1&gt;H4</formula>
    </cfRule>
  </conditionalFormatting>
  <conditionalFormatting sqref="H4">
    <cfRule type="expression" dxfId="6844" priority="442">
      <formula>$D$1&lt;H4</formula>
    </cfRule>
    <cfRule type="expression" dxfId="6843" priority="443">
      <formula>$D$1&gt;H4</formula>
    </cfRule>
  </conditionalFormatting>
  <conditionalFormatting sqref="H4">
    <cfRule type="expression" priority="444">
      <formula>$D$1&lt;H4</formula>
    </cfRule>
    <cfRule type="expression" priority="445">
      <formula>$D$1&gt;H4</formula>
    </cfRule>
  </conditionalFormatting>
  <conditionalFormatting sqref="H4">
    <cfRule type="expression" priority="446">
      <formula>$D$1&lt;H4</formula>
    </cfRule>
    <cfRule type="expression" dxfId="6842" priority="447">
      <formula>$D$1&gt;H4</formula>
    </cfRule>
  </conditionalFormatting>
  <conditionalFormatting sqref="H4">
    <cfRule type="expression" dxfId="6841" priority="448">
      <formula>$D$1&lt;H4</formula>
    </cfRule>
    <cfRule type="expression" priority="449">
      <formula>$D$1&gt;H4</formula>
    </cfRule>
  </conditionalFormatting>
  <conditionalFormatting sqref="H4">
    <cfRule type="expression" priority="450">
      <formula>$D$1&lt;H4</formula>
    </cfRule>
    <cfRule type="expression" priority="451">
      <formula>$D$1&gt;H4</formula>
    </cfRule>
  </conditionalFormatting>
  <conditionalFormatting sqref="H4">
    <cfRule type="expression" priority="452">
      <formula>$D$1&lt;H4</formula>
    </cfRule>
    <cfRule type="expression" priority="453">
      <formula>$D$1&gt;H4</formula>
    </cfRule>
  </conditionalFormatting>
  <conditionalFormatting sqref="H4">
    <cfRule type="expression" priority="454">
      <formula>$D$1&lt;H4</formula>
    </cfRule>
    <cfRule type="expression" dxfId="6840" priority="455">
      <formula>$D$1&gt;H4</formula>
    </cfRule>
  </conditionalFormatting>
  <conditionalFormatting sqref="I3">
    <cfRule type="expression" dxfId="6839" priority="456">
      <formula>$D$1&lt;I3</formula>
    </cfRule>
    <cfRule type="expression" dxfId="6838" priority="457">
      <formula>$D$1&gt;I3</formula>
    </cfRule>
  </conditionalFormatting>
  <conditionalFormatting sqref="I3">
    <cfRule type="expression" dxfId="6837" priority="458">
      <formula>$D$1&lt;I3</formula>
    </cfRule>
    <cfRule type="expression" dxfId="6836" priority="459">
      <formula>$D$1&gt;I3</formula>
    </cfRule>
  </conditionalFormatting>
  <conditionalFormatting sqref="I3">
    <cfRule type="expression" dxfId="6835" priority="460">
      <formula>$D$1&lt;I3</formula>
    </cfRule>
    <cfRule type="expression" dxfId="6834" priority="461">
      <formula>$D$1&gt;I3</formula>
    </cfRule>
  </conditionalFormatting>
  <conditionalFormatting sqref="I3">
    <cfRule type="expression" dxfId="6833" priority="462">
      <formula>$D$1&lt;I3</formula>
    </cfRule>
    <cfRule type="expression" dxfId="6832" priority="463">
      <formula>$D$1&gt;I3</formula>
    </cfRule>
  </conditionalFormatting>
  <conditionalFormatting sqref="I3">
    <cfRule type="expression" dxfId="6831" priority="464">
      <formula>$D$1&lt;I3</formula>
    </cfRule>
    <cfRule type="expression" dxfId="6830" priority="465">
      <formula>$D$1&gt;I3</formula>
    </cfRule>
  </conditionalFormatting>
  <conditionalFormatting sqref="I3">
    <cfRule type="expression" dxfId="6829" priority="466">
      <formula>$D$1&lt;I3</formula>
    </cfRule>
    <cfRule type="expression" dxfId="6828" priority="467">
      <formula>$D$1&gt;I3</formula>
    </cfRule>
  </conditionalFormatting>
  <conditionalFormatting sqref="I4">
    <cfRule type="expression" dxfId="6827" priority="468">
      <formula>$D$1&lt;I4</formula>
    </cfRule>
    <cfRule type="expression" priority="469">
      <formula>$D$1&gt;I4</formula>
    </cfRule>
  </conditionalFormatting>
  <conditionalFormatting sqref="I5">
    <cfRule type="cellIs" priority="470" operator="equal">
      <formula>5</formula>
    </cfRule>
    <cfRule type="cellIs" priority="471" operator="equal">
      <formula>4</formula>
    </cfRule>
    <cfRule type="cellIs" dxfId="6826" priority="472" operator="equal">
      <formula>3</formula>
    </cfRule>
  </conditionalFormatting>
  <conditionalFormatting sqref="I4">
    <cfRule type="expression" dxfId="6825" priority="473">
      <formula>$D$1&lt;I4</formula>
    </cfRule>
    <cfRule type="expression" dxfId="6824" priority="474">
      <formula>$D$1&gt;I4</formula>
    </cfRule>
  </conditionalFormatting>
  <conditionalFormatting sqref="I4">
    <cfRule type="expression" dxfId="6823" priority="475">
      <formula>$D$1&lt;I4</formula>
    </cfRule>
    <cfRule type="expression" priority="476">
      <formula>$D$1&gt;I4</formula>
    </cfRule>
  </conditionalFormatting>
  <conditionalFormatting sqref="I4">
    <cfRule type="expression" priority="477">
      <formula>$D$1&lt;I4</formula>
    </cfRule>
    <cfRule type="expression" priority="478">
      <formula>$D$1&gt;I4</formula>
    </cfRule>
  </conditionalFormatting>
  <conditionalFormatting sqref="I4">
    <cfRule type="expression" dxfId="6822" priority="479">
      <formula>$D$1&lt;I4</formula>
    </cfRule>
    <cfRule type="expression" dxfId="6821" priority="480">
      <formula>$D$1&gt;I4</formula>
    </cfRule>
  </conditionalFormatting>
  <conditionalFormatting sqref="I4">
    <cfRule type="expression" dxfId="6820" priority="481">
      <formula>$D$1&lt;I4</formula>
    </cfRule>
    <cfRule type="expression" dxfId="6819" priority="482">
      <formula>$D$1&gt;I4</formula>
    </cfRule>
  </conditionalFormatting>
  <conditionalFormatting sqref="I4">
    <cfRule type="expression" dxfId="6818" priority="483">
      <formula>$D$1&lt;I4</formula>
    </cfRule>
    <cfRule type="expression" dxfId="6817" priority="484">
      <formula>$D$1&gt;I4</formula>
    </cfRule>
  </conditionalFormatting>
  <conditionalFormatting sqref="I4">
    <cfRule type="expression" dxfId="6816" priority="485">
      <formula>$D$1&lt;I4</formula>
    </cfRule>
    <cfRule type="expression" dxfId="6815" priority="486">
      <formula>$D$1&gt;I4</formula>
    </cfRule>
  </conditionalFormatting>
  <conditionalFormatting sqref="I4">
    <cfRule type="expression" dxfId="6814" priority="487">
      <formula>$D$1&lt;I4</formula>
    </cfRule>
    <cfRule type="expression" priority="488">
      <formula>$D$1&gt;I4</formula>
    </cfRule>
  </conditionalFormatting>
  <conditionalFormatting sqref="I4">
    <cfRule type="expression" priority="489">
      <formula>$D$1&lt;I4</formula>
    </cfRule>
    <cfRule type="expression" priority="490">
      <formula>$D$1&gt;I4</formula>
    </cfRule>
  </conditionalFormatting>
  <conditionalFormatting sqref="I4">
    <cfRule type="expression" dxfId="6813" priority="491">
      <formula>$D$1&lt;I4</formula>
    </cfRule>
    <cfRule type="expression" dxfId="6812" priority="492">
      <formula>$D$1&gt;I4</formula>
    </cfRule>
  </conditionalFormatting>
  <conditionalFormatting sqref="I4">
    <cfRule type="expression" priority="493">
      <formula>$D$1&lt;I4</formula>
    </cfRule>
    <cfRule type="expression" priority="494">
      <formula>$D$1&gt;I4</formula>
    </cfRule>
  </conditionalFormatting>
  <conditionalFormatting sqref="I5">
    <cfRule type="cellIs" priority="495" operator="equal">
      <formula>5</formula>
    </cfRule>
    <cfRule type="cellIs" priority="496" operator="equal">
      <formula>4</formula>
    </cfRule>
    <cfRule type="cellIs" priority="497" operator="equal">
      <formula>3</formula>
    </cfRule>
  </conditionalFormatting>
  <conditionalFormatting sqref="I4">
    <cfRule type="expression" priority="498">
      <formula>$D$1&lt;I4</formula>
    </cfRule>
    <cfRule type="expression" dxfId="6811" priority="499">
      <formula>$D$1&gt;I4</formula>
    </cfRule>
  </conditionalFormatting>
  <conditionalFormatting sqref="I5">
    <cfRule type="cellIs" dxfId="6810" priority="500" operator="equal">
      <formula>5</formula>
    </cfRule>
    <cfRule type="cellIs" dxfId="6809" priority="501" operator="equal">
      <formula>4</formula>
    </cfRule>
    <cfRule type="cellIs" dxfId="6808" priority="502" operator="equal">
      <formula>3</formula>
    </cfRule>
  </conditionalFormatting>
  <conditionalFormatting sqref="I4">
    <cfRule type="expression" dxfId="6807" priority="503">
      <formula>$D$1&lt;I4</formula>
    </cfRule>
    <cfRule type="expression" dxfId="6806" priority="504">
      <formula>$D$1&gt;I4</formula>
    </cfRule>
  </conditionalFormatting>
  <conditionalFormatting sqref="I4">
    <cfRule type="expression" priority="505">
      <formula>$D$1&lt;I4</formula>
    </cfRule>
    <cfRule type="expression" priority="506">
      <formula>$D$1&gt;I4</formula>
    </cfRule>
  </conditionalFormatting>
  <conditionalFormatting sqref="I4">
    <cfRule type="expression" priority="507">
      <formula>$D$1&lt;I4</formula>
    </cfRule>
    <cfRule type="expression" dxfId="6805" priority="508">
      <formula>$D$1&gt;I4</formula>
    </cfRule>
  </conditionalFormatting>
  <conditionalFormatting sqref="I4">
    <cfRule type="expression" dxfId="6804" priority="509">
      <formula>$D$1&lt;I4</formula>
    </cfRule>
    <cfRule type="expression" priority="510">
      <formula>$D$1&gt;I4</formula>
    </cfRule>
  </conditionalFormatting>
  <conditionalFormatting sqref="I4">
    <cfRule type="expression" priority="511">
      <formula>$D$1&lt;I4</formula>
    </cfRule>
    <cfRule type="expression" priority="512">
      <formula>$D$1&gt;I4</formula>
    </cfRule>
  </conditionalFormatting>
  <conditionalFormatting sqref="I4">
    <cfRule type="expression" dxfId="6803" priority="513">
      <formula>$D$1&lt;I4</formula>
    </cfRule>
    <cfRule type="expression" dxfId="6802" priority="514">
      <formula>$D$1&gt;I4</formula>
    </cfRule>
  </conditionalFormatting>
  <conditionalFormatting sqref="I4">
    <cfRule type="expression" priority="515">
      <formula>$D$1&lt;I4</formula>
    </cfRule>
    <cfRule type="expression" priority="516">
      <formula>$D$1&gt;I4</formula>
    </cfRule>
  </conditionalFormatting>
  <conditionalFormatting sqref="I5">
    <cfRule type="cellIs" priority="517" operator="equal">
      <formula>5</formula>
    </cfRule>
    <cfRule type="cellIs" dxfId="6801" priority="518" operator="equal">
      <formula>4</formula>
    </cfRule>
    <cfRule type="cellIs" dxfId="6800" priority="519" operator="equal">
      <formula>3</formula>
    </cfRule>
  </conditionalFormatting>
  <conditionalFormatting sqref="I4">
    <cfRule type="expression" dxfId="6799" priority="520">
      <formula>$D$1&lt;I4</formula>
    </cfRule>
    <cfRule type="expression" dxfId="6798" priority="521">
      <formula>$D$1&gt;I4</formula>
    </cfRule>
  </conditionalFormatting>
  <conditionalFormatting sqref="I4">
    <cfRule type="expression" dxfId="6797" priority="522">
      <formula>$D$1&lt;I4</formula>
    </cfRule>
    <cfRule type="expression" dxfId="6796" priority="523">
      <formula>$D$1&gt;I4</formula>
    </cfRule>
  </conditionalFormatting>
  <conditionalFormatting sqref="I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I4">
    <cfRule type="expression" dxfId="6795" priority="527">
      <formula>$D$1&lt;I4</formula>
    </cfRule>
    <cfRule type="expression" dxfId="6794" priority="528">
      <formula>$D$1&gt;I4</formula>
    </cfRule>
  </conditionalFormatting>
  <conditionalFormatting sqref="I4">
    <cfRule type="expression" dxfId="6793" priority="529">
      <formula>$D$1&lt;I4</formula>
    </cfRule>
    <cfRule type="expression" dxfId="6792" priority="530">
      <formula>$D$1&gt;I4</formula>
    </cfRule>
  </conditionalFormatting>
  <conditionalFormatting sqref="I5">
    <cfRule type="cellIs" priority="531" operator="equal">
      <formula>5</formula>
    </cfRule>
    <cfRule type="cellIs" priority="532" operator="equal">
      <formula>4</formula>
    </cfRule>
    <cfRule type="cellIs" priority="533" operator="equal">
      <formula>3</formula>
    </cfRule>
  </conditionalFormatting>
  <conditionalFormatting sqref="I5">
    <cfRule type="cellIs" dxfId="6791" priority="534" operator="equal">
      <formula>5</formula>
    </cfRule>
    <cfRule type="cellIs" dxfId="6790" priority="535" operator="equal">
      <formula>4</formula>
    </cfRule>
    <cfRule type="cellIs" priority="536" operator="equal">
      <formula>3</formula>
    </cfRule>
  </conditionalFormatting>
  <conditionalFormatting sqref="I4">
    <cfRule type="expression" priority="537">
      <formula>$D$1&lt;I4</formula>
    </cfRule>
    <cfRule type="expression" priority="538">
      <formula>$D$1&gt;I4</formula>
    </cfRule>
  </conditionalFormatting>
  <conditionalFormatting sqref="I4">
    <cfRule type="expression" priority="539">
      <formula>$D$1&lt;I4</formula>
    </cfRule>
    <cfRule type="expression" priority="540">
      <formula>$D$1&gt;I4</formula>
    </cfRule>
  </conditionalFormatting>
  <conditionalFormatting sqref="I4">
    <cfRule type="expression" priority="541">
      <formula>$D$1&lt;I4</formula>
    </cfRule>
    <cfRule type="expression" dxfId="6789" priority="542">
      <formula>$D$1&gt;I4</formula>
    </cfRule>
  </conditionalFormatting>
  <conditionalFormatting sqref="J4">
    <cfRule type="expression" dxfId="6788" priority="543">
      <formula>$D$1&lt;J4</formula>
    </cfRule>
    <cfRule type="expression" dxfId="6787" priority="544">
      <formula>$D$1&gt;J4</formula>
    </cfRule>
  </conditionalFormatting>
  <conditionalFormatting sqref="J4">
    <cfRule type="expression" dxfId="6786" priority="545">
      <formula>$D$1&lt;J4</formula>
    </cfRule>
    <cfRule type="expression" dxfId="6785" priority="546">
      <formula>$D$1&gt;J4</formula>
    </cfRule>
  </conditionalFormatting>
  <conditionalFormatting sqref="J5">
    <cfRule type="cellIs" dxfId="6784" priority="547" operator="equal">
      <formula>5</formula>
    </cfRule>
    <cfRule type="cellIs" dxfId="6783" priority="548" operator="equal">
      <formula>4</formula>
    </cfRule>
    <cfRule type="cellIs" dxfId="6782" priority="549" operator="equal">
      <formula>3</formula>
    </cfRule>
  </conditionalFormatting>
  <conditionalFormatting sqref="J5">
    <cfRule type="cellIs" dxfId="6781" priority="550" operator="equal">
      <formula>5</formula>
    </cfRule>
    <cfRule type="cellIs" dxfId="6780" priority="551" operator="equal">
      <formula>4</formula>
    </cfRule>
    <cfRule type="cellIs" dxfId="6779" priority="552" operator="equal">
      <formula>3</formula>
    </cfRule>
  </conditionalFormatting>
  <conditionalFormatting sqref="J4">
    <cfRule type="expression" dxfId="6778" priority="553">
      <formula>$D$1&lt;J4</formula>
    </cfRule>
    <cfRule type="expression" dxfId="6777" priority="554">
      <formula>$D$1&gt;J4</formula>
    </cfRule>
  </conditionalFormatting>
  <conditionalFormatting sqref="J4">
    <cfRule type="expression" dxfId="6776" priority="555">
      <formula>$D$1&lt;J4</formula>
    </cfRule>
    <cfRule type="expression" priority="556">
      <formula>$D$1&gt;J4</formula>
    </cfRule>
  </conditionalFormatting>
  <conditionalFormatting sqref="J4">
    <cfRule type="expression" priority="557">
      <formula>$D$1&lt;J4</formula>
    </cfRule>
    <cfRule type="expression" priority="558">
      <formula>$D$1&gt;J4</formula>
    </cfRule>
  </conditionalFormatting>
  <conditionalFormatting sqref="J4">
    <cfRule type="expression" dxfId="6775" priority="559">
      <formula>$D$1&lt;J4</formula>
    </cfRule>
    <cfRule type="expression" dxfId="6774" priority="560">
      <formula>$D$1&gt;J4</formula>
    </cfRule>
  </conditionalFormatting>
  <conditionalFormatting sqref="J4">
    <cfRule type="expression" dxfId="6773" priority="561">
      <formula>$D$1&lt;J4</formula>
    </cfRule>
    <cfRule type="expression" dxfId="6772" priority="562">
      <formula>$D$1&gt;J4</formula>
    </cfRule>
  </conditionalFormatting>
  <conditionalFormatting sqref="J4">
    <cfRule type="expression" dxfId="6771" priority="563">
      <formula>$D$1&lt;J4</formula>
    </cfRule>
    <cfRule type="expression" dxfId="6770" priority="564">
      <formula>$D$1&gt;J4</formula>
    </cfRule>
  </conditionalFormatting>
  <conditionalFormatting sqref="J4">
    <cfRule type="expression" dxfId="6769" priority="565">
      <formula>$D$1&lt;J4</formula>
    </cfRule>
    <cfRule type="expression" dxfId="6768" priority="566">
      <formula>$D$1&gt;J4</formula>
    </cfRule>
  </conditionalFormatting>
  <conditionalFormatting sqref="J4">
    <cfRule type="expression" dxfId="6767" priority="567">
      <formula>$D$1&lt;J4</formula>
    </cfRule>
    <cfRule type="expression" dxfId="6766" priority="568">
      <formula>$D$1&gt;J4</formula>
    </cfRule>
  </conditionalFormatting>
  <conditionalFormatting sqref="J4">
    <cfRule type="expression" dxfId="6765" priority="569">
      <formula>$D$1&lt;J4</formula>
    </cfRule>
    <cfRule type="expression" dxfId="6764" priority="570">
      <formula>$D$1&gt;J4</formula>
    </cfRule>
  </conditionalFormatting>
  <conditionalFormatting sqref="J5">
    <cfRule type="cellIs" priority="571" operator="equal">
      <formula>5</formula>
    </cfRule>
    <cfRule type="cellIs" priority="572" operator="equal">
      <formula>4</formula>
    </cfRule>
    <cfRule type="cellIs" priority="573" operator="equal">
      <formula>3</formula>
    </cfRule>
  </conditionalFormatting>
  <conditionalFormatting sqref="J4">
    <cfRule type="expression" dxfId="6763" priority="574">
      <formula>$D$1&lt;J4</formula>
    </cfRule>
    <cfRule type="expression" dxfId="6762" priority="575">
      <formula>$D$1&gt;J4</formula>
    </cfRule>
  </conditionalFormatting>
  <conditionalFormatting sqref="J4">
    <cfRule type="expression" dxfId="6761" priority="576">
      <formula>$D$1&lt;J4</formula>
    </cfRule>
    <cfRule type="expression" dxfId="6760" priority="577">
      <formula>$D$1&gt;J4</formula>
    </cfRule>
  </conditionalFormatting>
  <conditionalFormatting sqref="J4">
    <cfRule type="expression" priority="578">
      <formula>$D$1&lt;J4</formula>
    </cfRule>
    <cfRule type="expression" priority="579">
      <formula>$D$1&gt;J4</formula>
    </cfRule>
  </conditionalFormatting>
  <conditionalFormatting sqref="J4">
    <cfRule type="expression" priority="580">
      <formula>$D$1&lt;J4</formula>
    </cfRule>
    <cfRule type="expression" dxfId="6759" priority="581">
      <formula>$D$1&gt;J4</formula>
    </cfRule>
  </conditionalFormatting>
  <conditionalFormatting sqref="J4">
    <cfRule type="expression" dxfId="6758" priority="582">
      <formula>$D$1&lt;J4</formula>
    </cfRule>
    <cfRule type="expression" dxfId="6757" priority="583">
      <formula>$D$1&gt;J4</formula>
    </cfRule>
  </conditionalFormatting>
  <conditionalFormatting sqref="J5">
    <cfRule type="cellIs" dxfId="6756" priority="584" operator="equal">
      <formula>5</formula>
    </cfRule>
    <cfRule type="cellIs" dxfId="6755" priority="585" operator="equal">
      <formula>4</formula>
    </cfRule>
    <cfRule type="cellIs" dxfId="6754" priority="586" operator="equal">
      <formula>3</formula>
    </cfRule>
  </conditionalFormatting>
  <conditionalFormatting sqref="J4">
    <cfRule type="expression" dxfId="6753" priority="587">
      <formula>$D$1&lt;J4</formula>
    </cfRule>
    <cfRule type="expression" dxfId="6752" priority="588">
      <formula>$D$1&gt;J4</formula>
    </cfRule>
  </conditionalFormatting>
  <conditionalFormatting sqref="J5">
    <cfRule type="cellIs" dxfId="6751" priority="589" operator="equal">
      <formula>5</formula>
    </cfRule>
    <cfRule type="cellIs" dxfId="6750" priority="590" operator="equal">
      <formula>4</formula>
    </cfRule>
    <cfRule type="cellIs" dxfId="6749" priority="591" operator="equal">
      <formula>3</formula>
    </cfRule>
  </conditionalFormatting>
  <conditionalFormatting sqref="J4">
    <cfRule type="expression" dxfId="6748" priority="592">
      <formula>$D$1&lt;J4</formula>
    </cfRule>
    <cfRule type="expression" dxfId="6747" priority="593">
      <formula>$D$1&gt;J4</formula>
    </cfRule>
  </conditionalFormatting>
  <conditionalFormatting sqref="J5">
    <cfRule type="cellIs" dxfId="6746" priority="594" operator="equal">
      <formula>5</formula>
    </cfRule>
    <cfRule type="cellIs" dxfId="6745" priority="595" operator="equal">
      <formula>4</formula>
    </cfRule>
    <cfRule type="cellIs" dxfId="6744" priority="596" operator="equal">
      <formula>3</formula>
    </cfRule>
  </conditionalFormatting>
  <conditionalFormatting sqref="J4">
    <cfRule type="expression" dxfId="6743" priority="597">
      <formula>$D$1&lt;J4</formula>
    </cfRule>
    <cfRule type="expression" dxfId="6742" priority="598">
      <formula>$D$1&gt;J4</formula>
    </cfRule>
  </conditionalFormatting>
  <conditionalFormatting sqref="J5">
    <cfRule type="cellIs" dxfId="6741" priority="599" operator="equal">
      <formula>5</formula>
    </cfRule>
    <cfRule type="cellIs" dxfId="6740" priority="600" operator="equal">
      <formula>4</formula>
    </cfRule>
    <cfRule type="cellIs" dxfId="6739" priority="601" operator="equal">
      <formula>3</formula>
    </cfRule>
  </conditionalFormatting>
  <conditionalFormatting sqref="J4">
    <cfRule type="expression" dxfId="6738" priority="602">
      <formula>$D$1&lt;J4</formula>
    </cfRule>
    <cfRule type="expression" dxfId="6737" priority="603">
      <formula>$D$1&gt;J4</formula>
    </cfRule>
  </conditionalFormatting>
  <conditionalFormatting sqref="J4">
    <cfRule type="expression" priority="604">
      <formula>$D$1&lt;J4</formula>
    </cfRule>
    <cfRule type="expression" priority="605">
      <formula>$D$1&gt;J4</formula>
    </cfRule>
  </conditionalFormatting>
  <conditionalFormatting sqref="J4">
    <cfRule type="expression" priority="606">
      <formula>$D$1&lt;J4</formula>
    </cfRule>
    <cfRule type="expression" priority="607">
      <formula>$D$1&gt;J4</formula>
    </cfRule>
  </conditionalFormatting>
  <conditionalFormatting sqref="J4">
    <cfRule type="expression" priority="608">
      <formula>$D$1&lt;J4</formula>
    </cfRule>
    <cfRule type="expression" priority="609">
      <formula>$D$1&gt;J4</formula>
    </cfRule>
  </conditionalFormatting>
  <conditionalFormatting sqref="J4">
    <cfRule type="expression" dxfId="6736" priority="610">
      <formula>$D$1&lt;J4</formula>
    </cfRule>
    <cfRule type="expression" dxfId="6735" priority="611">
      <formula>$D$1&gt;J4</formula>
    </cfRule>
  </conditionalFormatting>
  <conditionalFormatting sqref="J4">
    <cfRule type="expression" priority="612">
      <formula>$D$1&lt;J4</formula>
    </cfRule>
    <cfRule type="expression" priority="613">
      <formula>$D$1&gt;J4</formula>
    </cfRule>
  </conditionalFormatting>
  <conditionalFormatting sqref="J4">
    <cfRule type="expression" priority="614">
      <formula>$D$1&lt;J4</formula>
    </cfRule>
    <cfRule type="expression" dxfId="6734" priority="615">
      <formula>$D$1&gt;J4</formula>
    </cfRule>
  </conditionalFormatting>
  <conditionalFormatting sqref="J4">
    <cfRule type="expression" dxfId="6733" priority="616">
      <formula>$D$1&lt;J4</formula>
    </cfRule>
    <cfRule type="expression" dxfId="6732" priority="617">
      <formula>$D$1&gt;J4</formula>
    </cfRule>
  </conditionalFormatting>
  <conditionalFormatting sqref="J4">
    <cfRule type="expression" dxfId="6731" priority="618">
      <formula>$D$1&lt;J4</formula>
    </cfRule>
    <cfRule type="expression" priority="619">
      <formula>$D$1&gt;J4</formula>
    </cfRule>
  </conditionalFormatting>
  <conditionalFormatting sqref="J4">
    <cfRule type="expression" priority="620">
      <formula>$D$1&lt;J4</formula>
    </cfRule>
    <cfRule type="expression" priority="621">
      <formula>$D$1&gt;J4</formula>
    </cfRule>
  </conditionalFormatting>
  <conditionalFormatting sqref="J4">
    <cfRule type="expression" dxfId="6730" priority="622">
      <formula>$D$1&lt;J4</formula>
    </cfRule>
    <cfRule type="expression" dxfId="6729" priority="623">
      <formula>$D$1&gt;J4</formula>
    </cfRule>
  </conditionalFormatting>
  <conditionalFormatting sqref="J4">
    <cfRule type="expression" priority="624">
      <formula>$D$1&lt;J4</formula>
    </cfRule>
    <cfRule type="expression" priority="625">
      <formula>$D$1&gt;J4</formula>
    </cfRule>
  </conditionalFormatting>
  <conditionalFormatting sqref="J4">
    <cfRule type="expression" priority="626">
      <formula>$D$1&lt;J4</formula>
    </cfRule>
    <cfRule type="expression" dxfId="6728" priority="627">
      <formula>$D$1&gt;J4</formula>
    </cfRule>
  </conditionalFormatting>
  <conditionalFormatting sqref="J4">
    <cfRule type="expression" dxfId="6727" priority="628">
      <formula>$D$1&lt;J4</formula>
    </cfRule>
    <cfRule type="expression" dxfId="6726" priority="629">
      <formula>$D$1&gt;J4</formula>
    </cfRule>
  </conditionalFormatting>
  <conditionalFormatting sqref="J5">
    <cfRule type="expression" dxfId="6725" priority="630">
      <formula>$D$1&lt;J5</formula>
    </cfRule>
    <cfRule type="expression" dxfId="6724" priority="631">
      <formula>$D$1&gt;J5</formula>
    </cfRule>
  </conditionalFormatting>
  <conditionalFormatting sqref="J5">
    <cfRule type="expression" dxfId="6723" priority="632">
      <formula>$D$1&lt;J5</formula>
    </cfRule>
    <cfRule type="expression" priority="633">
      <formula>$D$1&gt;J5</formula>
    </cfRule>
  </conditionalFormatting>
  <conditionalFormatting sqref="J5">
    <cfRule type="expression" priority="634">
      <formula>$D$1&lt;J5</formula>
    </cfRule>
    <cfRule type="expression" priority="635">
      <formula>$D$1&gt;J5</formula>
    </cfRule>
  </conditionalFormatting>
  <conditionalFormatting sqref="J4">
    <cfRule type="expression" dxfId="6722" priority="636">
      <formula>$D$1&lt;J4</formula>
    </cfRule>
    <cfRule type="expression" dxfId="6721" priority="637">
      <formula>$D$1&gt;J4</formula>
    </cfRule>
  </conditionalFormatting>
  <conditionalFormatting sqref="J5">
    <cfRule type="cellIs" dxfId="6720" priority="638" operator="equal">
      <formula>5</formula>
    </cfRule>
    <cfRule type="cellIs" dxfId="6719" priority="639" operator="equal">
      <formula>4</formula>
    </cfRule>
    <cfRule type="cellIs" dxfId="6718" priority="640" operator="equal">
      <formula>3</formula>
    </cfRule>
  </conditionalFormatting>
  <conditionalFormatting sqref="J5">
    <cfRule type="cellIs" dxfId="6717" priority="641" operator="equal">
      <formula>5</formula>
    </cfRule>
    <cfRule type="cellIs" dxfId="6716" priority="642" operator="equal">
      <formula>4</formula>
    </cfRule>
    <cfRule type="cellIs" dxfId="6715" priority="643" operator="equal">
      <formula>3</formula>
    </cfRule>
  </conditionalFormatting>
  <conditionalFormatting sqref="J4">
    <cfRule type="expression" priority="644">
      <formula>$D$1&lt;J4</formula>
    </cfRule>
    <cfRule type="expression" priority="645">
      <formula>$D$1&gt;J4</formula>
    </cfRule>
  </conditionalFormatting>
  <conditionalFormatting sqref="J5">
    <cfRule type="cellIs" priority="646" operator="equal">
      <formula>5</formula>
    </cfRule>
    <cfRule type="cellIs" dxfId="6714" priority="647" operator="equal">
      <formula>4</formula>
    </cfRule>
    <cfRule type="cellIs" dxfId="6713" priority="648" operator="equal">
      <formula>3</formula>
    </cfRule>
  </conditionalFormatting>
  <conditionalFormatting sqref="J4">
    <cfRule type="expression" dxfId="6712" priority="649">
      <formula>$D$1&lt;J4</formula>
    </cfRule>
    <cfRule type="expression" dxfId="6711" priority="650">
      <formula>$D$1&gt;J4</formula>
    </cfRule>
  </conditionalFormatting>
  <conditionalFormatting sqref="L4">
    <cfRule type="expression" priority="651">
      <formula>$D$1&lt;L4</formula>
    </cfRule>
    <cfRule type="expression" priority="652">
      <formula>$D$1&gt;L4</formula>
    </cfRule>
  </conditionalFormatting>
  <conditionalFormatting sqref="L4">
    <cfRule type="expression" priority="653">
      <formula>$D$1&lt;L4</formula>
    </cfRule>
    <cfRule type="expression" dxfId="6710" priority="654">
      <formula>$D$1&gt;L4</formula>
    </cfRule>
  </conditionalFormatting>
  <conditionalFormatting sqref="L4">
    <cfRule type="expression" dxfId="6709" priority="655">
      <formula>$D$1&lt;L4</formula>
    </cfRule>
    <cfRule type="expression" dxfId="6708" priority="656">
      <formula>$D$1&gt;L4</formula>
    </cfRule>
  </conditionalFormatting>
  <conditionalFormatting sqref="L5">
    <cfRule type="cellIs" dxfId="6707" priority="657" operator="equal">
      <formula>5</formula>
    </cfRule>
    <cfRule type="cellIs" priority="658" operator="equal">
      <formula>4</formula>
    </cfRule>
    <cfRule type="cellIs" priority="659" operator="equal">
      <formula>3</formula>
    </cfRule>
  </conditionalFormatting>
  <conditionalFormatting sqref="O4">
    <cfRule type="expression" priority="660">
      <formula>$D$1&lt;O4</formula>
    </cfRule>
    <cfRule type="expression" dxfId="6706" priority="661">
      <formula>$D$1&gt;O4</formula>
    </cfRule>
  </conditionalFormatting>
  <conditionalFormatting sqref="O4">
    <cfRule type="expression" dxfId="6705" priority="662">
      <formula>$D$1&lt;O4</formula>
    </cfRule>
    <cfRule type="expression" dxfId="6704" priority="663">
      <formula>$D$1&gt;O4</formula>
    </cfRule>
  </conditionalFormatting>
  <conditionalFormatting sqref="O5">
    <cfRule type="expression" dxfId="6703" priority="664">
      <formula>$D$1&lt;O5</formula>
    </cfRule>
    <cfRule type="expression" priority="665">
      <formula>$D$1&gt;O5</formula>
    </cfRule>
  </conditionalFormatting>
  <conditionalFormatting sqref="O5">
    <cfRule type="expression" priority="666">
      <formula>$D$1&lt;O5</formula>
    </cfRule>
    <cfRule type="expression" priority="667">
      <formula>$D$1&gt;O5</formula>
    </cfRule>
  </conditionalFormatting>
  <conditionalFormatting sqref="O5">
    <cfRule type="expression" priority="668">
      <formula>$D$1&lt;O5</formula>
    </cfRule>
    <cfRule type="expression" priority="669">
      <formula>$D$1&gt;O5</formula>
    </cfRule>
  </conditionalFormatting>
  <conditionalFormatting sqref="O5">
    <cfRule type="expression" priority="670">
      <formula>$D$1&lt;O5</formula>
    </cfRule>
    <cfRule type="expression" dxfId="6702" priority="671">
      <formula>$D$1&gt;O5</formula>
    </cfRule>
  </conditionalFormatting>
  <conditionalFormatting sqref="O5">
    <cfRule type="expression" dxfId="6701" priority="672">
      <formula>$D$1&lt;O5</formula>
    </cfRule>
    <cfRule type="expression" dxfId="6700" priority="673">
      <formula>$D$1&gt;O5</formula>
    </cfRule>
  </conditionalFormatting>
  <conditionalFormatting sqref="O5">
    <cfRule type="expression" dxfId="6699" priority="674">
      <formula>$D$1&lt;O5</formula>
    </cfRule>
    <cfRule type="expression" priority="675">
      <formula>$D$1&gt;O5</formula>
    </cfRule>
  </conditionalFormatting>
  <conditionalFormatting sqref="O5">
    <cfRule type="expression" priority="676">
      <formula>$D$1&lt;O5</formula>
    </cfRule>
    <cfRule type="expression" priority="677">
      <formula>$D$1&gt;O5</formula>
    </cfRule>
  </conditionalFormatting>
  <conditionalFormatting sqref="O5">
    <cfRule type="expression" dxfId="6698" priority="678">
      <formula>$D$1&lt;O5</formula>
    </cfRule>
    <cfRule type="expression" dxfId="6697" priority="679">
      <formula>$D$1&gt;O5</formula>
    </cfRule>
  </conditionalFormatting>
  <conditionalFormatting sqref="O5">
    <cfRule type="expression" dxfId="6696" priority="680">
      <formula>$D$1&lt;O5</formula>
    </cfRule>
    <cfRule type="expression" dxfId="6695" priority="681">
      <formula>$D$1&gt;O5</formula>
    </cfRule>
  </conditionalFormatting>
  <conditionalFormatting sqref="O5">
    <cfRule type="expression" dxfId="6694" priority="682">
      <formula>$D$1&lt;O5</formula>
    </cfRule>
    <cfRule type="expression" dxfId="6693" priority="683">
      <formula>$D$1&gt;O5</formula>
    </cfRule>
  </conditionalFormatting>
  <conditionalFormatting sqref="O5">
    <cfRule type="expression" dxfId="6692" priority="684">
      <formula>$D$1&lt;O5</formula>
    </cfRule>
    <cfRule type="expression" dxfId="6691" priority="685">
      <formula>$D$1&gt;O5</formula>
    </cfRule>
  </conditionalFormatting>
  <conditionalFormatting sqref="O5">
    <cfRule type="expression" priority="686">
      <formula>$D$1&lt;O5</formula>
    </cfRule>
    <cfRule type="expression" priority="687">
      <formula>$D$1&gt;O5</formula>
    </cfRule>
  </conditionalFormatting>
  <conditionalFormatting sqref="O5">
    <cfRule type="expression" priority="688">
      <formula>$D$1&lt;O5</formula>
    </cfRule>
    <cfRule type="expression" dxfId="6690" priority="689">
      <formula>$D$1&gt;O5</formula>
    </cfRule>
  </conditionalFormatting>
  <conditionalFormatting sqref="O5">
    <cfRule type="expression" dxfId="6689" priority="690">
      <formula>$D$1&lt;O5</formula>
    </cfRule>
    <cfRule type="expression" dxfId="6688" priority="691">
      <formula>$D$1&gt;O5</formula>
    </cfRule>
  </conditionalFormatting>
  <conditionalFormatting sqref="O5">
    <cfRule type="expression" dxfId="6687" priority="692">
      <formula>$D$1&lt;O5</formula>
    </cfRule>
    <cfRule type="expression" priority="693">
      <formula>$D$1&gt;O5</formula>
    </cfRule>
  </conditionalFormatting>
  <conditionalFormatting sqref="O5">
    <cfRule type="expression" priority="694">
      <formula>$D$1&lt;O5</formula>
    </cfRule>
    <cfRule type="expression" priority="695">
      <formula>$D$1&gt;O5</formula>
    </cfRule>
  </conditionalFormatting>
  <conditionalFormatting sqref="O5">
    <cfRule type="expression" dxfId="6686" priority="696">
      <formula>$D$1&lt;O5</formula>
    </cfRule>
    <cfRule type="expression" dxfId="6685" priority="697">
      <formula>$D$1&gt;O5</formula>
    </cfRule>
  </conditionalFormatting>
  <conditionalFormatting sqref="O5">
    <cfRule type="expression" dxfId="6684" priority="698">
      <formula>$D$1&lt;O5</formula>
    </cfRule>
    <cfRule type="expression" dxfId="6683" priority="699">
      <formula>$D$1&gt;O5</formula>
    </cfRule>
  </conditionalFormatting>
  <conditionalFormatting sqref="O5">
    <cfRule type="expression" dxfId="6682" priority="700">
      <formula>$D$1&lt;O5</formula>
    </cfRule>
    <cfRule type="expression" dxfId="6681" priority="701">
      <formula>$D$1&gt;O5</formula>
    </cfRule>
  </conditionalFormatting>
  <conditionalFormatting sqref="O5">
    <cfRule type="expression" dxfId="6680" priority="702">
      <formula>$D$1&lt;O5</formula>
    </cfRule>
    <cfRule type="expression" dxfId="6679" priority="703">
      <formula>$D$1&gt;O5</formula>
    </cfRule>
  </conditionalFormatting>
  <conditionalFormatting sqref="O5">
    <cfRule type="expression" dxfId="6678" priority="704">
      <formula>$D$1&lt;O5</formula>
    </cfRule>
    <cfRule type="expression" priority="705">
      <formula>$D$1&gt;O5</formula>
    </cfRule>
  </conditionalFormatting>
  <conditionalFormatting sqref="O4">
    <cfRule type="expression" priority="706">
      <formula>$D$1&lt;O4</formula>
    </cfRule>
    <cfRule type="expression" priority="707">
      <formula>$D$1&gt;O4</formula>
    </cfRule>
  </conditionalFormatting>
  <conditionalFormatting sqref="O4">
    <cfRule type="expression" dxfId="6677" priority="708">
      <formula>$D$1&lt;O4</formula>
    </cfRule>
    <cfRule type="expression" dxfId="6676" priority="709">
      <formula>$D$1&gt;O4</formula>
    </cfRule>
  </conditionalFormatting>
  <conditionalFormatting sqref="O4">
    <cfRule type="expression" priority="710">
      <formula>$D$1&lt;O4</formula>
    </cfRule>
    <cfRule type="expression" priority="711">
      <formula>$D$1&gt;O4</formula>
    </cfRule>
  </conditionalFormatting>
  <conditionalFormatting sqref="O4">
    <cfRule type="expression" priority="712">
      <formula>$D$1&lt;O4</formula>
    </cfRule>
    <cfRule type="expression" dxfId="6675" priority="713">
      <formula>$D$1&gt;O4</formula>
    </cfRule>
  </conditionalFormatting>
  <conditionalFormatting sqref="O5">
    <cfRule type="cellIs" dxfId="6674" priority="714" operator="equal">
      <formula>5</formula>
    </cfRule>
    <cfRule type="cellIs" priority="715" operator="equal">
      <formula>4</formula>
    </cfRule>
    <cfRule type="cellIs" priority="716" operator="equal">
      <formula>3</formula>
    </cfRule>
  </conditionalFormatting>
  <conditionalFormatting sqref="O4">
    <cfRule type="expression" priority="717">
      <formula>$D$1&lt;O4</formula>
    </cfRule>
    <cfRule type="expression" dxfId="6673" priority="718">
      <formula>$D$1&gt;O4</formula>
    </cfRule>
  </conditionalFormatting>
  <conditionalFormatting sqref="O4">
    <cfRule type="expression" dxfId="6672" priority="719">
      <formula>$D$1&lt;O4</formula>
    </cfRule>
    <cfRule type="expression" dxfId="6671" priority="720">
      <formula>$D$1&gt;O4</formula>
    </cfRule>
  </conditionalFormatting>
  <conditionalFormatting sqref="O4">
    <cfRule type="expression" dxfId="6670" priority="721">
      <formula>$D$1&lt;O4</formula>
    </cfRule>
    <cfRule type="expression" dxfId="6669" priority="722">
      <formula>$D$1&gt;O4</formula>
    </cfRule>
  </conditionalFormatting>
  <conditionalFormatting sqref="O4">
    <cfRule type="expression" dxfId="6668" priority="723">
      <formula>$D$1&lt;O4</formula>
    </cfRule>
    <cfRule type="expression" dxfId="6667" priority="724">
      <formula>$D$1&gt;O4</formula>
    </cfRule>
  </conditionalFormatting>
  <conditionalFormatting sqref="O5">
    <cfRule type="cellIs" dxfId="6666" priority="725" operator="equal">
      <formula>5</formula>
    </cfRule>
    <cfRule type="cellIs" priority="726" operator="equal">
      <formula>4</formula>
    </cfRule>
    <cfRule type="cellIs" priority="727" operator="equal">
      <formula>3</formula>
    </cfRule>
  </conditionalFormatting>
  <conditionalFormatting sqref="O5">
    <cfRule type="cellIs" priority="728" operator="equal">
      <formula>5</formula>
    </cfRule>
    <cfRule type="cellIs" dxfId="6665" priority="729" operator="equal">
      <formula>4</formula>
    </cfRule>
    <cfRule type="cellIs" dxfId="6664" priority="730" operator="equal">
      <formula>3</formula>
    </cfRule>
  </conditionalFormatting>
  <conditionalFormatting sqref="O4">
    <cfRule type="expression" dxfId="6663" priority="731">
      <formula>$D$1&lt;O4</formula>
    </cfRule>
    <cfRule type="expression" dxfId="6662" priority="732">
      <formula>$D$1&gt;O4</formula>
    </cfRule>
  </conditionalFormatting>
  <conditionalFormatting sqref="O4">
    <cfRule type="expression" dxfId="6661" priority="733">
      <formula>$D$1&lt;O4</formula>
    </cfRule>
    <cfRule type="expression" dxfId="6660" priority="734">
      <formula>$D$1&gt;O4</formula>
    </cfRule>
  </conditionalFormatting>
  <conditionalFormatting sqref="O4">
    <cfRule type="expression" priority="735">
      <formula>$D$1&lt;O4</formula>
    </cfRule>
    <cfRule type="expression" priority="736">
      <formula>$D$1&gt;O4</formula>
    </cfRule>
  </conditionalFormatting>
  <conditionalFormatting sqref="O4">
    <cfRule type="expression" priority="737">
      <formula>$D$1&lt;O4</formula>
    </cfRule>
    <cfRule type="expression" dxfId="6659" priority="738">
      <formula>$D$1&gt;O4</formula>
    </cfRule>
  </conditionalFormatting>
  <conditionalFormatting sqref="O4">
    <cfRule type="expression" dxfId="6658" priority="739">
      <formula>$D$1&lt;O4</formula>
    </cfRule>
    <cfRule type="expression" priority="740">
      <formula>$D$1&gt;O4</formula>
    </cfRule>
  </conditionalFormatting>
  <conditionalFormatting sqref="O4">
    <cfRule type="expression" priority="741">
      <formula>$D$1&lt;O4</formula>
    </cfRule>
    <cfRule type="expression" priority="742">
      <formula>$D$1&gt;O4</formula>
    </cfRule>
  </conditionalFormatting>
  <conditionalFormatting sqref="O4">
    <cfRule type="expression" priority="743">
      <formula>$D$1&lt;O4</formula>
    </cfRule>
    <cfRule type="expression" priority="744">
      <formula>$D$1&gt;O4</formula>
    </cfRule>
  </conditionalFormatting>
  <conditionalFormatting sqref="O4">
    <cfRule type="expression" priority="745">
      <formula>$D$1&lt;O4</formula>
    </cfRule>
    <cfRule type="expression" dxfId="6657" priority="746">
      <formula>$D$1&gt;O4</formula>
    </cfRule>
  </conditionalFormatting>
  <conditionalFormatting sqref="O4">
    <cfRule type="expression" dxfId="6656" priority="747">
      <formula>$D$1&lt;O4</formula>
    </cfRule>
    <cfRule type="expression" dxfId="6655" priority="748">
      <formula>$D$1&gt;O4</formula>
    </cfRule>
  </conditionalFormatting>
  <conditionalFormatting sqref="O4">
    <cfRule type="expression" dxfId="6654" priority="749">
      <formula>$D$1&lt;O4</formula>
    </cfRule>
    <cfRule type="expression" dxfId="6653" priority="750">
      <formula>$D$1&gt;O4</formula>
    </cfRule>
  </conditionalFormatting>
  <conditionalFormatting sqref="O4">
    <cfRule type="expression" dxfId="6652" priority="751">
      <formula>$D$1&lt;O4</formula>
    </cfRule>
    <cfRule type="expression" dxfId="6651" priority="752">
      <formula>$D$1&gt;O4</formula>
    </cfRule>
  </conditionalFormatting>
  <conditionalFormatting sqref="O4">
    <cfRule type="expression" dxfId="6650" priority="753">
      <formula>$D$1&lt;O4</formula>
    </cfRule>
    <cfRule type="expression" dxfId="6649" priority="754">
      <formula>$D$1&gt;O4</formula>
    </cfRule>
  </conditionalFormatting>
  <conditionalFormatting sqref="O5">
    <cfRule type="cellIs" dxfId="6648" priority="755" operator="equal">
      <formula>5</formula>
    </cfRule>
    <cfRule type="cellIs" dxfId="6647" priority="756" operator="equal">
      <formula>4</formula>
    </cfRule>
    <cfRule type="cellIs" dxfId="6646" priority="757" operator="equal">
      <formula>3</formula>
    </cfRule>
  </conditionalFormatting>
  <conditionalFormatting sqref="O4">
    <cfRule type="expression" dxfId="6645" priority="758">
      <formula>$D$1&lt;O4</formula>
    </cfRule>
    <cfRule type="expression" dxfId="6644" priority="759">
      <formula>$D$1&gt;O4</formula>
    </cfRule>
  </conditionalFormatting>
  <conditionalFormatting sqref="O5">
    <cfRule type="cellIs" dxfId="6643" priority="760" operator="equal">
      <formula>5</formula>
    </cfRule>
    <cfRule type="cellIs" dxfId="6642" priority="761" operator="equal">
      <formula>4</formula>
    </cfRule>
    <cfRule type="cellIs" dxfId="6641" priority="762" operator="equal">
      <formula>3</formula>
    </cfRule>
  </conditionalFormatting>
  <conditionalFormatting sqref="P4">
    <cfRule type="expression" dxfId="6640" priority="763">
      <formula>$D$1&lt;P4</formula>
    </cfRule>
    <cfRule type="expression" dxfId="6639" priority="764">
      <formula>$D$1&gt;P4</formula>
    </cfRule>
  </conditionalFormatting>
  <conditionalFormatting sqref="P4">
    <cfRule type="expression" dxfId="6638" priority="765">
      <formula>$D$1&lt;P4</formula>
    </cfRule>
    <cfRule type="expression" dxfId="6637" priority="766">
      <formula>$D$1&gt;P4</formula>
    </cfRule>
  </conditionalFormatting>
  <conditionalFormatting sqref="P4">
    <cfRule type="expression" dxfId="6636" priority="767">
      <formula>$D$1&lt;P4</formula>
    </cfRule>
    <cfRule type="expression" dxfId="6635" priority="768">
      <formula>$D$1&gt;P4</formula>
    </cfRule>
  </conditionalFormatting>
  <conditionalFormatting sqref="P4">
    <cfRule type="expression" dxfId="6634" priority="769">
      <formula>$D$1&lt;P4</formula>
    </cfRule>
    <cfRule type="expression" dxfId="6633" priority="770">
      <formula>$D$1&gt;P4</formula>
    </cfRule>
  </conditionalFormatting>
  <conditionalFormatting sqref="P4">
    <cfRule type="expression" dxfId="6632" priority="771">
      <formula>$D$1&lt;P4</formula>
    </cfRule>
    <cfRule type="expression" dxfId="6631" priority="772">
      <formula>$D$1&gt;P4</formula>
    </cfRule>
  </conditionalFormatting>
  <conditionalFormatting sqref="P4">
    <cfRule type="expression" dxfId="6630" priority="773">
      <formula>$D$1&lt;P4</formula>
    </cfRule>
    <cfRule type="expression" dxfId="6629" priority="774">
      <formula>$D$1&gt;P4</formula>
    </cfRule>
  </conditionalFormatting>
  <conditionalFormatting sqref="P4">
    <cfRule type="expression" dxfId="6628" priority="775">
      <formula>$D$1&lt;P4</formula>
    </cfRule>
    <cfRule type="expression" dxfId="6627" priority="776">
      <formula>$D$1&gt;P4</formula>
    </cfRule>
  </conditionalFormatting>
  <conditionalFormatting sqref="P4">
    <cfRule type="expression" dxfId="6626" priority="777">
      <formula>$D$1&lt;P4</formula>
    </cfRule>
    <cfRule type="expression" dxfId="6625" priority="778">
      <formula>$D$1&gt;P4</formula>
    </cfRule>
  </conditionalFormatting>
  <conditionalFormatting sqref="P4">
    <cfRule type="expression" priority="779">
      <formula>$D$1&lt;P4</formula>
    </cfRule>
    <cfRule type="expression" priority="780">
      <formula>$D$1&gt;P4</formula>
    </cfRule>
  </conditionalFormatting>
  <conditionalFormatting sqref="P4">
    <cfRule type="expression" priority="781">
      <formula>$D$1&lt;P4</formula>
    </cfRule>
    <cfRule type="expression" dxfId="6624" priority="782">
      <formula>$D$1&gt;P4</formula>
    </cfRule>
  </conditionalFormatting>
  <conditionalFormatting sqref="P4">
    <cfRule type="expression" dxfId="6623" priority="783">
      <formula>$D$1&lt;P4</formula>
    </cfRule>
    <cfRule type="expression" dxfId="6622" priority="784">
      <formula>$D$1&gt;P4</formula>
    </cfRule>
  </conditionalFormatting>
  <conditionalFormatting sqref="P4">
    <cfRule type="expression" dxfId="6621" priority="785">
      <formula>$D$1&lt;P4</formula>
    </cfRule>
    <cfRule type="expression" dxfId="6620" priority="786">
      <formula>$D$1&gt;P4</formula>
    </cfRule>
  </conditionalFormatting>
  <conditionalFormatting sqref="P4">
    <cfRule type="expression" dxfId="6619" priority="787">
      <formula>$D$1&lt;P4</formula>
    </cfRule>
    <cfRule type="expression" dxfId="6618" priority="788">
      <formula>$D$1&gt;P4</formula>
    </cfRule>
  </conditionalFormatting>
  <conditionalFormatting sqref="P4">
    <cfRule type="expression" dxfId="6617" priority="789">
      <formula>$D$1&lt;P4</formula>
    </cfRule>
    <cfRule type="expression" dxfId="6616" priority="790">
      <formula>$D$1&gt;P4</formula>
    </cfRule>
  </conditionalFormatting>
  <conditionalFormatting sqref="P4">
    <cfRule type="expression" dxfId="6615" priority="791">
      <formula>$D$1&lt;P4</formula>
    </cfRule>
    <cfRule type="expression" dxfId="6614" priority="792">
      <formula>$D$1&gt;P4</formula>
    </cfRule>
  </conditionalFormatting>
  <conditionalFormatting sqref="P4">
    <cfRule type="expression" dxfId="6613" priority="793">
      <formula>$D$1&lt;P4</formula>
    </cfRule>
    <cfRule type="expression" dxfId="6612" priority="794">
      <formula>$D$1&gt;P4</formula>
    </cfRule>
  </conditionalFormatting>
  <conditionalFormatting sqref="P4">
    <cfRule type="expression" dxfId="6611" priority="795">
      <formula>$D$1&lt;P4</formula>
    </cfRule>
    <cfRule type="expression" dxfId="6610" priority="796">
      <formula>$D$1&gt;P4</formula>
    </cfRule>
  </conditionalFormatting>
  <conditionalFormatting sqref="P4">
    <cfRule type="expression" dxfId="6609" priority="797">
      <formula>$D$1&lt;P4</formula>
    </cfRule>
    <cfRule type="expression" dxfId="6608" priority="798">
      <formula>$D$1&gt;P4</formula>
    </cfRule>
  </conditionalFormatting>
  <conditionalFormatting sqref="P4">
    <cfRule type="expression" dxfId="6607" priority="799">
      <formula>$D$1&lt;P4</formula>
    </cfRule>
    <cfRule type="expression" dxfId="6606" priority="800">
      <formula>$D$1&gt;P4</formula>
    </cfRule>
  </conditionalFormatting>
  <conditionalFormatting sqref="P4">
    <cfRule type="expression" dxfId="6605" priority="801">
      <formula>$D$1&lt;P4</formula>
    </cfRule>
    <cfRule type="expression" priority="802">
      <formula>$D$1&gt;P4</formula>
    </cfRule>
  </conditionalFormatting>
  <conditionalFormatting sqref="P4">
    <cfRule type="expression" priority="803">
      <formula>$D$1&lt;P4</formula>
    </cfRule>
    <cfRule type="expression" priority="804">
      <formula>$D$1&gt;P4</formula>
    </cfRule>
  </conditionalFormatting>
  <conditionalFormatting sqref="P4">
    <cfRule type="expression" dxfId="6604" priority="805">
      <formula>$D$1&lt;P4</formula>
    </cfRule>
    <cfRule type="expression" dxfId="6603" priority="806">
      <formula>$D$1&gt;P4</formula>
    </cfRule>
  </conditionalFormatting>
  <conditionalFormatting sqref="P4">
    <cfRule type="expression" dxfId="6602" priority="807">
      <formula>$D$1&lt;P4</formula>
    </cfRule>
    <cfRule type="expression" dxfId="6601" priority="808">
      <formula>$D$1&gt;P4</formula>
    </cfRule>
  </conditionalFormatting>
  <conditionalFormatting sqref="P4">
    <cfRule type="expression" dxfId="6600" priority="809">
      <formula>$D$1&lt;P4</formula>
    </cfRule>
    <cfRule type="expression" dxfId="6599" priority="810">
      <formula>$D$1&gt;P4</formula>
    </cfRule>
  </conditionalFormatting>
  <conditionalFormatting sqref="P4">
    <cfRule type="expression" dxfId="6598" priority="811">
      <formula>$D$1&lt;P4</formula>
    </cfRule>
    <cfRule type="expression" dxfId="6597" priority="812">
      <formula>$D$1&gt;P4</formula>
    </cfRule>
  </conditionalFormatting>
  <conditionalFormatting sqref="P4">
    <cfRule type="expression" dxfId="6596" priority="813">
      <formula>$D$1&lt;P4</formula>
    </cfRule>
    <cfRule type="expression" dxfId="6595" priority="814">
      <formula>$D$1&gt;P4</formula>
    </cfRule>
  </conditionalFormatting>
  <conditionalFormatting sqref="P5">
    <cfRule type="cellIs" dxfId="6594" priority="815" operator="equal">
      <formula>5</formula>
    </cfRule>
    <cfRule type="cellIs" dxfId="6593" priority="816" operator="equal">
      <formula>4</formula>
    </cfRule>
    <cfRule type="cellIs" priority="817" operator="equal">
      <formula>3</formula>
    </cfRule>
  </conditionalFormatting>
  <conditionalFormatting sqref="P5">
    <cfRule type="cellIs" priority="818" operator="equal">
      <formula>5</formula>
    </cfRule>
    <cfRule type="cellIs" priority="819" operator="equal">
      <formula>4</formula>
    </cfRule>
    <cfRule type="cellIs" dxfId="6592" priority="820" operator="equal">
      <formula>3</formula>
    </cfRule>
  </conditionalFormatting>
  <conditionalFormatting sqref="P5">
    <cfRule type="cellIs" dxfId="6591" priority="821" operator="equal">
      <formula>5</formula>
    </cfRule>
    <cfRule type="cellIs" dxfId="6590" priority="822" operator="equal">
      <formula>4</formula>
    </cfRule>
    <cfRule type="cellIs" dxfId="6589" priority="823" operator="equal">
      <formula>3</formula>
    </cfRule>
  </conditionalFormatting>
  <conditionalFormatting sqref="P5">
    <cfRule type="cellIs" priority="824" operator="equal">
      <formula>5</formula>
    </cfRule>
    <cfRule type="cellIs" priority="825" operator="equal">
      <formula>4</formula>
    </cfRule>
    <cfRule type="cellIs" priority="826" operator="equal">
      <formula>3</formula>
    </cfRule>
  </conditionalFormatting>
  <conditionalFormatting sqref="P5">
    <cfRule type="cellIs" dxfId="6588" priority="827" operator="equal">
      <formula>5</formula>
    </cfRule>
    <cfRule type="cellIs" dxfId="6587" priority="828" operator="equal">
      <formula>4</formula>
    </cfRule>
    <cfRule type="cellIs" dxfId="6586" priority="829" operator="equal">
      <formula>3</formula>
    </cfRule>
  </conditionalFormatting>
  <conditionalFormatting sqref="P5">
    <cfRule type="cellIs" dxfId="6585" priority="830" operator="equal">
      <formula>5</formula>
    </cfRule>
    <cfRule type="cellIs" dxfId="6584" priority="831" operator="equal">
      <formula>4</formula>
    </cfRule>
    <cfRule type="cellIs" dxfId="6583" priority="832" operator="equal">
      <formula>3</formula>
    </cfRule>
  </conditionalFormatting>
  <conditionalFormatting sqref="P5">
    <cfRule type="cellIs" dxfId="6582" priority="833" operator="equal">
      <formula>5</formula>
    </cfRule>
    <cfRule type="cellIs" dxfId="6581" priority="834" operator="equal">
      <formula>4</formula>
    </cfRule>
    <cfRule type="cellIs" dxfId="6580" priority="835" operator="equal">
      <formula>3</formula>
    </cfRule>
  </conditionalFormatting>
  <pageMargins left="0.7" right="0.7" top="0.75" bottom="0.75" header="0.51180555555555496" footer="0.51180555555555496"/>
  <pageSetup paperSize="9" scale="68" firstPageNumber="0" orientation="portrait" horizontalDpi="300" verticalDpi="300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AMK48"/>
  <sheetViews>
    <sheetView view="pageBreakPreview" zoomScale="65" zoomScaleNormal="100" zoomScalePageLayoutView="65" workbookViewId="0">
      <pane ySplit="5" topLeftCell="A6" activePane="bottomLeft" state="frozen"/>
      <selection pane="bottomLeft" activeCell="D28" sqref="D2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5.6640625" style="15" customWidth="1"/>
    <col min="5" max="5" width="5.5546875" style="15" customWidth="1"/>
    <col min="6" max="6" width="7" hidden="1" customWidth="1"/>
    <col min="7" max="9" width="7" customWidth="1"/>
    <col min="10" max="10" width="7" hidden="1" customWidth="1"/>
    <col min="11" max="11" width="7.109375" customWidth="1"/>
    <col min="12" max="12" width="7.109375" hidden="1" customWidth="1"/>
    <col min="13" max="15" width="7.109375" customWidth="1"/>
    <col min="16" max="17" width="7.109375" hidden="1" customWidth="1"/>
    <col min="18" max="19" width="6.44140625" hidden="1" customWidth="1"/>
    <col min="20" max="21" width="5.88671875" hidden="1" customWidth="1"/>
    <col min="22" max="22" width="5.8867187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57" width="2.33203125" hidden="1" customWidth="1"/>
    <col min="58" max="66" width="2.33203125" customWidth="1"/>
    <col min="67" max="67" width="4.109375" customWidth="1"/>
    <col min="68" max="68" width="9.88671875" style="16" customWidth="1"/>
    <col min="69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01" t="s">
        <v>790</v>
      </c>
      <c r="G2" s="1" t="s">
        <v>425</v>
      </c>
      <c r="H2" s="1"/>
      <c r="I2" s="1"/>
      <c r="J2" s="1"/>
      <c r="K2" s="1"/>
      <c r="L2" s="1"/>
      <c r="M2" s="500" t="s">
        <v>2</v>
      </c>
      <c r="N2" s="500"/>
      <c r="O2" s="500"/>
      <c r="P2" s="363"/>
      <c r="Q2" s="303"/>
      <c r="R2" s="311"/>
      <c r="S2" s="311"/>
      <c r="T2" s="340" t="s">
        <v>268</v>
      </c>
      <c r="U2" s="340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2432</v>
      </c>
      <c r="B3" s="13"/>
      <c r="C3" s="13"/>
      <c r="D3" s="39" t="s">
        <v>3</v>
      </c>
      <c r="E3" s="40"/>
      <c r="F3" s="204"/>
      <c r="G3" s="204">
        <v>43227</v>
      </c>
      <c r="H3" s="204">
        <v>43231</v>
      </c>
      <c r="I3" s="204">
        <v>43232</v>
      </c>
      <c r="J3" s="204"/>
      <c r="K3" s="204">
        <v>43235</v>
      </c>
      <c r="L3" s="204"/>
      <c r="M3" s="204">
        <v>43241</v>
      </c>
      <c r="N3" s="204">
        <v>43242</v>
      </c>
      <c r="O3" s="204">
        <v>43246</v>
      </c>
      <c r="P3" s="204"/>
      <c r="Q3" s="222"/>
      <c r="R3" s="222"/>
      <c r="S3" s="222"/>
      <c r="T3" s="204"/>
      <c r="U3" s="204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2" t="s">
        <v>452</v>
      </c>
      <c r="J4" s="53"/>
      <c r="K4" s="53" t="s">
        <v>793</v>
      </c>
      <c r="L4" s="53"/>
      <c r="M4" s="55" t="s">
        <v>795</v>
      </c>
      <c r="N4" s="55" t="s">
        <v>794</v>
      </c>
      <c r="O4" s="52" t="s">
        <v>796</v>
      </c>
      <c r="P4" s="53"/>
      <c r="Q4" s="333"/>
      <c r="R4" s="53"/>
      <c r="S4" s="53"/>
      <c r="T4" s="232"/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799</v>
      </c>
      <c r="J5" s="65"/>
      <c r="K5" s="63" t="s">
        <v>777</v>
      </c>
      <c r="L5" s="63"/>
      <c r="M5" s="64" t="s">
        <v>800</v>
      </c>
      <c r="N5" s="64" t="s">
        <v>28</v>
      </c>
      <c r="O5" s="360" t="s">
        <v>801</v>
      </c>
      <c r="P5" s="63"/>
      <c r="Q5" s="63"/>
      <c r="R5" s="64"/>
      <c r="S5" s="63"/>
      <c r="T5" s="63"/>
      <c r="U5" s="63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8" customHeight="1" x14ac:dyDescent="0.3">
      <c r="A6" s="80">
        <v>1</v>
      </c>
      <c r="B6" s="81" t="s">
        <v>36</v>
      </c>
      <c r="C6" s="343" t="s">
        <v>52</v>
      </c>
      <c r="D6" s="337" t="s">
        <v>826</v>
      </c>
      <c r="E6" s="84">
        <v>2432</v>
      </c>
      <c r="F6" s="85"/>
      <c r="G6" s="85">
        <v>4</v>
      </c>
      <c r="H6" s="85">
        <v>5</v>
      </c>
      <c r="I6" s="85">
        <v>5</v>
      </c>
      <c r="J6" s="85"/>
      <c r="K6" s="85">
        <v>4</v>
      </c>
      <c r="L6" s="85"/>
      <c r="M6" s="85">
        <v>4</v>
      </c>
      <c r="N6" s="85">
        <v>5</v>
      </c>
      <c r="O6" s="85">
        <v>4</v>
      </c>
      <c r="P6" s="85"/>
      <c r="Q6" s="85"/>
      <c r="R6" s="85"/>
      <c r="S6" s="85"/>
      <c r="T6" s="85"/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4</v>
      </c>
      <c r="AB6" s="98">
        <f t="shared" ref="AB6:AB37" si="6">COUNTIF(AG6:AV6,AB$5)</f>
        <v>3</v>
      </c>
      <c r="AC6" s="98">
        <f t="shared" ref="AC6:AC38" si="7">SUM(X6:AB6)</f>
        <v>7</v>
      </c>
      <c r="AD6" s="246">
        <f t="shared" ref="AD6:AD39" si="8">IF(ISERROR(((X6+Y6)*2+Z6*3+AA6*4+AB6*5)/SUM(X6,Y6:AB6)),"",((X6+Y6)*2+Z6*3+AA6*4+AB6*5)/SUM(X6,Y6:AB6))</f>
        <v>4.4285714285714288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>
        <f t="shared" ref="AH6:AH37" si="11">IF(ISERROR(VALUE(LEFT(G6))),LEFT(G6),VALUE(LEFT(G6)))</f>
        <v>4</v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5</v>
      </c>
      <c r="AK6" s="247" t="str">
        <f t="shared" ref="AK6:AK37" si="14">IF(ISERROR(VALUE(LEFT(J6))),LEFT(J6),VALUE(LEFT(J6)))</f>
        <v/>
      </c>
      <c r="AL6" s="247">
        <f t="shared" ref="AL6:AL37" si="15">IF(ISERROR(VALUE(LEFT(K6))),LEFT(K6),VALUE(LEFT(K6)))</f>
        <v>4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4</v>
      </c>
      <c r="AO6" s="247">
        <f t="shared" ref="AO6:AO37" si="18">IF(ISERROR(VALUE(LEFT(N6))),LEFT(N6),VALUE(LEFT(N6)))</f>
        <v>5</v>
      </c>
      <c r="AP6" s="247">
        <f t="shared" ref="AP6:AP37" si="19">IF(ISERROR(VALUE(LEFT(O6))),LEFT(O6),VALUE(LEFT(O6)))</f>
        <v>4</v>
      </c>
      <c r="AQ6" s="247" t="str">
        <f t="shared" ref="AQ6:AQ37" si="20">IF(ISERROR(VALUE(LEFT(P6))),LEFT(P6),VALUE(LEFT(P6)))</f>
        <v/>
      </c>
      <c r="AR6" s="247" t="str">
        <f t="shared" ref="AR6:AR37" si="21">IF(ISERROR(VALUE(LEFT(Q6))),LEFT(Q6),VALUE(LEFT(Q6)))</f>
        <v/>
      </c>
      <c r="AS6" s="247" t="str">
        <f t="shared" ref="AS6:AS37" si="22">IF(ISERROR(VALUE(LEFT(R6))),LEFT(R6),VALUE(LEFT(R6)))</f>
        <v/>
      </c>
      <c r="AT6" s="247" t="str">
        <f t="shared" ref="AT6:AT37" si="23">IF(ISERROR(VALUE(LEFT(S6))),LEFT(S6),VALUE(LEFT(S6)))</f>
        <v/>
      </c>
      <c r="AU6" s="247" t="str">
        <f t="shared" ref="AU6:AU37" si="24">IF(ISERROR(VALUE(LEFT(T6))),LEFT(T6),VALUE(LEFT(T6)))</f>
        <v/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0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8" customHeight="1" x14ac:dyDescent="0.3">
      <c r="A7" s="80">
        <v>2</v>
      </c>
      <c r="B7" s="81" t="s">
        <v>36</v>
      </c>
      <c r="C7" s="343" t="s">
        <v>353</v>
      </c>
      <c r="D7" s="337" t="s">
        <v>827</v>
      </c>
      <c r="E7" s="84">
        <v>2432</v>
      </c>
      <c r="F7" s="85"/>
      <c r="G7" s="85">
        <v>5</v>
      </c>
      <c r="H7" s="85">
        <v>5</v>
      </c>
      <c r="I7" s="85">
        <v>5</v>
      </c>
      <c r="J7" s="85"/>
      <c r="K7" s="85">
        <v>5</v>
      </c>
      <c r="L7" s="85"/>
      <c r="M7" s="85">
        <v>5</v>
      </c>
      <c r="N7" s="85">
        <v>5</v>
      </c>
      <c r="O7" s="85">
        <v>5</v>
      </c>
      <c r="P7" s="85"/>
      <c r="Q7" s="85"/>
      <c r="R7" s="85"/>
      <c r="S7" s="85"/>
      <c r="T7" s="85"/>
      <c r="U7" s="85"/>
      <c r="V7" s="245">
        <f t="shared" si="0"/>
        <v>5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0</v>
      </c>
      <c r="AB7" s="98">
        <f t="shared" si="6"/>
        <v>7</v>
      </c>
      <c r="AC7" s="98">
        <f t="shared" si="7"/>
        <v>7</v>
      </c>
      <c r="AD7" s="246">
        <f t="shared" si="8"/>
        <v>5</v>
      </c>
      <c r="AE7" s="99">
        <f t="shared" si="9"/>
        <v>0</v>
      </c>
      <c r="AG7" s="247" t="str">
        <f t="shared" si="10"/>
        <v/>
      </c>
      <c r="AH7" s="247">
        <f t="shared" si="11"/>
        <v>5</v>
      </c>
      <c r="AI7" s="247">
        <f t="shared" si="12"/>
        <v>5</v>
      </c>
      <c r="AJ7" s="247">
        <f t="shared" si="13"/>
        <v>5</v>
      </c>
      <c r="AK7" s="247" t="str">
        <f t="shared" si="14"/>
        <v/>
      </c>
      <c r="AL7" s="247">
        <f t="shared" si="15"/>
        <v>5</v>
      </c>
      <c r="AM7" s="247" t="str">
        <f t="shared" si="16"/>
        <v/>
      </c>
      <c r="AN7" s="247">
        <f t="shared" si="17"/>
        <v>5</v>
      </c>
      <c r="AO7" s="247">
        <f t="shared" si="18"/>
        <v>5</v>
      </c>
      <c r="AP7" s="247">
        <f t="shared" si="19"/>
        <v>5</v>
      </c>
      <c r="AQ7" s="247" t="str">
        <f t="shared" si="20"/>
        <v/>
      </c>
      <c r="AR7" s="247" t="str">
        <f t="shared" si="21"/>
        <v/>
      </c>
      <c r="AS7" s="247" t="str">
        <f t="shared" si="22"/>
        <v/>
      </c>
      <c r="AT7" s="247" t="str">
        <f t="shared" si="23"/>
        <v/>
      </c>
      <c r="AU7" s="247" t="str">
        <f t="shared" si="24"/>
        <v/>
      </c>
      <c r="AV7" s="247" t="str">
        <f t="shared" si="25"/>
        <v/>
      </c>
      <c r="AW7" s="245">
        <f t="shared" si="26"/>
        <v>0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8" customHeight="1" x14ac:dyDescent="0.3">
      <c r="A8" s="80">
        <v>3</v>
      </c>
      <c r="B8" s="81" t="s">
        <v>36</v>
      </c>
      <c r="C8" s="343" t="s">
        <v>37</v>
      </c>
      <c r="D8" s="337" t="s">
        <v>828</v>
      </c>
      <c r="E8" s="84">
        <v>2432</v>
      </c>
      <c r="F8" s="85"/>
      <c r="G8" s="85">
        <v>5</v>
      </c>
      <c r="H8" s="85">
        <v>4</v>
      </c>
      <c r="I8" s="85">
        <v>5</v>
      </c>
      <c r="J8" s="85"/>
      <c r="K8" s="85">
        <v>5</v>
      </c>
      <c r="L8" s="85"/>
      <c r="M8" s="85">
        <v>4</v>
      </c>
      <c r="N8" s="85">
        <v>5</v>
      </c>
      <c r="O8" s="85">
        <v>4</v>
      </c>
      <c r="P8" s="85"/>
      <c r="Q8" s="85"/>
      <c r="R8" s="85"/>
      <c r="S8" s="85"/>
      <c r="T8" s="85"/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3</v>
      </c>
      <c r="AB8" s="98">
        <f t="shared" si="6"/>
        <v>4</v>
      </c>
      <c r="AC8" s="98">
        <f t="shared" si="7"/>
        <v>7</v>
      </c>
      <c r="AD8" s="246">
        <f t="shared" si="8"/>
        <v>4.5714285714285712</v>
      </c>
      <c r="AE8" s="99">
        <f t="shared" si="9"/>
        <v>0</v>
      </c>
      <c r="AG8" s="247" t="str">
        <f t="shared" si="10"/>
        <v/>
      </c>
      <c r="AH8" s="247">
        <f t="shared" si="11"/>
        <v>5</v>
      </c>
      <c r="AI8" s="247">
        <f t="shared" si="12"/>
        <v>4</v>
      </c>
      <c r="AJ8" s="247">
        <f t="shared" si="13"/>
        <v>5</v>
      </c>
      <c r="AK8" s="247" t="str">
        <f t="shared" si="14"/>
        <v/>
      </c>
      <c r="AL8" s="247">
        <f t="shared" si="15"/>
        <v>5</v>
      </c>
      <c r="AM8" s="247" t="str">
        <f t="shared" si="16"/>
        <v/>
      </c>
      <c r="AN8" s="247">
        <f t="shared" si="17"/>
        <v>4</v>
      </c>
      <c r="AO8" s="247">
        <f t="shared" si="18"/>
        <v>5</v>
      </c>
      <c r="AP8" s="247">
        <f t="shared" si="19"/>
        <v>4</v>
      </c>
      <c r="AQ8" s="247" t="str">
        <f t="shared" si="20"/>
        <v/>
      </c>
      <c r="AR8" s="247" t="str">
        <f t="shared" si="21"/>
        <v/>
      </c>
      <c r="AS8" s="247" t="str">
        <f t="shared" si="22"/>
        <v/>
      </c>
      <c r="AT8" s="247" t="str">
        <f t="shared" si="23"/>
        <v/>
      </c>
      <c r="AU8" s="247" t="str">
        <f t="shared" si="24"/>
        <v/>
      </c>
      <c r="AV8" s="247" t="str">
        <f t="shared" si="25"/>
        <v/>
      </c>
      <c r="AW8" s="245">
        <f t="shared" si="26"/>
        <v>0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8" customHeight="1" x14ac:dyDescent="0.3">
      <c r="A9" s="80">
        <v>4</v>
      </c>
      <c r="B9" s="81" t="s">
        <v>36</v>
      </c>
      <c r="C9" s="343" t="s">
        <v>37</v>
      </c>
      <c r="D9" s="337" t="s">
        <v>829</v>
      </c>
      <c r="E9" s="84">
        <v>2432</v>
      </c>
      <c r="F9" s="85"/>
      <c r="G9" s="85">
        <v>4</v>
      </c>
      <c r="H9" s="85">
        <v>5</v>
      </c>
      <c r="I9" s="85">
        <v>3</v>
      </c>
      <c r="J9" s="85"/>
      <c r="K9" s="85">
        <v>3</v>
      </c>
      <c r="L9" s="85"/>
      <c r="M9" s="85">
        <v>3</v>
      </c>
      <c r="N9" s="85">
        <v>5</v>
      </c>
      <c r="O9" s="85">
        <v>4</v>
      </c>
      <c r="P9" s="85"/>
      <c r="Q9" s="85"/>
      <c r="R9" s="85"/>
      <c r="S9" s="85"/>
      <c r="T9" s="85"/>
      <c r="U9" s="85"/>
      <c r="V9" s="245">
        <f t="shared" si="0"/>
        <v>3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3</v>
      </c>
      <c r="AA9" s="98">
        <f t="shared" si="5"/>
        <v>2</v>
      </c>
      <c r="AB9" s="98">
        <f t="shared" si="6"/>
        <v>2</v>
      </c>
      <c r="AC9" s="98">
        <f t="shared" si="7"/>
        <v>7</v>
      </c>
      <c r="AD9" s="246">
        <f t="shared" si="8"/>
        <v>3.8571428571428572</v>
      </c>
      <c r="AE9" s="99">
        <f t="shared" si="9"/>
        <v>0</v>
      </c>
      <c r="AG9" s="247" t="str">
        <f t="shared" si="10"/>
        <v/>
      </c>
      <c r="AH9" s="247">
        <f t="shared" si="11"/>
        <v>4</v>
      </c>
      <c r="AI9" s="247">
        <f t="shared" si="12"/>
        <v>5</v>
      </c>
      <c r="AJ9" s="247">
        <f t="shared" si="13"/>
        <v>3</v>
      </c>
      <c r="AK9" s="247" t="str">
        <f t="shared" si="14"/>
        <v/>
      </c>
      <c r="AL9" s="247">
        <f t="shared" si="15"/>
        <v>3</v>
      </c>
      <c r="AM9" s="247" t="str">
        <f t="shared" si="16"/>
        <v/>
      </c>
      <c r="AN9" s="247">
        <f t="shared" si="17"/>
        <v>3</v>
      </c>
      <c r="AO9" s="247">
        <f t="shared" si="18"/>
        <v>5</v>
      </c>
      <c r="AP9" s="247">
        <f t="shared" si="19"/>
        <v>4</v>
      </c>
      <c r="AQ9" s="247" t="str">
        <f t="shared" si="20"/>
        <v/>
      </c>
      <c r="AR9" s="247" t="str">
        <f t="shared" si="21"/>
        <v/>
      </c>
      <c r="AS9" s="247" t="str">
        <f t="shared" si="22"/>
        <v/>
      </c>
      <c r="AT9" s="247" t="str">
        <f t="shared" si="23"/>
        <v/>
      </c>
      <c r="AU9" s="247" t="str">
        <f t="shared" si="24"/>
        <v/>
      </c>
      <c r="AV9" s="247" t="str">
        <f t="shared" si="25"/>
        <v/>
      </c>
      <c r="AW9" s="245">
        <f t="shared" si="26"/>
        <v>0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8" customHeight="1" x14ac:dyDescent="0.3">
      <c r="A10" s="80">
        <v>5</v>
      </c>
      <c r="B10" s="81" t="s">
        <v>36</v>
      </c>
      <c r="C10" s="343" t="s">
        <v>37</v>
      </c>
      <c r="D10" s="337" t="s">
        <v>830</v>
      </c>
      <c r="E10" s="84">
        <v>2432</v>
      </c>
      <c r="F10" s="85"/>
      <c r="G10" s="85">
        <v>4</v>
      </c>
      <c r="H10" s="85">
        <v>3</v>
      </c>
      <c r="I10" s="85">
        <v>5</v>
      </c>
      <c r="J10" s="85"/>
      <c r="K10" s="85">
        <v>5</v>
      </c>
      <c r="L10" s="85"/>
      <c r="M10" s="85">
        <v>4</v>
      </c>
      <c r="N10" s="85">
        <v>5</v>
      </c>
      <c r="O10" s="85">
        <v>4</v>
      </c>
      <c r="P10" s="85"/>
      <c r="Q10" s="85"/>
      <c r="R10" s="85"/>
      <c r="S10" s="85"/>
      <c r="T10" s="85"/>
      <c r="U10" s="85"/>
      <c r="V10" s="245">
        <f t="shared" si="0"/>
        <v>3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1</v>
      </c>
      <c r="AA10" s="98">
        <f t="shared" si="5"/>
        <v>3</v>
      </c>
      <c r="AB10" s="98">
        <f t="shared" si="6"/>
        <v>3</v>
      </c>
      <c r="AC10" s="98">
        <f t="shared" si="7"/>
        <v>7</v>
      </c>
      <c r="AD10" s="246">
        <f t="shared" si="8"/>
        <v>4.2857142857142856</v>
      </c>
      <c r="AE10" s="99">
        <f t="shared" si="9"/>
        <v>0</v>
      </c>
      <c r="AG10" s="247" t="str">
        <f t="shared" si="10"/>
        <v/>
      </c>
      <c r="AH10" s="247">
        <f t="shared" si="11"/>
        <v>4</v>
      </c>
      <c r="AI10" s="247">
        <f t="shared" si="12"/>
        <v>3</v>
      </c>
      <c r="AJ10" s="247">
        <f t="shared" si="13"/>
        <v>5</v>
      </c>
      <c r="AK10" s="247" t="str">
        <f t="shared" si="14"/>
        <v/>
      </c>
      <c r="AL10" s="247">
        <f t="shared" si="15"/>
        <v>5</v>
      </c>
      <c r="AM10" s="247" t="str">
        <f t="shared" si="16"/>
        <v/>
      </c>
      <c r="AN10" s="247">
        <f t="shared" si="17"/>
        <v>4</v>
      </c>
      <c r="AO10" s="247">
        <f t="shared" si="18"/>
        <v>5</v>
      </c>
      <c r="AP10" s="247">
        <f t="shared" si="19"/>
        <v>4</v>
      </c>
      <c r="AQ10" s="247" t="str">
        <f t="shared" si="20"/>
        <v/>
      </c>
      <c r="AR10" s="247" t="str">
        <f t="shared" si="21"/>
        <v/>
      </c>
      <c r="AS10" s="247" t="str">
        <f t="shared" si="22"/>
        <v/>
      </c>
      <c r="AT10" s="247" t="str">
        <f t="shared" si="23"/>
        <v/>
      </c>
      <c r="AU10" s="247" t="str">
        <f t="shared" si="24"/>
        <v/>
      </c>
      <c r="AV10" s="247" t="str">
        <f t="shared" si="25"/>
        <v/>
      </c>
      <c r="AW10" s="245">
        <f t="shared" si="26"/>
        <v>0</v>
      </c>
      <c r="AX10" s="100"/>
      <c r="AY10" s="100"/>
      <c r="AZ10" s="100"/>
      <c r="BA10" s="100"/>
      <c r="BB10" s="100"/>
      <c r="BC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8" customHeight="1" x14ac:dyDescent="0.3">
      <c r="A11" s="80">
        <v>6</v>
      </c>
      <c r="B11" s="81" t="s">
        <v>36</v>
      </c>
      <c r="C11" s="343" t="s">
        <v>37</v>
      </c>
      <c r="D11" s="337" t="s">
        <v>831</v>
      </c>
      <c r="E11" s="84">
        <v>2432</v>
      </c>
      <c r="F11" s="85"/>
      <c r="G11" s="85">
        <v>5</v>
      </c>
      <c r="H11" s="85">
        <v>4</v>
      </c>
      <c r="I11" s="85">
        <v>4</v>
      </c>
      <c r="J11" s="85"/>
      <c r="K11" s="85">
        <v>5</v>
      </c>
      <c r="L11" s="85"/>
      <c r="M11" s="85">
        <v>5</v>
      </c>
      <c r="N11" s="85">
        <v>5</v>
      </c>
      <c r="O11" s="85">
        <v>4</v>
      </c>
      <c r="P11" s="85"/>
      <c r="Q11" s="85"/>
      <c r="R11" s="85"/>
      <c r="S11" s="85"/>
      <c r="T11" s="85"/>
      <c r="U11" s="85"/>
      <c r="V11" s="245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3</v>
      </c>
      <c r="AB11" s="98">
        <f t="shared" si="6"/>
        <v>4</v>
      </c>
      <c r="AC11" s="98">
        <f t="shared" si="7"/>
        <v>7</v>
      </c>
      <c r="AD11" s="246">
        <f t="shared" si="8"/>
        <v>4.5714285714285712</v>
      </c>
      <c r="AE11" s="99">
        <f t="shared" si="9"/>
        <v>0</v>
      </c>
      <c r="AG11" s="247" t="str">
        <f t="shared" si="10"/>
        <v/>
      </c>
      <c r="AH11" s="247">
        <f t="shared" si="11"/>
        <v>5</v>
      </c>
      <c r="AI11" s="247">
        <f t="shared" si="12"/>
        <v>4</v>
      </c>
      <c r="AJ11" s="247">
        <f t="shared" si="13"/>
        <v>4</v>
      </c>
      <c r="AK11" s="247" t="str">
        <f t="shared" si="14"/>
        <v/>
      </c>
      <c r="AL11" s="247">
        <f t="shared" si="15"/>
        <v>5</v>
      </c>
      <c r="AM11" s="247" t="str">
        <f t="shared" si="16"/>
        <v/>
      </c>
      <c r="AN11" s="247">
        <f t="shared" si="17"/>
        <v>5</v>
      </c>
      <c r="AO11" s="247">
        <f t="shared" si="18"/>
        <v>5</v>
      </c>
      <c r="AP11" s="247">
        <f t="shared" si="19"/>
        <v>4</v>
      </c>
      <c r="AQ11" s="247" t="str">
        <f t="shared" si="20"/>
        <v/>
      </c>
      <c r="AR11" s="247" t="str">
        <f t="shared" si="21"/>
        <v/>
      </c>
      <c r="AS11" s="247" t="str">
        <f t="shared" si="22"/>
        <v/>
      </c>
      <c r="AT11" s="247" t="str">
        <f t="shared" si="23"/>
        <v/>
      </c>
      <c r="AU11" s="247" t="str">
        <f t="shared" si="24"/>
        <v/>
      </c>
      <c r="AV11" s="247" t="str">
        <f t="shared" si="25"/>
        <v/>
      </c>
      <c r="AW11" s="245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8" customHeight="1" x14ac:dyDescent="0.3">
      <c r="A12" s="80">
        <v>7</v>
      </c>
      <c r="B12" s="81" t="s">
        <v>36</v>
      </c>
      <c r="C12" s="343" t="s">
        <v>37</v>
      </c>
      <c r="D12" s="337" t="s">
        <v>832</v>
      </c>
      <c r="E12" s="84">
        <v>2432</v>
      </c>
      <c r="F12" s="85"/>
      <c r="G12" s="85">
        <v>5</v>
      </c>
      <c r="H12" s="85">
        <v>4</v>
      </c>
      <c r="I12" s="85">
        <v>3</v>
      </c>
      <c r="J12" s="85"/>
      <c r="K12" s="85">
        <v>4</v>
      </c>
      <c r="L12" s="85"/>
      <c r="M12" s="85">
        <v>4</v>
      </c>
      <c r="N12" s="85">
        <v>5</v>
      </c>
      <c r="O12" s="85">
        <v>4</v>
      </c>
      <c r="P12" s="85"/>
      <c r="Q12" s="85"/>
      <c r="R12" s="85"/>
      <c r="S12" s="85"/>
      <c r="T12" s="85"/>
      <c r="U12" s="85"/>
      <c r="V12" s="245">
        <f t="shared" si="0"/>
        <v>3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1</v>
      </c>
      <c r="AA12" s="98">
        <f t="shared" si="5"/>
        <v>4</v>
      </c>
      <c r="AB12" s="98">
        <f t="shared" si="6"/>
        <v>2</v>
      </c>
      <c r="AC12" s="98">
        <f t="shared" si="7"/>
        <v>7</v>
      </c>
      <c r="AD12" s="246">
        <f t="shared" si="8"/>
        <v>4.1428571428571432</v>
      </c>
      <c r="AE12" s="99">
        <f t="shared" si="9"/>
        <v>0</v>
      </c>
      <c r="AG12" s="247" t="str">
        <f t="shared" si="10"/>
        <v/>
      </c>
      <c r="AH12" s="247">
        <f t="shared" si="11"/>
        <v>5</v>
      </c>
      <c r="AI12" s="247">
        <f t="shared" si="12"/>
        <v>4</v>
      </c>
      <c r="AJ12" s="247">
        <f t="shared" si="13"/>
        <v>3</v>
      </c>
      <c r="AK12" s="247" t="str">
        <f t="shared" si="14"/>
        <v/>
      </c>
      <c r="AL12" s="247">
        <f t="shared" si="15"/>
        <v>4</v>
      </c>
      <c r="AM12" s="247" t="str">
        <f t="shared" si="16"/>
        <v/>
      </c>
      <c r="AN12" s="247">
        <f t="shared" si="17"/>
        <v>4</v>
      </c>
      <c r="AO12" s="247">
        <f t="shared" si="18"/>
        <v>5</v>
      </c>
      <c r="AP12" s="247">
        <f t="shared" si="19"/>
        <v>4</v>
      </c>
      <c r="AQ12" s="247" t="str">
        <f t="shared" si="20"/>
        <v/>
      </c>
      <c r="AR12" s="247" t="str">
        <f t="shared" si="21"/>
        <v/>
      </c>
      <c r="AS12" s="247" t="str">
        <f t="shared" si="22"/>
        <v/>
      </c>
      <c r="AT12" s="247" t="str">
        <f t="shared" si="23"/>
        <v/>
      </c>
      <c r="AU12" s="247" t="str">
        <f t="shared" si="24"/>
        <v/>
      </c>
      <c r="AV12" s="247" t="str">
        <f t="shared" si="25"/>
        <v/>
      </c>
      <c r="AW12" s="245">
        <f t="shared" si="26"/>
        <v>0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8" customHeight="1" x14ac:dyDescent="0.3">
      <c r="A13" s="80">
        <v>8</v>
      </c>
      <c r="B13" s="81" t="s">
        <v>36</v>
      </c>
      <c r="C13" s="343" t="s">
        <v>37</v>
      </c>
      <c r="D13" s="337" t="s">
        <v>833</v>
      </c>
      <c r="E13" s="84">
        <v>2432</v>
      </c>
      <c r="F13" s="85"/>
      <c r="G13" s="85">
        <v>5</v>
      </c>
      <c r="H13" s="85">
        <v>5</v>
      </c>
      <c r="I13" s="85">
        <v>4</v>
      </c>
      <c r="J13" s="85"/>
      <c r="K13" s="85">
        <v>5</v>
      </c>
      <c r="L13" s="85"/>
      <c r="M13" s="85">
        <v>5</v>
      </c>
      <c r="N13" s="85">
        <v>5</v>
      </c>
      <c r="O13" s="85">
        <v>4</v>
      </c>
      <c r="P13" s="85"/>
      <c r="Q13" s="85"/>
      <c r="R13" s="85"/>
      <c r="S13" s="85"/>
      <c r="T13" s="85"/>
      <c r="U13" s="85"/>
      <c r="V13" s="245">
        <f t="shared" si="0"/>
        <v>4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0</v>
      </c>
      <c r="AA13" s="98">
        <f t="shared" si="5"/>
        <v>2</v>
      </c>
      <c r="AB13" s="98">
        <f t="shared" si="6"/>
        <v>5</v>
      </c>
      <c r="AC13" s="98">
        <f t="shared" si="7"/>
        <v>7</v>
      </c>
      <c r="AD13" s="246">
        <f t="shared" si="8"/>
        <v>4.7142857142857144</v>
      </c>
      <c r="AE13" s="99">
        <f t="shared" si="9"/>
        <v>0</v>
      </c>
      <c r="AG13" s="247" t="str">
        <f t="shared" si="10"/>
        <v/>
      </c>
      <c r="AH13" s="247">
        <f t="shared" si="11"/>
        <v>5</v>
      </c>
      <c r="AI13" s="247">
        <f t="shared" si="12"/>
        <v>5</v>
      </c>
      <c r="AJ13" s="247">
        <f t="shared" si="13"/>
        <v>4</v>
      </c>
      <c r="AK13" s="247" t="str">
        <f t="shared" si="14"/>
        <v/>
      </c>
      <c r="AL13" s="247">
        <f t="shared" si="15"/>
        <v>5</v>
      </c>
      <c r="AM13" s="247" t="str">
        <f t="shared" si="16"/>
        <v/>
      </c>
      <c r="AN13" s="247">
        <f t="shared" si="17"/>
        <v>5</v>
      </c>
      <c r="AO13" s="247">
        <f t="shared" si="18"/>
        <v>5</v>
      </c>
      <c r="AP13" s="247">
        <f t="shared" si="19"/>
        <v>4</v>
      </c>
      <c r="AQ13" s="247" t="str">
        <f t="shared" si="20"/>
        <v/>
      </c>
      <c r="AR13" s="247" t="str">
        <f t="shared" si="21"/>
        <v/>
      </c>
      <c r="AS13" s="247" t="str">
        <f t="shared" si="22"/>
        <v/>
      </c>
      <c r="AT13" s="247" t="str">
        <f t="shared" si="23"/>
        <v/>
      </c>
      <c r="AU13" s="247" t="str">
        <f t="shared" si="24"/>
        <v/>
      </c>
      <c r="AV13" s="247" t="str">
        <f t="shared" si="25"/>
        <v/>
      </c>
      <c r="AW13" s="245">
        <f t="shared" si="26"/>
        <v>0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8" customHeight="1" x14ac:dyDescent="0.3">
      <c r="A14" s="80">
        <v>9</v>
      </c>
      <c r="B14" s="248"/>
      <c r="C14" s="343" t="s">
        <v>37</v>
      </c>
      <c r="D14" s="337" t="s">
        <v>834</v>
      </c>
      <c r="E14" s="84">
        <v>2432</v>
      </c>
      <c r="F14" s="85"/>
      <c r="G14" s="85">
        <v>5</v>
      </c>
      <c r="H14" s="85">
        <v>4</v>
      </c>
      <c r="I14" s="85">
        <v>3</v>
      </c>
      <c r="J14" s="85"/>
      <c r="K14" s="85">
        <v>5</v>
      </c>
      <c r="L14" s="85"/>
      <c r="M14" s="85">
        <v>3</v>
      </c>
      <c r="N14" s="85">
        <v>5</v>
      </c>
      <c r="O14" s="85">
        <v>3</v>
      </c>
      <c r="P14" s="85"/>
      <c r="Q14" s="85"/>
      <c r="R14" s="102"/>
      <c r="S14" s="85"/>
      <c r="T14" s="85"/>
      <c r="U14" s="85"/>
      <c r="V14" s="124">
        <f t="shared" si="0"/>
        <v>3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3</v>
      </c>
      <c r="AA14" s="254">
        <f t="shared" si="5"/>
        <v>1</v>
      </c>
      <c r="AB14" s="254">
        <f t="shared" si="6"/>
        <v>3</v>
      </c>
      <c r="AC14" s="254">
        <f t="shared" si="7"/>
        <v>7</v>
      </c>
      <c r="AD14" s="255">
        <f t="shared" si="8"/>
        <v>4</v>
      </c>
      <c r="AE14" s="293">
        <f t="shared" si="9"/>
        <v>0</v>
      </c>
      <c r="AF14" s="15"/>
      <c r="AG14" s="247" t="str">
        <f t="shared" si="10"/>
        <v/>
      </c>
      <c r="AH14" s="247">
        <f t="shared" si="11"/>
        <v>5</v>
      </c>
      <c r="AI14" s="247">
        <f t="shared" si="12"/>
        <v>4</v>
      </c>
      <c r="AJ14" s="247">
        <f t="shared" si="13"/>
        <v>3</v>
      </c>
      <c r="AK14" s="247" t="str">
        <f t="shared" si="14"/>
        <v/>
      </c>
      <c r="AL14" s="247">
        <f t="shared" si="15"/>
        <v>5</v>
      </c>
      <c r="AM14" s="247" t="str">
        <f t="shared" si="16"/>
        <v/>
      </c>
      <c r="AN14" s="247">
        <f t="shared" si="17"/>
        <v>3</v>
      </c>
      <c r="AO14" s="247">
        <f t="shared" si="18"/>
        <v>5</v>
      </c>
      <c r="AP14" s="247">
        <f t="shared" si="19"/>
        <v>3</v>
      </c>
      <c r="AQ14" s="247" t="str">
        <f t="shared" si="20"/>
        <v/>
      </c>
      <c r="AR14" s="247" t="str">
        <f t="shared" si="21"/>
        <v/>
      </c>
      <c r="AS14" s="247" t="str">
        <f t="shared" si="22"/>
        <v/>
      </c>
      <c r="AT14" s="247" t="str">
        <f t="shared" si="23"/>
        <v/>
      </c>
      <c r="AU14" s="247" t="str">
        <f t="shared" si="24"/>
        <v/>
      </c>
      <c r="AV14" s="247" t="str">
        <f t="shared" si="25"/>
        <v/>
      </c>
      <c r="AW14" s="245">
        <f t="shared" si="26"/>
        <v>0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8" customHeight="1" x14ac:dyDescent="0.3">
      <c r="A15" s="80">
        <v>10</v>
      </c>
      <c r="B15" s="248"/>
      <c r="C15" s="343" t="s">
        <v>37</v>
      </c>
      <c r="D15" s="337" t="s">
        <v>835</v>
      </c>
      <c r="E15" s="84">
        <v>2432</v>
      </c>
      <c r="F15" s="85"/>
      <c r="G15" s="85">
        <v>4</v>
      </c>
      <c r="H15" s="85">
        <v>4</v>
      </c>
      <c r="I15" s="85">
        <v>3</v>
      </c>
      <c r="J15" s="85"/>
      <c r="K15" s="85">
        <v>5</v>
      </c>
      <c r="L15" s="85"/>
      <c r="M15" s="85">
        <v>4</v>
      </c>
      <c r="N15" s="85">
        <v>5</v>
      </c>
      <c r="O15" s="85">
        <v>4</v>
      </c>
      <c r="P15" s="85"/>
      <c r="Q15" s="85"/>
      <c r="R15" s="102"/>
      <c r="S15" s="85"/>
      <c r="T15" s="85"/>
      <c r="U15" s="85"/>
      <c r="V15" s="124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1</v>
      </c>
      <c r="AA15" s="254">
        <f t="shared" si="5"/>
        <v>4</v>
      </c>
      <c r="AB15" s="254">
        <f t="shared" si="6"/>
        <v>2</v>
      </c>
      <c r="AC15" s="254">
        <f t="shared" si="7"/>
        <v>7</v>
      </c>
      <c r="AD15" s="255">
        <f t="shared" si="8"/>
        <v>4.1428571428571432</v>
      </c>
      <c r="AE15" s="293">
        <f t="shared" si="9"/>
        <v>0</v>
      </c>
      <c r="AF15" s="15"/>
      <c r="AG15" s="247" t="str">
        <f t="shared" si="10"/>
        <v/>
      </c>
      <c r="AH15" s="247">
        <f t="shared" si="11"/>
        <v>4</v>
      </c>
      <c r="AI15" s="247">
        <f t="shared" si="12"/>
        <v>4</v>
      </c>
      <c r="AJ15" s="247">
        <f t="shared" si="13"/>
        <v>3</v>
      </c>
      <c r="AK15" s="247" t="str">
        <f t="shared" si="14"/>
        <v/>
      </c>
      <c r="AL15" s="247">
        <f t="shared" si="15"/>
        <v>5</v>
      </c>
      <c r="AM15" s="247" t="str">
        <f t="shared" si="16"/>
        <v/>
      </c>
      <c r="AN15" s="247">
        <f t="shared" si="17"/>
        <v>4</v>
      </c>
      <c r="AO15" s="247">
        <f t="shared" si="18"/>
        <v>5</v>
      </c>
      <c r="AP15" s="247">
        <f t="shared" si="19"/>
        <v>4</v>
      </c>
      <c r="AQ15" s="247" t="str">
        <f t="shared" si="20"/>
        <v/>
      </c>
      <c r="AR15" s="247" t="str">
        <f t="shared" si="21"/>
        <v/>
      </c>
      <c r="AS15" s="247" t="str">
        <f t="shared" si="22"/>
        <v/>
      </c>
      <c r="AT15" s="247" t="str">
        <f t="shared" si="23"/>
        <v/>
      </c>
      <c r="AU15" s="247" t="str">
        <f t="shared" si="24"/>
        <v/>
      </c>
      <c r="AV15" s="247" t="str">
        <f t="shared" si="25"/>
        <v/>
      </c>
      <c r="AW15" s="245">
        <f t="shared" si="26"/>
        <v>0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8" customHeight="1" x14ac:dyDescent="0.3">
      <c r="A16" s="80">
        <v>11</v>
      </c>
      <c r="B16" s="248"/>
      <c r="C16" s="343" t="s">
        <v>37</v>
      </c>
      <c r="D16" s="337" t="s">
        <v>836</v>
      </c>
      <c r="E16" s="84">
        <v>2432</v>
      </c>
      <c r="F16" s="85"/>
      <c r="G16" s="85">
        <v>5</v>
      </c>
      <c r="H16" s="85">
        <v>5</v>
      </c>
      <c r="I16" s="85">
        <v>5</v>
      </c>
      <c r="J16" s="85"/>
      <c r="K16" s="85">
        <v>5</v>
      </c>
      <c r="L16" s="85"/>
      <c r="M16" s="85">
        <v>5</v>
      </c>
      <c r="N16" s="85">
        <v>5</v>
      </c>
      <c r="O16" s="85">
        <v>4</v>
      </c>
      <c r="P16" s="85"/>
      <c r="Q16" s="85"/>
      <c r="R16" s="102"/>
      <c r="S16" s="85"/>
      <c r="T16" s="85"/>
      <c r="U16" s="85"/>
      <c r="V16" s="124">
        <f t="shared" si="0"/>
        <v>4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0</v>
      </c>
      <c r="AA16" s="254">
        <f t="shared" si="5"/>
        <v>1</v>
      </c>
      <c r="AB16" s="254">
        <f t="shared" si="6"/>
        <v>6</v>
      </c>
      <c r="AC16" s="254">
        <f t="shared" si="7"/>
        <v>7</v>
      </c>
      <c r="AD16" s="255">
        <f t="shared" si="8"/>
        <v>4.8571428571428568</v>
      </c>
      <c r="AE16" s="293">
        <f t="shared" si="9"/>
        <v>0</v>
      </c>
      <c r="AF16" s="15"/>
      <c r="AG16" s="247" t="str">
        <f t="shared" si="10"/>
        <v/>
      </c>
      <c r="AH16" s="247">
        <f t="shared" si="11"/>
        <v>5</v>
      </c>
      <c r="AI16" s="247">
        <f t="shared" si="12"/>
        <v>5</v>
      </c>
      <c r="AJ16" s="247">
        <f t="shared" si="13"/>
        <v>5</v>
      </c>
      <c r="AK16" s="247" t="str">
        <f t="shared" si="14"/>
        <v/>
      </c>
      <c r="AL16" s="247">
        <f t="shared" si="15"/>
        <v>5</v>
      </c>
      <c r="AM16" s="247" t="str">
        <f t="shared" si="16"/>
        <v/>
      </c>
      <c r="AN16" s="247">
        <f t="shared" si="17"/>
        <v>5</v>
      </c>
      <c r="AO16" s="247">
        <f t="shared" si="18"/>
        <v>5</v>
      </c>
      <c r="AP16" s="247">
        <f t="shared" si="19"/>
        <v>4</v>
      </c>
      <c r="AQ16" s="247" t="str">
        <f t="shared" si="20"/>
        <v/>
      </c>
      <c r="AR16" s="247" t="str">
        <f t="shared" si="21"/>
        <v/>
      </c>
      <c r="AS16" s="247" t="str">
        <f t="shared" si="22"/>
        <v/>
      </c>
      <c r="AT16" s="247" t="str">
        <f t="shared" si="23"/>
        <v/>
      </c>
      <c r="AU16" s="247" t="str">
        <f t="shared" si="24"/>
        <v/>
      </c>
      <c r="AV16" s="247" t="str">
        <f t="shared" si="25"/>
        <v/>
      </c>
      <c r="AW16" s="245">
        <f t="shared" si="26"/>
        <v>0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8" customHeight="1" x14ac:dyDescent="0.3">
      <c r="A17" s="80">
        <v>12</v>
      </c>
      <c r="B17" s="251"/>
      <c r="C17" s="343" t="s">
        <v>37</v>
      </c>
      <c r="D17" s="337" t="s">
        <v>837</v>
      </c>
      <c r="E17" s="84">
        <v>2432</v>
      </c>
      <c r="F17" s="85"/>
      <c r="G17" s="85">
        <v>5</v>
      </c>
      <c r="H17" s="85">
        <v>5</v>
      </c>
      <c r="I17" s="85">
        <v>5</v>
      </c>
      <c r="J17" s="85"/>
      <c r="K17" s="85">
        <v>5</v>
      </c>
      <c r="L17" s="85"/>
      <c r="M17" s="85">
        <v>4</v>
      </c>
      <c r="N17" s="85">
        <v>5</v>
      </c>
      <c r="O17" s="85">
        <v>5</v>
      </c>
      <c r="P17" s="85"/>
      <c r="Q17" s="85"/>
      <c r="R17" s="102"/>
      <c r="S17" s="85"/>
      <c r="T17" s="85"/>
      <c r="U17" s="85"/>
      <c r="V17" s="124">
        <f t="shared" si="0"/>
        <v>4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0</v>
      </c>
      <c r="AA17" s="254">
        <f t="shared" si="5"/>
        <v>1</v>
      </c>
      <c r="AB17" s="254">
        <f t="shared" si="6"/>
        <v>6</v>
      </c>
      <c r="AC17" s="254">
        <f t="shared" si="7"/>
        <v>7</v>
      </c>
      <c r="AD17" s="255">
        <f t="shared" si="8"/>
        <v>4.8571428571428568</v>
      </c>
      <c r="AE17" s="293">
        <f t="shared" si="9"/>
        <v>0</v>
      </c>
      <c r="AF17" s="15"/>
      <c r="AG17" s="247" t="str">
        <f t="shared" si="10"/>
        <v/>
      </c>
      <c r="AH17" s="247">
        <f t="shared" si="11"/>
        <v>5</v>
      </c>
      <c r="AI17" s="247">
        <f t="shared" si="12"/>
        <v>5</v>
      </c>
      <c r="AJ17" s="247">
        <f t="shared" si="13"/>
        <v>5</v>
      </c>
      <c r="AK17" s="247" t="str">
        <f t="shared" si="14"/>
        <v/>
      </c>
      <c r="AL17" s="247">
        <f t="shared" si="15"/>
        <v>5</v>
      </c>
      <c r="AM17" s="247" t="str">
        <f t="shared" si="16"/>
        <v/>
      </c>
      <c r="AN17" s="247">
        <f t="shared" si="17"/>
        <v>4</v>
      </c>
      <c r="AO17" s="247">
        <f t="shared" si="18"/>
        <v>5</v>
      </c>
      <c r="AP17" s="247">
        <f t="shared" si="19"/>
        <v>5</v>
      </c>
      <c r="AQ17" s="247" t="str">
        <f t="shared" si="20"/>
        <v/>
      </c>
      <c r="AR17" s="247" t="str">
        <f t="shared" si="21"/>
        <v/>
      </c>
      <c r="AS17" s="247" t="str">
        <f t="shared" si="22"/>
        <v/>
      </c>
      <c r="AT17" s="247" t="str">
        <f t="shared" si="23"/>
        <v/>
      </c>
      <c r="AU17" s="247" t="str">
        <f t="shared" si="24"/>
        <v/>
      </c>
      <c r="AV17" s="247" t="str">
        <f t="shared" si="25"/>
        <v/>
      </c>
      <c r="AW17" s="245">
        <f t="shared" si="26"/>
        <v>0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8" customHeight="1" x14ac:dyDescent="0.3">
      <c r="A18" s="80">
        <v>13</v>
      </c>
      <c r="B18" s="199"/>
      <c r="C18" s="343" t="s">
        <v>37</v>
      </c>
      <c r="D18" s="337" t="s">
        <v>838</v>
      </c>
      <c r="E18" s="84">
        <v>2432</v>
      </c>
      <c r="F18" s="85"/>
      <c r="G18" s="85">
        <v>5</v>
      </c>
      <c r="H18" s="85">
        <v>5</v>
      </c>
      <c r="I18" s="85">
        <v>5</v>
      </c>
      <c r="J18" s="85"/>
      <c r="K18" s="85">
        <v>5</v>
      </c>
      <c r="L18" s="85"/>
      <c r="M18" s="85" t="s">
        <v>41</v>
      </c>
      <c r="N18" s="85">
        <v>5</v>
      </c>
      <c r="O18" s="85">
        <v>4</v>
      </c>
      <c r="P18" s="85"/>
      <c r="Q18" s="85"/>
      <c r="R18" s="102"/>
      <c r="S18" s="85"/>
      <c r="T18" s="85"/>
      <c r="U18" s="85"/>
      <c r="V18" s="124">
        <f t="shared" si="0"/>
        <v>4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0</v>
      </c>
      <c r="AA18" s="254">
        <f t="shared" si="5"/>
        <v>1</v>
      </c>
      <c r="AB18" s="254">
        <f t="shared" si="6"/>
        <v>5</v>
      </c>
      <c r="AC18" s="254">
        <f t="shared" si="7"/>
        <v>6</v>
      </c>
      <c r="AD18" s="255">
        <f t="shared" si="8"/>
        <v>4.833333333333333</v>
      </c>
      <c r="AE18" s="293">
        <f t="shared" si="9"/>
        <v>0</v>
      </c>
      <c r="AF18" s="15"/>
      <c r="AG18" s="247" t="str">
        <f t="shared" si="10"/>
        <v/>
      </c>
      <c r="AH18" s="247">
        <f t="shared" si="11"/>
        <v>5</v>
      </c>
      <c r="AI18" s="247">
        <f t="shared" si="12"/>
        <v>5</v>
      </c>
      <c r="AJ18" s="247">
        <f t="shared" si="13"/>
        <v>5</v>
      </c>
      <c r="AK18" s="247" t="str">
        <f t="shared" si="14"/>
        <v/>
      </c>
      <c r="AL18" s="247">
        <f t="shared" si="15"/>
        <v>5</v>
      </c>
      <c r="AM18" s="247" t="str">
        <f t="shared" si="16"/>
        <v/>
      </c>
      <c r="AN18" s="247" t="str">
        <f t="shared" si="17"/>
        <v>а</v>
      </c>
      <c r="AO18" s="247">
        <f t="shared" si="18"/>
        <v>5</v>
      </c>
      <c r="AP18" s="247">
        <f t="shared" si="19"/>
        <v>4</v>
      </c>
      <c r="AQ18" s="247" t="str">
        <f t="shared" si="20"/>
        <v/>
      </c>
      <c r="AR18" s="247" t="str">
        <f t="shared" si="21"/>
        <v/>
      </c>
      <c r="AS18" s="247" t="str">
        <f t="shared" si="22"/>
        <v/>
      </c>
      <c r="AT18" s="247" t="str">
        <f t="shared" si="23"/>
        <v/>
      </c>
      <c r="AU18" s="247" t="str">
        <f t="shared" si="24"/>
        <v/>
      </c>
      <c r="AV18" s="247" t="str">
        <f t="shared" si="25"/>
        <v/>
      </c>
      <c r="AW18" s="245">
        <f t="shared" si="26"/>
        <v>0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8" customHeight="1" x14ac:dyDescent="0.3">
      <c r="A19" s="80">
        <v>14</v>
      </c>
      <c r="B19" s="199"/>
      <c r="C19" s="343" t="s">
        <v>37</v>
      </c>
      <c r="D19" s="337" t="s">
        <v>839</v>
      </c>
      <c r="E19" s="84">
        <v>2432</v>
      </c>
      <c r="F19" s="85"/>
      <c r="G19" s="85">
        <v>5</v>
      </c>
      <c r="H19" s="85">
        <v>5</v>
      </c>
      <c r="I19" s="85">
        <v>5</v>
      </c>
      <c r="J19" s="85"/>
      <c r="K19" s="85">
        <v>4</v>
      </c>
      <c r="L19" s="85"/>
      <c r="M19" s="85">
        <v>4</v>
      </c>
      <c r="N19" s="85">
        <v>5</v>
      </c>
      <c r="O19" s="85">
        <v>4</v>
      </c>
      <c r="P19" s="85"/>
      <c r="Q19" s="85"/>
      <c r="R19" s="85"/>
      <c r="S19" s="85"/>
      <c r="T19" s="85"/>
      <c r="U19" s="85"/>
      <c r="V19" s="124">
        <f t="shared" si="0"/>
        <v>4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0</v>
      </c>
      <c r="AA19" s="254">
        <f t="shared" si="5"/>
        <v>3</v>
      </c>
      <c r="AB19" s="254">
        <f t="shared" si="6"/>
        <v>4</v>
      </c>
      <c r="AC19" s="254">
        <f t="shared" si="7"/>
        <v>7</v>
      </c>
      <c r="AD19" s="255">
        <f t="shared" si="8"/>
        <v>4.5714285714285712</v>
      </c>
      <c r="AE19" s="293">
        <f t="shared" si="9"/>
        <v>0</v>
      </c>
      <c r="AF19" s="15"/>
      <c r="AG19" s="247" t="str">
        <f t="shared" si="10"/>
        <v/>
      </c>
      <c r="AH19" s="247">
        <f t="shared" si="11"/>
        <v>5</v>
      </c>
      <c r="AI19" s="247">
        <f t="shared" si="12"/>
        <v>5</v>
      </c>
      <c r="AJ19" s="247">
        <f t="shared" si="13"/>
        <v>5</v>
      </c>
      <c r="AK19" s="247" t="str">
        <f t="shared" si="14"/>
        <v/>
      </c>
      <c r="AL19" s="247">
        <f t="shared" si="15"/>
        <v>4</v>
      </c>
      <c r="AM19" s="247" t="str">
        <f t="shared" si="16"/>
        <v/>
      </c>
      <c r="AN19" s="247">
        <f t="shared" si="17"/>
        <v>4</v>
      </c>
      <c r="AO19" s="247">
        <f t="shared" si="18"/>
        <v>5</v>
      </c>
      <c r="AP19" s="247">
        <f t="shared" si="19"/>
        <v>4</v>
      </c>
      <c r="AQ19" s="247" t="str">
        <f t="shared" si="20"/>
        <v/>
      </c>
      <c r="AR19" s="247" t="str">
        <f t="shared" si="21"/>
        <v/>
      </c>
      <c r="AS19" s="247" t="str">
        <f t="shared" si="22"/>
        <v/>
      </c>
      <c r="AT19" s="247" t="str">
        <f t="shared" si="23"/>
        <v/>
      </c>
      <c r="AU19" s="247" t="str">
        <f t="shared" si="24"/>
        <v/>
      </c>
      <c r="AV19" s="247" t="str">
        <f t="shared" si="25"/>
        <v/>
      </c>
      <c r="AW19" s="245">
        <f t="shared" si="26"/>
        <v>0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8" customHeight="1" x14ac:dyDescent="0.3">
      <c r="A20" s="80">
        <v>15</v>
      </c>
      <c r="B20" s="199"/>
      <c r="C20" s="343" t="s">
        <v>52</v>
      </c>
      <c r="D20" s="337" t="s">
        <v>840</v>
      </c>
      <c r="E20" s="84">
        <v>2432</v>
      </c>
      <c r="F20" s="85"/>
      <c r="G20" s="85">
        <v>5</v>
      </c>
      <c r="H20" s="85">
        <v>4</v>
      </c>
      <c r="I20" s="85">
        <v>4</v>
      </c>
      <c r="J20" s="85"/>
      <c r="K20" s="85">
        <v>4</v>
      </c>
      <c r="L20" s="85"/>
      <c r="M20" s="85">
        <v>5</v>
      </c>
      <c r="N20" s="85">
        <v>5</v>
      </c>
      <c r="O20" s="85">
        <v>4</v>
      </c>
      <c r="P20" s="85"/>
      <c r="Q20" s="85"/>
      <c r="R20" s="102"/>
      <c r="S20" s="85"/>
      <c r="T20" s="85"/>
      <c r="U20" s="85"/>
      <c r="V20" s="124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4</v>
      </c>
      <c r="AB20" s="254">
        <f t="shared" si="6"/>
        <v>3</v>
      </c>
      <c r="AC20" s="254">
        <f t="shared" si="7"/>
        <v>7</v>
      </c>
      <c r="AD20" s="255">
        <f t="shared" si="8"/>
        <v>4.4285714285714288</v>
      </c>
      <c r="AE20" s="293">
        <f t="shared" si="9"/>
        <v>0</v>
      </c>
      <c r="AF20" s="15"/>
      <c r="AG20" s="247" t="str">
        <f t="shared" si="10"/>
        <v/>
      </c>
      <c r="AH20" s="247">
        <f t="shared" si="11"/>
        <v>5</v>
      </c>
      <c r="AI20" s="247">
        <f t="shared" si="12"/>
        <v>4</v>
      </c>
      <c r="AJ20" s="247">
        <f t="shared" si="13"/>
        <v>4</v>
      </c>
      <c r="AK20" s="247" t="str">
        <f t="shared" si="14"/>
        <v/>
      </c>
      <c r="AL20" s="247">
        <f t="shared" si="15"/>
        <v>4</v>
      </c>
      <c r="AM20" s="247" t="str">
        <f t="shared" si="16"/>
        <v/>
      </c>
      <c r="AN20" s="247">
        <f t="shared" si="17"/>
        <v>5</v>
      </c>
      <c r="AO20" s="247">
        <f t="shared" si="18"/>
        <v>5</v>
      </c>
      <c r="AP20" s="247">
        <f t="shared" si="19"/>
        <v>4</v>
      </c>
      <c r="AQ20" s="247" t="str">
        <f t="shared" si="20"/>
        <v/>
      </c>
      <c r="AR20" s="247" t="str">
        <f t="shared" si="21"/>
        <v/>
      </c>
      <c r="AS20" s="247" t="str">
        <f t="shared" si="22"/>
        <v/>
      </c>
      <c r="AT20" s="247" t="str">
        <f t="shared" si="23"/>
        <v/>
      </c>
      <c r="AU20" s="247" t="str">
        <f t="shared" si="24"/>
        <v/>
      </c>
      <c r="AV20" s="247" t="str">
        <f t="shared" si="25"/>
        <v/>
      </c>
      <c r="AW20" s="245">
        <f t="shared" si="26"/>
        <v>0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8" customHeight="1" x14ac:dyDescent="0.3">
      <c r="A21" s="80">
        <v>16</v>
      </c>
      <c r="B21" s="199"/>
      <c r="C21" s="343" t="s">
        <v>37</v>
      </c>
      <c r="D21" s="337" t="s">
        <v>841</v>
      </c>
      <c r="E21" s="84">
        <v>2432</v>
      </c>
      <c r="F21" s="85"/>
      <c r="G21" s="85" t="s">
        <v>41</v>
      </c>
      <c r="H21" s="85" t="s">
        <v>41</v>
      </c>
      <c r="I21" s="85" t="s">
        <v>40</v>
      </c>
      <c r="J21" s="85"/>
      <c r="K21" s="85" t="s">
        <v>41</v>
      </c>
      <c r="L21" s="85"/>
      <c r="M21" s="85" t="s">
        <v>41</v>
      </c>
      <c r="N21" s="85" t="s">
        <v>41</v>
      </c>
      <c r="O21" s="85" t="s">
        <v>41</v>
      </c>
      <c r="P21" s="85"/>
      <c r="Q21" s="85"/>
      <c r="R21" s="102"/>
      <c r="S21" s="85"/>
      <c r="T21" s="85"/>
      <c r="U21" s="85"/>
      <c r="V21" s="124">
        <f t="shared" si="0"/>
        <v>0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0</v>
      </c>
      <c r="AA21" s="254">
        <f t="shared" si="5"/>
        <v>0</v>
      </c>
      <c r="AB21" s="254">
        <f t="shared" si="6"/>
        <v>0</v>
      </c>
      <c r="AC21" s="254">
        <f t="shared" si="7"/>
        <v>0</v>
      </c>
      <c r="AD21" s="255" t="str">
        <f t="shared" si="8"/>
        <v/>
      </c>
      <c r="AE21" s="293">
        <f t="shared" si="9"/>
        <v>0</v>
      </c>
      <c r="AF21" s="15"/>
      <c r="AG21" s="247" t="str">
        <f t="shared" si="10"/>
        <v/>
      </c>
      <c r="AH21" s="247" t="str">
        <f t="shared" si="11"/>
        <v>а</v>
      </c>
      <c r="AI21" s="247" t="str">
        <f t="shared" si="12"/>
        <v>а</v>
      </c>
      <c r="AJ21" s="247" t="str">
        <f t="shared" si="13"/>
        <v>а</v>
      </c>
      <c r="AK21" s="247" t="str">
        <f t="shared" si="14"/>
        <v/>
      </c>
      <c r="AL21" s="247" t="str">
        <f t="shared" si="15"/>
        <v>а</v>
      </c>
      <c r="AM21" s="247" t="str">
        <f t="shared" si="16"/>
        <v/>
      </c>
      <c r="AN21" s="247" t="str">
        <f t="shared" si="17"/>
        <v>а</v>
      </c>
      <c r="AO21" s="247" t="str">
        <f t="shared" si="18"/>
        <v>а</v>
      </c>
      <c r="AP21" s="247" t="str">
        <f t="shared" si="19"/>
        <v>а</v>
      </c>
      <c r="AQ21" s="247" t="str">
        <f t="shared" si="20"/>
        <v/>
      </c>
      <c r="AR21" s="247" t="str">
        <f t="shared" si="21"/>
        <v/>
      </c>
      <c r="AS21" s="247" t="str">
        <f t="shared" si="22"/>
        <v/>
      </c>
      <c r="AT21" s="247" t="str">
        <f t="shared" si="23"/>
        <v/>
      </c>
      <c r="AU21" s="247" t="str">
        <f t="shared" si="24"/>
        <v/>
      </c>
      <c r="AV21" s="247" t="str">
        <f t="shared" si="25"/>
        <v/>
      </c>
      <c r="AW21" s="245">
        <f t="shared" si="26"/>
        <v>0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8" customHeight="1" x14ac:dyDescent="0.3">
      <c r="A22" s="80">
        <v>17</v>
      </c>
      <c r="B22" s="199"/>
      <c r="C22" s="343" t="s">
        <v>353</v>
      </c>
      <c r="D22" s="337" t="s">
        <v>842</v>
      </c>
      <c r="E22" s="84">
        <v>2432</v>
      </c>
      <c r="F22" s="85"/>
      <c r="G22" s="85">
        <v>5</v>
      </c>
      <c r="H22" s="85">
        <v>5</v>
      </c>
      <c r="I22" s="85">
        <v>5</v>
      </c>
      <c r="J22" s="85"/>
      <c r="K22" s="85">
        <v>5</v>
      </c>
      <c r="L22" s="85"/>
      <c r="M22" s="85">
        <v>5</v>
      </c>
      <c r="N22" s="85">
        <v>5</v>
      </c>
      <c r="O22" s="85">
        <v>5</v>
      </c>
      <c r="P22" s="85"/>
      <c r="Q22" s="85"/>
      <c r="R22" s="102"/>
      <c r="S22" s="85"/>
      <c r="T22" s="85"/>
      <c r="U22" s="85"/>
      <c r="V22" s="124">
        <f t="shared" si="0"/>
        <v>5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0</v>
      </c>
      <c r="AA22" s="254">
        <f t="shared" si="5"/>
        <v>0</v>
      </c>
      <c r="AB22" s="254">
        <f t="shared" si="6"/>
        <v>7</v>
      </c>
      <c r="AC22" s="254">
        <f t="shared" si="7"/>
        <v>7</v>
      </c>
      <c r="AD22" s="255">
        <f t="shared" si="8"/>
        <v>5</v>
      </c>
      <c r="AE22" s="293">
        <f t="shared" si="9"/>
        <v>0</v>
      </c>
      <c r="AF22" s="15"/>
      <c r="AG22" s="247" t="str">
        <f t="shared" si="10"/>
        <v/>
      </c>
      <c r="AH22" s="247">
        <f t="shared" si="11"/>
        <v>5</v>
      </c>
      <c r="AI22" s="247">
        <f t="shared" si="12"/>
        <v>5</v>
      </c>
      <c r="AJ22" s="247">
        <f t="shared" si="13"/>
        <v>5</v>
      </c>
      <c r="AK22" s="247" t="str">
        <f t="shared" si="14"/>
        <v/>
      </c>
      <c r="AL22" s="247">
        <f t="shared" si="15"/>
        <v>5</v>
      </c>
      <c r="AM22" s="247" t="str">
        <f t="shared" si="16"/>
        <v/>
      </c>
      <c r="AN22" s="247">
        <f t="shared" si="17"/>
        <v>5</v>
      </c>
      <c r="AO22" s="247">
        <f t="shared" si="18"/>
        <v>5</v>
      </c>
      <c r="AP22" s="247">
        <f t="shared" si="19"/>
        <v>5</v>
      </c>
      <c r="AQ22" s="247" t="str">
        <f t="shared" si="20"/>
        <v/>
      </c>
      <c r="AR22" s="247" t="str">
        <f t="shared" si="21"/>
        <v/>
      </c>
      <c r="AS22" s="247" t="str">
        <f t="shared" si="22"/>
        <v/>
      </c>
      <c r="AT22" s="247" t="str">
        <f t="shared" si="23"/>
        <v/>
      </c>
      <c r="AU22" s="247" t="str">
        <f t="shared" si="24"/>
        <v/>
      </c>
      <c r="AV22" s="247" t="str">
        <f t="shared" si="25"/>
        <v/>
      </c>
      <c r="AW22" s="245">
        <f t="shared" si="26"/>
        <v>0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8" customHeight="1" x14ac:dyDescent="0.3">
      <c r="A23" s="80">
        <v>18</v>
      </c>
      <c r="B23" s="199"/>
      <c r="C23" s="343" t="s">
        <v>37</v>
      </c>
      <c r="D23" s="337" t="s">
        <v>843</v>
      </c>
      <c r="E23" s="84">
        <v>2432</v>
      </c>
      <c r="F23" s="85"/>
      <c r="G23" s="85">
        <v>5</v>
      </c>
      <c r="H23" s="85">
        <v>4</v>
      </c>
      <c r="I23" s="85">
        <v>3</v>
      </c>
      <c r="J23" s="85"/>
      <c r="K23" s="85">
        <v>5</v>
      </c>
      <c r="L23" s="85"/>
      <c r="M23" s="85">
        <v>3</v>
      </c>
      <c r="N23" s="85">
        <v>5</v>
      </c>
      <c r="O23" s="85">
        <v>3</v>
      </c>
      <c r="P23" s="85"/>
      <c r="Q23" s="85"/>
      <c r="R23" s="102"/>
      <c r="S23" s="85"/>
      <c r="T23" s="85"/>
      <c r="U23" s="85"/>
      <c r="V23" s="124">
        <f t="shared" si="0"/>
        <v>3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3</v>
      </c>
      <c r="AA23" s="254">
        <f t="shared" si="5"/>
        <v>1</v>
      </c>
      <c r="AB23" s="254">
        <f t="shared" si="6"/>
        <v>3</v>
      </c>
      <c r="AC23" s="254">
        <f t="shared" si="7"/>
        <v>7</v>
      </c>
      <c r="AD23" s="255">
        <f t="shared" si="8"/>
        <v>4</v>
      </c>
      <c r="AE23" s="293">
        <f t="shared" si="9"/>
        <v>0</v>
      </c>
      <c r="AF23" s="15"/>
      <c r="AG23" s="247" t="str">
        <f t="shared" si="10"/>
        <v/>
      </c>
      <c r="AH23" s="247">
        <f t="shared" si="11"/>
        <v>5</v>
      </c>
      <c r="AI23" s="247">
        <f t="shared" si="12"/>
        <v>4</v>
      </c>
      <c r="AJ23" s="247">
        <f t="shared" si="13"/>
        <v>3</v>
      </c>
      <c r="AK23" s="247" t="str">
        <f t="shared" si="14"/>
        <v/>
      </c>
      <c r="AL23" s="247">
        <f t="shared" si="15"/>
        <v>5</v>
      </c>
      <c r="AM23" s="247" t="str">
        <f t="shared" si="16"/>
        <v/>
      </c>
      <c r="AN23" s="247">
        <f t="shared" si="17"/>
        <v>3</v>
      </c>
      <c r="AO23" s="247">
        <f t="shared" si="18"/>
        <v>5</v>
      </c>
      <c r="AP23" s="247">
        <f t="shared" si="19"/>
        <v>3</v>
      </c>
      <c r="AQ23" s="247" t="str">
        <f t="shared" si="20"/>
        <v/>
      </c>
      <c r="AR23" s="247" t="str">
        <f t="shared" si="21"/>
        <v/>
      </c>
      <c r="AS23" s="247" t="str">
        <f t="shared" si="22"/>
        <v/>
      </c>
      <c r="AT23" s="247" t="str">
        <f t="shared" si="23"/>
        <v/>
      </c>
      <c r="AU23" s="247" t="str">
        <f t="shared" si="24"/>
        <v/>
      </c>
      <c r="AV23" s="247" t="str">
        <f t="shared" si="25"/>
        <v/>
      </c>
      <c r="AW23" s="245">
        <f t="shared" si="26"/>
        <v>0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8" customHeight="1" x14ac:dyDescent="0.3">
      <c r="A24" s="80">
        <v>19</v>
      </c>
      <c r="B24" s="199"/>
      <c r="C24" s="343" t="s">
        <v>37</v>
      </c>
      <c r="D24" s="337" t="s">
        <v>844</v>
      </c>
      <c r="E24" s="84">
        <v>2432</v>
      </c>
      <c r="F24" s="85"/>
      <c r="G24" s="85">
        <v>5</v>
      </c>
      <c r="H24" s="85">
        <v>5</v>
      </c>
      <c r="I24" s="85">
        <v>5</v>
      </c>
      <c r="J24" s="85"/>
      <c r="K24" s="85">
        <v>4</v>
      </c>
      <c r="L24" s="85"/>
      <c r="M24" s="85">
        <v>4</v>
      </c>
      <c r="N24" s="85">
        <v>5</v>
      </c>
      <c r="O24" s="85">
        <v>4</v>
      </c>
      <c r="P24" s="85"/>
      <c r="Q24" s="85"/>
      <c r="R24" s="102"/>
      <c r="S24" s="85"/>
      <c r="T24" s="85"/>
      <c r="U24" s="85"/>
      <c r="V24" s="124">
        <f t="shared" si="0"/>
        <v>4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0</v>
      </c>
      <c r="AA24" s="254">
        <f t="shared" si="5"/>
        <v>3</v>
      </c>
      <c r="AB24" s="254">
        <f t="shared" si="6"/>
        <v>4</v>
      </c>
      <c r="AC24" s="254">
        <f t="shared" si="7"/>
        <v>7</v>
      </c>
      <c r="AD24" s="255">
        <f t="shared" si="8"/>
        <v>4.5714285714285712</v>
      </c>
      <c r="AE24" s="293">
        <f t="shared" si="9"/>
        <v>0</v>
      </c>
      <c r="AF24" s="15"/>
      <c r="AG24" s="247" t="str">
        <f t="shared" si="10"/>
        <v/>
      </c>
      <c r="AH24" s="247">
        <f t="shared" si="11"/>
        <v>5</v>
      </c>
      <c r="AI24" s="247">
        <f t="shared" si="12"/>
        <v>5</v>
      </c>
      <c r="AJ24" s="247">
        <f t="shared" si="13"/>
        <v>5</v>
      </c>
      <c r="AK24" s="247" t="str">
        <f t="shared" si="14"/>
        <v/>
      </c>
      <c r="AL24" s="247">
        <f t="shared" si="15"/>
        <v>4</v>
      </c>
      <c r="AM24" s="247" t="str">
        <f t="shared" si="16"/>
        <v/>
      </c>
      <c r="AN24" s="247">
        <f t="shared" si="17"/>
        <v>4</v>
      </c>
      <c r="AO24" s="247">
        <f t="shared" si="18"/>
        <v>5</v>
      </c>
      <c r="AP24" s="247">
        <f t="shared" si="19"/>
        <v>4</v>
      </c>
      <c r="AQ24" s="247" t="str">
        <f t="shared" si="20"/>
        <v/>
      </c>
      <c r="AR24" s="247" t="str">
        <f t="shared" si="21"/>
        <v/>
      </c>
      <c r="AS24" s="247" t="str">
        <f t="shared" si="22"/>
        <v/>
      </c>
      <c r="AT24" s="247" t="str">
        <f t="shared" si="23"/>
        <v/>
      </c>
      <c r="AU24" s="247" t="str">
        <f t="shared" si="24"/>
        <v/>
      </c>
      <c r="AV24" s="247" t="str">
        <f t="shared" si="25"/>
        <v/>
      </c>
      <c r="AW24" s="245">
        <f t="shared" si="26"/>
        <v>0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8" customHeight="1" x14ac:dyDescent="0.3">
      <c r="A25" s="80">
        <v>20</v>
      </c>
      <c r="B25" s="199"/>
      <c r="C25" s="343" t="s">
        <v>37</v>
      </c>
      <c r="D25" s="337" t="s">
        <v>845</v>
      </c>
      <c r="E25" s="84">
        <v>2432</v>
      </c>
      <c r="F25" s="85"/>
      <c r="G25" s="85">
        <v>4</v>
      </c>
      <c r="H25" s="85">
        <v>5</v>
      </c>
      <c r="I25" s="85">
        <v>5</v>
      </c>
      <c r="J25" s="85"/>
      <c r="K25" s="85">
        <v>3</v>
      </c>
      <c r="L25" s="85"/>
      <c r="M25" s="85">
        <v>4</v>
      </c>
      <c r="N25" s="85">
        <v>5</v>
      </c>
      <c r="O25" s="85">
        <v>3</v>
      </c>
      <c r="P25" s="85"/>
      <c r="Q25" s="85"/>
      <c r="R25" s="102"/>
      <c r="S25" s="85"/>
      <c r="T25" s="85"/>
      <c r="U25" s="85"/>
      <c r="V25" s="124">
        <f t="shared" si="0"/>
        <v>3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2</v>
      </c>
      <c r="AA25" s="254">
        <f t="shared" si="5"/>
        <v>2</v>
      </c>
      <c r="AB25" s="254">
        <f t="shared" si="6"/>
        <v>3</v>
      </c>
      <c r="AC25" s="254">
        <f t="shared" si="7"/>
        <v>7</v>
      </c>
      <c r="AD25" s="255">
        <f t="shared" si="8"/>
        <v>4.1428571428571432</v>
      </c>
      <c r="AE25" s="293">
        <f t="shared" si="9"/>
        <v>0</v>
      </c>
      <c r="AF25" s="15"/>
      <c r="AG25" s="247" t="str">
        <f t="shared" si="10"/>
        <v/>
      </c>
      <c r="AH25" s="247">
        <f t="shared" si="11"/>
        <v>4</v>
      </c>
      <c r="AI25" s="247">
        <f t="shared" si="12"/>
        <v>5</v>
      </c>
      <c r="AJ25" s="247">
        <f t="shared" si="13"/>
        <v>5</v>
      </c>
      <c r="AK25" s="247" t="str">
        <f t="shared" si="14"/>
        <v/>
      </c>
      <c r="AL25" s="247">
        <f t="shared" si="15"/>
        <v>3</v>
      </c>
      <c r="AM25" s="247" t="str">
        <f t="shared" si="16"/>
        <v/>
      </c>
      <c r="AN25" s="247">
        <f t="shared" si="17"/>
        <v>4</v>
      </c>
      <c r="AO25" s="247">
        <f t="shared" si="18"/>
        <v>5</v>
      </c>
      <c r="AP25" s="247">
        <f t="shared" si="19"/>
        <v>3</v>
      </c>
      <c r="AQ25" s="247" t="str">
        <f t="shared" si="20"/>
        <v/>
      </c>
      <c r="AR25" s="247" t="str">
        <f t="shared" si="21"/>
        <v/>
      </c>
      <c r="AS25" s="247" t="str">
        <f t="shared" si="22"/>
        <v/>
      </c>
      <c r="AT25" s="247" t="str">
        <f t="shared" si="23"/>
        <v/>
      </c>
      <c r="AU25" s="247" t="str">
        <f t="shared" si="24"/>
        <v/>
      </c>
      <c r="AV25" s="247" t="str">
        <f t="shared" si="25"/>
        <v/>
      </c>
      <c r="AW25" s="245">
        <f t="shared" si="26"/>
        <v>0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8" customHeight="1" x14ac:dyDescent="0.3">
      <c r="A26" s="80">
        <v>21</v>
      </c>
      <c r="B26" s="199"/>
      <c r="C26" s="343" t="s">
        <v>37</v>
      </c>
      <c r="D26" s="337" t="s">
        <v>846</v>
      </c>
      <c r="E26" s="84">
        <v>2432</v>
      </c>
      <c r="F26" s="85"/>
      <c r="G26" s="85">
        <v>5</v>
      </c>
      <c r="H26" s="85">
        <v>4</v>
      </c>
      <c r="I26" s="85">
        <v>4</v>
      </c>
      <c r="J26" s="85"/>
      <c r="K26" s="85">
        <v>4</v>
      </c>
      <c r="L26" s="85"/>
      <c r="M26" s="85">
        <v>4</v>
      </c>
      <c r="N26" s="85">
        <v>5</v>
      </c>
      <c r="O26" s="85">
        <v>4</v>
      </c>
      <c r="P26" s="85"/>
      <c r="Q26" s="85"/>
      <c r="R26" s="102"/>
      <c r="S26" s="85"/>
      <c r="T26" s="85"/>
      <c r="U26" s="85"/>
      <c r="V26" s="124">
        <f t="shared" si="0"/>
        <v>4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0</v>
      </c>
      <c r="AA26" s="254">
        <f t="shared" si="5"/>
        <v>5</v>
      </c>
      <c r="AB26" s="254">
        <f t="shared" si="6"/>
        <v>2</v>
      </c>
      <c r="AC26" s="254">
        <f t="shared" si="7"/>
        <v>7</v>
      </c>
      <c r="AD26" s="255">
        <f t="shared" si="8"/>
        <v>4.2857142857142856</v>
      </c>
      <c r="AE26" s="293">
        <f t="shared" si="9"/>
        <v>0</v>
      </c>
      <c r="AF26" s="15"/>
      <c r="AG26" s="247" t="str">
        <f t="shared" si="10"/>
        <v/>
      </c>
      <c r="AH26" s="247">
        <f t="shared" si="11"/>
        <v>5</v>
      </c>
      <c r="AI26" s="247">
        <f t="shared" si="12"/>
        <v>4</v>
      </c>
      <c r="AJ26" s="247">
        <f t="shared" si="13"/>
        <v>4</v>
      </c>
      <c r="AK26" s="247" t="str">
        <f t="shared" si="14"/>
        <v/>
      </c>
      <c r="AL26" s="247">
        <f t="shared" si="15"/>
        <v>4</v>
      </c>
      <c r="AM26" s="247" t="str">
        <f t="shared" si="16"/>
        <v/>
      </c>
      <c r="AN26" s="247">
        <f t="shared" si="17"/>
        <v>4</v>
      </c>
      <c r="AO26" s="247">
        <f t="shared" si="18"/>
        <v>5</v>
      </c>
      <c r="AP26" s="247">
        <f t="shared" si="19"/>
        <v>4</v>
      </c>
      <c r="AQ26" s="247" t="str">
        <f t="shared" si="20"/>
        <v/>
      </c>
      <c r="AR26" s="247" t="str">
        <f t="shared" si="21"/>
        <v/>
      </c>
      <c r="AS26" s="247" t="str">
        <f t="shared" si="22"/>
        <v/>
      </c>
      <c r="AT26" s="247" t="str">
        <f t="shared" si="23"/>
        <v/>
      </c>
      <c r="AU26" s="247" t="str">
        <f t="shared" si="24"/>
        <v/>
      </c>
      <c r="AV26" s="247" t="str">
        <f t="shared" si="25"/>
        <v/>
      </c>
      <c r="AW26" s="245">
        <f t="shared" si="26"/>
        <v>0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8" customHeight="1" x14ac:dyDescent="0.3">
      <c r="A27" s="80">
        <v>22</v>
      </c>
      <c r="B27" s="199"/>
      <c r="C27" s="343" t="s">
        <v>37</v>
      </c>
      <c r="D27" s="337" t="s">
        <v>847</v>
      </c>
      <c r="E27" s="84">
        <v>2432</v>
      </c>
      <c r="F27" s="85"/>
      <c r="G27" s="85">
        <v>5</v>
      </c>
      <c r="H27" s="85">
        <v>5</v>
      </c>
      <c r="I27" s="85">
        <v>5</v>
      </c>
      <c r="J27" s="85"/>
      <c r="K27" s="85">
        <v>5</v>
      </c>
      <c r="L27" s="85"/>
      <c r="M27" s="85">
        <v>5</v>
      </c>
      <c r="N27" s="85">
        <v>5</v>
      </c>
      <c r="O27" s="85">
        <v>5</v>
      </c>
      <c r="P27" s="85"/>
      <c r="Q27" s="85"/>
      <c r="R27" s="102"/>
      <c r="S27" s="85"/>
      <c r="T27" s="85"/>
      <c r="U27" s="85"/>
      <c r="V27" s="124">
        <f t="shared" si="0"/>
        <v>5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0</v>
      </c>
      <c r="AA27" s="254">
        <f t="shared" si="5"/>
        <v>0</v>
      </c>
      <c r="AB27" s="254">
        <f t="shared" si="6"/>
        <v>7</v>
      </c>
      <c r="AC27" s="254">
        <f t="shared" si="7"/>
        <v>7</v>
      </c>
      <c r="AD27" s="255">
        <f t="shared" si="8"/>
        <v>5</v>
      </c>
      <c r="AE27" s="293">
        <f t="shared" si="9"/>
        <v>0</v>
      </c>
      <c r="AF27" s="15"/>
      <c r="AG27" s="247" t="str">
        <f t="shared" si="10"/>
        <v/>
      </c>
      <c r="AH27" s="247">
        <f t="shared" si="11"/>
        <v>5</v>
      </c>
      <c r="AI27" s="247">
        <f t="shared" si="12"/>
        <v>5</v>
      </c>
      <c r="AJ27" s="247">
        <f t="shared" si="13"/>
        <v>5</v>
      </c>
      <c r="AK27" s="247" t="str">
        <f t="shared" si="14"/>
        <v/>
      </c>
      <c r="AL27" s="247">
        <f t="shared" si="15"/>
        <v>5</v>
      </c>
      <c r="AM27" s="247" t="str">
        <f t="shared" si="16"/>
        <v/>
      </c>
      <c r="AN27" s="247">
        <f t="shared" si="17"/>
        <v>5</v>
      </c>
      <c r="AO27" s="247">
        <f t="shared" si="18"/>
        <v>5</v>
      </c>
      <c r="AP27" s="247">
        <f t="shared" si="19"/>
        <v>5</v>
      </c>
      <c r="AQ27" s="247" t="str">
        <f t="shared" si="20"/>
        <v/>
      </c>
      <c r="AR27" s="247" t="str">
        <f t="shared" si="21"/>
        <v/>
      </c>
      <c r="AS27" s="247" t="str">
        <f t="shared" si="22"/>
        <v/>
      </c>
      <c r="AT27" s="247" t="str">
        <f t="shared" si="23"/>
        <v/>
      </c>
      <c r="AU27" s="247" t="str">
        <f t="shared" si="24"/>
        <v/>
      </c>
      <c r="AV27" s="247" t="str">
        <f t="shared" si="25"/>
        <v/>
      </c>
      <c r="AW27" s="245">
        <f t="shared" si="26"/>
        <v>0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31.2" x14ac:dyDescent="0.3">
      <c r="A28" s="80">
        <v>23</v>
      </c>
      <c r="B28" s="199"/>
      <c r="C28" s="343" t="s">
        <v>37</v>
      </c>
      <c r="D28" s="364" t="s">
        <v>848</v>
      </c>
      <c r="E28" s="84">
        <v>2432</v>
      </c>
      <c r="F28" s="85"/>
      <c r="G28" s="85">
        <v>5</v>
      </c>
      <c r="H28" s="85">
        <v>5</v>
      </c>
      <c r="I28" s="85">
        <v>3</v>
      </c>
      <c r="J28" s="85"/>
      <c r="K28" s="85">
        <v>4</v>
      </c>
      <c r="L28" s="85"/>
      <c r="M28" s="85" t="s">
        <v>41</v>
      </c>
      <c r="N28" s="85">
        <v>5</v>
      </c>
      <c r="O28" s="85">
        <v>4</v>
      </c>
      <c r="P28" s="85"/>
      <c r="Q28" s="85"/>
      <c r="R28" s="102"/>
      <c r="S28" s="85"/>
      <c r="T28" s="85"/>
      <c r="U28" s="85"/>
      <c r="V28" s="124">
        <f t="shared" si="0"/>
        <v>3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1</v>
      </c>
      <c r="AA28" s="254">
        <f t="shared" si="5"/>
        <v>2</v>
      </c>
      <c r="AB28" s="254">
        <f t="shared" si="6"/>
        <v>3</v>
      </c>
      <c r="AC28" s="254">
        <f t="shared" si="7"/>
        <v>6</v>
      </c>
      <c r="AD28" s="255">
        <f t="shared" si="8"/>
        <v>4.333333333333333</v>
      </c>
      <c r="AE28" s="293">
        <f t="shared" si="9"/>
        <v>0</v>
      </c>
      <c r="AF28" s="15"/>
      <c r="AG28" s="247" t="str">
        <f t="shared" si="10"/>
        <v/>
      </c>
      <c r="AH28" s="247">
        <f t="shared" si="11"/>
        <v>5</v>
      </c>
      <c r="AI28" s="247">
        <f t="shared" si="12"/>
        <v>5</v>
      </c>
      <c r="AJ28" s="247">
        <f t="shared" si="13"/>
        <v>3</v>
      </c>
      <c r="AK28" s="247" t="str">
        <f t="shared" si="14"/>
        <v/>
      </c>
      <c r="AL28" s="247">
        <f t="shared" si="15"/>
        <v>4</v>
      </c>
      <c r="AM28" s="247" t="str">
        <f t="shared" si="16"/>
        <v/>
      </c>
      <c r="AN28" s="247" t="str">
        <f t="shared" si="17"/>
        <v>а</v>
      </c>
      <c r="AO28" s="247">
        <f t="shared" si="18"/>
        <v>5</v>
      </c>
      <c r="AP28" s="247">
        <f t="shared" si="19"/>
        <v>4</v>
      </c>
      <c r="AQ28" s="247" t="str">
        <f t="shared" si="20"/>
        <v/>
      </c>
      <c r="AR28" s="247" t="str">
        <f t="shared" si="21"/>
        <v/>
      </c>
      <c r="AS28" s="247" t="str">
        <f t="shared" si="22"/>
        <v/>
      </c>
      <c r="AT28" s="247" t="str">
        <f t="shared" si="23"/>
        <v/>
      </c>
      <c r="AU28" s="247" t="str">
        <f t="shared" si="24"/>
        <v/>
      </c>
      <c r="AV28" s="247" t="str">
        <f t="shared" si="25"/>
        <v/>
      </c>
      <c r="AW28" s="245">
        <f t="shared" si="26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8" customHeight="1" x14ac:dyDescent="0.3">
      <c r="A29" s="80">
        <v>24</v>
      </c>
      <c r="B29" s="199"/>
      <c r="C29" s="343" t="s">
        <v>37</v>
      </c>
      <c r="D29" s="337" t="s">
        <v>849</v>
      </c>
      <c r="E29" s="84">
        <v>2432</v>
      </c>
      <c r="F29" s="85"/>
      <c r="G29" s="85">
        <v>5</v>
      </c>
      <c r="H29" s="85">
        <v>5</v>
      </c>
      <c r="I29" s="85">
        <v>5</v>
      </c>
      <c r="J29" s="85"/>
      <c r="K29" s="85">
        <v>5</v>
      </c>
      <c r="L29" s="85"/>
      <c r="M29" s="85">
        <v>5</v>
      </c>
      <c r="N29" s="85">
        <v>5</v>
      </c>
      <c r="O29" s="85">
        <v>5</v>
      </c>
      <c r="P29" s="85"/>
      <c r="Q29" s="85"/>
      <c r="R29" s="102"/>
      <c r="S29" s="85"/>
      <c r="T29" s="85"/>
      <c r="U29" s="85"/>
      <c r="V29" s="124">
        <f t="shared" si="0"/>
        <v>5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7</v>
      </c>
      <c r="AC29" s="254">
        <f t="shared" si="7"/>
        <v>7</v>
      </c>
      <c r="AD29" s="255">
        <f t="shared" si="8"/>
        <v>5</v>
      </c>
      <c r="AE29" s="293">
        <f t="shared" si="9"/>
        <v>0</v>
      </c>
      <c r="AF29" s="15"/>
      <c r="AG29" s="247" t="str">
        <f t="shared" si="10"/>
        <v/>
      </c>
      <c r="AH29" s="247">
        <f t="shared" si="11"/>
        <v>5</v>
      </c>
      <c r="AI29" s="247">
        <f t="shared" si="12"/>
        <v>5</v>
      </c>
      <c r="AJ29" s="247">
        <f t="shared" si="13"/>
        <v>5</v>
      </c>
      <c r="AK29" s="247" t="str">
        <f t="shared" si="14"/>
        <v/>
      </c>
      <c r="AL29" s="247">
        <f t="shared" si="15"/>
        <v>5</v>
      </c>
      <c r="AM29" s="247" t="str">
        <f t="shared" si="16"/>
        <v/>
      </c>
      <c r="AN29" s="247">
        <f t="shared" si="17"/>
        <v>5</v>
      </c>
      <c r="AO29" s="247">
        <f t="shared" si="18"/>
        <v>5</v>
      </c>
      <c r="AP29" s="247">
        <f t="shared" si="19"/>
        <v>5</v>
      </c>
      <c r="AQ29" s="247" t="str">
        <f t="shared" si="20"/>
        <v/>
      </c>
      <c r="AR29" s="247" t="str">
        <f t="shared" si="21"/>
        <v/>
      </c>
      <c r="AS29" s="247" t="str">
        <f t="shared" si="22"/>
        <v/>
      </c>
      <c r="AT29" s="247" t="str">
        <f t="shared" si="23"/>
        <v/>
      </c>
      <c r="AU29" s="247" t="str">
        <f t="shared" si="24"/>
        <v/>
      </c>
      <c r="AV29" s="247" t="str">
        <f t="shared" si="25"/>
        <v/>
      </c>
      <c r="AW29" s="245">
        <f t="shared" si="26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8" customHeight="1" x14ac:dyDescent="0.3">
      <c r="A30" s="80">
        <v>25</v>
      </c>
      <c r="B30" s="199"/>
      <c r="C30" s="343" t="s">
        <v>37</v>
      </c>
      <c r="D30" s="337" t="s">
        <v>850</v>
      </c>
      <c r="E30" s="84">
        <v>2432</v>
      </c>
      <c r="F30" s="85"/>
      <c r="G30" s="85">
        <v>5</v>
      </c>
      <c r="H30" s="85">
        <v>5</v>
      </c>
      <c r="I30" s="85">
        <v>4</v>
      </c>
      <c r="J30" s="85"/>
      <c r="K30" s="85">
        <v>4</v>
      </c>
      <c r="L30" s="85"/>
      <c r="M30" s="85">
        <v>3</v>
      </c>
      <c r="N30" s="85">
        <v>5</v>
      </c>
      <c r="O30" s="85">
        <v>4</v>
      </c>
      <c r="P30" s="85"/>
      <c r="Q30" s="85"/>
      <c r="R30" s="102"/>
      <c r="S30" s="85"/>
      <c r="T30" s="85"/>
      <c r="U30" s="85"/>
      <c r="V30" s="124">
        <f t="shared" si="0"/>
        <v>3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1</v>
      </c>
      <c r="AA30" s="254">
        <f t="shared" si="5"/>
        <v>3</v>
      </c>
      <c r="AB30" s="254">
        <f t="shared" si="6"/>
        <v>3</v>
      </c>
      <c r="AC30" s="254">
        <f t="shared" si="7"/>
        <v>7</v>
      </c>
      <c r="AD30" s="255">
        <f t="shared" si="8"/>
        <v>4.2857142857142856</v>
      </c>
      <c r="AE30" s="293">
        <f t="shared" si="9"/>
        <v>0</v>
      </c>
      <c r="AF30" s="15"/>
      <c r="AG30" s="247" t="str">
        <f t="shared" si="10"/>
        <v/>
      </c>
      <c r="AH30" s="247">
        <f t="shared" si="11"/>
        <v>5</v>
      </c>
      <c r="AI30" s="247">
        <f t="shared" si="12"/>
        <v>5</v>
      </c>
      <c r="AJ30" s="247">
        <f t="shared" si="13"/>
        <v>4</v>
      </c>
      <c r="AK30" s="247" t="str">
        <f t="shared" si="14"/>
        <v/>
      </c>
      <c r="AL30" s="247">
        <f t="shared" si="15"/>
        <v>4</v>
      </c>
      <c r="AM30" s="247" t="str">
        <f t="shared" si="16"/>
        <v/>
      </c>
      <c r="AN30" s="247">
        <f t="shared" si="17"/>
        <v>3</v>
      </c>
      <c r="AO30" s="247">
        <f t="shared" si="18"/>
        <v>5</v>
      </c>
      <c r="AP30" s="247">
        <f t="shared" si="19"/>
        <v>4</v>
      </c>
      <c r="AQ30" s="247" t="str">
        <f t="shared" si="20"/>
        <v/>
      </c>
      <c r="AR30" s="247" t="str">
        <f t="shared" si="21"/>
        <v/>
      </c>
      <c r="AS30" s="247" t="str">
        <f t="shared" si="22"/>
        <v/>
      </c>
      <c r="AT30" s="247" t="str">
        <f t="shared" si="23"/>
        <v/>
      </c>
      <c r="AU30" s="247" t="str">
        <f t="shared" si="24"/>
        <v/>
      </c>
      <c r="AV30" s="247" t="str">
        <f t="shared" si="25"/>
        <v/>
      </c>
      <c r="AW30" s="245">
        <f t="shared" si="26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8" customHeight="1" x14ac:dyDescent="0.3">
      <c r="A31" s="80">
        <v>26</v>
      </c>
      <c r="B31" s="199"/>
      <c r="C31" s="343" t="s">
        <v>304</v>
      </c>
      <c r="D31" s="337" t="s">
        <v>851</v>
      </c>
      <c r="E31" s="84">
        <v>2432</v>
      </c>
      <c r="F31" s="85"/>
      <c r="G31" s="85">
        <v>4</v>
      </c>
      <c r="H31" s="85">
        <v>5</v>
      </c>
      <c r="I31" s="85">
        <v>4</v>
      </c>
      <c r="J31" s="85"/>
      <c r="K31" s="85">
        <v>4</v>
      </c>
      <c r="L31" s="85"/>
      <c r="M31" s="85">
        <v>5</v>
      </c>
      <c r="N31" s="85">
        <v>5</v>
      </c>
      <c r="O31" s="85">
        <v>4</v>
      </c>
      <c r="P31" s="85"/>
      <c r="Q31" s="85"/>
      <c r="R31" s="102"/>
      <c r="S31" s="85"/>
      <c r="T31" s="85"/>
      <c r="U31" s="85"/>
      <c r="V31" s="124">
        <f t="shared" si="0"/>
        <v>4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0</v>
      </c>
      <c r="AA31" s="254">
        <f t="shared" si="5"/>
        <v>4</v>
      </c>
      <c r="AB31" s="254">
        <f t="shared" si="6"/>
        <v>3</v>
      </c>
      <c r="AC31" s="254">
        <f t="shared" si="7"/>
        <v>7</v>
      </c>
      <c r="AD31" s="255">
        <f t="shared" si="8"/>
        <v>4.4285714285714288</v>
      </c>
      <c r="AE31" s="293">
        <f t="shared" si="9"/>
        <v>0</v>
      </c>
      <c r="AF31" s="15"/>
      <c r="AG31" s="247" t="str">
        <f t="shared" si="10"/>
        <v/>
      </c>
      <c r="AH31" s="247">
        <f t="shared" si="11"/>
        <v>4</v>
      </c>
      <c r="AI31" s="247">
        <f t="shared" si="12"/>
        <v>5</v>
      </c>
      <c r="AJ31" s="247">
        <f t="shared" si="13"/>
        <v>4</v>
      </c>
      <c r="AK31" s="247" t="str">
        <f t="shared" si="14"/>
        <v/>
      </c>
      <c r="AL31" s="247">
        <f t="shared" si="15"/>
        <v>4</v>
      </c>
      <c r="AM31" s="247" t="str">
        <f t="shared" si="16"/>
        <v/>
      </c>
      <c r="AN31" s="247">
        <f t="shared" si="17"/>
        <v>5</v>
      </c>
      <c r="AO31" s="247">
        <f t="shared" si="18"/>
        <v>5</v>
      </c>
      <c r="AP31" s="247">
        <f t="shared" si="19"/>
        <v>4</v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80"/>
      <c r="B32" s="36"/>
      <c r="C32" s="343"/>
      <c r="D32" s="35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02"/>
      <c r="S32" s="85"/>
      <c r="T32" s="85"/>
      <c r="U32" s="85"/>
      <c r="V32" s="124">
        <f t="shared" si="0"/>
        <v>0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0</v>
      </c>
      <c r="AB32" s="254">
        <f t="shared" si="6"/>
        <v>0</v>
      </c>
      <c r="AC32" s="254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/>
      </c>
      <c r="AI32" s="294" t="str">
        <f t="shared" si="12"/>
        <v/>
      </c>
      <c r="AJ32" s="294" t="str">
        <f t="shared" si="13"/>
        <v/>
      </c>
      <c r="AK32" s="294" t="str">
        <f t="shared" si="14"/>
        <v/>
      </c>
      <c r="AL32" s="294" t="str">
        <f t="shared" si="15"/>
        <v/>
      </c>
      <c r="AM32" s="294" t="str">
        <f t="shared" si="16"/>
        <v/>
      </c>
      <c r="AN32" s="294" t="str">
        <f t="shared" si="17"/>
        <v/>
      </c>
      <c r="AO32" s="294" t="str">
        <f t="shared" si="18"/>
        <v/>
      </c>
      <c r="AP32" s="294" t="str">
        <f t="shared" si="19"/>
        <v/>
      </c>
      <c r="AQ32" s="294" t="str">
        <f t="shared" si="20"/>
        <v/>
      </c>
      <c r="AR32" s="294" t="str">
        <f t="shared" si="21"/>
        <v/>
      </c>
      <c r="AS32" s="294" t="str">
        <f t="shared" si="22"/>
        <v/>
      </c>
      <c r="AT32" s="294" t="str">
        <f t="shared" si="23"/>
        <v/>
      </c>
      <c r="AU32" s="294" t="str">
        <f t="shared" si="24"/>
        <v/>
      </c>
      <c r="AV32" s="294" t="str">
        <f t="shared" si="25"/>
        <v/>
      </c>
      <c r="AW32" s="124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hidden="1" customHeight="1" x14ac:dyDescent="0.25">
      <c r="A33" s="80"/>
      <c r="B33" s="36"/>
      <c r="C33" s="343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02"/>
      <c r="S33" s="85"/>
      <c r="T33" s="85"/>
      <c r="U33" s="85"/>
      <c r="V33" s="124">
        <f t="shared" si="0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25">
      <c r="A34" s="80"/>
      <c r="B34" s="117"/>
      <c r="C34" s="343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0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25">
      <c r="A35" s="80"/>
      <c r="B35" s="117"/>
      <c r="C35" s="343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0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25">
      <c r="A36" s="80"/>
      <c r="B36" s="117"/>
      <c r="C36" s="343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0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122"/>
      <c r="B37" s="123"/>
      <c r="C37" s="343"/>
      <c r="D37" s="123"/>
      <c r="E37" s="124">
        <f>COUNTIF(E6:E36,"2432")</f>
        <v>26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>
        <v>4.76</v>
      </c>
      <c r="H38" s="257">
        <v>4.5999999999999996</v>
      </c>
      <c r="I38" s="257">
        <v>4.28</v>
      </c>
      <c r="J38" s="257" t="str">
        <v xml:space="preserve"> </v>
      </c>
      <c r="K38" s="257">
        <v>4.4800000000000004</v>
      </c>
      <c r="L38" s="257" t="str">
        <v xml:space="preserve"> </v>
      </c>
      <c r="M38" s="257">
        <v>4.2173913043478262</v>
      </c>
      <c r="N38" s="257">
        <v>5</v>
      </c>
      <c r="O38" s="129">
        <v>4.08</v>
      </c>
      <c r="P38" s="129" t="str">
        <v xml:space="preserve"> </v>
      </c>
      <c r="Q38" s="129" t="str">
        <v xml:space="preserve"> </v>
      </c>
      <c r="R38" s="129" t="str">
        <v xml:space="preserve"> </v>
      </c>
      <c r="S38" s="257" t="str">
        <v xml:space="preserve"> </v>
      </c>
      <c r="T38" s="257" t="str">
        <v xml:space="preserve"> </v>
      </c>
      <c r="U38" s="257" t="str">
        <v xml:space="preserve"> </v>
      </c>
      <c r="V38" s="124">
        <f>сводн.!T34</f>
        <v>4</v>
      </c>
      <c r="W38" s="254">
        <f>SUM(W6:W37)</f>
        <v>0</v>
      </c>
      <c r="X38" s="254">
        <f>SUM(X6:X37)</f>
        <v>0</v>
      </c>
      <c r="Y38" s="254">
        <f>SUM(Y6:Y37)-X38</f>
        <v>0</v>
      </c>
      <c r="Z38" s="254">
        <f>SUM(Z6:Z37)</f>
        <v>16</v>
      </c>
      <c r="AA38" s="254">
        <f>SUM(AA6:AA37)</f>
        <v>56</v>
      </c>
      <c r="AB38" s="254">
        <f>SUM(AB6:AB37)</f>
        <v>101</v>
      </c>
      <c r="AC38" s="254">
        <f t="shared" si="7"/>
        <v>173</v>
      </c>
      <c r="AD38" s="255">
        <f t="shared" si="8"/>
        <v>4.4913294797687859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>
        <f t="shared" si="28"/>
        <v>4.76</v>
      </c>
      <c r="AI38" s="260">
        <f t="shared" si="28"/>
        <v>4.5999999999999996</v>
      </c>
      <c r="AJ38" s="260">
        <f t="shared" si="28"/>
        <v>4.28</v>
      </c>
      <c r="AK38" s="260" t="str">
        <f t="shared" si="28"/>
        <v xml:space="preserve"> </v>
      </c>
      <c r="AL38" s="260">
        <f t="shared" si="28"/>
        <v>4.4800000000000004</v>
      </c>
      <c r="AM38" s="260" t="str">
        <f t="shared" si="28"/>
        <v xml:space="preserve"> </v>
      </c>
      <c r="AN38" s="260">
        <f t="shared" si="28"/>
        <v>4.2173913043478262</v>
      </c>
      <c r="AO38" s="260">
        <f t="shared" si="28"/>
        <v>5</v>
      </c>
      <c r="AP38" s="260">
        <f t="shared" si="28"/>
        <v>4.08</v>
      </c>
      <c r="AQ38" s="260" t="str">
        <f t="shared" si="28"/>
        <v xml:space="preserve"> </v>
      </c>
      <c r="AR38" s="260" t="str">
        <f t="shared" si="28"/>
        <v xml:space="preserve"> </v>
      </c>
      <c r="AS38" s="260" t="str">
        <f t="shared" si="28"/>
        <v xml:space="preserve"> </v>
      </c>
      <c r="AT38" s="260" t="str">
        <f t="shared" si="28"/>
        <v xml:space="preserve"> </v>
      </c>
      <c r="AU38" s="260" t="str">
        <f t="shared" si="28"/>
        <v xml:space="preserve"> 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>
        <v>19</v>
      </c>
      <c r="H39" s="262">
        <v>16</v>
      </c>
      <c r="I39" s="262">
        <v>13</v>
      </c>
      <c r="J39" s="262" t="str">
        <v>0</v>
      </c>
      <c r="K39" s="262">
        <v>14</v>
      </c>
      <c r="L39" s="262" t="str">
        <v>0</v>
      </c>
      <c r="M39" s="262">
        <v>9</v>
      </c>
      <c r="N39" s="262">
        <v>25</v>
      </c>
      <c r="O39" s="263">
        <v>5</v>
      </c>
      <c r="P39" s="263" t="str">
        <v>0</v>
      </c>
      <c r="Q39" s="263" t="str">
        <v>0</v>
      </c>
      <c r="R39" s="263" t="str">
        <v>0</v>
      </c>
      <c r="S39" s="262" t="str">
        <v>0</v>
      </c>
      <c r="T39" s="262" t="str">
        <v>0</v>
      </c>
      <c r="U39" s="262" t="str">
        <v xml:space="preserve"> </v>
      </c>
      <c r="V39" s="264">
        <f>IF(COUNTIF(V6:V37,5)=0,"0",COUNTIF(V6:V37,5))</f>
        <v>4</v>
      </c>
      <c r="W39" s="136"/>
      <c r="X39" s="3">
        <f>SUM(X38:AB38)</f>
        <v>173</v>
      </c>
      <c r="Y39" s="3"/>
      <c r="Z39" s="3"/>
      <c r="AA39" s="3"/>
      <c r="AB39" s="3"/>
      <c r="AC39" s="265"/>
      <c r="AD39" s="255">
        <f t="shared" si="8"/>
        <v>2</v>
      </c>
      <c r="AE39" s="266"/>
      <c r="AG39" s="267" t="str">
        <f t="shared" ref="AG39:AU39" si="29">IF(COUNTIF(AG6:AG37,5)=0,"0",COUNTIF(AG6:AG37,5))</f>
        <v>0</v>
      </c>
      <c r="AH39" s="267">
        <f t="shared" si="29"/>
        <v>19</v>
      </c>
      <c r="AI39" s="267">
        <f t="shared" si="29"/>
        <v>16</v>
      </c>
      <c r="AJ39" s="267">
        <f t="shared" si="29"/>
        <v>13</v>
      </c>
      <c r="AK39" s="267" t="str">
        <f t="shared" si="29"/>
        <v>0</v>
      </c>
      <c r="AL39" s="267">
        <f t="shared" si="29"/>
        <v>14</v>
      </c>
      <c r="AM39" s="267" t="str">
        <f t="shared" si="29"/>
        <v>0</v>
      </c>
      <c r="AN39" s="267">
        <f t="shared" si="29"/>
        <v>9</v>
      </c>
      <c r="AO39" s="267">
        <f t="shared" si="29"/>
        <v>25</v>
      </c>
      <c r="AP39" s="267">
        <f t="shared" si="29"/>
        <v>5</v>
      </c>
      <c r="AQ39" s="267" t="str">
        <f t="shared" si="29"/>
        <v>0</v>
      </c>
      <c r="AR39" s="267" t="str">
        <f t="shared" si="29"/>
        <v>0</v>
      </c>
      <c r="AS39" s="267" t="str">
        <f t="shared" si="29"/>
        <v>0</v>
      </c>
      <c r="AT39" s="267" t="str">
        <f t="shared" si="29"/>
        <v>0</v>
      </c>
      <c r="AU39" s="267" t="str">
        <f t="shared" si="29"/>
        <v>0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>
        <v>6</v>
      </c>
      <c r="H40" s="272">
        <v>8</v>
      </c>
      <c r="I40" s="272">
        <v>6</v>
      </c>
      <c r="J40" s="272" t="str">
        <v>0</v>
      </c>
      <c r="K40" s="272">
        <v>9</v>
      </c>
      <c r="L40" s="272" t="str">
        <v>0</v>
      </c>
      <c r="M40" s="272">
        <v>10</v>
      </c>
      <c r="N40" s="272" t="str">
        <v>0</v>
      </c>
      <c r="O40" s="273">
        <v>17</v>
      </c>
      <c r="P40" s="273" t="str">
        <v>0</v>
      </c>
      <c r="Q40" s="273" t="str">
        <v>0</v>
      </c>
      <c r="R40" s="273" t="str">
        <v>0</v>
      </c>
      <c r="S40" s="272" t="str">
        <v>0</v>
      </c>
      <c r="T40" s="272" t="str">
        <v>0</v>
      </c>
      <c r="U40" s="272" t="str">
        <v xml:space="preserve"> </v>
      </c>
      <c r="V40" s="274">
        <f>IF(COUNTIF(V6:V37,4)=0,"0",COUNTIF(V6:V37,4))</f>
        <v>12</v>
      </c>
      <c r="W40" s="275"/>
      <c r="X40" s="275"/>
      <c r="Y40" s="275" t="str">
        <f>IF(COUNTIF(Y6:Y37,4)=0," ",COUNTIF(Y6:Y37,4))</f>
        <v xml:space="preserve"> </v>
      </c>
      <c r="Z40" s="275" t="str">
        <f>IF(COUNTIF(Z6:Z37,4)=0," ",COUNTIF(Z6:Z37,4))</f>
        <v xml:space="preserve"> </v>
      </c>
      <c r="AA40" s="275">
        <f>IF(COUNTIF(AA6:AA37,4)=0," ",COUNTIF(AA6:AA37,4))</f>
        <v>5</v>
      </c>
      <c r="AB40" s="275">
        <f>IF(COUNTIF(AB6:AB37,4)=0," ",COUNTIF(AB6:AB37,4))</f>
        <v>4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>
        <f t="shared" si="30"/>
        <v>6</v>
      </c>
      <c r="AI40" s="275">
        <f t="shared" si="30"/>
        <v>8</v>
      </c>
      <c r="AJ40" s="275">
        <f t="shared" si="30"/>
        <v>6</v>
      </c>
      <c r="AK40" s="275" t="str">
        <f t="shared" si="30"/>
        <v>0</v>
      </c>
      <c r="AL40" s="275">
        <f t="shared" si="30"/>
        <v>9</v>
      </c>
      <c r="AM40" s="275" t="str">
        <f t="shared" si="30"/>
        <v>0</v>
      </c>
      <c r="AN40" s="275">
        <f t="shared" si="30"/>
        <v>10</v>
      </c>
      <c r="AO40" s="275" t="str">
        <f t="shared" si="30"/>
        <v>0</v>
      </c>
      <c r="AP40" s="275">
        <f t="shared" si="30"/>
        <v>17</v>
      </c>
      <c r="AQ40" s="275" t="str">
        <f t="shared" si="30"/>
        <v>0</v>
      </c>
      <c r="AR40" s="275" t="str">
        <f t="shared" si="30"/>
        <v>0</v>
      </c>
      <c r="AS40" s="275" t="str">
        <f t="shared" si="30"/>
        <v>0</v>
      </c>
      <c r="AT40" s="275" t="str">
        <f t="shared" si="30"/>
        <v>0</v>
      </c>
      <c r="AU40" s="275" t="str">
        <f t="shared" si="30"/>
        <v>0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>
        <v>1</v>
      </c>
      <c r="I41" s="281">
        <v>6</v>
      </c>
      <c r="J41" s="281" t="str">
        <v>0</v>
      </c>
      <c r="K41" s="281">
        <v>2</v>
      </c>
      <c r="L41" s="281" t="str">
        <v>0</v>
      </c>
      <c r="M41" s="281">
        <v>4</v>
      </c>
      <c r="N41" s="281" t="str">
        <v>0</v>
      </c>
      <c r="O41" s="282">
        <v>3</v>
      </c>
      <c r="P41" s="282" t="str">
        <v>0</v>
      </c>
      <c r="Q41" s="282" t="str">
        <v>0</v>
      </c>
      <c r="R41" s="282" t="str">
        <v>0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9</v>
      </c>
      <c r="W41" s="284"/>
      <c r="X41" s="284"/>
      <c r="Y41" s="284" t="str">
        <f>IF(COUNTIF(Y6:Y37,3)=0," ",COUNTIF(Y6:Y37,3))</f>
        <v xml:space="preserve"> </v>
      </c>
      <c r="Z41" s="284">
        <f>IF(COUNTIF(Z6:Z37,3)=0," ",COUNTIF(Z6:Z37,3))</f>
        <v>3</v>
      </c>
      <c r="AA41" s="284">
        <f>IF(COUNTIF(AA6:AA37,3)=0," ",COUNTIF(AA6:AA37,3))</f>
        <v>6</v>
      </c>
      <c r="AB41" s="284">
        <f>IF(COUNTIF(AB6:AB37,3)=0," ",COUNTIF(AB6:AB37,3))</f>
        <v>9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>
        <f t="shared" si="31"/>
        <v>1</v>
      </c>
      <c r="AJ41" s="284">
        <f t="shared" si="31"/>
        <v>6</v>
      </c>
      <c r="AK41" s="284" t="str">
        <f t="shared" si="31"/>
        <v>0</v>
      </c>
      <c r="AL41" s="284">
        <f t="shared" si="31"/>
        <v>2</v>
      </c>
      <c r="AM41" s="284" t="str">
        <f t="shared" si="31"/>
        <v>0</v>
      </c>
      <c r="AN41" s="284">
        <f t="shared" si="31"/>
        <v>4</v>
      </c>
      <c r="AO41" s="284" t="str">
        <f t="shared" si="31"/>
        <v>0</v>
      </c>
      <c r="AP41" s="284">
        <f t="shared" si="31"/>
        <v>3</v>
      </c>
      <c r="AQ41" s="284" t="str">
        <f t="shared" si="31"/>
        <v>0</v>
      </c>
      <c r="AR41" s="284" t="str">
        <f t="shared" si="31"/>
        <v>0</v>
      </c>
      <c r="AS41" s="284" t="str">
        <f t="shared" si="31"/>
        <v>0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0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 t="str">
        <f>IF(COUNTIF(V6:V37,2)=0,"0",COUNTIF(V6:V37,2))</f>
        <v>0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1</v>
      </c>
      <c r="AA42" s="245">
        <f>IF(COUNTIF(AA6:AA37,2)=0," ",COUNTIF(AA6:AA37,2))</f>
        <v>4</v>
      </c>
      <c r="AB42" s="245">
        <f>IF(COUNTIF(AB6:AB37,2)=0," ",COUNTIF(AB6:AB37,2))</f>
        <v>4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0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1</v>
      </c>
      <c r="H43" s="85">
        <v>1</v>
      </c>
      <c r="I43" s="85">
        <v>1</v>
      </c>
      <c r="J43" s="85">
        <v>0</v>
      </c>
      <c r="K43" s="85">
        <v>1</v>
      </c>
      <c r="L43" s="85">
        <v>0</v>
      </c>
      <c r="M43" s="85">
        <v>3</v>
      </c>
      <c r="N43" s="85">
        <v>1</v>
      </c>
      <c r="O43" s="102">
        <v>1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COUNTBLANK(AD6:AD31)</f>
        <v>1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1</v>
      </c>
      <c r="AI43" s="291">
        <f t="shared" si="34"/>
        <v>1</v>
      </c>
      <c r="AJ43" s="291">
        <f t="shared" si="34"/>
        <v>1</v>
      </c>
      <c r="AK43" s="291">
        <f t="shared" si="34"/>
        <v>0</v>
      </c>
      <c r="AL43" s="291">
        <f t="shared" si="34"/>
        <v>1</v>
      </c>
      <c r="AM43" s="291">
        <f t="shared" si="34"/>
        <v>0</v>
      </c>
      <c r="AN43" s="291">
        <f t="shared" si="34"/>
        <v>3</v>
      </c>
      <c r="AO43" s="291">
        <f t="shared" si="34"/>
        <v>1</v>
      </c>
      <c r="AP43" s="291">
        <f t="shared" si="34"/>
        <v>1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 t="str">
        <v>0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 t="str">
        <f t="shared" si="36"/>
        <v>0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8">
    <mergeCell ref="AX3:BM3"/>
    <mergeCell ref="BP3:CE3"/>
    <mergeCell ref="X39:AB39"/>
    <mergeCell ref="G2:L2"/>
    <mergeCell ref="M2:O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6579" priority="5" operator="equal">
      <formula>4</formula>
    </cfRule>
    <cfRule type="cellIs" dxfId="6578" priority="6" operator="equal">
      <formula>3</formula>
    </cfRule>
  </conditionalFormatting>
  <conditionalFormatting sqref="Z5:AC5 W40:AF43 AE6:AE39 W39 R31:V45 F34:Q45 AG43:CB43 W44:AW45 AG6:AW42 R6:S30 V6:V30 F6:Q31">
    <cfRule type="cellIs" dxfId="6577" priority="7" operator="equal">
      <formula>5</formula>
    </cfRule>
    <cfRule type="cellIs" dxfId="6576" priority="8" operator="equal">
      <formula>4</formula>
    </cfRule>
    <cfRule type="cellIs" dxfId="6575" priority="9" operator="equal">
      <formula>3</formula>
    </cfRule>
  </conditionalFormatting>
  <conditionalFormatting sqref="AF6:AF37">
    <cfRule type="expression" dxfId="6574" priority="10">
      <formula>VALUE(RIGHT(AF6))&gt;AE6</formula>
    </cfRule>
    <cfRule type="expression" dxfId="6573" priority="11">
      <formula>EXACT(RIGHT(AF6,3),"зач")</formula>
    </cfRule>
  </conditionalFormatting>
  <conditionalFormatting sqref="AE3:AJ4 Q3:S3 V3:AC4">
    <cfRule type="expression" dxfId="6572" priority="12">
      <formula>$D$1&lt;Q3</formula>
    </cfRule>
    <cfRule type="expression" dxfId="6571" priority="13">
      <formula>$D$1&gt;Q3</formula>
    </cfRule>
  </conditionalFormatting>
  <conditionalFormatting sqref="R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S4">
    <cfRule type="expression" dxfId="6570" priority="17">
      <formula>$D$1&lt;S4</formula>
    </cfRule>
    <cfRule type="expression" dxfId="6569" priority="18">
      <formula>$D$1&gt;S4</formula>
    </cfRule>
  </conditionalFormatting>
  <conditionalFormatting sqref="Q3">
    <cfRule type="expression" priority="19">
      <formula>$D$1&lt;Q3</formula>
    </cfRule>
    <cfRule type="expression" priority="20">
      <formula>$D$1&gt;Q3</formula>
    </cfRule>
  </conditionalFormatting>
  <conditionalFormatting sqref="R4">
    <cfRule type="expression" priority="21">
      <formula>$D$1&lt;R4</formula>
    </cfRule>
    <cfRule type="expression" priority="22">
      <formula>$D$1&gt;R4</formula>
    </cfRule>
  </conditionalFormatting>
  <conditionalFormatting sqref="R4">
    <cfRule type="expression" priority="23">
      <formula>$D$1&lt;R4</formula>
    </cfRule>
    <cfRule type="expression" priority="24">
      <formula>$D$1&gt;R4</formula>
    </cfRule>
  </conditionalFormatting>
  <conditionalFormatting sqref="R4">
    <cfRule type="expression" dxfId="6568" priority="25">
      <formula>$D$1&lt;R4</formula>
    </cfRule>
    <cfRule type="expression" dxfId="6567" priority="26">
      <formula>$D$1&gt;R4</formula>
    </cfRule>
  </conditionalFormatting>
  <conditionalFormatting sqref="S5">
    <cfRule type="cellIs" dxfId="6566" priority="27" operator="equal">
      <formula>5</formula>
    </cfRule>
    <cfRule type="cellIs" dxfId="6565" priority="28" operator="equal">
      <formula>4</formula>
    </cfRule>
    <cfRule type="cellIs" dxfId="6564" priority="29" operator="equal">
      <formula>3</formula>
    </cfRule>
  </conditionalFormatting>
  <conditionalFormatting sqref="S4">
    <cfRule type="expression" dxfId="6563" priority="30">
      <formula>$D$1&lt;S4</formula>
    </cfRule>
    <cfRule type="expression" priority="31">
      <formula>$D$1&gt;S4</formula>
    </cfRule>
  </conditionalFormatting>
  <conditionalFormatting sqref="S4">
    <cfRule type="expression" priority="32">
      <formula>$D$1&lt;S4</formula>
    </cfRule>
    <cfRule type="expression" priority="33">
      <formula>$D$1&gt;S4</formula>
    </cfRule>
  </conditionalFormatting>
  <conditionalFormatting sqref="S4">
    <cfRule type="expression" dxfId="6562" priority="34">
      <formula>$D$1&lt;S4</formula>
    </cfRule>
    <cfRule type="expression" dxfId="6561" priority="35">
      <formula>$D$1&gt;S4</formula>
    </cfRule>
  </conditionalFormatting>
  <conditionalFormatting sqref="S4">
    <cfRule type="expression" priority="36">
      <formula>$D$1&lt;S4</formula>
    </cfRule>
    <cfRule type="expression" priority="37">
      <formula>$D$1&gt;S4</formula>
    </cfRule>
  </conditionalFormatting>
  <conditionalFormatting sqref="S4">
    <cfRule type="expression" priority="38">
      <formula>$D$1&lt;S4</formula>
    </cfRule>
    <cfRule type="expression" dxfId="6560" priority="39">
      <formula>$D$1&gt;S4</formula>
    </cfRule>
  </conditionalFormatting>
  <conditionalFormatting sqref="T5">
    <cfRule type="cellIs" dxfId="6559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U4">
    <cfRule type="expression" priority="43">
      <formula>$D$1&lt;U4</formula>
    </cfRule>
    <cfRule type="expression" dxfId="6558" priority="44">
      <formula>$D$1&gt;U4</formula>
    </cfRule>
  </conditionalFormatting>
  <conditionalFormatting sqref="T6:U30">
    <cfRule type="cellIs" dxfId="6557" priority="45" operator="equal">
      <formula>5</formula>
    </cfRule>
    <cfRule type="cellIs" dxfId="6556" priority="46" operator="equal">
      <formula>4</formula>
    </cfRule>
    <cfRule type="cellIs" dxfId="6555" priority="47" operator="equal">
      <formula>3</formula>
    </cfRule>
  </conditionalFormatting>
  <conditionalFormatting sqref="T3">
    <cfRule type="expression" dxfId="6554" priority="48">
      <formula>$D$1&lt;T3</formula>
    </cfRule>
    <cfRule type="expression" dxfId="6553" priority="49">
      <formula>$D$1&gt;T3</formula>
    </cfRule>
  </conditionalFormatting>
  <conditionalFormatting sqref="T3">
    <cfRule type="expression" priority="50">
      <formula>$D$4&lt;T3</formula>
    </cfRule>
    <cfRule type="expression" priority="51">
      <formula>$D$4&gt;T3</formula>
    </cfRule>
  </conditionalFormatting>
  <conditionalFormatting sqref="T4">
    <cfRule type="expression" priority="52">
      <formula>$D$4&lt;T4</formula>
    </cfRule>
    <cfRule type="expression" dxfId="6552" priority="53">
      <formula>$D$4&gt;T4</formula>
    </cfRule>
  </conditionalFormatting>
  <conditionalFormatting sqref="T4">
    <cfRule type="expression" dxfId="6551" priority="54">
      <formula>$D$1&lt;T4</formula>
    </cfRule>
    <cfRule type="expression" dxfId="6550" priority="55">
      <formula>$D$1&gt;T4</formula>
    </cfRule>
  </conditionalFormatting>
  <conditionalFormatting sqref="T4">
    <cfRule type="expression" dxfId="6549" priority="56">
      <formula>$D$4&lt;T4</formula>
    </cfRule>
    <cfRule type="expression" priority="57">
      <formula>$D$4&gt;T4</formula>
    </cfRule>
  </conditionalFormatting>
  <conditionalFormatting sqref="U3">
    <cfRule type="expression" priority="58">
      <formula>$D$4&lt;U3</formula>
    </cfRule>
    <cfRule type="expression" priority="59">
      <formula>$D$4&gt;U3</formula>
    </cfRule>
  </conditionalFormatting>
  <conditionalFormatting sqref="U3">
    <cfRule type="expression" dxfId="6548" priority="60">
      <formula>$D$1&lt;U3</formula>
    </cfRule>
    <cfRule type="expression" dxfId="6547" priority="61">
      <formula>$D$1&gt;U3</formula>
    </cfRule>
  </conditionalFormatting>
  <conditionalFormatting sqref="U4">
    <cfRule type="expression" priority="62">
      <formula>$D$4&lt;U4</formula>
    </cfRule>
    <cfRule type="expression" priority="63">
      <formula>$D$4&gt;U4</formula>
    </cfRule>
  </conditionalFormatting>
  <conditionalFormatting sqref="U4">
    <cfRule type="expression" priority="64">
      <formula>$D$4&lt;U4</formula>
    </cfRule>
    <cfRule type="expression" priority="65">
      <formula>$D$4&gt;U4</formula>
    </cfRule>
  </conditionalFormatting>
  <conditionalFormatting sqref="U5">
    <cfRule type="cellIs" priority="66" operator="equal">
      <formula>5</formula>
    </cfRule>
    <cfRule type="cellIs" priority="67" operator="equal">
      <formula>4</formula>
    </cfRule>
    <cfRule type="cellIs" dxfId="6546" priority="68" operator="equal">
      <formula>3</formula>
    </cfRule>
  </conditionalFormatting>
  <conditionalFormatting sqref="Q5">
    <cfRule type="cellIs" dxfId="6545" priority="69" operator="equal">
      <formula>5</formula>
    </cfRule>
    <cfRule type="cellIs" dxfId="6544" priority="70" operator="equal">
      <formula>4</formula>
    </cfRule>
    <cfRule type="cellIs" dxfId="6543" priority="71" operator="equal">
      <formula>3</formula>
    </cfRule>
  </conditionalFormatting>
  <conditionalFormatting sqref="Q4">
    <cfRule type="expression" dxfId="6542" priority="72">
      <formula>$D$1&lt;Q4</formula>
    </cfRule>
    <cfRule type="expression" dxfId="6541" priority="73">
      <formula>$D$1&gt;Q4</formula>
    </cfRule>
  </conditionalFormatting>
  <conditionalFormatting sqref="Q5">
    <cfRule type="cellIs" dxfId="6540" priority="74" operator="equal">
      <formula>5</formula>
    </cfRule>
    <cfRule type="cellIs" dxfId="6539" priority="75" operator="equal">
      <formula>4</formula>
    </cfRule>
    <cfRule type="cellIs" dxfId="6538" priority="76" operator="equal">
      <formula>3</formula>
    </cfRule>
  </conditionalFormatting>
  <conditionalFormatting sqref="Q4">
    <cfRule type="expression" dxfId="6537" priority="77">
      <formula>$D$1&lt;Q4</formula>
    </cfRule>
    <cfRule type="expression" dxfId="6536" priority="78">
      <formula>$D$1&gt;Q4</formula>
    </cfRule>
  </conditionalFormatting>
  <conditionalFormatting sqref="P5">
    <cfRule type="cellIs" dxfId="6535" priority="79" operator="equal">
      <formula>5</formula>
    </cfRule>
    <cfRule type="cellIs" dxfId="6534" priority="80" operator="equal">
      <formula>4</formula>
    </cfRule>
    <cfRule type="cellIs" dxfId="6533" priority="81" operator="equal">
      <formula>3</formula>
    </cfRule>
  </conditionalFormatting>
  <conditionalFormatting sqref="P3:P4">
    <cfRule type="expression" priority="82">
      <formula>$D$1&lt;P3</formula>
    </cfRule>
    <cfRule type="expression" priority="83">
      <formula>$D$1&gt;P3</formula>
    </cfRule>
  </conditionalFormatting>
  <conditionalFormatting sqref="P3:P4">
    <cfRule type="expression" priority="84">
      <formula>$D$1&lt;P3</formula>
    </cfRule>
    <cfRule type="expression" dxfId="6532" priority="85">
      <formula>$D$1&gt;P3</formula>
    </cfRule>
  </conditionalFormatting>
  <conditionalFormatting sqref="P4">
    <cfRule type="expression" dxfId="6531" priority="86">
      <formula>$D$1&lt;P4</formula>
    </cfRule>
    <cfRule type="expression" dxfId="6530" priority="87">
      <formula>$D$1&gt;P4</formula>
    </cfRule>
  </conditionalFormatting>
  <conditionalFormatting sqref="P4">
    <cfRule type="expression" dxfId="6529" priority="88">
      <formula>$D$1&lt;P4</formula>
    </cfRule>
    <cfRule type="expression" dxfId="6528" priority="89">
      <formula>$D$1&gt;P4</formula>
    </cfRule>
  </conditionalFormatting>
  <conditionalFormatting sqref="P4">
    <cfRule type="expression" dxfId="6527" priority="90">
      <formula>$D$1&lt;P4</formula>
    </cfRule>
    <cfRule type="expression" dxfId="6526" priority="91">
      <formula>$D$1&gt;P4</formula>
    </cfRule>
  </conditionalFormatting>
  <conditionalFormatting sqref="P4">
    <cfRule type="expression" dxfId="6525" priority="92">
      <formula>$D$1&lt;P4</formula>
    </cfRule>
    <cfRule type="expression" dxfId="6524" priority="93">
      <formula>$D$1&gt;P4</formula>
    </cfRule>
  </conditionalFormatting>
  <conditionalFormatting sqref="P3:P4">
    <cfRule type="expression" dxfId="6523" priority="94">
      <formula>$D$1&lt;P3</formula>
    </cfRule>
    <cfRule type="expression" dxfId="6522" priority="95">
      <formula>$D$1&gt;P3</formula>
    </cfRule>
  </conditionalFormatting>
  <conditionalFormatting sqref="P3:P4">
    <cfRule type="expression" dxfId="6521" priority="96">
      <formula>$D$1&lt;P3</formula>
    </cfRule>
    <cfRule type="expression" priority="97">
      <formula>$D$1&gt;P3</formula>
    </cfRule>
  </conditionalFormatting>
  <conditionalFormatting sqref="P3:P4">
    <cfRule type="expression" priority="98">
      <formula>$D$1&lt;P3</formula>
    </cfRule>
    <cfRule type="expression" priority="99">
      <formula>$D$1&gt;P3</formula>
    </cfRule>
  </conditionalFormatting>
  <conditionalFormatting sqref="K3">
    <cfRule type="expression" dxfId="6520" priority="100">
      <formula>$D$1&lt;K3</formula>
    </cfRule>
    <cfRule type="expression" dxfId="6519" priority="101">
      <formula>$D$1&gt;K3</formula>
    </cfRule>
  </conditionalFormatting>
  <conditionalFormatting sqref="K3">
    <cfRule type="expression" dxfId="6518" priority="102">
      <formula>$D$1&lt;K3</formula>
    </cfRule>
    <cfRule type="expression" dxfId="6517" priority="103">
      <formula>$D$1&gt;K3</formula>
    </cfRule>
  </conditionalFormatting>
  <conditionalFormatting sqref="P4">
    <cfRule type="expression" priority="104">
      <formula>$D$1&lt;P4</formula>
    </cfRule>
    <cfRule type="expression" priority="105">
      <formula>$D$1&gt;P4</formula>
    </cfRule>
  </conditionalFormatting>
  <conditionalFormatting sqref="P5">
    <cfRule type="cellIs" priority="106" operator="equal">
      <formula>5</formula>
    </cfRule>
    <cfRule type="cellIs" dxfId="6516" priority="107" operator="equal">
      <formula>4</formula>
    </cfRule>
    <cfRule type="cellIs" dxfId="6515" priority="108" operator="equal">
      <formula>3</formula>
    </cfRule>
  </conditionalFormatting>
  <conditionalFormatting sqref="P4">
    <cfRule type="expression" dxfId="6514" priority="109">
      <formula>$D$1&lt;P4</formula>
    </cfRule>
    <cfRule type="expression" dxfId="6513" priority="110">
      <formula>$D$1&gt;P4</formula>
    </cfRule>
  </conditionalFormatting>
  <conditionalFormatting sqref="P5">
    <cfRule type="cellIs" dxfId="6512" priority="111" operator="equal">
      <formula>5</formula>
    </cfRule>
    <cfRule type="cellIs" dxfId="6511" priority="112" operator="equal">
      <formula>4</formula>
    </cfRule>
    <cfRule type="cellIs" dxfId="6510" priority="113" operator="equal">
      <formula>3</formula>
    </cfRule>
  </conditionalFormatting>
  <conditionalFormatting sqref="P4">
    <cfRule type="expression" dxfId="6509" priority="114">
      <formula>$D$1&lt;P4</formula>
    </cfRule>
    <cfRule type="expression" dxfId="6508" priority="115">
      <formula>$D$1&gt;P4</formula>
    </cfRule>
  </conditionalFormatting>
  <conditionalFormatting sqref="P4">
    <cfRule type="expression" dxfId="6507" priority="116">
      <formula>$D$1&lt;P4</formula>
    </cfRule>
    <cfRule type="expression" dxfId="6506" priority="117">
      <formula>$D$1&gt;P4</formula>
    </cfRule>
  </conditionalFormatting>
  <conditionalFormatting sqref="P4">
    <cfRule type="expression" dxfId="6505" priority="118">
      <formula>$D$1&lt;P4</formula>
    </cfRule>
    <cfRule type="expression" dxfId="6504" priority="119">
      <formula>$D$1&gt;P4</formula>
    </cfRule>
  </conditionalFormatting>
  <conditionalFormatting sqref="H3:L3 N3:O3">
    <cfRule type="expression" dxfId="6503" priority="120">
      <formula>$D$1&lt;H3</formula>
    </cfRule>
    <cfRule type="expression" dxfId="6502" priority="121">
      <formula>$D$1&gt;H3</formula>
    </cfRule>
  </conditionalFormatting>
  <conditionalFormatting sqref="J3">
    <cfRule type="expression" dxfId="6501" priority="122">
      <formula>$D$1&lt;J3</formula>
    </cfRule>
    <cfRule type="expression" dxfId="6500" priority="123">
      <formula>$D$1&gt;J3</formula>
    </cfRule>
  </conditionalFormatting>
  <conditionalFormatting sqref="H3">
    <cfRule type="expression" dxfId="6499" priority="124">
      <formula>$D$1&lt;H3</formula>
    </cfRule>
    <cfRule type="expression" dxfId="6498" priority="125">
      <formula>$D$1&gt;H3</formula>
    </cfRule>
  </conditionalFormatting>
  <conditionalFormatting sqref="H3">
    <cfRule type="expression" dxfId="6497" priority="126">
      <formula>$D$1&lt;H3</formula>
    </cfRule>
    <cfRule type="expression" dxfId="6496" priority="127">
      <formula>$D$1&gt;H3</formula>
    </cfRule>
  </conditionalFormatting>
  <conditionalFormatting sqref="H3">
    <cfRule type="expression" dxfId="6495" priority="128">
      <formula>$D$1&lt;H3</formula>
    </cfRule>
    <cfRule type="expression" dxfId="6494" priority="129">
      <formula>$D$1&gt;H3</formula>
    </cfRule>
  </conditionalFormatting>
  <conditionalFormatting sqref="I3">
    <cfRule type="expression" priority="130">
      <formula>$D$1&lt;I3</formula>
    </cfRule>
    <cfRule type="expression" priority="131">
      <formula>$D$1&gt;I3</formula>
    </cfRule>
  </conditionalFormatting>
  <conditionalFormatting sqref="K3">
    <cfRule type="expression" priority="132">
      <formula>$D$1&lt;K3</formula>
    </cfRule>
    <cfRule type="expression" priority="133">
      <formula>$D$1&gt;K3</formula>
    </cfRule>
  </conditionalFormatting>
  <conditionalFormatting sqref="J4">
    <cfRule type="expression" priority="134">
      <formula>$D$1&lt;J4</formula>
    </cfRule>
    <cfRule type="expression" priority="135">
      <formula>$D$1&gt;J4</formula>
    </cfRule>
  </conditionalFormatting>
  <conditionalFormatting sqref="J4">
    <cfRule type="expression" dxfId="6493" priority="136">
      <formula>$D$1&lt;J4</formula>
    </cfRule>
    <cfRule type="expression" dxfId="6492" priority="137">
      <formula>$D$1&gt;J4</formula>
    </cfRule>
  </conditionalFormatting>
  <conditionalFormatting sqref="J4">
    <cfRule type="expression" priority="138">
      <formula>$D$1&lt;J4</formula>
    </cfRule>
    <cfRule type="expression" priority="139">
      <formula>$D$1&gt;J4</formula>
    </cfRule>
  </conditionalFormatting>
  <conditionalFormatting sqref="J4">
    <cfRule type="expression" priority="140">
      <formula>$D$1&lt;J4</formula>
    </cfRule>
    <cfRule type="expression" dxfId="6491" priority="141">
      <formula>$D$1&gt;J4</formula>
    </cfRule>
  </conditionalFormatting>
  <conditionalFormatting sqref="J4">
    <cfRule type="expression" dxfId="6490" priority="142">
      <formula>$D$1&lt;J4</formula>
    </cfRule>
    <cfRule type="expression" dxfId="6489" priority="143">
      <formula>$D$1&gt;J4</formula>
    </cfRule>
  </conditionalFormatting>
  <conditionalFormatting sqref="J4">
    <cfRule type="expression" dxfId="6488" priority="144">
      <formula>$D$1&lt;J4</formula>
    </cfRule>
    <cfRule type="expression" priority="145">
      <formula>$D$1&gt;J4</formula>
    </cfRule>
  </conditionalFormatting>
  <conditionalFormatting sqref="J4">
    <cfRule type="expression" priority="146">
      <formula>$D$1&lt;J4</formula>
    </cfRule>
    <cfRule type="expression" priority="147">
      <formula>$D$1&gt;J4</formula>
    </cfRule>
  </conditionalFormatting>
  <conditionalFormatting sqref="J4">
    <cfRule type="expression" dxfId="6487" priority="148">
      <formula>$D$1&lt;J4</formula>
    </cfRule>
    <cfRule type="expression" dxfId="6486" priority="149">
      <formula>$D$1&gt;J4</formula>
    </cfRule>
  </conditionalFormatting>
  <conditionalFormatting sqref="J4">
    <cfRule type="expression" priority="150">
      <formula>$D$1&lt;J4</formula>
    </cfRule>
    <cfRule type="expression" priority="151">
      <formula>$D$1&gt;J4</formula>
    </cfRule>
  </conditionalFormatting>
  <conditionalFormatting sqref="J4">
    <cfRule type="expression" priority="152">
      <formula>$D$1&lt;J4</formula>
    </cfRule>
    <cfRule type="expression" dxfId="6485" priority="153">
      <formula>$D$1&gt;J4</formula>
    </cfRule>
  </conditionalFormatting>
  <conditionalFormatting sqref="J4">
    <cfRule type="expression" dxfId="6484" priority="154">
      <formula>$D$1&lt;J4</formula>
    </cfRule>
    <cfRule type="expression" dxfId="6483" priority="155">
      <formula>$D$1&gt;J4</formula>
    </cfRule>
  </conditionalFormatting>
  <conditionalFormatting sqref="J4">
    <cfRule type="expression" dxfId="6482" priority="156">
      <formula>$D$1&lt;J4</formula>
    </cfRule>
    <cfRule type="expression" dxfId="6481" priority="157">
      <formula>$D$1&gt;J4</formula>
    </cfRule>
  </conditionalFormatting>
  <conditionalFormatting sqref="J5">
    <cfRule type="cellIs" dxfId="6480" priority="158" operator="equal">
      <formula>5</formula>
    </cfRule>
    <cfRule type="cellIs" priority="159" operator="equal">
      <formula>4</formula>
    </cfRule>
    <cfRule type="cellIs" priority="160" operator="equal">
      <formula>3</formula>
    </cfRule>
  </conditionalFormatting>
  <conditionalFormatting sqref="J5">
    <cfRule type="cellIs" priority="161" operator="equal">
      <formula>5</formula>
    </cfRule>
    <cfRule type="cellIs" dxfId="6479" priority="162" operator="equal">
      <formula>4</formula>
    </cfRule>
    <cfRule type="cellIs" dxfId="6478" priority="163" operator="equal">
      <formula>3</formula>
    </cfRule>
  </conditionalFormatting>
  <conditionalFormatting sqref="J5">
    <cfRule type="cellIs" dxfId="6477" priority="164" operator="equal">
      <formula>5</formula>
    </cfRule>
    <cfRule type="cellIs" dxfId="6476" priority="165" operator="equal">
      <formula>4</formula>
    </cfRule>
    <cfRule type="cellIs" dxfId="6475" priority="166" operator="equal">
      <formula>3</formula>
    </cfRule>
  </conditionalFormatting>
  <conditionalFormatting sqref="L4">
    <cfRule type="expression" dxfId="6474" priority="167">
      <formula>$D$1&lt;L4</formula>
    </cfRule>
    <cfRule type="expression" dxfId="6473" priority="168">
      <formula>$D$1&gt;L4</formula>
    </cfRule>
  </conditionalFormatting>
  <conditionalFormatting sqref="L4">
    <cfRule type="expression" dxfId="6472" priority="169">
      <formula>$D$1&lt;L4</formula>
    </cfRule>
    <cfRule type="expression" priority="170">
      <formula>$D$1&gt;L4</formula>
    </cfRule>
  </conditionalFormatting>
  <conditionalFormatting sqref="L4">
    <cfRule type="expression" priority="171">
      <formula>$D$1&lt;L4</formula>
    </cfRule>
    <cfRule type="expression" priority="172">
      <formula>$D$1&gt;L4</formula>
    </cfRule>
  </conditionalFormatting>
  <conditionalFormatting sqref="L4">
    <cfRule type="expression" dxfId="6471" priority="173">
      <formula>$D$1&lt;L4</formula>
    </cfRule>
    <cfRule type="expression" dxfId="6470" priority="174">
      <formula>$D$1&gt;L4</formula>
    </cfRule>
  </conditionalFormatting>
  <conditionalFormatting sqref="L4">
    <cfRule type="expression" dxfId="6469" priority="175">
      <formula>$D$1&lt;L4</formula>
    </cfRule>
    <cfRule type="expression" dxfId="6468" priority="176">
      <formula>$D$1&gt;L4</formula>
    </cfRule>
  </conditionalFormatting>
  <conditionalFormatting sqref="L4">
    <cfRule type="expression" priority="177">
      <formula>$D$1&lt;L4</formula>
    </cfRule>
    <cfRule type="expression" priority="178">
      <formula>$D$1&gt;L4</formula>
    </cfRule>
  </conditionalFormatting>
  <conditionalFormatting sqref="L5">
    <cfRule type="expression" priority="179">
      <formula>$D$1&lt;L5</formula>
    </cfRule>
    <cfRule type="expression" dxfId="6467" priority="180">
      <formula>$D$1&gt;L5</formula>
    </cfRule>
  </conditionalFormatting>
  <conditionalFormatting sqref="L5">
    <cfRule type="expression" dxfId="6466" priority="181">
      <formula>$D$1&lt;L5</formula>
    </cfRule>
    <cfRule type="expression" dxfId="6465" priority="182">
      <formula>$D$1&gt;L5</formula>
    </cfRule>
  </conditionalFormatting>
  <conditionalFormatting sqref="L5">
    <cfRule type="expression" dxfId="6464" priority="183">
      <formula>$D$1&lt;L5</formula>
    </cfRule>
    <cfRule type="expression" priority="184">
      <formula>$D$1&gt;L5</formula>
    </cfRule>
  </conditionalFormatting>
  <conditionalFormatting sqref="M3">
    <cfRule type="expression" priority="185">
      <formula>$D$1&lt;M3</formula>
    </cfRule>
    <cfRule type="expression" priority="186">
      <formula>$D$1&gt;M3</formula>
    </cfRule>
  </conditionalFormatting>
  <conditionalFormatting sqref="M3">
    <cfRule type="expression" dxfId="6463" priority="187">
      <formula>$D$1&lt;M3</formula>
    </cfRule>
    <cfRule type="expression" dxfId="6462" priority="188">
      <formula>$D$1&gt;M3</formula>
    </cfRule>
  </conditionalFormatting>
  <conditionalFormatting sqref="P5">
    <cfRule type="cellIs" dxfId="6461" priority="189" operator="equal">
      <formula>5</formula>
    </cfRule>
    <cfRule type="cellIs" dxfId="6460" priority="190" operator="equal">
      <formula>4</formula>
    </cfRule>
    <cfRule type="cellIs" priority="191" operator="equal">
      <formula>3</formula>
    </cfRule>
  </conditionalFormatting>
  <conditionalFormatting sqref="P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P3:P4">
    <cfRule type="expression" priority="195">
      <formula>$D$1&lt;P3</formula>
    </cfRule>
    <cfRule type="expression" priority="196">
      <formula>$D$1&gt;P3</formula>
    </cfRule>
  </conditionalFormatting>
  <conditionalFormatting sqref="P5">
    <cfRule type="cellIs" dxfId="6459" priority="197" operator="equal">
      <formula>5</formula>
    </cfRule>
    <cfRule type="cellIs" dxfId="6458" priority="198" operator="equal">
      <formula>4</formula>
    </cfRule>
    <cfRule type="cellIs" dxfId="6457" priority="199" operator="equal">
      <formula>3</formula>
    </cfRule>
  </conditionalFormatting>
  <conditionalFormatting sqref="P4">
    <cfRule type="expression" dxfId="6456" priority="200">
      <formula>$D$1&lt;P4</formula>
    </cfRule>
    <cfRule type="expression" priority="201">
      <formula>$D$1&gt;P4</formula>
    </cfRule>
  </conditionalFormatting>
  <conditionalFormatting sqref="P4">
    <cfRule type="expression" priority="202">
      <formula>$D$1&lt;P4</formula>
    </cfRule>
    <cfRule type="expression" priority="203">
      <formula>$D$1&gt;P4</formula>
    </cfRule>
  </conditionalFormatting>
  <conditionalFormatting sqref="P5">
    <cfRule type="cellIs" dxfId="6455" priority="204" operator="equal">
      <formula>5</formula>
    </cfRule>
    <cfRule type="cellIs" dxfId="6454" priority="205" operator="equal">
      <formula>4</formula>
    </cfRule>
    <cfRule type="cellIs" dxfId="6453" priority="206" operator="equal">
      <formula>3</formula>
    </cfRule>
  </conditionalFormatting>
  <conditionalFormatting sqref="P4">
    <cfRule type="expression" dxfId="6452" priority="207">
      <formula>$D$1&lt;P4</formula>
    </cfRule>
    <cfRule type="expression" dxfId="6451" priority="208">
      <formula>$D$1&gt;P4</formula>
    </cfRule>
  </conditionalFormatting>
  <conditionalFormatting sqref="P5">
    <cfRule type="cellIs" dxfId="6450" priority="209" operator="equal">
      <formula>5</formula>
    </cfRule>
    <cfRule type="cellIs" dxfId="6449" priority="210" operator="equal">
      <formula>4</formula>
    </cfRule>
    <cfRule type="cellIs" dxfId="6448" priority="211" operator="equal">
      <formula>3</formula>
    </cfRule>
  </conditionalFormatting>
  <conditionalFormatting sqref="P3:P4">
    <cfRule type="expression" priority="212">
      <formula>$D$1&lt;P3</formula>
    </cfRule>
    <cfRule type="expression" priority="213">
      <formula>$D$1&gt;P3</formula>
    </cfRule>
  </conditionalFormatting>
  <conditionalFormatting sqref="P5">
    <cfRule type="cellIs" priority="214" operator="equal">
      <formula>5</formula>
    </cfRule>
    <cfRule type="cellIs" dxfId="6447" priority="215" operator="equal">
      <formula>4</formula>
    </cfRule>
    <cfRule type="cellIs" dxfId="6446" priority="216" operator="equal">
      <formula>3</formula>
    </cfRule>
  </conditionalFormatting>
  <conditionalFormatting sqref="P5">
    <cfRule type="cellIs" dxfId="6445" priority="217" operator="equal">
      <formula>5</formula>
    </cfRule>
    <cfRule type="cellIs" dxfId="6444" priority="218" operator="equal">
      <formula>4</formula>
    </cfRule>
    <cfRule type="cellIs" priority="219" operator="equal">
      <formula>3</formula>
    </cfRule>
  </conditionalFormatting>
  <conditionalFormatting sqref="P4">
    <cfRule type="expression" priority="220">
      <formula>$D$1&lt;P4</formula>
    </cfRule>
    <cfRule type="expression" priority="221">
      <formula>$D$1&gt;P4</formula>
    </cfRule>
  </conditionalFormatting>
  <conditionalFormatting sqref="P4">
    <cfRule type="expression" dxfId="6443" priority="222">
      <formula>$D$1&lt;P4</formula>
    </cfRule>
    <cfRule type="expression" dxfId="6442" priority="223">
      <formula>$D$1&gt;P4</formula>
    </cfRule>
  </conditionalFormatting>
  <conditionalFormatting sqref="P4">
    <cfRule type="expression" dxfId="6441" priority="224">
      <formula>$D$1&lt;P4</formula>
    </cfRule>
    <cfRule type="expression" dxfId="6440" priority="225">
      <formula>$D$1&gt;P4</formula>
    </cfRule>
  </conditionalFormatting>
  <conditionalFormatting sqref="P4">
    <cfRule type="expression" dxfId="6439" priority="226">
      <formula>$D$1&lt;P4</formula>
    </cfRule>
    <cfRule type="expression" dxfId="6438" priority="227">
      <formula>$D$1&gt;P4</formula>
    </cfRule>
  </conditionalFormatting>
  <conditionalFormatting sqref="P4">
    <cfRule type="expression" dxfId="6437" priority="228">
      <formula>$D$1&lt;P4</formula>
    </cfRule>
    <cfRule type="expression" dxfId="6436" priority="229">
      <formula>$D$1&gt;P4</formula>
    </cfRule>
  </conditionalFormatting>
  <conditionalFormatting sqref="P4">
    <cfRule type="expression" dxfId="6435" priority="230">
      <formula>$D$1&lt;P4</formula>
    </cfRule>
    <cfRule type="expression" priority="231">
      <formula>$D$1&gt;P4</formula>
    </cfRule>
  </conditionalFormatting>
  <conditionalFormatting sqref="P4">
    <cfRule type="expression" priority="232">
      <formula>$D$1&lt;P4</formula>
    </cfRule>
    <cfRule type="expression" priority="233">
      <formula>$D$1&gt;P4</formula>
    </cfRule>
  </conditionalFormatting>
  <conditionalFormatting sqref="P4">
    <cfRule type="expression" priority="234">
      <formula>$D$1&lt;P4</formula>
    </cfRule>
    <cfRule type="expression" dxfId="6434" priority="235">
      <formula>$D$1&gt;P4</formula>
    </cfRule>
  </conditionalFormatting>
  <conditionalFormatting sqref="P5">
    <cfRule type="cellIs" dxfId="6433" priority="236" operator="equal">
      <formula>5</formula>
    </cfRule>
    <cfRule type="cellIs" dxfId="6432" priority="237" operator="equal">
      <formula>4</formula>
    </cfRule>
    <cfRule type="cellIs" dxfId="6431" priority="238" operator="equal">
      <formula>3</formula>
    </cfRule>
  </conditionalFormatting>
  <conditionalFormatting sqref="P5">
    <cfRule type="cellIs" dxfId="6430" priority="239" operator="equal">
      <formula>5</formula>
    </cfRule>
    <cfRule type="cellIs" dxfId="6429" priority="240" operator="equal">
      <formula>4</formula>
    </cfRule>
    <cfRule type="cellIs" dxfId="6428" priority="241" operator="equal">
      <formula>3</formula>
    </cfRule>
  </conditionalFormatting>
  <conditionalFormatting sqref="P4">
    <cfRule type="expression" dxfId="6427" priority="242">
      <formula>$D$1&lt;P4</formula>
    </cfRule>
    <cfRule type="expression" dxfId="6426" priority="243">
      <formula>$D$1&gt;P4</formula>
    </cfRule>
  </conditionalFormatting>
  <conditionalFormatting sqref="P5">
    <cfRule type="cellIs" priority="244" operator="equal">
      <formula>5</formula>
    </cfRule>
    <cfRule type="cellIs" priority="245" operator="equal">
      <formula>4</formula>
    </cfRule>
    <cfRule type="cellIs" priority="246" operator="equal">
      <formula>3</formula>
    </cfRule>
  </conditionalFormatting>
  <conditionalFormatting sqref="P4">
    <cfRule type="expression" dxfId="6425" priority="247">
      <formula>$D$1&lt;P4</formula>
    </cfRule>
    <cfRule type="expression" dxfId="6424" priority="248">
      <formula>$D$1&gt;P4</formula>
    </cfRule>
  </conditionalFormatting>
  <conditionalFormatting sqref="P4">
    <cfRule type="expression" dxfId="6423" priority="249">
      <formula>$D$1&lt;P4</formula>
    </cfRule>
    <cfRule type="expression" dxfId="6422" priority="250">
      <formula>$D$1&gt;P4</formula>
    </cfRule>
  </conditionalFormatting>
  <conditionalFormatting sqref="P4">
    <cfRule type="expression" dxfId="6421" priority="251">
      <formula>$D$1&lt;P4</formula>
    </cfRule>
    <cfRule type="expression" dxfId="6420" priority="252">
      <formula>$D$1&gt;P4</formula>
    </cfRule>
  </conditionalFormatting>
  <conditionalFormatting sqref="P4">
    <cfRule type="expression" dxfId="6419" priority="253">
      <formula>$D$1&lt;P4</formula>
    </cfRule>
    <cfRule type="expression" dxfId="6418" priority="254">
      <formula>$D$1&gt;P4</formula>
    </cfRule>
  </conditionalFormatting>
  <conditionalFormatting sqref="P4">
    <cfRule type="expression" dxfId="6417" priority="255">
      <formula>$D$1&lt;P4</formula>
    </cfRule>
    <cfRule type="expression" priority="256">
      <formula>$D$1&gt;P4</formula>
    </cfRule>
  </conditionalFormatting>
  <conditionalFormatting sqref="P4">
    <cfRule type="expression" priority="257">
      <formula>$D$1&lt;P4</formula>
    </cfRule>
    <cfRule type="expression" priority="258">
      <formula>$D$1&gt;P4</formula>
    </cfRule>
  </conditionalFormatting>
  <conditionalFormatting sqref="P4">
    <cfRule type="expression" dxfId="6416" priority="259">
      <formula>$D$1&lt;P4</formula>
    </cfRule>
    <cfRule type="expression" dxfId="6415" priority="260">
      <formula>$D$1&gt;P4</formula>
    </cfRule>
  </conditionalFormatting>
  <conditionalFormatting sqref="P4">
    <cfRule type="expression" priority="261">
      <formula>$D$1&lt;P4</formula>
    </cfRule>
    <cfRule type="expression" priority="262">
      <formula>$D$1&gt;P4</formula>
    </cfRule>
  </conditionalFormatting>
  <conditionalFormatting sqref="P4">
    <cfRule type="expression" priority="263">
      <formula>$D$1&lt;P4</formula>
    </cfRule>
    <cfRule type="expression" priority="264">
      <formula>$D$1&gt;P4</formula>
    </cfRule>
  </conditionalFormatting>
  <conditionalFormatting sqref="F4">
    <cfRule type="expression" priority="265">
      <formula>$D$1&lt;F4</formula>
    </cfRule>
    <cfRule type="expression" priority="266">
      <formula>$D$1&gt;F4</formula>
    </cfRule>
  </conditionalFormatting>
  <conditionalFormatting sqref="F4">
    <cfRule type="expression" dxfId="6414" priority="267">
      <formula>$D$1&lt;F4</formula>
    </cfRule>
    <cfRule type="expression" dxfId="6413" priority="268">
      <formula>$D$1&gt;F4</formula>
    </cfRule>
  </conditionalFormatting>
  <conditionalFormatting sqref="L3">
    <cfRule type="expression" dxfId="6412" priority="269">
      <formula>$D$1&lt;L3</formula>
    </cfRule>
    <cfRule type="expression" dxfId="6411" priority="270">
      <formula>$D$1&gt;L3</formula>
    </cfRule>
  </conditionalFormatting>
  <conditionalFormatting sqref="H3:I3">
    <cfRule type="expression" dxfId="6410" priority="271">
      <formula>$D$1&lt;H3</formula>
    </cfRule>
    <cfRule type="expression" dxfId="6409" priority="272">
      <formula>$D$1&gt;H3</formula>
    </cfRule>
  </conditionalFormatting>
  <conditionalFormatting sqref="H3:L3">
    <cfRule type="expression" priority="273">
      <formula>$D$1&lt;H3</formula>
    </cfRule>
    <cfRule type="expression" priority="274">
      <formula>$D$1&gt;H3</formula>
    </cfRule>
  </conditionalFormatting>
  <conditionalFormatting sqref="J3">
    <cfRule type="expression" priority="275">
      <formula>$D$1&lt;J3</formula>
    </cfRule>
    <cfRule type="expression" dxfId="6408" priority="276">
      <formula>$D$1&gt;J3</formula>
    </cfRule>
  </conditionalFormatting>
  <conditionalFormatting sqref="L4">
    <cfRule type="expression" dxfId="6407" priority="277">
      <formula>$D$1&lt;L4</formula>
    </cfRule>
    <cfRule type="expression" priority="278">
      <formula>$D$1&gt;L4</formula>
    </cfRule>
  </conditionalFormatting>
  <conditionalFormatting sqref="F3">
    <cfRule type="expression" priority="279">
      <formula>$D$1&lt;F3</formula>
    </cfRule>
    <cfRule type="expression" priority="280">
      <formula>$D$1&gt;F3</formula>
    </cfRule>
  </conditionalFormatting>
  <conditionalFormatting sqref="F4">
    <cfRule type="expression" dxfId="6406" priority="281">
      <formula>$D$1&lt;F4</formula>
    </cfRule>
    <cfRule type="expression" dxfId="6405" priority="282">
      <formula>$D$1&gt;F4</formula>
    </cfRule>
  </conditionalFormatting>
  <conditionalFormatting sqref="J5">
    <cfRule type="cellIs" priority="283" operator="equal">
      <formula>5</formula>
    </cfRule>
    <cfRule type="cellIs" priority="284" operator="equal">
      <formula>4</formula>
    </cfRule>
    <cfRule type="cellIs" priority="285" operator="equal">
      <formula>3</formula>
    </cfRule>
  </conditionalFormatting>
  <conditionalFormatting sqref="L4">
    <cfRule type="expression" dxfId="6404" priority="286">
      <formula>$D$1&lt;L4</formula>
    </cfRule>
    <cfRule type="expression" dxfId="6403" priority="287">
      <formula>$D$1&gt;L4</formula>
    </cfRule>
  </conditionalFormatting>
  <conditionalFormatting sqref="I3">
    <cfRule type="expression" dxfId="6402" priority="288">
      <formula>$D$1&lt;I3</formula>
    </cfRule>
    <cfRule type="expression" dxfId="6401" priority="289">
      <formula>$D$1&gt;I3</formula>
    </cfRule>
  </conditionalFormatting>
  <conditionalFormatting sqref="J3">
    <cfRule type="expression" dxfId="6400" priority="290">
      <formula>$D$1&lt;J3</formula>
    </cfRule>
    <cfRule type="expression" dxfId="6399" priority="291">
      <formula>$D$1&gt;J3</formula>
    </cfRule>
  </conditionalFormatting>
  <conditionalFormatting sqref="J3">
    <cfRule type="expression" priority="292">
      <formula>$D$1&lt;J3</formula>
    </cfRule>
    <cfRule type="expression" priority="293">
      <formula>$D$1&gt;J3</formula>
    </cfRule>
  </conditionalFormatting>
  <conditionalFormatting sqref="J4">
    <cfRule type="expression" priority="294">
      <formula>$D$1&lt;J4</formula>
    </cfRule>
    <cfRule type="expression" dxfId="6398" priority="295">
      <formula>$D$1&gt;J4</formula>
    </cfRule>
  </conditionalFormatting>
  <conditionalFormatting sqref="J4">
    <cfRule type="expression" dxfId="6397" priority="296">
      <formula>$D$1&lt;J4</formula>
    </cfRule>
    <cfRule type="expression" dxfId="6396" priority="297">
      <formula>$D$1&gt;J4</formula>
    </cfRule>
  </conditionalFormatting>
  <conditionalFormatting sqref="J5">
    <cfRule type="cellIs" dxfId="6395" priority="298" operator="equal">
      <formula>5</formula>
    </cfRule>
    <cfRule type="cellIs" dxfId="6394" priority="299" operator="equal">
      <formula>4</formula>
    </cfRule>
    <cfRule type="cellIs" dxfId="6393" priority="300" operator="equal">
      <formula>3</formula>
    </cfRule>
  </conditionalFormatting>
  <conditionalFormatting sqref="J5">
    <cfRule type="cellIs" dxfId="6392" priority="301" operator="equal">
      <formula>5</formula>
    </cfRule>
    <cfRule type="cellIs" dxfId="6391" priority="302" operator="equal">
      <formula>4</formula>
    </cfRule>
    <cfRule type="cellIs" dxfId="6390" priority="303" operator="equal">
      <formula>3</formula>
    </cfRule>
  </conditionalFormatting>
  <conditionalFormatting sqref="J5">
    <cfRule type="cellIs" priority="304" operator="equal">
      <formula>5</formula>
    </cfRule>
    <cfRule type="cellIs" priority="305" operator="equal">
      <formula>4</formula>
    </cfRule>
    <cfRule type="cellIs" priority="306" operator="equal">
      <formula>3</formula>
    </cfRule>
  </conditionalFormatting>
  <conditionalFormatting sqref="J5">
    <cfRule type="cellIs" dxfId="6389" priority="307" operator="equal">
      <formula>5</formula>
    </cfRule>
    <cfRule type="cellIs" dxfId="6388" priority="308" operator="equal">
      <formula>4</formula>
    </cfRule>
    <cfRule type="cellIs" priority="309" operator="equal">
      <formula>3</formula>
    </cfRule>
  </conditionalFormatting>
  <conditionalFormatting sqref="J5">
    <cfRule type="cellIs" priority="310" operator="equal">
      <formula>5</formula>
    </cfRule>
    <cfRule type="cellIs" priority="311" operator="equal">
      <formula>4</formula>
    </cfRule>
    <cfRule type="cellIs" priority="312" operator="equal">
      <formula>3</formula>
    </cfRule>
  </conditionalFormatting>
  <conditionalFormatting sqref="J5">
    <cfRule type="cellIs" priority="313" operator="equal">
      <formula>5</formula>
    </cfRule>
    <cfRule type="cellIs" priority="314" operator="equal">
      <formula>4</formula>
    </cfRule>
    <cfRule type="cellIs" dxfId="6387" priority="315" operator="equal">
      <formula>3</formula>
    </cfRule>
  </conditionalFormatting>
  <conditionalFormatting sqref="J4">
    <cfRule type="expression" dxfId="6386" priority="316">
      <formula>$D$1&lt;J4</formula>
    </cfRule>
    <cfRule type="expression" dxfId="6385" priority="317">
      <formula>$D$1&gt;J4</formula>
    </cfRule>
  </conditionalFormatting>
  <conditionalFormatting sqref="J5">
    <cfRule type="cellIs" dxfId="6384" priority="318" operator="equal">
      <formula>5</formula>
    </cfRule>
    <cfRule type="cellIs" dxfId="6383" priority="319" operator="equal">
      <formula>4</formula>
    </cfRule>
    <cfRule type="cellIs" dxfId="6382" priority="320" operator="equal">
      <formula>3</formula>
    </cfRule>
  </conditionalFormatting>
  <conditionalFormatting sqref="J4">
    <cfRule type="expression" priority="321">
      <formula>$D$1&lt;J4</formula>
    </cfRule>
    <cfRule type="expression" priority="322">
      <formula>$D$1&gt;J4</formula>
    </cfRule>
  </conditionalFormatting>
  <conditionalFormatting sqref="J4">
    <cfRule type="expression" priority="323">
      <formula>$D$1&lt;J4</formula>
    </cfRule>
    <cfRule type="expression" dxfId="6381" priority="324">
      <formula>$D$1&gt;J4</formula>
    </cfRule>
  </conditionalFormatting>
  <conditionalFormatting sqref="J5">
    <cfRule type="cellIs" dxfId="6380" priority="325" operator="equal">
      <formula>5</formula>
    </cfRule>
    <cfRule type="cellIs" priority="326" operator="equal">
      <formula>4</formula>
    </cfRule>
    <cfRule type="cellIs" priority="327" operator="equal">
      <formula>3</formula>
    </cfRule>
  </conditionalFormatting>
  <conditionalFormatting sqref="J4">
    <cfRule type="expression" priority="328">
      <formula>$D$1&lt;J4</formula>
    </cfRule>
    <cfRule type="expression" dxfId="6379" priority="329">
      <formula>$D$1&gt;J4</formula>
    </cfRule>
  </conditionalFormatting>
  <conditionalFormatting sqref="J5">
    <cfRule type="cellIs" dxfId="6378" priority="330" operator="equal">
      <formula>5</formula>
    </cfRule>
    <cfRule type="cellIs" priority="331" operator="equal">
      <formula>4</formula>
    </cfRule>
    <cfRule type="cellIs" priority="332" operator="equal">
      <formula>3</formula>
    </cfRule>
  </conditionalFormatting>
  <conditionalFormatting sqref="J4">
    <cfRule type="expression" priority="333">
      <formula>$D$1&lt;J4</formula>
    </cfRule>
    <cfRule type="expression" dxfId="6377" priority="334">
      <formula>$D$1&gt;J4</formula>
    </cfRule>
  </conditionalFormatting>
  <conditionalFormatting sqref="J4">
    <cfRule type="expression" dxfId="6376" priority="335">
      <formula>$D$1&lt;J4</formula>
    </cfRule>
    <cfRule type="expression" dxfId="6375" priority="336">
      <formula>$D$1&gt;J4</formula>
    </cfRule>
  </conditionalFormatting>
  <conditionalFormatting sqref="J5">
    <cfRule type="cellIs" dxfId="6374" priority="337" operator="equal">
      <formula>5</formula>
    </cfRule>
    <cfRule type="cellIs" dxfId="6373" priority="338" operator="equal">
      <formula>4</formula>
    </cfRule>
    <cfRule type="cellIs" dxfId="6372" priority="339" operator="equal">
      <formula>3</formula>
    </cfRule>
  </conditionalFormatting>
  <conditionalFormatting sqref="J4">
    <cfRule type="expression" priority="340">
      <formula>$D$1&lt;J4</formula>
    </cfRule>
    <cfRule type="expression" priority="341">
      <formula>$D$1&gt;J4</formula>
    </cfRule>
  </conditionalFormatting>
  <conditionalFormatting sqref="J5">
    <cfRule type="cellIs" priority="342" operator="equal">
      <formula>5</formula>
    </cfRule>
    <cfRule type="cellIs" dxfId="6371" priority="343" operator="equal">
      <formula>4</formula>
    </cfRule>
    <cfRule type="cellIs" dxfId="6370" priority="344" operator="equal">
      <formula>3</formula>
    </cfRule>
  </conditionalFormatting>
  <conditionalFormatting sqref="J4">
    <cfRule type="expression" dxfId="6369" priority="345">
      <formula>$D$1&lt;J4</formula>
    </cfRule>
    <cfRule type="expression" dxfId="6368" priority="346">
      <formula>$D$1&gt;J4</formula>
    </cfRule>
  </conditionalFormatting>
  <conditionalFormatting sqref="L4">
    <cfRule type="expression" priority="347">
      <formula>$D$1&lt;L4</formula>
    </cfRule>
    <cfRule type="expression" priority="348">
      <formula>$D$1&gt;L4</formula>
    </cfRule>
  </conditionalFormatting>
  <conditionalFormatting sqref="L5">
    <cfRule type="cellIs" priority="349" operator="equal">
      <formula>5</formula>
    </cfRule>
    <cfRule type="cellIs" dxfId="6367" priority="350" operator="equal">
      <formula>4</formula>
    </cfRule>
    <cfRule type="cellIs" dxfId="6366" priority="351" operator="equal">
      <formula>3</formula>
    </cfRule>
  </conditionalFormatting>
  <conditionalFormatting sqref="L5">
    <cfRule type="cellIs" priority="352" operator="equal">
      <formula>5</formula>
    </cfRule>
    <cfRule type="cellIs" priority="353" operator="equal">
      <formula>4</formula>
    </cfRule>
    <cfRule type="cellIs" priority="354" operator="equal">
      <formula>3</formula>
    </cfRule>
  </conditionalFormatting>
  <conditionalFormatting sqref="L5">
    <cfRule type="cellIs" priority="355" operator="equal">
      <formula>5</formula>
    </cfRule>
    <cfRule type="cellIs" priority="356" operator="equal">
      <formula>4</formula>
    </cfRule>
    <cfRule type="cellIs" priority="357" operator="equal">
      <formula>3</formula>
    </cfRule>
  </conditionalFormatting>
  <conditionalFormatting sqref="F5">
    <cfRule type="cellIs" dxfId="6365" priority="358" operator="equal">
      <formula>5</formula>
    </cfRule>
    <cfRule type="cellIs" dxfId="6364" priority="359" operator="equal">
      <formula>4</formula>
    </cfRule>
    <cfRule type="cellIs" dxfId="6363" priority="360" operator="equal">
      <formula>3</formula>
    </cfRule>
  </conditionalFormatting>
  <conditionalFormatting sqref="F5">
    <cfRule type="expression" dxfId="6362" priority="361">
      <formula>$D$1&lt;F5</formula>
    </cfRule>
    <cfRule type="expression" dxfId="6361" priority="362">
      <formula>$D$1&gt;F5</formula>
    </cfRule>
  </conditionalFormatting>
  <conditionalFormatting sqref="F5">
    <cfRule type="expression" dxfId="6360" priority="363">
      <formula>$D$1&lt;F5</formula>
    </cfRule>
    <cfRule type="expression" dxfId="6359" priority="364">
      <formula>$D$1&gt;F5</formula>
    </cfRule>
  </conditionalFormatting>
  <conditionalFormatting sqref="F5">
    <cfRule type="expression" dxfId="6358" priority="365">
      <formula>$D$1&lt;F5</formula>
    </cfRule>
    <cfRule type="expression" dxfId="6357" priority="366">
      <formula>$D$1&gt;F5</formula>
    </cfRule>
  </conditionalFormatting>
  <conditionalFormatting sqref="F4">
    <cfRule type="expression" dxfId="6356" priority="367">
      <formula>$D$1&lt;F4</formula>
    </cfRule>
    <cfRule type="expression" dxfId="6355" priority="368">
      <formula>$D$1&gt;F4</formula>
    </cfRule>
  </conditionalFormatting>
  <conditionalFormatting sqref="F5">
    <cfRule type="cellIs" dxfId="6354" priority="369" operator="equal">
      <formula>5</formula>
    </cfRule>
    <cfRule type="cellIs" dxfId="6353" priority="370" operator="equal">
      <formula>4</formula>
    </cfRule>
    <cfRule type="cellIs" dxfId="6352" priority="371" operator="equal">
      <formula>3</formula>
    </cfRule>
  </conditionalFormatting>
  <conditionalFormatting sqref="F5">
    <cfRule type="cellIs" priority="372" operator="equal">
      <formula>5</formula>
    </cfRule>
    <cfRule type="cellIs" priority="373" operator="equal">
      <formula>4</formula>
    </cfRule>
    <cfRule type="cellIs" priority="374" operator="equal">
      <formula>3</formula>
    </cfRule>
  </conditionalFormatting>
  <conditionalFormatting sqref="G3">
    <cfRule type="expression" dxfId="6351" priority="375">
      <formula>$D$1&lt;G3</formula>
    </cfRule>
    <cfRule type="expression" dxfId="6350" priority="376">
      <formula>$D$1&gt;G3</formula>
    </cfRule>
  </conditionalFormatting>
  <conditionalFormatting sqref="G3">
    <cfRule type="expression" dxfId="6349" priority="377">
      <formula>$D$1&lt;G3</formula>
    </cfRule>
    <cfRule type="expression" dxfId="6348" priority="378">
      <formula>$D$1&gt;G3</formula>
    </cfRule>
  </conditionalFormatting>
  <conditionalFormatting sqref="G3">
    <cfRule type="expression" dxfId="6347" priority="379">
      <formula>$D$1&lt;G3</formula>
    </cfRule>
    <cfRule type="expression" dxfId="6346" priority="380">
      <formula>$D$1&gt;G3</formula>
    </cfRule>
  </conditionalFormatting>
  <conditionalFormatting sqref="G4">
    <cfRule type="expression" dxfId="6345" priority="381">
      <formula>$D$1&lt;G4</formula>
    </cfRule>
    <cfRule type="expression" dxfId="6344" priority="382">
      <formula>$D$1&gt;G4</formula>
    </cfRule>
  </conditionalFormatting>
  <conditionalFormatting sqref="G4">
    <cfRule type="expression" dxfId="6343" priority="383">
      <formula>$D$1&lt;G4</formula>
    </cfRule>
    <cfRule type="expression" dxfId="6342" priority="384">
      <formula>$D$1&gt;G4</formula>
    </cfRule>
  </conditionalFormatting>
  <conditionalFormatting sqref="G5">
    <cfRule type="cellIs" dxfId="6341" priority="385" operator="equal">
      <formula>5</formula>
    </cfRule>
    <cfRule type="cellIs" dxfId="6340" priority="386" operator="equal">
      <formula>4</formula>
    </cfRule>
    <cfRule type="cellIs" priority="387" operator="equal">
      <formula>3</formula>
    </cfRule>
  </conditionalFormatting>
  <conditionalFormatting sqref="G4">
    <cfRule type="expression" priority="388">
      <formula>$D$1&lt;G4</formula>
    </cfRule>
    <cfRule type="expression" priority="389">
      <formula>$D$1&gt;G4</formula>
    </cfRule>
  </conditionalFormatting>
  <conditionalFormatting sqref="G5">
    <cfRule type="cellIs" priority="390" operator="equal">
      <formula>5</formula>
    </cfRule>
    <cfRule type="cellIs" priority="391" operator="equal">
      <formula>4</formula>
    </cfRule>
    <cfRule type="cellIs" dxfId="6339" priority="392" operator="equal">
      <formula>3</formula>
    </cfRule>
  </conditionalFormatting>
  <conditionalFormatting sqref="G4">
    <cfRule type="expression" dxfId="6338" priority="393">
      <formula>$D$1&lt;G4</formula>
    </cfRule>
    <cfRule type="expression" dxfId="6337" priority="394">
      <formula>$D$1&gt;G4</formula>
    </cfRule>
  </conditionalFormatting>
  <conditionalFormatting sqref="G4">
    <cfRule type="expression" dxfId="6336" priority="395">
      <formula>$D$1&lt;G4</formula>
    </cfRule>
    <cfRule type="expression" dxfId="6335" priority="396">
      <formula>$D$1&gt;G4</formula>
    </cfRule>
  </conditionalFormatting>
  <conditionalFormatting sqref="G5">
    <cfRule type="cellIs" dxfId="6334" priority="397" operator="equal">
      <formula>5</formula>
    </cfRule>
    <cfRule type="cellIs" dxfId="6333" priority="398" operator="equal">
      <formula>4</formula>
    </cfRule>
    <cfRule type="cellIs" dxfId="6332" priority="399" operator="equal">
      <formula>3</formula>
    </cfRule>
  </conditionalFormatting>
  <conditionalFormatting sqref="G4">
    <cfRule type="expression" dxfId="6331" priority="400">
      <formula>$D$1&lt;G4</formula>
    </cfRule>
    <cfRule type="expression" priority="401">
      <formula>$D$1&gt;G4</formula>
    </cfRule>
  </conditionalFormatting>
  <conditionalFormatting sqref="G4">
    <cfRule type="expression" priority="402">
      <formula>$D$1&lt;G4</formula>
    </cfRule>
    <cfRule type="expression" priority="403">
      <formula>$D$1&gt;G4</formula>
    </cfRule>
  </conditionalFormatting>
  <conditionalFormatting sqref="G4">
    <cfRule type="expression" dxfId="6330" priority="404">
      <formula>$D$1&lt;G4</formula>
    </cfRule>
    <cfRule type="expression" dxfId="6329" priority="405">
      <formula>$D$1&gt;G4</formula>
    </cfRule>
  </conditionalFormatting>
  <conditionalFormatting sqref="G4">
    <cfRule type="expression" priority="406">
      <formula>$D$1&lt;G4</formula>
    </cfRule>
    <cfRule type="expression" priority="407">
      <formula>$D$1&gt;G4</formula>
    </cfRule>
  </conditionalFormatting>
  <conditionalFormatting sqref="G4">
    <cfRule type="expression" priority="408">
      <formula>$D$1&lt;G4</formula>
    </cfRule>
    <cfRule type="expression" priority="409">
      <formula>$D$1&gt;G4</formula>
    </cfRule>
  </conditionalFormatting>
  <conditionalFormatting sqref="G4">
    <cfRule type="expression" priority="410">
      <formula>$D$1&lt;G4</formula>
    </cfRule>
    <cfRule type="expression" priority="411">
      <formula>$D$1&gt;G4</formula>
    </cfRule>
  </conditionalFormatting>
  <conditionalFormatting sqref="G4">
    <cfRule type="expression" dxfId="6328" priority="412">
      <formula>$D$1&lt;G4</formula>
    </cfRule>
    <cfRule type="expression" dxfId="6327" priority="413">
      <formula>$D$1&gt;G4</formula>
    </cfRule>
  </conditionalFormatting>
  <conditionalFormatting sqref="G4">
    <cfRule type="expression" dxfId="6326" priority="414">
      <formula>$D$1&lt;G4</formula>
    </cfRule>
    <cfRule type="expression" dxfId="6325" priority="415">
      <formula>$D$1&gt;G4</formula>
    </cfRule>
  </conditionalFormatting>
  <conditionalFormatting sqref="G4">
    <cfRule type="expression" dxfId="6324" priority="416">
      <formula>$D$1&lt;G4</formula>
    </cfRule>
    <cfRule type="expression" dxfId="6323" priority="417">
      <formula>$D$1&gt;G4</formula>
    </cfRule>
  </conditionalFormatting>
  <conditionalFormatting sqref="G4">
    <cfRule type="expression" priority="418">
      <formula>$D$1&lt;G4</formula>
    </cfRule>
    <cfRule type="expression" priority="419">
      <formula>$D$1&gt;G4</formula>
    </cfRule>
  </conditionalFormatting>
  <conditionalFormatting sqref="G5">
    <cfRule type="cellIs" priority="420" operator="equal">
      <formula>5</formula>
    </cfRule>
    <cfRule type="cellIs" dxfId="6322" priority="421" operator="equal">
      <formula>4</formula>
    </cfRule>
    <cfRule type="cellIs" dxfId="6321" priority="422" operator="equal">
      <formula>3</formula>
    </cfRule>
  </conditionalFormatting>
  <conditionalFormatting sqref="G4">
    <cfRule type="expression" priority="423">
      <formula>$D$1&lt;G4</formula>
    </cfRule>
    <cfRule type="expression" priority="424">
      <formula>$D$1&gt;G4</formula>
    </cfRule>
  </conditionalFormatting>
  <conditionalFormatting sqref="G4">
    <cfRule type="expression" priority="425">
      <formula>$D$1&lt;G4</formula>
    </cfRule>
    <cfRule type="expression" dxfId="6320" priority="426">
      <formula>$D$1&gt;G4</formula>
    </cfRule>
  </conditionalFormatting>
  <conditionalFormatting sqref="G4">
    <cfRule type="expression" dxfId="6319" priority="427">
      <formula>$D$1&lt;G4</formula>
    </cfRule>
    <cfRule type="expression" priority="428">
      <formula>$D$1&gt;G4</formula>
    </cfRule>
  </conditionalFormatting>
  <conditionalFormatting sqref="G4">
    <cfRule type="expression" priority="429">
      <formula>$D$1&lt;G4</formula>
    </cfRule>
    <cfRule type="expression" priority="430">
      <formula>$D$1&gt;G4</formula>
    </cfRule>
  </conditionalFormatting>
  <conditionalFormatting sqref="G5">
    <cfRule type="cellIs" dxfId="6318" priority="431" operator="equal">
      <formula>5</formula>
    </cfRule>
    <cfRule type="cellIs" dxfId="6317" priority="432" operator="equal">
      <formula>4</formula>
    </cfRule>
    <cfRule type="cellIs" dxfId="6316" priority="433" operator="equal">
      <formula>3</formula>
    </cfRule>
  </conditionalFormatting>
  <conditionalFormatting sqref="G5">
    <cfRule type="cellIs" dxfId="6315" priority="434" operator="equal">
      <formula>5</formula>
    </cfRule>
    <cfRule type="cellIs" dxfId="6314" priority="435" operator="equal">
      <formula>4</formula>
    </cfRule>
    <cfRule type="cellIs" dxfId="6313" priority="436" operator="equal">
      <formula>3</formula>
    </cfRule>
  </conditionalFormatting>
  <conditionalFormatting sqref="G5">
    <cfRule type="cellIs" priority="437" operator="equal">
      <formula>5</formula>
    </cfRule>
    <cfRule type="cellIs" priority="438" operator="equal">
      <formula>4</formula>
    </cfRule>
    <cfRule type="cellIs" priority="439" operator="equal">
      <formula>3</formula>
    </cfRule>
  </conditionalFormatting>
  <conditionalFormatting sqref="G4">
    <cfRule type="expression" dxfId="6312" priority="440">
      <formula>$D$1&lt;G4</formula>
    </cfRule>
    <cfRule type="expression" dxfId="6311" priority="441">
      <formula>$D$1&gt;G4</formula>
    </cfRule>
  </conditionalFormatting>
  <conditionalFormatting sqref="G4">
    <cfRule type="expression" dxfId="6310" priority="442">
      <formula>$D$1&lt;G4</formula>
    </cfRule>
    <cfRule type="expression" dxfId="6309" priority="443">
      <formula>$D$1&gt;G4</formula>
    </cfRule>
  </conditionalFormatting>
  <conditionalFormatting sqref="G4">
    <cfRule type="expression" priority="444">
      <formula>$D$1&lt;G4</formula>
    </cfRule>
    <cfRule type="expression" priority="445">
      <formula>$D$1&gt;G4</formula>
    </cfRule>
  </conditionalFormatting>
  <conditionalFormatting sqref="G4">
    <cfRule type="expression" priority="446">
      <formula>$D$1&lt;G4</formula>
    </cfRule>
    <cfRule type="expression" dxfId="6308" priority="447">
      <formula>$D$1&gt;G4</formula>
    </cfRule>
  </conditionalFormatting>
  <conditionalFormatting sqref="G4">
    <cfRule type="expression" dxfId="6307" priority="448">
      <formula>$D$1&lt;G4</formula>
    </cfRule>
    <cfRule type="expression" priority="449">
      <formula>$D$1&gt;G4</formula>
    </cfRule>
  </conditionalFormatting>
  <conditionalFormatting sqref="G4">
    <cfRule type="expression" priority="450">
      <formula>$D$1&lt;G4</formula>
    </cfRule>
    <cfRule type="expression" priority="451">
      <formula>$D$1&gt;G4</formula>
    </cfRule>
  </conditionalFormatting>
  <conditionalFormatting sqref="G4">
    <cfRule type="expression" priority="452">
      <formula>$D$1&lt;G4</formula>
    </cfRule>
    <cfRule type="expression" priority="453">
      <formula>$D$1&gt;G4</formula>
    </cfRule>
  </conditionalFormatting>
  <conditionalFormatting sqref="G4">
    <cfRule type="expression" priority="454">
      <formula>$D$1&lt;G4</formula>
    </cfRule>
    <cfRule type="expression" dxfId="6306" priority="455">
      <formula>$D$1&gt;G4</formula>
    </cfRule>
  </conditionalFormatting>
  <conditionalFormatting sqref="H4">
    <cfRule type="expression" dxfId="6305" priority="456">
      <formula>$D$1&lt;H4</formula>
    </cfRule>
    <cfRule type="expression" dxfId="6304" priority="457">
      <formula>$D$1&gt;H4</formula>
    </cfRule>
  </conditionalFormatting>
  <conditionalFormatting sqref="H5">
    <cfRule type="cellIs" dxfId="6303" priority="458" operator="equal">
      <formula>5</formula>
    </cfRule>
    <cfRule type="cellIs" dxfId="6302" priority="459" operator="equal">
      <formula>4</formula>
    </cfRule>
    <cfRule type="cellIs" dxfId="6301" priority="460" operator="equal">
      <formula>3</formula>
    </cfRule>
  </conditionalFormatting>
  <conditionalFormatting sqref="H4">
    <cfRule type="expression" dxfId="6300" priority="461">
      <formula>$D$1&lt;H4</formula>
    </cfRule>
    <cfRule type="expression" dxfId="6299" priority="462">
      <formula>$D$1&gt;H4</formula>
    </cfRule>
  </conditionalFormatting>
  <conditionalFormatting sqref="H4">
    <cfRule type="expression" dxfId="6298" priority="463">
      <formula>$D$1&lt;H4</formula>
    </cfRule>
    <cfRule type="expression" dxfId="6297" priority="464">
      <formula>$D$1&gt;H4</formula>
    </cfRule>
  </conditionalFormatting>
  <conditionalFormatting sqref="H4">
    <cfRule type="expression" dxfId="6296" priority="465">
      <formula>$D$1&lt;H4</formula>
    </cfRule>
    <cfRule type="expression" dxfId="6295" priority="466">
      <formula>$D$1&gt;H4</formula>
    </cfRule>
  </conditionalFormatting>
  <conditionalFormatting sqref="H4">
    <cfRule type="expression" dxfId="6294" priority="467">
      <formula>$D$1&lt;H4</formula>
    </cfRule>
    <cfRule type="expression" dxfId="6293" priority="468">
      <formula>$D$1&gt;H4</formula>
    </cfRule>
  </conditionalFormatting>
  <conditionalFormatting sqref="H4">
    <cfRule type="expression" priority="469">
      <formula>$D$1&lt;H4</formula>
    </cfRule>
    <cfRule type="expression" priority="470">
      <formula>$D$1&gt;H4</formula>
    </cfRule>
  </conditionalFormatting>
  <conditionalFormatting sqref="H4">
    <cfRule type="expression" priority="471">
      <formula>$D$1&lt;H4</formula>
    </cfRule>
    <cfRule type="expression" dxfId="6292" priority="472">
      <formula>$D$1&gt;H4</formula>
    </cfRule>
  </conditionalFormatting>
  <conditionalFormatting sqref="H4">
    <cfRule type="expression" dxfId="6291" priority="473">
      <formula>$D$1&lt;H4</formula>
    </cfRule>
    <cfRule type="expression" dxfId="6290" priority="474">
      <formula>$D$1&gt;H4</formula>
    </cfRule>
  </conditionalFormatting>
  <conditionalFormatting sqref="H4">
    <cfRule type="expression" dxfId="6289" priority="475">
      <formula>$D$1&lt;H4</formula>
    </cfRule>
    <cfRule type="expression" priority="476">
      <formula>$D$1&gt;H4</formula>
    </cfRule>
  </conditionalFormatting>
  <conditionalFormatting sqref="H4">
    <cfRule type="expression" priority="477">
      <formula>$D$1&lt;H4</formula>
    </cfRule>
    <cfRule type="expression" priority="478">
      <formula>$D$1&gt;H4</formula>
    </cfRule>
  </conditionalFormatting>
  <conditionalFormatting sqref="H4">
    <cfRule type="expression" dxfId="6288" priority="479">
      <formula>$D$1&lt;H4</formula>
    </cfRule>
    <cfRule type="expression" dxfId="6287" priority="480">
      <formula>$D$1&gt;H4</formula>
    </cfRule>
  </conditionalFormatting>
  <conditionalFormatting sqref="H4">
    <cfRule type="expression" dxfId="6286" priority="481">
      <formula>$D$1&lt;H4</formula>
    </cfRule>
    <cfRule type="expression" dxfId="6285" priority="482">
      <formula>$D$1&gt;H4</formula>
    </cfRule>
  </conditionalFormatting>
  <conditionalFormatting sqref="H5">
    <cfRule type="cellIs" dxfId="6284" priority="483" operator="equal">
      <formula>5</formula>
    </cfRule>
    <cfRule type="cellIs" dxfId="6283" priority="484" operator="equal">
      <formula>4</formula>
    </cfRule>
    <cfRule type="cellIs" dxfId="6282" priority="485" operator="equal">
      <formula>3</formula>
    </cfRule>
  </conditionalFormatting>
  <conditionalFormatting sqref="H4">
    <cfRule type="expression" dxfId="6281" priority="486">
      <formula>$D$1&lt;H4</formula>
    </cfRule>
    <cfRule type="expression" dxfId="6280" priority="487">
      <formula>$D$1&gt;H4</formula>
    </cfRule>
  </conditionalFormatting>
  <conditionalFormatting sqref="H5">
    <cfRule type="cellIs" priority="488" operator="equal">
      <formula>5</formula>
    </cfRule>
    <cfRule type="cellIs" priority="489" operator="equal">
      <formula>4</formula>
    </cfRule>
    <cfRule type="cellIs" priority="490" operator="equal">
      <formula>3</formula>
    </cfRule>
  </conditionalFormatting>
  <conditionalFormatting sqref="H4">
    <cfRule type="expression" dxfId="6279" priority="491">
      <formula>$D$1&lt;H4</formula>
    </cfRule>
    <cfRule type="expression" dxfId="6278" priority="492">
      <formula>$D$1&gt;H4</formula>
    </cfRule>
  </conditionalFormatting>
  <conditionalFormatting sqref="H4">
    <cfRule type="expression" priority="493">
      <formula>$D$1&lt;H4</formula>
    </cfRule>
    <cfRule type="expression" priority="494">
      <formula>$D$1&gt;H4</formula>
    </cfRule>
  </conditionalFormatting>
  <conditionalFormatting sqref="H4">
    <cfRule type="expression" priority="495">
      <formula>$D$1&lt;H4</formula>
    </cfRule>
    <cfRule type="expression" priority="496">
      <formula>$D$1&gt;H4</formula>
    </cfRule>
  </conditionalFormatting>
  <conditionalFormatting sqref="H4">
    <cfRule type="expression" priority="497">
      <formula>$D$1&lt;H4</formula>
    </cfRule>
    <cfRule type="expression" priority="498">
      <formula>$D$1&gt;H4</formula>
    </cfRule>
  </conditionalFormatting>
  <conditionalFormatting sqref="H4">
    <cfRule type="expression" dxfId="6277" priority="499">
      <formula>$D$1&lt;H4</formula>
    </cfRule>
    <cfRule type="expression" dxfId="6276" priority="500">
      <formula>$D$1&gt;H4</formula>
    </cfRule>
  </conditionalFormatting>
  <conditionalFormatting sqref="H4">
    <cfRule type="expression" dxfId="6275" priority="501">
      <formula>$D$1&lt;H4</formula>
    </cfRule>
    <cfRule type="expression" dxfId="6274" priority="502">
      <formula>$D$1&gt;H4</formula>
    </cfRule>
  </conditionalFormatting>
  <conditionalFormatting sqref="H4">
    <cfRule type="expression" dxfId="6273" priority="503">
      <formula>$D$1&lt;H4</formula>
    </cfRule>
    <cfRule type="expression" dxfId="6272" priority="504">
      <formula>$D$1&gt;H4</formula>
    </cfRule>
  </conditionalFormatting>
  <conditionalFormatting sqref="H5">
    <cfRule type="cellIs" priority="505" operator="equal">
      <formula>5</formula>
    </cfRule>
    <cfRule type="cellIs" priority="506" operator="equal">
      <formula>4</formula>
    </cfRule>
    <cfRule type="cellIs" priority="507" operator="equal">
      <formula>3</formula>
    </cfRule>
  </conditionalFormatting>
  <conditionalFormatting sqref="H4">
    <cfRule type="expression" dxfId="6271" priority="508">
      <formula>$D$1&lt;H4</formula>
    </cfRule>
    <cfRule type="expression" dxfId="6270" priority="509">
      <formula>$D$1&gt;H4</formula>
    </cfRule>
  </conditionalFormatting>
  <conditionalFormatting sqref="H4">
    <cfRule type="expression" priority="510">
      <formula>$D$1&lt;H4</formula>
    </cfRule>
    <cfRule type="expression" priority="511">
      <formula>$D$1&gt;H4</formula>
    </cfRule>
  </conditionalFormatting>
  <conditionalFormatting sqref="H5">
    <cfRule type="cellIs" priority="512" operator="equal">
      <formula>5</formula>
    </cfRule>
    <cfRule type="cellIs" dxfId="6269" priority="513" operator="equal">
      <formula>4</formula>
    </cfRule>
    <cfRule type="cellIs" dxfId="6268" priority="514" operator="equal">
      <formula>3</formula>
    </cfRule>
  </conditionalFormatting>
  <conditionalFormatting sqref="H4">
    <cfRule type="expression" priority="515">
      <formula>$D$1&lt;H4</formula>
    </cfRule>
    <cfRule type="expression" priority="516">
      <formula>$D$1&gt;H4</formula>
    </cfRule>
  </conditionalFormatting>
  <conditionalFormatting sqref="H4">
    <cfRule type="expression" priority="517">
      <formula>$D$1&lt;H4</formula>
    </cfRule>
    <cfRule type="expression" dxfId="6267" priority="518">
      <formula>$D$1&gt;H4</formula>
    </cfRule>
  </conditionalFormatting>
  <conditionalFormatting sqref="H5">
    <cfRule type="cellIs" dxfId="6266" priority="519" operator="equal">
      <formula>5</formula>
    </cfRule>
    <cfRule type="cellIs" dxfId="6265" priority="520" operator="equal">
      <formula>4</formula>
    </cfRule>
    <cfRule type="cellIs" dxfId="6264" priority="521" operator="equal">
      <formula>3</formula>
    </cfRule>
  </conditionalFormatting>
  <conditionalFormatting sqref="H5">
    <cfRule type="cellIs" dxfId="6263" priority="522" operator="equal">
      <formula>5</formula>
    </cfRule>
    <cfRule type="cellIs" dxfId="6262" priority="523" operator="equal">
      <formula>4</formula>
    </cfRule>
    <cfRule type="cellIs" priority="524" operator="equal">
      <formula>3</formula>
    </cfRule>
  </conditionalFormatting>
  <conditionalFormatting sqref="H4">
    <cfRule type="expression" priority="525">
      <formula>$D$1&lt;H4</formula>
    </cfRule>
    <cfRule type="expression" priority="526">
      <formula>$D$1&gt;H4</formula>
    </cfRule>
  </conditionalFormatting>
  <conditionalFormatting sqref="H4">
    <cfRule type="expression" dxfId="6261" priority="527">
      <formula>$D$1&lt;H4</formula>
    </cfRule>
    <cfRule type="expression" dxfId="6260" priority="528">
      <formula>$D$1&gt;H4</formula>
    </cfRule>
  </conditionalFormatting>
  <conditionalFormatting sqref="H4">
    <cfRule type="expression" dxfId="6259" priority="529">
      <formula>$D$1&lt;H4</formula>
    </cfRule>
    <cfRule type="expression" dxfId="6258" priority="530">
      <formula>$D$1&gt;H4</formula>
    </cfRule>
  </conditionalFormatting>
  <conditionalFormatting sqref="I4">
    <cfRule type="expression" priority="531">
      <formula>$D$1&lt;I4</formula>
    </cfRule>
    <cfRule type="expression" priority="532">
      <formula>$D$1&gt;I4</formula>
    </cfRule>
  </conditionalFormatting>
  <conditionalFormatting sqref="I4">
    <cfRule type="expression" priority="533">
      <formula>$D$1&lt;I4</formula>
    </cfRule>
    <cfRule type="expression" dxfId="6257" priority="534">
      <formula>$D$1&gt;I4</formula>
    </cfRule>
  </conditionalFormatting>
  <conditionalFormatting sqref="I5">
    <cfRule type="cellIs" dxfId="6256" priority="535" operator="equal">
      <formula>5</formula>
    </cfRule>
    <cfRule type="cellIs" priority="536" operator="equal">
      <formula>4</formula>
    </cfRule>
    <cfRule type="cellIs" priority="537" operator="equal">
      <formula>3</formula>
    </cfRule>
  </conditionalFormatting>
  <conditionalFormatting sqref="I5">
    <cfRule type="cellIs" priority="538" operator="equal">
      <formula>5</formula>
    </cfRule>
    <cfRule type="cellIs" priority="539" operator="equal">
      <formula>4</formula>
    </cfRule>
    <cfRule type="cellIs" priority="540" operator="equal">
      <formula>3</formula>
    </cfRule>
  </conditionalFormatting>
  <conditionalFormatting sqref="I4">
    <cfRule type="expression" priority="541">
      <formula>$D$1&lt;I4</formula>
    </cfRule>
    <cfRule type="expression" dxfId="6255" priority="542">
      <formula>$D$1&gt;I4</formula>
    </cfRule>
  </conditionalFormatting>
  <conditionalFormatting sqref="I4">
    <cfRule type="expression" dxfId="6254" priority="543">
      <formula>$D$1&lt;I4</formula>
    </cfRule>
    <cfRule type="expression" dxfId="6253" priority="544">
      <formula>$D$1&gt;I4</formula>
    </cfRule>
  </conditionalFormatting>
  <conditionalFormatting sqref="I4">
    <cfRule type="expression" dxfId="6252" priority="545">
      <formula>$D$1&lt;I4</formula>
    </cfRule>
    <cfRule type="expression" dxfId="6251" priority="546">
      <formula>$D$1&gt;I4</formula>
    </cfRule>
  </conditionalFormatting>
  <conditionalFormatting sqref="I4">
    <cfRule type="expression" dxfId="6250" priority="547">
      <formula>$D$1&lt;I4</formula>
    </cfRule>
    <cfRule type="expression" dxfId="6249" priority="548">
      <formula>$D$1&gt;I4</formula>
    </cfRule>
  </conditionalFormatting>
  <conditionalFormatting sqref="I4">
    <cfRule type="expression" dxfId="6248" priority="549">
      <formula>$D$1&lt;I4</formula>
    </cfRule>
    <cfRule type="expression" dxfId="6247" priority="550">
      <formula>$D$1&gt;I4</formula>
    </cfRule>
  </conditionalFormatting>
  <conditionalFormatting sqref="I4">
    <cfRule type="expression" dxfId="6246" priority="551">
      <formula>$D$1&lt;I4</formula>
    </cfRule>
    <cfRule type="expression" dxfId="6245" priority="552">
      <formula>$D$1&gt;I4</formula>
    </cfRule>
  </conditionalFormatting>
  <conditionalFormatting sqref="I4">
    <cfRule type="expression" dxfId="6244" priority="553">
      <formula>$D$1&lt;I4</formula>
    </cfRule>
    <cfRule type="expression" dxfId="6243" priority="554">
      <formula>$D$1&gt;I4</formula>
    </cfRule>
  </conditionalFormatting>
  <conditionalFormatting sqref="I4">
    <cfRule type="expression" dxfId="6242" priority="555">
      <formula>$D$1&lt;I4</formula>
    </cfRule>
    <cfRule type="expression" priority="556">
      <formula>$D$1&gt;I4</formula>
    </cfRule>
  </conditionalFormatting>
  <conditionalFormatting sqref="I4">
    <cfRule type="expression" priority="557">
      <formula>$D$1&lt;I4</formula>
    </cfRule>
    <cfRule type="expression" priority="558">
      <formula>$D$1&gt;I4</formula>
    </cfRule>
  </conditionalFormatting>
  <conditionalFormatting sqref="I5">
    <cfRule type="cellIs" dxfId="6241" priority="559" operator="equal">
      <formula>5</formula>
    </cfRule>
    <cfRule type="cellIs" dxfId="6240" priority="560" operator="equal">
      <formula>4</formula>
    </cfRule>
    <cfRule type="cellIs" dxfId="6239" priority="561" operator="equal">
      <formula>3</formula>
    </cfRule>
  </conditionalFormatting>
  <conditionalFormatting sqref="I4">
    <cfRule type="expression" dxfId="6238" priority="562">
      <formula>$D$1&lt;I4</formula>
    </cfRule>
    <cfRule type="expression" dxfId="6237" priority="563">
      <formula>$D$1&gt;I4</formula>
    </cfRule>
  </conditionalFormatting>
  <conditionalFormatting sqref="I4">
    <cfRule type="expression" dxfId="6236" priority="564">
      <formula>$D$1&lt;I4</formula>
    </cfRule>
    <cfRule type="expression" dxfId="6235" priority="565">
      <formula>$D$1&gt;I4</formula>
    </cfRule>
  </conditionalFormatting>
  <conditionalFormatting sqref="I4">
    <cfRule type="expression" dxfId="6234" priority="566">
      <formula>$D$1&lt;I4</formula>
    </cfRule>
    <cfRule type="expression" dxfId="6233" priority="567">
      <formula>$D$1&gt;I4</formula>
    </cfRule>
  </conditionalFormatting>
  <conditionalFormatting sqref="I4">
    <cfRule type="expression" dxfId="6232" priority="568">
      <formula>$D$1&lt;I4</formula>
    </cfRule>
    <cfRule type="expression" dxfId="6231" priority="569">
      <formula>$D$1&gt;I4</formula>
    </cfRule>
  </conditionalFormatting>
  <conditionalFormatting sqref="I4">
    <cfRule type="expression" dxfId="6230" priority="570">
      <formula>$D$1&lt;I4</formula>
    </cfRule>
    <cfRule type="expression" priority="571">
      <formula>$D$1&gt;I4</formula>
    </cfRule>
  </conditionalFormatting>
  <conditionalFormatting sqref="I5">
    <cfRule type="cellIs" priority="572" operator="equal">
      <formula>5</formula>
    </cfRule>
    <cfRule type="cellIs" priority="573" operator="equal">
      <formula>4</formula>
    </cfRule>
    <cfRule type="cellIs" dxfId="6229" priority="574" operator="equal">
      <formula>3</formula>
    </cfRule>
  </conditionalFormatting>
  <conditionalFormatting sqref="I4">
    <cfRule type="expression" dxfId="6228" priority="575">
      <formula>$D$1&lt;I4</formula>
    </cfRule>
    <cfRule type="expression" dxfId="6227" priority="576">
      <formula>$D$1&gt;I4</formula>
    </cfRule>
  </conditionalFormatting>
  <conditionalFormatting sqref="I5">
    <cfRule type="cellIs" dxfId="6226" priority="577" operator="equal">
      <formula>5</formula>
    </cfRule>
    <cfRule type="cellIs" priority="578" operator="equal">
      <formula>4</formula>
    </cfRule>
    <cfRule type="cellIs" priority="579" operator="equal">
      <formula>3</formula>
    </cfRule>
  </conditionalFormatting>
  <conditionalFormatting sqref="I4">
    <cfRule type="expression" priority="580">
      <formula>$D$1&lt;I4</formula>
    </cfRule>
    <cfRule type="expression" dxfId="6225" priority="581">
      <formula>$D$1&gt;I4</formula>
    </cfRule>
  </conditionalFormatting>
  <conditionalFormatting sqref="I5">
    <cfRule type="cellIs" dxfId="6224" priority="582" operator="equal">
      <formula>5</formula>
    </cfRule>
    <cfRule type="cellIs" dxfId="6223" priority="583" operator="equal">
      <formula>4</formula>
    </cfRule>
    <cfRule type="cellIs" dxfId="6222" priority="584" operator="equal">
      <formula>3</formula>
    </cfRule>
  </conditionalFormatting>
  <conditionalFormatting sqref="I4">
    <cfRule type="expression" dxfId="6221" priority="585">
      <formula>$D$1&lt;I4</formula>
    </cfRule>
    <cfRule type="expression" dxfId="6220" priority="586">
      <formula>$D$1&gt;I4</formula>
    </cfRule>
  </conditionalFormatting>
  <conditionalFormatting sqref="I5">
    <cfRule type="cellIs" dxfId="6219" priority="587" operator="equal">
      <formula>5</formula>
    </cfRule>
    <cfRule type="cellIs" dxfId="6218" priority="588" operator="equal">
      <formula>4</formula>
    </cfRule>
    <cfRule type="cellIs" dxfId="6217" priority="589" operator="equal">
      <formula>3</formula>
    </cfRule>
  </conditionalFormatting>
  <conditionalFormatting sqref="I4">
    <cfRule type="expression" dxfId="6216" priority="590">
      <formula>$D$1&lt;I4</formula>
    </cfRule>
    <cfRule type="expression" dxfId="6215" priority="591">
      <formula>$D$1&gt;I4</formula>
    </cfRule>
  </conditionalFormatting>
  <conditionalFormatting sqref="I4">
    <cfRule type="expression" dxfId="6214" priority="592">
      <formula>$D$1&lt;I4</formula>
    </cfRule>
    <cfRule type="expression" dxfId="6213" priority="593">
      <formula>$D$1&gt;I4</formula>
    </cfRule>
  </conditionalFormatting>
  <conditionalFormatting sqref="I4">
    <cfRule type="expression" dxfId="6212" priority="594">
      <formula>$D$1&lt;I4</formula>
    </cfRule>
    <cfRule type="expression" dxfId="6211" priority="595">
      <formula>$D$1&gt;I4</formula>
    </cfRule>
  </conditionalFormatting>
  <conditionalFormatting sqref="I4">
    <cfRule type="expression" dxfId="6210" priority="596">
      <formula>$D$1&lt;I4</formula>
    </cfRule>
    <cfRule type="expression" dxfId="6209" priority="597">
      <formula>$D$1&gt;I4</formula>
    </cfRule>
  </conditionalFormatting>
  <conditionalFormatting sqref="I4">
    <cfRule type="expression" dxfId="6208" priority="598">
      <formula>$D$1&lt;I4</formula>
    </cfRule>
    <cfRule type="expression" dxfId="6207" priority="599">
      <formula>$D$1&gt;I4</formula>
    </cfRule>
  </conditionalFormatting>
  <conditionalFormatting sqref="I4">
    <cfRule type="expression" dxfId="6206" priority="600">
      <formula>$D$1&lt;I4</formula>
    </cfRule>
    <cfRule type="expression" dxfId="6205" priority="601">
      <formula>$D$1&gt;I4</formula>
    </cfRule>
  </conditionalFormatting>
  <conditionalFormatting sqref="I4">
    <cfRule type="expression" dxfId="6204" priority="602">
      <formula>$D$1&lt;I4</formula>
    </cfRule>
    <cfRule type="expression" dxfId="6203" priority="603">
      <formula>$D$1&gt;I4</formula>
    </cfRule>
  </conditionalFormatting>
  <conditionalFormatting sqref="I4">
    <cfRule type="expression" priority="604">
      <formula>$D$1&lt;I4</formula>
    </cfRule>
    <cfRule type="expression" priority="605">
      <formula>$D$1&gt;I4</formula>
    </cfRule>
  </conditionalFormatting>
  <conditionalFormatting sqref="I4">
    <cfRule type="expression" priority="606">
      <formula>$D$1&lt;I4</formula>
    </cfRule>
    <cfRule type="expression" priority="607">
      <formula>$D$1&gt;I4</formula>
    </cfRule>
  </conditionalFormatting>
  <conditionalFormatting sqref="I4">
    <cfRule type="expression" priority="608">
      <formula>$D$1&lt;I4</formula>
    </cfRule>
    <cfRule type="expression" priority="609">
      <formula>$D$1&gt;I4</formula>
    </cfRule>
  </conditionalFormatting>
  <conditionalFormatting sqref="I4">
    <cfRule type="expression" dxfId="6202" priority="610">
      <formula>$D$1&lt;I4</formula>
    </cfRule>
    <cfRule type="expression" dxfId="6201" priority="611">
      <formula>$D$1&gt;I4</formula>
    </cfRule>
  </conditionalFormatting>
  <conditionalFormatting sqref="I4">
    <cfRule type="expression" priority="612">
      <formula>$D$1&lt;I4</formula>
    </cfRule>
    <cfRule type="expression" priority="613">
      <formula>$D$1&gt;I4</formula>
    </cfRule>
  </conditionalFormatting>
  <conditionalFormatting sqref="I4">
    <cfRule type="expression" priority="614">
      <formula>$D$1&lt;I4</formula>
    </cfRule>
    <cfRule type="expression" dxfId="6200" priority="615">
      <formula>$D$1&gt;I4</formula>
    </cfRule>
  </conditionalFormatting>
  <conditionalFormatting sqref="I4">
    <cfRule type="expression" dxfId="6199" priority="616">
      <formula>$D$1&lt;I4</formula>
    </cfRule>
    <cfRule type="expression" dxfId="6198" priority="617">
      <formula>$D$1&gt;I4</formula>
    </cfRule>
  </conditionalFormatting>
  <conditionalFormatting sqref="I5">
    <cfRule type="expression" dxfId="6197" priority="618">
      <formula>$D$1&lt;I5</formula>
    </cfRule>
    <cfRule type="expression" priority="619">
      <formula>$D$1&gt;I5</formula>
    </cfRule>
  </conditionalFormatting>
  <conditionalFormatting sqref="I5">
    <cfRule type="expression" priority="620">
      <formula>$D$1&lt;I5</formula>
    </cfRule>
    <cfRule type="expression" priority="621">
      <formula>$D$1&gt;I5</formula>
    </cfRule>
  </conditionalFormatting>
  <conditionalFormatting sqref="I5">
    <cfRule type="expression" dxfId="6196" priority="622">
      <formula>$D$1&lt;I5</formula>
    </cfRule>
    <cfRule type="expression" dxfId="6195" priority="623">
      <formula>$D$1&gt;I5</formula>
    </cfRule>
  </conditionalFormatting>
  <conditionalFormatting sqref="I4">
    <cfRule type="expression" priority="624">
      <formula>$D$1&lt;I4</formula>
    </cfRule>
    <cfRule type="expression" priority="625">
      <formula>$D$1&gt;I4</formula>
    </cfRule>
  </conditionalFormatting>
  <conditionalFormatting sqref="I5">
    <cfRule type="cellIs" priority="626" operator="equal">
      <formula>5</formula>
    </cfRule>
    <cfRule type="cellIs" dxfId="6194" priority="627" operator="equal">
      <formula>4</formula>
    </cfRule>
    <cfRule type="cellIs" dxfId="6193" priority="628" operator="equal">
      <formula>3</formula>
    </cfRule>
  </conditionalFormatting>
  <conditionalFormatting sqref="I5">
    <cfRule type="cellIs" dxfId="6192" priority="629" operator="equal">
      <formula>5</formula>
    </cfRule>
    <cfRule type="cellIs" dxfId="6191" priority="630" operator="equal">
      <formula>4</formula>
    </cfRule>
    <cfRule type="cellIs" dxfId="6190" priority="631" operator="equal">
      <formula>3</formula>
    </cfRule>
  </conditionalFormatting>
  <conditionalFormatting sqref="I4">
    <cfRule type="expression" dxfId="6189" priority="632">
      <formula>$D$1&lt;I4</formula>
    </cfRule>
    <cfRule type="expression" priority="633">
      <formula>$D$1&gt;I4</formula>
    </cfRule>
  </conditionalFormatting>
  <conditionalFormatting sqref="I5">
    <cfRule type="cellIs" priority="634" operator="equal">
      <formula>5</formula>
    </cfRule>
    <cfRule type="cellIs" priority="635" operator="equal">
      <formula>4</formula>
    </cfRule>
    <cfRule type="cellIs" dxfId="6188" priority="636" operator="equal">
      <formula>3</formula>
    </cfRule>
  </conditionalFormatting>
  <conditionalFormatting sqref="I4">
    <cfRule type="expression" dxfId="6187" priority="637">
      <formula>$D$1&lt;I4</formula>
    </cfRule>
    <cfRule type="expression" dxfId="6186" priority="638">
      <formula>$D$1&gt;I4</formula>
    </cfRule>
  </conditionalFormatting>
  <conditionalFormatting sqref="M4">
    <cfRule type="expression" dxfId="6185" priority="639">
      <formula>$D$1&lt;M4</formula>
    </cfRule>
    <cfRule type="expression" dxfId="6184" priority="640">
      <formula>$D$1&gt;M4</formula>
    </cfRule>
  </conditionalFormatting>
  <conditionalFormatting sqref="M4">
    <cfRule type="expression" dxfId="6183" priority="641">
      <formula>$D$1&lt;M4</formula>
    </cfRule>
    <cfRule type="expression" dxfId="6182" priority="642">
      <formula>$D$1&gt;M4</formula>
    </cfRule>
  </conditionalFormatting>
  <conditionalFormatting sqref="M5">
    <cfRule type="expression" dxfId="6181" priority="643">
      <formula>$D$1&lt;M5</formula>
    </cfRule>
    <cfRule type="expression" priority="644">
      <formula>$D$1&gt;M5</formula>
    </cfRule>
  </conditionalFormatting>
  <conditionalFormatting sqref="M5">
    <cfRule type="expression" priority="645">
      <formula>$D$1&lt;M5</formula>
    </cfRule>
    <cfRule type="expression" priority="646">
      <formula>$D$1&gt;M5</formula>
    </cfRule>
  </conditionalFormatting>
  <conditionalFormatting sqref="M5">
    <cfRule type="expression" dxfId="6180" priority="647">
      <formula>$D$1&lt;M5</formula>
    </cfRule>
    <cfRule type="expression" dxfId="6179" priority="648">
      <formula>$D$1&gt;M5</formula>
    </cfRule>
  </conditionalFormatting>
  <conditionalFormatting sqref="M5">
    <cfRule type="expression" dxfId="6178" priority="649">
      <formula>$D$1&lt;M5</formula>
    </cfRule>
    <cfRule type="expression" dxfId="6177" priority="650">
      <formula>$D$1&gt;M5</formula>
    </cfRule>
  </conditionalFormatting>
  <conditionalFormatting sqref="M5">
    <cfRule type="expression" priority="651">
      <formula>$D$1&lt;M5</formula>
    </cfRule>
    <cfRule type="expression" priority="652">
      <formula>$D$1&gt;M5</formula>
    </cfRule>
  </conditionalFormatting>
  <conditionalFormatting sqref="M5">
    <cfRule type="expression" priority="653">
      <formula>$D$1&lt;M5</formula>
    </cfRule>
    <cfRule type="expression" dxfId="6176" priority="654">
      <formula>$D$1&gt;M5</formula>
    </cfRule>
  </conditionalFormatting>
  <conditionalFormatting sqref="M5">
    <cfRule type="expression" dxfId="6175" priority="655">
      <formula>$D$1&lt;M5</formula>
    </cfRule>
    <cfRule type="expression" dxfId="6174" priority="656">
      <formula>$D$1&gt;M5</formula>
    </cfRule>
  </conditionalFormatting>
  <conditionalFormatting sqref="M5">
    <cfRule type="expression" dxfId="6173" priority="657">
      <formula>$D$1&lt;M5</formula>
    </cfRule>
    <cfRule type="expression" priority="658">
      <formula>$D$1&gt;M5</formula>
    </cfRule>
  </conditionalFormatting>
  <conditionalFormatting sqref="M5">
    <cfRule type="expression" priority="659">
      <formula>$D$1&lt;M5</formula>
    </cfRule>
    <cfRule type="expression" priority="660">
      <formula>$D$1&gt;M5</formula>
    </cfRule>
  </conditionalFormatting>
  <conditionalFormatting sqref="M5">
    <cfRule type="expression" dxfId="6172" priority="661">
      <formula>$D$1&lt;M5</formula>
    </cfRule>
    <cfRule type="expression" dxfId="6171" priority="662">
      <formula>$D$1&gt;M5</formula>
    </cfRule>
  </conditionalFormatting>
  <conditionalFormatting sqref="M5">
    <cfRule type="expression" dxfId="6170" priority="663">
      <formula>$D$1&lt;M5</formula>
    </cfRule>
    <cfRule type="expression" dxfId="6169" priority="664">
      <formula>$D$1&gt;M5</formula>
    </cfRule>
  </conditionalFormatting>
  <conditionalFormatting sqref="M5">
    <cfRule type="expression" priority="665">
      <formula>$D$1&lt;M5</formula>
    </cfRule>
    <cfRule type="expression" priority="666">
      <formula>$D$1&gt;M5</formula>
    </cfRule>
  </conditionalFormatting>
  <conditionalFormatting sqref="M5">
    <cfRule type="expression" priority="667">
      <formula>$D$1&lt;M5</formula>
    </cfRule>
    <cfRule type="expression" priority="668">
      <formula>$D$1&gt;M5</formula>
    </cfRule>
  </conditionalFormatting>
  <conditionalFormatting sqref="M5">
    <cfRule type="expression" priority="669">
      <formula>$D$1&lt;M5</formula>
    </cfRule>
    <cfRule type="expression" priority="670">
      <formula>$D$1&gt;M5</formula>
    </cfRule>
  </conditionalFormatting>
  <conditionalFormatting sqref="M5">
    <cfRule type="expression" dxfId="6168" priority="671">
      <formula>$D$1&lt;M5</formula>
    </cfRule>
    <cfRule type="expression" dxfId="6167" priority="672">
      <formula>$D$1&gt;M5</formula>
    </cfRule>
  </conditionalFormatting>
  <conditionalFormatting sqref="M5">
    <cfRule type="expression" dxfId="6166" priority="673">
      <formula>$D$1&lt;M5</formula>
    </cfRule>
    <cfRule type="expression" dxfId="6165" priority="674">
      <formula>$D$1&gt;M5</formula>
    </cfRule>
  </conditionalFormatting>
  <conditionalFormatting sqref="M5">
    <cfRule type="expression" priority="675">
      <formula>$D$1&lt;M5</formula>
    </cfRule>
    <cfRule type="expression" priority="676">
      <formula>$D$1&gt;M5</formula>
    </cfRule>
  </conditionalFormatting>
  <conditionalFormatting sqref="M5">
    <cfRule type="expression" priority="677">
      <formula>$D$1&lt;M5</formula>
    </cfRule>
    <cfRule type="expression" dxfId="6164" priority="678">
      <formula>$D$1&gt;M5</formula>
    </cfRule>
  </conditionalFormatting>
  <conditionalFormatting sqref="M5">
    <cfRule type="expression" dxfId="6163" priority="679">
      <formula>$D$1&lt;M5</formula>
    </cfRule>
    <cfRule type="expression" dxfId="6162" priority="680">
      <formula>$D$1&gt;M5</formula>
    </cfRule>
  </conditionalFormatting>
  <conditionalFormatting sqref="M5">
    <cfRule type="expression" dxfId="6161" priority="681">
      <formula>$D$1&lt;M5</formula>
    </cfRule>
    <cfRule type="expression" dxfId="6160" priority="682">
      <formula>$D$1&gt;M5</formula>
    </cfRule>
  </conditionalFormatting>
  <conditionalFormatting sqref="M5">
    <cfRule type="expression" dxfId="6159" priority="683">
      <formula>$D$1&lt;M5</formula>
    </cfRule>
    <cfRule type="expression" dxfId="6158" priority="684">
      <formula>$D$1&gt;M5</formula>
    </cfRule>
  </conditionalFormatting>
  <conditionalFormatting sqref="M4">
    <cfRule type="expression" dxfId="6157" priority="685">
      <formula>$D$1&lt;M4</formula>
    </cfRule>
    <cfRule type="expression" priority="686">
      <formula>$D$1&gt;M4</formula>
    </cfRule>
  </conditionalFormatting>
  <conditionalFormatting sqref="M4">
    <cfRule type="expression" priority="687">
      <formula>$D$1&lt;M4</formula>
    </cfRule>
    <cfRule type="expression" priority="688">
      <formula>$D$1&gt;M4</formula>
    </cfRule>
  </conditionalFormatting>
  <conditionalFormatting sqref="M4">
    <cfRule type="expression" dxfId="6156" priority="689">
      <formula>$D$1&lt;M4</formula>
    </cfRule>
    <cfRule type="expression" dxfId="6155" priority="690">
      <formula>$D$1&gt;M4</formula>
    </cfRule>
  </conditionalFormatting>
  <conditionalFormatting sqref="M4">
    <cfRule type="expression" dxfId="6154" priority="691">
      <formula>$D$1&lt;M4</formula>
    </cfRule>
    <cfRule type="expression" dxfId="6153" priority="692">
      <formula>$D$1&gt;M4</formula>
    </cfRule>
  </conditionalFormatting>
  <conditionalFormatting sqref="M5">
    <cfRule type="cellIs" priority="693" operator="equal">
      <formula>5</formula>
    </cfRule>
    <cfRule type="cellIs" priority="694" operator="equal">
      <formula>4</formula>
    </cfRule>
    <cfRule type="cellIs" priority="695" operator="equal">
      <formula>3</formula>
    </cfRule>
  </conditionalFormatting>
  <conditionalFormatting sqref="M4">
    <cfRule type="expression" dxfId="6152" priority="696">
      <formula>$D$1&lt;M4</formula>
    </cfRule>
    <cfRule type="expression" dxfId="6151" priority="697">
      <formula>$D$1&gt;M4</formula>
    </cfRule>
  </conditionalFormatting>
  <conditionalFormatting sqref="M4">
    <cfRule type="expression" dxfId="6150" priority="698">
      <formula>$D$1&lt;M4</formula>
    </cfRule>
    <cfRule type="expression" dxfId="6149" priority="699">
      <formula>$D$1&gt;M4</formula>
    </cfRule>
  </conditionalFormatting>
  <conditionalFormatting sqref="M4">
    <cfRule type="expression" dxfId="6148" priority="700">
      <formula>$D$1&lt;M4</formula>
    </cfRule>
    <cfRule type="expression" dxfId="6147" priority="701">
      <formula>$D$1&gt;M4</formula>
    </cfRule>
  </conditionalFormatting>
  <conditionalFormatting sqref="M4">
    <cfRule type="expression" dxfId="6146" priority="702">
      <formula>$D$1&lt;M4</formula>
    </cfRule>
    <cfRule type="expression" dxfId="6145" priority="703">
      <formula>$D$1&gt;M4</formula>
    </cfRule>
  </conditionalFormatting>
  <conditionalFormatting sqref="M5">
    <cfRule type="cellIs" dxfId="6144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M5">
    <cfRule type="cellIs" priority="707" operator="equal">
      <formula>5</formula>
    </cfRule>
    <cfRule type="cellIs" dxfId="6143" priority="708" operator="equal">
      <formula>4</formula>
    </cfRule>
    <cfRule type="cellIs" dxfId="6142" priority="709" operator="equal">
      <formula>3</formula>
    </cfRule>
  </conditionalFormatting>
  <conditionalFormatting sqref="M4">
    <cfRule type="expression" priority="710">
      <formula>$D$1&lt;M4</formula>
    </cfRule>
    <cfRule type="expression" priority="711">
      <formula>$D$1&gt;M4</formula>
    </cfRule>
  </conditionalFormatting>
  <conditionalFormatting sqref="M4">
    <cfRule type="expression" priority="712">
      <formula>$D$1&lt;M4</formula>
    </cfRule>
    <cfRule type="expression" dxfId="6141" priority="713">
      <formula>$D$1&gt;M4</formula>
    </cfRule>
  </conditionalFormatting>
  <conditionalFormatting sqref="M4">
    <cfRule type="expression" dxfId="6140" priority="714">
      <formula>$D$1&lt;M4</formula>
    </cfRule>
    <cfRule type="expression" priority="715">
      <formula>$D$1&gt;M4</formula>
    </cfRule>
  </conditionalFormatting>
  <conditionalFormatting sqref="M4">
    <cfRule type="expression" priority="716">
      <formula>$D$1&lt;M4</formula>
    </cfRule>
    <cfRule type="expression" priority="717">
      <formula>$D$1&gt;M4</formula>
    </cfRule>
  </conditionalFormatting>
  <conditionalFormatting sqref="M4">
    <cfRule type="expression" dxfId="6139" priority="718">
      <formula>$D$1&lt;M4</formula>
    </cfRule>
    <cfRule type="expression" dxfId="6138" priority="719">
      <formula>$D$1&gt;M4</formula>
    </cfRule>
  </conditionalFormatting>
  <conditionalFormatting sqref="M4">
    <cfRule type="expression" dxfId="6137" priority="720">
      <formula>$D$1&lt;M4</formula>
    </cfRule>
    <cfRule type="expression" dxfId="6136" priority="721">
      <formula>$D$1&gt;M4</formula>
    </cfRule>
  </conditionalFormatting>
  <conditionalFormatting sqref="M4">
    <cfRule type="expression" dxfId="6135" priority="722">
      <formula>$D$1&lt;M4</formula>
    </cfRule>
    <cfRule type="expression" dxfId="6134" priority="723">
      <formula>$D$1&gt;M4</formula>
    </cfRule>
  </conditionalFormatting>
  <conditionalFormatting sqref="M4">
    <cfRule type="expression" dxfId="6133" priority="724">
      <formula>$D$1&lt;M4</formula>
    </cfRule>
    <cfRule type="expression" dxfId="6132" priority="725">
      <formula>$D$1&gt;M4</formula>
    </cfRule>
  </conditionalFormatting>
  <conditionalFormatting sqref="M4">
    <cfRule type="expression" priority="726">
      <formula>$D$1&lt;M4</formula>
    </cfRule>
    <cfRule type="expression" priority="727">
      <formula>$D$1&gt;M4</formula>
    </cfRule>
  </conditionalFormatting>
  <conditionalFormatting sqref="M4">
    <cfRule type="expression" priority="728">
      <formula>$D$1&lt;M4</formula>
    </cfRule>
    <cfRule type="expression" dxfId="6131" priority="729">
      <formula>$D$1&gt;M4</formula>
    </cfRule>
  </conditionalFormatting>
  <conditionalFormatting sqref="M4">
    <cfRule type="expression" dxfId="6130" priority="730">
      <formula>$D$1&lt;M4</formula>
    </cfRule>
    <cfRule type="expression" dxfId="6129" priority="731">
      <formula>$D$1&gt;M4</formula>
    </cfRule>
  </conditionalFormatting>
  <conditionalFormatting sqref="M4">
    <cfRule type="expression" dxfId="6128" priority="732">
      <formula>$D$1&lt;M4</formula>
    </cfRule>
    <cfRule type="expression" dxfId="6127" priority="733">
      <formula>$D$1&gt;M4</formula>
    </cfRule>
  </conditionalFormatting>
  <conditionalFormatting sqref="M5">
    <cfRule type="cellIs" dxfId="6126" priority="734" operator="equal">
      <formula>5</formula>
    </cfRule>
    <cfRule type="cellIs" priority="735" operator="equal">
      <formula>4</formula>
    </cfRule>
    <cfRule type="cellIs" priority="736" operator="equal">
      <formula>3</formula>
    </cfRule>
  </conditionalFormatting>
  <conditionalFormatting sqref="M4">
    <cfRule type="expression" priority="737">
      <formula>$D$1&lt;M4</formula>
    </cfRule>
    <cfRule type="expression" dxfId="6125" priority="738">
      <formula>$D$1&gt;M4</formula>
    </cfRule>
  </conditionalFormatting>
  <conditionalFormatting sqref="M5">
    <cfRule type="cellIs" dxfId="6124" priority="739" operator="equal">
      <formula>5</formula>
    </cfRule>
    <cfRule type="cellIs" priority="740" operator="equal">
      <formula>4</formula>
    </cfRule>
    <cfRule type="cellIs" priority="741" operator="equal">
      <formula>3</formula>
    </cfRule>
  </conditionalFormatting>
  <conditionalFormatting sqref="K4">
    <cfRule type="expression" priority="742">
      <formula>$D$1&lt;K4</formula>
    </cfRule>
    <cfRule type="expression" priority="743">
      <formula>$D$1&gt;K4</formula>
    </cfRule>
  </conditionalFormatting>
  <conditionalFormatting sqref="K4">
    <cfRule type="expression" priority="744">
      <formula>$D$1&lt;K4</formula>
    </cfRule>
    <cfRule type="expression" priority="745">
      <formula>$D$1&gt;K4</formula>
    </cfRule>
  </conditionalFormatting>
  <conditionalFormatting sqref="K4">
    <cfRule type="expression" dxfId="6123" priority="746">
      <formula>$D$1&lt;K4</formula>
    </cfRule>
    <cfRule type="expression" dxfId="6122" priority="747">
      <formula>$D$1&gt;K4</formula>
    </cfRule>
  </conditionalFormatting>
  <conditionalFormatting sqref="K5">
    <cfRule type="cellIs" dxfId="6121" priority="748" operator="equal">
      <formula>5</formula>
    </cfRule>
    <cfRule type="cellIs" dxfId="6120" priority="749" operator="equal">
      <formula>4</formula>
    </cfRule>
    <cfRule type="cellIs" dxfId="6119" priority="750" operator="equal">
      <formula>3</formula>
    </cfRule>
  </conditionalFormatting>
  <conditionalFormatting sqref="N5">
    <cfRule type="expression" dxfId="6118" priority="751">
      <formula>$D$1&lt;N5</formula>
    </cfRule>
    <cfRule type="expression" dxfId="6117" priority="752">
      <formula>$D$1&gt;N5</formula>
    </cfRule>
  </conditionalFormatting>
  <conditionalFormatting sqref="N5">
    <cfRule type="expression" dxfId="6116" priority="753">
      <formula>$D$1&lt;N5</formula>
    </cfRule>
    <cfRule type="expression" dxfId="6115" priority="754">
      <formula>$D$1&gt;N5</formula>
    </cfRule>
  </conditionalFormatting>
  <conditionalFormatting sqref="N5">
    <cfRule type="expression" dxfId="6114" priority="755">
      <formula>$D$1&lt;N5</formula>
    </cfRule>
    <cfRule type="expression" dxfId="6113" priority="756">
      <formula>$D$1&gt;N5</formula>
    </cfRule>
  </conditionalFormatting>
  <conditionalFormatting sqref="N5">
    <cfRule type="expression" dxfId="6112" priority="757">
      <formula>$D$1&lt;N5</formula>
    </cfRule>
    <cfRule type="expression" dxfId="6111" priority="758">
      <formula>$D$1&gt;N5</formula>
    </cfRule>
  </conditionalFormatting>
  <conditionalFormatting sqref="N5">
    <cfRule type="expression" dxfId="6110" priority="759">
      <formula>$D$1&lt;N5</formula>
    </cfRule>
    <cfRule type="expression" dxfId="6109" priority="760">
      <formula>$D$1&gt;N5</formula>
    </cfRule>
  </conditionalFormatting>
  <conditionalFormatting sqref="N4">
    <cfRule type="expression" dxfId="6108" priority="761">
      <formula>$D$1&lt;N4</formula>
    </cfRule>
    <cfRule type="expression" dxfId="6107" priority="762">
      <formula>$D$1&gt;N4</formula>
    </cfRule>
  </conditionalFormatting>
  <conditionalFormatting sqref="N4">
    <cfRule type="expression" dxfId="6106" priority="763">
      <formula>$D$1&lt;N4</formula>
    </cfRule>
    <cfRule type="expression" dxfId="6105" priority="764">
      <formula>$D$1&gt;N4</formula>
    </cfRule>
  </conditionalFormatting>
  <conditionalFormatting sqref="N4">
    <cfRule type="expression" dxfId="6104" priority="765">
      <formula>$D$1&lt;N4</formula>
    </cfRule>
    <cfRule type="expression" dxfId="6103" priority="766">
      <formula>$D$1&gt;N4</formula>
    </cfRule>
  </conditionalFormatting>
  <conditionalFormatting sqref="N5">
    <cfRule type="expression" dxfId="6102" priority="767">
      <formula>$D$1&lt;N5</formula>
    </cfRule>
    <cfRule type="expression" dxfId="6101" priority="768">
      <formula>$D$1&gt;N5</formula>
    </cfRule>
  </conditionalFormatting>
  <conditionalFormatting sqref="N5">
    <cfRule type="expression" dxfId="6100" priority="769">
      <formula>$D$1&lt;N5</formula>
    </cfRule>
    <cfRule type="expression" dxfId="6099" priority="770">
      <formula>$D$1&gt;N5</formula>
    </cfRule>
  </conditionalFormatting>
  <conditionalFormatting sqref="N5">
    <cfRule type="expression" dxfId="6098" priority="771">
      <formula>$D$1&lt;N5</formula>
    </cfRule>
    <cfRule type="expression" dxfId="6097" priority="772">
      <formula>$D$1&gt;N5</formula>
    </cfRule>
  </conditionalFormatting>
  <conditionalFormatting sqref="N4">
    <cfRule type="expression" dxfId="6096" priority="773">
      <formula>$D$1&lt;N4</formula>
    </cfRule>
    <cfRule type="expression" dxfId="6095" priority="774">
      <formula>$D$1&gt;N4</formula>
    </cfRule>
  </conditionalFormatting>
  <conditionalFormatting sqref="N4">
    <cfRule type="expression" dxfId="6094" priority="775">
      <formula>$D$1&lt;N4</formula>
    </cfRule>
    <cfRule type="expression" dxfId="6093" priority="776">
      <formula>$D$1&gt;N4</formula>
    </cfRule>
  </conditionalFormatting>
  <conditionalFormatting sqref="N4">
    <cfRule type="expression" dxfId="6092" priority="777">
      <formula>$D$1&lt;N4</formula>
    </cfRule>
    <cfRule type="expression" dxfId="6091" priority="778">
      <formula>$D$1&gt;N4</formula>
    </cfRule>
  </conditionalFormatting>
  <conditionalFormatting sqref="N4">
    <cfRule type="expression" priority="779">
      <formula>$D$1&lt;N4</formula>
    </cfRule>
    <cfRule type="expression" priority="780">
      <formula>$D$1&gt;N4</formula>
    </cfRule>
  </conditionalFormatting>
  <conditionalFormatting sqref="N4">
    <cfRule type="expression" priority="781">
      <formula>$D$1&lt;N4</formula>
    </cfRule>
    <cfRule type="expression" dxfId="6090" priority="782">
      <formula>$D$1&gt;N4</formula>
    </cfRule>
  </conditionalFormatting>
  <conditionalFormatting sqref="N5">
    <cfRule type="expression" dxfId="6089" priority="783">
      <formula>$D$1&lt;N5</formula>
    </cfRule>
    <cfRule type="expression" dxfId="6088" priority="784">
      <formula>$D$1&gt;N5</formula>
    </cfRule>
  </conditionalFormatting>
  <conditionalFormatting sqref="N5">
    <cfRule type="expression" dxfId="6087" priority="785">
      <formula>$D$1&lt;N5</formula>
    </cfRule>
    <cfRule type="expression" dxfId="6086" priority="786">
      <formula>$D$1&gt;N5</formula>
    </cfRule>
  </conditionalFormatting>
  <conditionalFormatting sqref="N4">
    <cfRule type="expression" dxfId="6085" priority="787">
      <formula>$D$1&lt;N4</formula>
    </cfRule>
    <cfRule type="expression" dxfId="6084" priority="788">
      <formula>$D$1&gt;N4</formula>
    </cfRule>
  </conditionalFormatting>
  <conditionalFormatting sqref="N4">
    <cfRule type="expression" dxfId="6083" priority="789">
      <formula>$D$1&lt;N4</formula>
    </cfRule>
    <cfRule type="expression" dxfId="6082" priority="790">
      <formula>$D$1&gt;N4</formula>
    </cfRule>
  </conditionalFormatting>
  <conditionalFormatting sqref="N4">
    <cfRule type="expression" dxfId="6081" priority="791">
      <formula>$D$1&lt;N4</formula>
    </cfRule>
    <cfRule type="expression" dxfId="6080" priority="792">
      <formula>$D$1&gt;N4</formula>
    </cfRule>
  </conditionalFormatting>
  <conditionalFormatting sqref="N4">
    <cfRule type="expression" dxfId="6079" priority="793">
      <formula>$D$1&lt;N4</formula>
    </cfRule>
    <cfRule type="expression" dxfId="6078" priority="794">
      <formula>$D$1&gt;N4</formula>
    </cfRule>
  </conditionalFormatting>
  <conditionalFormatting sqref="N4">
    <cfRule type="expression" dxfId="6077" priority="795">
      <formula>$D$1&lt;N4</formula>
    </cfRule>
    <cfRule type="expression" dxfId="6076" priority="796">
      <formula>$D$1&gt;N4</formula>
    </cfRule>
  </conditionalFormatting>
  <conditionalFormatting sqref="N4">
    <cfRule type="expression" dxfId="6075" priority="797">
      <formula>$D$1&lt;N4</formula>
    </cfRule>
    <cfRule type="expression" dxfId="6074" priority="798">
      <formula>$D$1&gt;N4</formula>
    </cfRule>
  </conditionalFormatting>
  <conditionalFormatting sqref="N4">
    <cfRule type="expression" dxfId="6073" priority="799">
      <formula>$D$1&lt;N4</formula>
    </cfRule>
    <cfRule type="expression" dxfId="6072" priority="800">
      <formula>$D$1&gt;N4</formula>
    </cfRule>
  </conditionalFormatting>
  <conditionalFormatting sqref="N5">
    <cfRule type="expression" dxfId="6071" priority="801">
      <formula>$D$1&lt;N5</formula>
    </cfRule>
    <cfRule type="expression" priority="802">
      <formula>$D$1&gt;N5</formula>
    </cfRule>
  </conditionalFormatting>
  <conditionalFormatting sqref="N5">
    <cfRule type="expression" priority="803">
      <formula>$D$1&lt;N5</formula>
    </cfRule>
    <cfRule type="expression" priority="804">
      <formula>$D$1&gt;N5</formula>
    </cfRule>
  </conditionalFormatting>
  <conditionalFormatting sqref="N5">
    <cfRule type="expression" dxfId="6070" priority="805">
      <formula>$D$1&lt;N5</formula>
    </cfRule>
    <cfRule type="expression" dxfId="6069" priority="806">
      <formula>$D$1&gt;N5</formula>
    </cfRule>
  </conditionalFormatting>
  <conditionalFormatting sqref="N5">
    <cfRule type="expression" dxfId="6068" priority="807">
      <formula>$D$1&lt;N5</formula>
    </cfRule>
    <cfRule type="expression" dxfId="6067" priority="808">
      <formula>$D$1&gt;N5</formula>
    </cfRule>
  </conditionalFormatting>
  <conditionalFormatting sqref="N5">
    <cfRule type="expression" dxfId="6066" priority="809">
      <formula>$D$1&lt;N5</formula>
    </cfRule>
    <cfRule type="expression" dxfId="6065" priority="810">
      <formula>$D$1&gt;N5</formula>
    </cfRule>
  </conditionalFormatting>
  <conditionalFormatting sqref="N5">
    <cfRule type="expression" dxfId="6064" priority="811">
      <formula>$D$1&lt;N5</formula>
    </cfRule>
    <cfRule type="expression" dxfId="6063" priority="812">
      <formula>$D$1&gt;N5</formula>
    </cfRule>
  </conditionalFormatting>
  <conditionalFormatting sqref="N5">
    <cfRule type="expression" dxfId="6062" priority="813">
      <formula>$D$1&lt;N5</formula>
    </cfRule>
    <cfRule type="expression" dxfId="6061" priority="814">
      <formula>$D$1&gt;N5</formula>
    </cfRule>
  </conditionalFormatting>
  <conditionalFormatting sqref="N5">
    <cfRule type="expression" dxfId="6060" priority="815">
      <formula>$D$1&lt;N5</formula>
    </cfRule>
    <cfRule type="expression" dxfId="6059" priority="816">
      <formula>$D$1&gt;N5</formula>
    </cfRule>
  </conditionalFormatting>
  <conditionalFormatting sqref="N5">
    <cfRule type="expression" priority="817">
      <formula>$D$1&lt;N5</formula>
    </cfRule>
    <cfRule type="expression" priority="818">
      <formula>$D$1&gt;N5</formula>
    </cfRule>
  </conditionalFormatting>
  <conditionalFormatting sqref="N5">
    <cfRule type="expression" priority="819">
      <formula>$D$1&lt;N5</formula>
    </cfRule>
    <cfRule type="expression" dxfId="6058" priority="820">
      <formula>$D$1&gt;N5</formula>
    </cfRule>
  </conditionalFormatting>
  <conditionalFormatting sqref="N5">
    <cfRule type="expression" dxfId="6057" priority="821">
      <formula>$D$1&lt;N5</formula>
    </cfRule>
    <cfRule type="expression" dxfId="6056" priority="822">
      <formula>$D$1&gt;N5</formula>
    </cfRule>
  </conditionalFormatting>
  <conditionalFormatting sqref="N5">
    <cfRule type="cellIs" dxfId="6055" priority="823" operator="equal">
      <formula>5</formula>
    </cfRule>
    <cfRule type="cellIs" priority="824" operator="equal">
      <formula>4</formula>
    </cfRule>
    <cfRule type="cellIs" priority="825" operator="equal">
      <formula>3</formula>
    </cfRule>
  </conditionalFormatting>
  <conditionalFormatting sqref="N5">
    <cfRule type="cellIs" priority="826" operator="equal">
      <formula>5</formula>
    </cfRule>
    <cfRule type="cellIs" dxfId="6054" priority="827" operator="equal">
      <formula>4</formula>
    </cfRule>
    <cfRule type="cellIs" dxfId="6053" priority="828" operator="equal">
      <formula>3</formula>
    </cfRule>
  </conditionalFormatting>
  <conditionalFormatting sqref="N5">
    <cfRule type="cellIs" dxfId="6052" priority="829" operator="equal">
      <formula>5</formula>
    </cfRule>
    <cfRule type="cellIs" dxfId="6051" priority="830" operator="equal">
      <formula>4</formula>
    </cfRule>
    <cfRule type="cellIs" dxfId="6050" priority="831" operator="equal">
      <formula>3</formula>
    </cfRule>
  </conditionalFormatting>
  <conditionalFormatting sqref="N4">
    <cfRule type="expression" dxfId="6049" priority="832">
      <formula>$D$1&lt;N4</formula>
    </cfRule>
    <cfRule type="expression" dxfId="6048" priority="833">
      <formula>$D$1&gt;N4</formula>
    </cfRule>
  </conditionalFormatting>
  <conditionalFormatting sqref="N4">
    <cfRule type="expression" dxfId="6047" priority="834">
      <formula>$D$1&lt;N4</formula>
    </cfRule>
    <cfRule type="expression" dxfId="6046" priority="835">
      <formula>$D$1&gt;N4</formula>
    </cfRule>
  </conditionalFormatting>
  <conditionalFormatting sqref="N4">
    <cfRule type="expression" priority="836">
      <formula>$D$1&lt;N4</formula>
    </cfRule>
    <cfRule type="expression" priority="837">
      <formula>$D$1&gt;N4</formula>
    </cfRule>
  </conditionalFormatting>
  <conditionalFormatting sqref="N4">
    <cfRule type="expression" priority="838">
      <formula>$D$1&lt;N4</formula>
    </cfRule>
    <cfRule type="expression" dxfId="6045" priority="839">
      <formula>$D$1&gt;N4</formula>
    </cfRule>
  </conditionalFormatting>
  <conditionalFormatting sqref="N4">
    <cfRule type="expression" dxfId="6044" priority="840">
      <formula>$D$1&lt;N4</formula>
    </cfRule>
    <cfRule type="expression" dxfId="6043" priority="841">
      <formula>$D$1&gt;N4</formula>
    </cfRule>
  </conditionalFormatting>
  <conditionalFormatting sqref="N4">
    <cfRule type="expression" dxfId="6042" priority="842">
      <formula>$D$1&lt;N4</formula>
    </cfRule>
    <cfRule type="expression" dxfId="6041" priority="843">
      <formula>$D$1&gt;N4</formula>
    </cfRule>
  </conditionalFormatting>
  <conditionalFormatting sqref="N4">
    <cfRule type="expression" dxfId="6040" priority="844">
      <formula>$D$1&lt;N4</formula>
    </cfRule>
    <cfRule type="expression" dxfId="6039" priority="845">
      <formula>$D$1&gt;N4</formula>
    </cfRule>
  </conditionalFormatting>
  <conditionalFormatting sqref="N4">
    <cfRule type="expression" dxfId="6038" priority="846">
      <formula>$D$1&lt;N4</formula>
    </cfRule>
    <cfRule type="expression" priority="847">
      <formula>$D$1&gt;N4</formula>
    </cfRule>
  </conditionalFormatting>
  <conditionalFormatting sqref="N5">
    <cfRule type="cellIs" priority="848" operator="equal">
      <formula>5</formula>
    </cfRule>
    <cfRule type="cellIs" priority="849" operator="equal">
      <formula>4</formula>
    </cfRule>
    <cfRule type="cellIs" dxfId="6037" priority="850" operator="equal">
      <formula>3</formula>
    </cfRule>
  </conditionalFormatting>
  <conditionalFormatting sqref="N5">
    <cfRule type="cellIs" dxfId="6036" priority="851" operator="equal">
      <formula>5</formula>
    </cfRule>
    <cfRule type="cellIs" dxfId="6035" priority="852" operator="equal">
      <formula>4</formula>
    </cfRule>
    <cfRule type="cellIs" dxfId="6034" priority="853" operator="equal">
      <formula>3</formula>
    </cfRule>
  </conditionalFormatting>
  <conditionalFormatting sqref="O4">
    <cfRule type="expression" priority="854">
      <formula>$D$1&lt;O4</formula>
    </cfRule>
    <cfRule type="expression" priority="855">
      <formula>$D$1&gt;O4</formula>
    </cfRule>
  </conditionalFormatting>
  <conditionalFormatting sqref="O4">
    <cfRule type="expression" priority="856">
      <formula>$D$1&lt;O4</formula>
    </cfRule>
    <cfRule type="expression" priority="857">
      <formula>$D$1&gt;O4</formula>
    </cfRule>
  </conditionalFormatting>
  <conditionalFormatting sqref="O4">
    <cfRule type="expression" priority="858">
      <formula>$D$1&lt;O4</formula>
    </cfRule>
    <cfRule type="expression" priority="859">
      <formula>$D$1&gt;O4</formula>
    </cfRule>
  </conditionalFormatting>
  <conditionalFormatting sqref="O4">
    <cfRule type="expression" priority="860">
      <formula>$D$1&lt;O4</formula>
    </cfRule>
    <cfRule type="expression" priority="861">
      <formula>$D$1&gt;O4</formula>
    </cfRule>
  </conditionalFormatting>
  <conditionalFormatting sqref="O4">
    <cfRule type="expression" priority="862">
      <formula>$D$1&lt;O4</formula>
    </cfRule>
    <cfRule type="expression" priority="863">
      <formula>$D$1&gt;O4</formula>
    </cfRule>
  </conditionalFormatting>
  <conditionalFormatting sqref="O4">
    <cfRule type="expression" priority="864">
      <formula>$D$1&lt;O4</formula>
    </cfRule>
    <cfRule type="expression" priority="865">
      <formula>$D$1&gt;O4</formula>
    </cfRule>
  </conditionalFormatting>
  <conditionalFormatting sqref="O4">
    <cfRule type="expression" priority="866">
      <formula>$D$1&lt;O4</formula>
    </cfRule>
    <cfRule type="expression" priority="867">
      <formula>$D$1&gt;O4</formula>
    </cfRule>
  </conditionalFormatting>
  <conditionalFormatting sqref="O4">
    <cfRule type="expression" priority="868">
      <formula>$D$1&lt;O4</formula>
    </cfRule>
    <cfRule type="expression" priority="869">
      <formula>$D$1&gt;O4</formula>
    </cfRule>
  </conditionalFormatting>
  <conditionalFormatting sqref="O4">
    <cfRule type="expression" priority="870">
      <formula>$D$1&lt;O4</formula>
    </cfRule>
    <cfRule type="expression" priority="871">
      <formula>$D$1&gt;O4</formula>
    </cfRule>
  </conditionalFormatting>
  <conditionalFormatting sqref="O4">
    <cfRule type="expression" priority="872">
      <formula>$D$1&lt;O4</formula>
    </cfRule>
    <cfRule type="expression" priority="873">
      <formula>$D$1&gt;O4</formula>
    </cfRule>
  </conditionalFormatting>
  <conditionalFormatting sqref="O4">
    <cfRule type="expression" priority="874">
      <formula>$D$1&lt;O4</formula>
    </cfRule>
    <cfRule type="expression" dxfId="6033" priority="875">
      <formula>$D$1&gt;O4</formula>
    </cfRule>
  </conditionalFormatting>
  <conditionalFormatting sqref="O4">
    <cfRule type="expression" dxfId="6032" priority="876">
      <formula>$D$1&lt;O4</formula>
    </cfRule>
    <cfRule type="expression" dxfId="6031" priority="877">
      <formula>$D$1&gt;O4</formula>
    </cfRule>
  </conditionalFormatting>
  <conditionalFormatting sqref="O4">
    <cfRule type="expression" dxfId="6030" priority="878">
      <formula>$D$1&lt;O4</formula>
    </cfRule>
    <cfRule type="expression" dxfId="6029" priority="879">
      <formula>$D$1&gt;O4</formula>
    </cfRule>
  </conditionalFormatting>
  <conditionalFormatting sqref="O4">
    <cfRule type="expression" dxfId="6028" priority="880">
      <formula>$D$1&lt;O4</formula>
    </cfRule>
    <cfRule type="expression" priority="881">
      <formula>$D$1&gt;O4</formula>
    </cfRule>
  </conditionalFormatting>
  <conditionalFormatting sqref="O4">
    <cfRule type="expression" priority="882">
      <formula>$D$1&lt;O4</formula>
    </cfRule>
    <cfRule type="expression" priority="883">
      <formula>$D$1&gt;O4</formula>
    </cfRule>
  </conditionalFormatting>
  <conditionalFormatting sqref="O4">
    <cfRule type="expression" dxfId="6027" priority="884">
      <formula>$D$1&lt;O4</formula>
    </cfRule>
    <cfRule type="expression" dxfId="6026" priority="885">
      <formula>$D$1&gt;O4</formula>
    </cfRule>
  </conditionalFormatting>
  <conditionalFormatting sqref="O4">
    <cfRule type="expression" dxfId="6025" priority="886">
      <formula>$D$1&lt;O4</formula>
    </cfRule>
    <cfRule type="expression" dxfId="6024" priority="887">
      <formula>$D$1&gt;O4</formula>
    </cfRule>
  </conditionalFormatting>
  <conditionalFormatting sqref="O4">
    <cfRule type="expression" dxfId="6023" priority="888">
      <formula>$D$1&lt;O4</formula>
    </cfRule>
    <cfRule type="expression" dxfId="6022" priority="889">
      <formula>$D$1&gt;O4</formula>
    </cfRule>
  </conditionalFormatting>
  <conditionalFormatting sqref="O4">
    <cfRule type="expression" dxfId="6021" priority="890">
      <formula>$D$1&lt;O4</formula>
    </cfRule>
    <cfRule type="expression" dxfId="6020" priority="891">
      <formula>$D$1&gt;O4</formula>
    </cfRule>
  </conditionalFormatting>
  <conditionalFormatting sqref="O4">
    <cfRule type="expression" priority="892">
      <formula>$D$1&lt;O4</formula>
    </cfRule>
    <cfRule type="expression" priority="893">
      <formula>$D$1&gt;O4</formula>
    </cfRule>
  </conditionalFormatting>
  <conditionalFormatting sqref="O4">
    <cfRule type="expression" priority="894">
      <formula>$D$1&lt;O4</formula>
    </cfRule>
    <cfRule type="expression" dxfId="6019" priority="895">
      <formula>$D$1&gt;O4</formula>
    </cfRule>
  </conditionalFormatting>
  <conditionalFormatting sqref="O4">
    <cfRule type="expression" dxfId="6018" priority="896">
      <formula>$D$1&lt;O4</formula>
    </cfRule>
    <cfRule type="expression" dxfId="6017" priority="897">
      <formula>$D$1&gt;O4</formula>
    </cfRule>
  </conditionalFormatting>
  <conditionalFormatting sqref="O4">
    <cfRule type="expression" dxfId="6016" priority="898">
      <formula>$D$1&lt;O4</formula>
    </cfRule>
    <cfRule type="expression" dxfId="6015" priority="899">
      <formula>$D$1&gt;O4</formula>
    </cfRule>
  </conditionalFormatting>
  <conditionalFormatting sqref="O4">
    <cfRule type="expression" dxfId="6014" priority="900">
      <formula>$D$1&lt;O4</formula>
    </cfRule>
    <cfRule type="expression" dxfId="6013" priority="901">
      <formula>$D$1&gt;O4</formula>
    </cfRule>
  </conditionalFormatting>
  <conditionalFormatting sqref="O4">
    <cfRule type="expression" dxfId="6012" priority="902">
      <formula>$D$1&lt;O4</formula>
    </cfRule>
    <cfRule type="expression" dxfId="6011" priority="903">
      <formula>$D$1&gt;O4</formula>
    </cfRule>
  </conditionalFormatting>
  <conditionalFormatting sqref="O4">
    <cfRule type="expression" dxfId="6010" priority="904">
      <formula>$D$1&lt;O4</formula>
    </cfRule>
    <cfRule type="expression" priority="905">
      <formula>$D$1&gt;O4</formula>
    </cfRule>
  </conditionalFormatting>
  <conditionalFormatting sqref="O5">
    <cfRule type="cellIs" priority="906" operator="equal">
      <formula>5</formula>
    </cfRule>
    <cfRule type="cellIs" priority="907" operator="equal">
      <formula>4</formula>
    </cfRule>
    <cfRule type="cellIs" dxfId="6009" priority="908" operator="equal">
      <formula>3</formula>
    </cfRule>
  </conditionalFormatting>
  <conditionalFormatting sqref="O5">
    <cfRule type="cellIs" dxfId="6008" priority="909" operator="equal">
      <formula>5</formula>
    </cfRule>
    <cfRule type="cellIs" dxfId="6007" priority="910" operator="equal">
      <formula>4</formula>
    </cfRule>
    <cfRule type="cellIs" dxfId="6006" priority="911" operator="equal">
      <formula>3</formula>
    </cfRule>
  </conditionalFormatting>
  <conditionalFormatting sqref="O5">
    <cfRule type="cellIs" dxfId="6005" priority="912" operator="equal">
      <formula>5</formula>
    </cfRule>
    <cfRule type="cellIs" dxfId="6004" priority="913" operator="equal">
      <formula>4</formula>
    </cfRule>
    <cfRule type="cellIs" dxfId="6003" priority="914" operator="equal">
      <formula>3</formula>
    </cfRule>
  </conditionalFormatting>
  <conditionalFormatting sqref="O5">
    <cfRule type="cellIs" dxfId="6002" priority="915" operator="equal">
      <formula>5</formula>
    </cfRule>
    <cfRule type="cellIs" priority="916" operator="equal">
      <formula>4</formula>
    </cfRule>
    <cfRule type="cellIs" priority="917" operator="equal">
      <formula>3</formula>
    </cfRule>
  </conditionalFormatting>
  <conditionalFormatting sqref="O5">
    <cfRule type="cellIs" priority="918" operator="equal">
      <formula>5</formula>
    </cfRule>
    <cfRule type="cellIs" dxfId="6001" priority="919" operator="equal">
      <formula>4</formula>
    </cfRule>
    <cfRule type="cellIs" dxfId="6000" priority="920" operator="equal">
      <formula>3</formula>
    </cfRule>
  </conditionalFormatting>
  <conditionalFormatting sqref="O5">
    <cfRule type="cellIs" dxfId="5999" priority="921" operator="equal">
      <formula>5</formula>
    </cfRule>
    <cfRule type="cellIs" dxfId="5998" priority="922" operator="equal">
      <formula>4</formula>
    </cfRule>
    <cfRule type="cellIs" priority="923" operator="equal">
      <formula>3</formula>
    </cfRule>
  </conditionalFormatting>
  <conditionalFormatting sqref="O5">
    <cfRule type="cellIs" priority="924" operator="equal">
      <formula>5</formula>
    </cfRule>
    <cfRule type="cellIs" priority="925" operator="equal">
      <formula>4</formula>
    </cfRule>
    <cfRule type="cellIs" dxfId="5997" priority="926" operator="equal">
      <formula>3</formula>
    </cfRule>
  </conditionalFormatting>
  <pageMargins left="0.7" right="0.7" top="0.75" bottom="0.75" header="0.51180555555555496" footer="0.51180555555555496"/>
  <pageSetup paperSize="9" scale="72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AMK51"/>
  <sheetViews>
    <sheetView view="pageBreakPreview" zoomScale="65" zoomScaleNormal="100" zoomScalePageLayoutView="65" workbookViewId="0">
      <pane ySplit="5" topLeftCell="A6" activePane="bottomLeft" state="frozen"/>
      <selection pane="bottomLeft" activeCell="G7" sqref="G7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6.109375" style="15" customWidth="1"/>
    <col min="5" max="5" width="7.5546875" style="15" customWidth="1"/>
    <col min="6" max="6" width="6.6640625" hidden="1" customWidth="1"/>
    <col min="7" max="9" width="6.6640625" customWidth="1"/>
    <col min="10" max="10" width="6.6640625" hidden="1" customWidth="1"/>
    <col min="11" max="11" width="6.6640625" customWidth="1"/>
    <col min="12" max="12" width="6.6640625" hidden="1" customWidth="1"/>
    <col min="13" max="13" width="7.44140625" customWidth="1"/>
    <col min="14" max="15" width="6.6640625" customWidth="1"/>
    <col min="16" max="16" width="6.44140625" hidden="1" customWidth="1"/>
    <col min="17" max="17" width="5.88671875" hidden="1" customWidth="1"/>
    <col min="18" max="18" width="7" hidden="1" customWidth="1"/>
    <col min="19" max="19" width="6.5546875" hidden="1" customWidth="1"/>
    <col min="20" max="21" width="5.88671875" hidden="1" customWidth="1"/>
    <col min="22" max="22" width="7.33203125" customWidth="1"/>
    <col min="23" max="24" width="4.44140625" hidden="1" customWidth="1"/>
    <col min="25" max="28" width="3.6640625" hidden="1" customWidth="1"/>
    <col min="29" max="29" width="1.5546875" hidden="1" customWidth="1"/>
    <col min="30" max="30" width="5.88671875" customWidth="1"/>
    <col min="31" max="31" width="5.21875" hidden="1" customWidth="1"/>
    <col min="32" max="32" width="4.6640625" hidden="1" customWidth="1"/>
    <col min="33" max="34" width="4.109375" hidden="1" customWidth="1"/>
    <col min="35" max="44" width="6.5546875" hidden="1" customWidth="1"/>
    <col min="45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79" width="3.44140625" style="16" hidden="1" customWidth="1"/>
    <col min="80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201" t="s">
        <v>790</v>
      </c>
      <c r="G2" s="1" t="s">
        <v>425</v>
      </c>
      <c r="H2" s="1"/>
      <c r="I2" s="1"/>
      <c r="J2" s="1"/>
      <c r="K2" s="1"/>
      <c r="L2" s="1"/>
      <c r="M2" s="1" t="s">
        <v>2</v>
      </c>
      <c r="N2" s="1"/>
      <c r="O2" s="1"/>
      <c r="P2" s="1"/>
      <c r="Q2" s="1"/>
      <c r="R2" s="1"/>
      <c r="S2" s="1"/>
      <c r="T2" s="365" t="s">
        <v>268</v>
      </c>
      <c r="U2" s="366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2433</v>
      </c>
      <c r="B3" s="13"/>
      <c r="C3" s="13"/>
      <c r="D3" s="39" t="s">
        <v>3</v>
      </c>
      <c r="E3" s="40"/>
      <c r="F3" s="204"/>
      <c r="G3" s="204">
        <v>43230</v>
      </c>
      <c r="H3" s="204">
        <v>43232</v>
      </c>
      <c r="I3" s="204">
        <v>43234</v>
      </c>
      <c r="J3" s="204"/>
      <c r="K3" s="204">
        <v>43236</v>
      </c>
      <c r="L3" s="204"/>
      <c r="M3" s="204">
        <v>43237</v>
      </c>
      <c r="N3" s="204">
        <v>43242</v>
      </c>
      <c r="O3" s="204">
        <v>43246</v>
      </c>
      <c r="P3" s="204"/>
      <c r="Q3" s="41"/>
      <c r="R3" s="41"/>
      <c r="S3" s="41"/>
      <c r="T3" s="193"/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2" t="s">
        <v>452</v>
      </c>
      <c r="J4" s="52"/>
      <c r="K4" s="53" t="s">
        <v>793</v>
      </c>
      <c r="L4" s="53"/>
      <c r="M4" s="55" t="s">
        <v>14</v>
      </c>
      <c r="N4" s="52" t="s">
        <v>796</v>
      </c>
      <c r="O4" s="55" t="s">
        <v>795</v>
      </c>
      <c r="P4" s="52"/>
      <c r="Q4" s="333"/>
      <c r="R4" s="52"/>
      <c r="S4" s="52"/>
      <c r="T4" s="232"/>
      <c r="U4" s="232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799</v>
      </c>
      <c r="J5" s="65"/>
      <c r="K5" s="63" t="s">
        <v>777</v>
      </c>
      <c r="L5" s="63"/>
      <c r="M5" s="64" t="s">
        <v>28</v>
      </c>
      <c r="N5" s="360" t="s">
        <v>801</v>
      </c>
      <c r="O5" s="64" t="s">
        <v>800</v>
      </c>
      <c r="P5" s="63"/>
      <c r="Q5" s="63"/>
      <c r="R5" s="64"/>
      <c r="S5" s="66"/>
      <c r="T5" s="63"/>
      <c r="U5" s="63"/>
      <c r="V5" s="367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3">
      <c r="A6" s="80">
        <v>1</v>
      </c>
      <c r="B6" s="81" t="s">
        <v>36</v>
      </c>
      <c r="C6" s="343" t="s">
        <v>37</v>
      </c>
      <c r="D6" s="337" t="s">
        <v>852</v>
      </c>
      <c r="E6" s="84">
        <v>2433</v>
      </c>
      <c r="F6" s="85"/>
      <c r="G6" s="85">
        <v>5</v>
      </c>
      <c r="H6" s="85">
        <v>5</v>
      </c>
      <c r="I6" s="85">
        <v>5</v>
      </c>
      <c r="J6" s="85"/>
      <c r="K6" s="85">
        <v>3</v>
      </c>
      <c r="L6" s="85"/>
      <c r="M6" s="85">
        <v>5</v>
      </c>
      <c r="N6" s="85">
        <v>4</v>
      </c>
      <c r="O6" s="85">
        <v>4</v>
      </c>
      <c r="P6" s="85"/>
      <c r="Q6" s="86"/>
      <c r="R6" s="86"/>
      <c r="S6" s="86"/>
      <c r="T6" s="86"/>
      <c r="U6" s="86"/>
      <c r="V6" s="87">
        <f t="shared" ref="V6:V34" si="0">IF(AC6&gt;0,IF(SUM(X6:Y6)/AC6&gt;0,2,IF(AND(SUM(X6:Y6)/AC6=0,Z6/AC6&gt;0),3,IF(AND((AB6/AC6+AA6/AC6)=1,AA6/AC6&gt;0),4,5))),0)</f>
        <v>3</v>
      </c>
      <c r="W6" s="88">
        <f t="shared" ref="W6:W34" si="1">COUNTIF(AG6:AV6,"б")</f>
        <v>0</v>
      </c>
      <c r="X6" s="88">
        <f t="shared" ref="X6:X16" si="2">COUNTIF(AG6:AV6,"д")</f>
        <v>0</v>
      </c>
      <c r="Y6" s="88">
        <f t="shared" ref="Y6:Y34" si="3">COUNTIF(AG6:AV6,2)+COUNTIF(AG6:AV6,"н")+COUNTIF(AG6:AV6,"д")</f>
        <v>0</v>
      </c>
      <c r="Z6" s="88">
        <f t="shared" ref="Z6:Z34" si="4">COUNTIF(AG6:AV6,Z$5)</f>
        <v>1</v>
      </c>
      <c r="AA6" s="88">
        <f t="shared" ref="AA6:AA34" si="5">COUNTIF(AG6:AV6,AA$5)</f>
        <v>2</v>
      </c>
      <c r="AB6" s="88">
        <f t="shared" ref="AB6:AB34" si="6">COUNTIF(AG6:AV6,AB$5)</f>
        <v>4</v>
      </c>
      <c r="AC6" s="88">
        <f t="shared" ref="AC6:AC35" si="7">SUM(X6:AB6)</f>
        <v>7</v>
      </c>
      <c r="AD6" s="89">
        <f t="shared" ref="AD6:AD36" si="8">IF(ISERROR(((X6+Y6)*2+Z6*3+AA6*4+AB6*5)/SUM(X6,Y6:AB6)),"",((X6+Y6)*2+Z6*3+AA6*4+AB6*5)/SUM(X6,Y6:AB6))</f>
        <v>4.4285714285714288</v>
      </c>
      <c r="AE6" s="90">
        <f t="shared" ref="AE6:AE34" si="9">IF(AX6=5,0.5,IF(AX6=4,0.25,IF(AX6&lt;=3,0)))</f>
        <v>0</v>
      </c>
      <c r="AF6" s="91"/>
      <c r="AG6" s="92" t="str">
        <f t="shared" ref="AG6:AG34" si="10">IF(ISERROR(VALUE(LEFT(F6))),LEFT(F6),VALUE(LEFT(F6)))</f>
        <v/>
      </c>
      <c r="AH6" s="92">
        <f t="shared" ref="AH6:AH34" si="11">IF(ISERROR(VALUE(LEFT(G6))),LEFT(G6),VALUE(LEFT(G6)))</f>
        <v>5</v>
      </c>
      <c r="AI6" s="92">
        <f t="shared" ref="AI6:AI34" si="12">IF(ISERROR(VALUE(LEFT(H6))),LEFT(H6),VALUE(LEFT(H6)))</f>
        <v>5</v>
      </c>
      <c r="AJ6" s="92">
        <f t="shared" ref="AJ6:AJ34" si="13">IF(ISERROR(VALUE(LEFT(I6))),LEFT(I6),VALUE(LEFT(I6)))</f>
        <v>5</v>
      </c>
      <c r="AK6" s="92" t="str">
        <f t="shared" ref="AK6:AK34" si="14">IF(ISERROR(VALUE(LEFT(J6))),LEFT(J6),VALUE(LEFT(J6)))</f>
        <v/>
      </c>
      <c r="AL6" s="92">
        <f t="shared" ref="AL6:AL34" si="15">IF(ISERROR(VALUE(LEFT(K6))),LEFT(K6),VALUE(LEFT(K6)))</f>
        <v>3</v>
      </c>
      <c r="AM6" s="92" t="str">
        <f t="shared" ref="AM6:AM34" si="16">IF(ISERROR(VALUE(LEFT(L6))),LEFT(L6),VALUE(LEFT(L6)))</f>
        <v/>
      </c>
      <c r="AN6" s="92">
        <f t="shared" ref="AN6:AN34" si="17">IF(ISERROR(VALUE(LEFT(M6))),LEFT(M6),VALUE(LEFT(M6)))</f>
        <v>5</v>
      </c>
      <c r="AO6" s="92">
        <f t="shared" ref="AO6:AO34" si="18">IF(ISERROR(VALUE(LEFT(N6))),LEFT(N6),VALUE(LEFT(N6)))</f>
        <v>4</v>
      </c>
      <c r="AP6" s="92">
        <f t="shared" ref="AP6:AP34" si="19">IF(ISERROR(VALUE(LEFT(O6))),LEFT(O6),VALUE(LEFT(O6)))</f>
        <v>4</v>
      </c>
      <c r="AQ6" s="92" t="str">
        <f t="shared" ref="AQ6:AQ34" si="20">IF(ISERROR(VALUE(LEFT(P6))),LEFT(P6),VALUE(LEFT(P6)))</f>
        <v/>
      </c>
      <c r="AR6" s="92" t="str">
        <f t="shared" ref="AR6:AR34" si="21">IF(ISERROR(VALUE(LEFT(Q6))),LEFT(Q6),VALUE(LEFT(Q6)))</f>
        <v/>
      </c>
      <c r="AS6" s="92" t="str">
        <f t="shared" ref="AS6:AS34" si="22">IF(ISERROR(VALUE(LEFT(R6))),LEFT(R6),VALUE(LEFT(R6)))</f>
        <v/>
      </c>
      <c r="AT6" s="92" t="str">
        <f t="shared" ref="AT6:AT34" si="23">IF(ISERROR(VALUE(LEFT(S6))),LEFT(S6),VALUE(LEFT(S6)))</f>
        <v/>
      </c>
      <c r="AU6" s="92" t="str">
        <f t="shared" ref="AU6:AU34" si="24">IF(ISERROR(VALUE(LEFT(T6))),LEFT(T6),VALUE(LEFT(T6)))</f>
        <v/>
      </c>
      <c r="AV6" s="92" t="str">
        <f t="shared" ref="AV6:AV34" si="25">IF(ISERROR(VALUE(LEFT(U6))),LEFT(U6),VALUE(LEFT(U6)))</f>
        <v/>
      </c>
      <c r="AW6" s="87">
        <f t="shared" ref="AW6:AW34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3">
      <c r="A7" s="80">
        <v>2</v>
      </c>
      <c r="B7" s="81" t="s">
        <v>36</v>
      </c>
      <c r="C7" s="343" t="s">
        <v>37</v>
      </c>
      <c r="D7" s="337" t="s">
        <v>853</v>
      </c>
      <c r="E7" s="84">
        <v>2433</v>
      </c>
      <c r="F7" s="85"/>
      <c r="G7" s="85">
        <v>5</v>
      </c>
      <c r="H7" s="85">
        <v>5</v>
      </c>
      <c r="I7" s="85">
        <v>5</v>
      </c>
      <c r="J7" s="85"/>
      <c r="K7" s="85">
        <v>5</v>
      </c>
      <c r="L7" s="85"/>
      <c r="M7" s="85">
        <v>5</v>
      </c>
      <c r="N7" s="85">
        <v>4</v>
      </c>
      <c r="O7" s="85">
        <v>4</v>
      </c>
      <c r="P7" s="85"/>
      <c r="Q7" s="86"/>
      <c r="R7" s="86"/>
      <c r="S7" s="86"/>
      <c r="T7" s="86"/>
      <c r="U7" s="86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2</v>
      </c>
      <c r="AB7" s="88">
        <f t="shared" si="6"/>
        <v>5</v>
      </c>
      <c r="AC7" s="88">
        <f t="shared" si="7"/>
        <v>7</v>
      </c>
      <c r="AD7" s="89">
        <f t="shared" si="8"/>
        <v>4.7142857142857144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5</v>
      </c>
      <c r="AI7" s="92">
        <f t="shared" si="12"/>
        <v>5</v>
      </c>
      <c r="AJ7" s="92">
        <f t="shared" si="13"/>
        <v>5</v>
      </c>
      <c r="AK7" s="92" t="str">
        <f t="shared" si="14"/>
        <v/>
      </c>
      <c r="AL7" s="92">
        <f t="shared" si="15"/>
        <v>5</v>
      </c>
      <c r="AM7" s="92" t="str">
        <f t="shared" si="16"/>
        <v/>
      </c>
      <c r="AN7" s="92">
        <f t="shared" si="17"/>
        <v>5</v>
      </c>
      <c r="AO7" s="92">
        <f t="shared" si="18"/>
        <v>4</v>
      </c>
      <c r="AP7" s="92">
        <f t="shared" si="19"/>
        <v>4</v>
      </c>
      <c r="AQ7" s="92" t="str">
        <f t="shared" si="20"/>
        <v/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3">
      <c r="A8" s="80">
        <v>3</v>
      </c>
      <c r="B8" s="81" t="s">
        <v>36</v>
      </c>
      <c r="C8" s="368" t="s">
        <v>37</v>
      </c>
      <c r="D8" s="369" t="s">
        <v>854</v>
      </c>
      <c r="E8" s="84">
        <v>2433</v>
      </c>
      <c r="F8" s="85"/>
      <c r="G8" s="85">
        <v>5</v>
      </c>
      <c r="H8" s="85">
        <v>5</v>
      </c>
      <c r="I8" s="85">
        <v>5</v>
      </c>
      <c r="J8" s="85"/>
      <c r="K8" s="85">
        <v>5</v>
      </c>
      <c r="L8" s="85"/>
      <c r="M8" s="85">
        <v>5</v>
      </c>
      <c r="N8" s="85">
        <v>5</v>
      </c>
      <c r="O8" s="85">
        <v>5</v>
      </c>
      <c r="P8" s="85"/>
      <c r="Q8" s="86"/>
      <c r="R8" s="86"/>
      <c r="S8" s="86"/>
      <c r="T8" s="86"/>
      <c r="U8" s="86"/>
      <c r="V8" s="87">
        <f t="shared" si="0"/>
        <v>5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0</v>
      </c>
      <c r="AB8" s="88">
        <f t="shared" si="6"/>
        <v>7</v>
      </c>
      <c r="AC8" s="88">
        <f t="shared" si="7"/>
        <v>7</v>
      </c>
      <c r="AD8" s="89">
        <f t="shared" si="8"/>
        <v>5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5</v>
      </c>
      <c r="AI8" s="92">
        <f t="shared" si="12"/>
        <v>5</v>
      </c>
      <c r="AJ8" s="92">
        <f t="shared" si="13"/>
        <v>5</v>
      </c>
      <c r="AK8" s="92" t="str">
        <f t="shared" si="14"/>
        <v/>
      </c>
      <c r="AL8" s="92">
        <f t="shared" si="15"/>
        <v>5</v>
      </c>
      <c r="AM8" s="92" t="str">
        <f t="shared" si="16"/>
        <v/>
      </c>
      <c r="AN8" s="92">
        <f t="shared" si="17"/>
        <v>5</v>
      </c>
      <c r="AO8" s="92">
        <f t="shared" si="18"/>
        <v>5</v>
      </c>
      <c r="AP8" s="92">
        <f t="shared" si="19"/>
        <v>5</v>
      </c>
      <c r="AQ8" s="92" t="str">
        <f t="shared" si="20"/>
        <v/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3">
      <c r="A9" s="80">
        <v>4</v>
      </c>
      <c r="B9" s="81" t="s">
        <v>36</v>
      </c>
      <c r="C9" s="343" t="s">
        <v>37</v>
      </c>
      <c r="D9" s="337" t="s">
        <v>855</v>
      </c>
      <c r="E9" s="84">
        <v>2433</v>
      </c>
      <c r="F9" s="85"/>
      <c r="G9" s="85">
        <v>4</v>
      </c>
      <c r="H9" s="85">
        <v>5</v>
      </c>
      <c r="I9" s="85">
        <v>5</v>
      </c>
      <c r="J9" s="85"/>
      <c r="K9" s="85">
        <v>4</v>
      </c>
      <c r="L9" s="85"/>
      <c r="M9" s="85">
        <v>5</v>
      </c>
      <c r="N9" s="85">
        <v>5</v>
      </c>
      <c r="O9" s="85">
        <v>4</v>
      </c>
      <c r="P9" s="85"/>
      <c r="Q9" s="86"/>
      <c r="R9" s="86"/>
      <c r="S9" s="86"/>
      <c r="T9" s="86"/>
      <c r="U9" s="86"/>
      <c r="V9" s="87">
        <f t="shared" si="0"/>
        <v>4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3</v>
      </c>
      <c r="AB9" s="88">
        <f t="shared" si="6"/>
        <v>4</v>
      </c>
      <c r="AC9" s="88">
        <f t="shared" si="7"/>
        <v>7</v>
      </c>
      <c r="AD9" s="89">
        <f t="shared" si="8"/>
        <v>4.5714285714285712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4</v>
      </c>
      <c r="AI9" s="92">
        <f t="shared" si="12"/>
        <v>5</v>
      </c>
      <c r="AJ9" s="92">
        <f t="shared" si="13"/>
        <v>5</v>
      </c>
      <c r="AK9" s="92" t="str">
        <f t="shared" si="14"/>
        <v/>
      </c>
      <c r="AL9" s="92">
        <f t="shared" si="15"/>
        <v>4</v>
      </c>
      <c r="AM9" s="92" t="str">
        <f t="shared" si="16"/>
        <v/>
      </c>
      <c r="AN9" s="92">
        <f t="shared" si="17"/>
        <v>5</v>
      </c>
      <c r="AO9" s="92">
        <f t="shared" si="18"/>
        <v>5</v>
      </c>
      <c r="AP9" s="92">
        <f t="shared" si="19"/>
        <v>4</v>
      </c>
      <c r="AQ9" s="92" t="str">
        <f t="shared" si="20"/>
        <v/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3">
      <c r="A10" s="80">
        <v>5</v>
      </c>
      <c r="B10" s="81" t="s">
        <v>36</v>
      </c>
      <c r="C10" s="343" t="s">
        <v>37</v>
      </c>
      <c r="D10" s="337" t="s">
        <v>856</v>
      </c>
      <c r="E10" s="84">
        <v>2433</v>
      </c>
      <c r="F10" s="85"/>
      <c r="G10" s="85">
        <v>4</v>
      </c>
      <c r="H10" s="85">
        <v>5</v>
      </c>
      <c r="I10" s="85">
        <v>4</v>
      </c>
      <c r="J10" s="85"/>
      <c r="K10" s="85">
        <v>4</v>
      </c>
      <c r="L10" s="85"/>
      <c r="M10" s="85">
        <v>5</v>
      </c>
      <c r="N10" s="85">
        <v>4</v>
      </c>
      <c r="O10" s="85">
        <v>4</v>
      </c>
      <c r="P10" s="85"/>
      <c r="Q10" s="86"/>
      <c r="R10" s="86"/>
      <c r="S10" s="86"/>
      <c r="T10" s="86"/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5</v>
      </c>
      <c r="AB10" s="88">
        <f t="shared" si="6"/>
        <v>2</v>
      </c>
      <c r="AC10" s="88">
        <f t="shared" si="7"/>
        <v>7</v>
      </c>
      <c r="AD10" s="89">
        <f t="shared" si="8"/>
        <v>4.2857142857142856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4</v>
      </c>
      <c r="AI10" s="92">
        <f t="shared" si="12"/>
        <v>5</v>
      </c>
      <c r="AJ10" s="92">
        <f t="shared" si="13"/>
        <v>4</v>
      </c>
      <c r="AK10" s="92" t="str">
        <f t="shared" si="14"/>
        <v/>
      </c>
      <c r="AL10" s="92">
        <f t="shared" si="15"/>
        <v>4</v>
      </c>
      <c r="AM10" s="92" t="str">
        <f t="shared" si="16"/>
        <v/>
      </c>
      <c r="AN10" s="92">
        <f t="shared" si="17"/>
        <v>5</v>
      </c>
      <c r="AO10" s="92">
        <f t="shared" si="18"/>
        <v>4</v>
      </c>
      <c r="AP10" s="92">
        <f t="shared" si="19"/>
        <v>4</v>
      </c>
      <c r="AQ10" s="92" t="str">
        <f t="shared" si="20"/>
        <v/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3">
      <c r="A11" s="80">
        <v>6</v>
      </c>
      <c r="B11" s="81" t="s">
        <v>36</v>
      </c>
      <c r="C11" s="368" t="s">
        <v>37</v>
      </c>
      <c r="D11" s="369" t="s">
        <v>857</v>
      </c>
      <c r="E11" s="84">
        <v>2433</v>
      </c>
      <c r="F11" s="85"/>
      <c r="G11" s="85">
        <v>5</v>
      </c>
      <c r="H11" s="85">
        <v>5</v>
      </c>
      <c r="I11" s="85">
        <v>5</v>
      </c>
      <c r="J11" s="85"/>
      <c r="K11" s="85">
        <v>5</v>
      </c>
      <c r="L11" s="85"/>
      <c r="M11" s="85">
        <v>5</v>
      </c>
      <c r="N11" s="85">
        <v>5</v>
      </c>
      <c r="O11" s="85">
        <v>5</v>
      </c>
      <c r="P11" s="85"/>
      <c r="Q11" s="85"/>
      <c r="R11" s="85"/>
      <c r="S11" s="85"/>
      <c r="T11" s="85"/>
      <c r="U11" s="85"/>
      <c r="V11" s="87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7</v>
      </c>
      <c r="AC11" s="88">
        <f t="shared" si="7"/>
        <v>7</v>
      </c>
      <c r="AD11" s="89">
        <f t="shared" si="8"/>
        <v>5</v>
      </c>
      <c r="AE11" s="99">
        <f t="shared" si="9"/>
        <v>0</v>
      </c>
      <c r="AG11" s="92" t="str">
        <f t="shared" si="10"/>
        <v/>
      </c>
      <c r="AH11" s="92">
        <f t="shared" si="11"/>
        <v>5</v>
      </c>
      <c r="AI11" s="92">
        <f t="shared" si="12"/>
        <v>5</v>
      </c>
      <c r="AJ11" s="92">
        <f t="shared" si="13"/>
        <v>5</v>
      </c>
      <c r="AK11" s="92" t="str">
        <f t="shared" si="14"/>
        <v/>
      </c>
      <c r="AL11" s="92">
        <f t="shared" si="15"/>
        <v>5</v>
      </c>
      <c r="AM11" s="92" t="str">
        <f t="shared" si="16"/>
        <v/>
      </c>
      <c r="AN11" s="92">
        <f t="shared" si="17"/>
        <v>5</v>
      </c>
      <c r="AO11" s="92">
        <f t="shared" si="18"/>
        <v>5</v>
      </c>
      <c r="AP11" s="92">
        <f t="shared" si="19"/>
        <v>5</v>
      </c>
      <c r="AQ11" s="92" t="str">
        <f t="shared" si="20"/>
        <v/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3">
      <c r="A12" s="80">
        <v>7</v>
      </c>
      <c r="B12" s="81" t="s">
        <v>36</v>
      </c>
      <c r="C12" s="343" t="s">
        <v>37</v>
      </c>
      <c r="D12" s="337" t="s">
        <v>858</v>
      </c>
      <c r="E12" s="84">
        <v>2433</v>
      </c>
      <c r="F12" s="85"/>
      <c r="G12" s="85">
        <v>4</v>
      </c>
      <c r="H12" s="85">
        <v>4</v>
      </c>
      <c r="I12" s="85">
        <v>4</v>
      </c>
      <c r="J12" s="85"/>
      <c r="K12" s="85">
        <v>3</v>
      </c>
      <c r="L12" s="85"/>
      <c r="M12" s="85">
        <v>5</v>
      </c>
      <c r="N12" s="85">
        <v>4</v>
      </c>
      <c r="O12" s="85">
        <v>4</v>
      </c>
      <c r="P12" s="85"/>
      <c r="Q12" s="86"/>
      <c r="R12" s="86"/>
      <c r="S12" s="86"/>
      <c r="T12" s="86"/>
      <c r="U12" s="86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1</v>
      </c>
      <c r="AA12" s="88">
        <f t="shared" si="5"/>
        <v>5</v>
      </c>
      <c r="AB12" s="88">
        <f t="shared" si="6"/>
        <v>1</v>
      </c>
      <c r="AC12" s="88">
        <f t="shared" si="7"/>
        <v>7</v>
      </c>
      <c r="AD12" s="89">
        <f t="shared" si="8"/>
        <v>4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4</v>
      </c>
      <c r="AJ12" s="92">
        <f t="shared" si="13"/>
        <v>4</v>
      </c>
      <c r="AK12" s="92" t="str">
        <f t="shared" si="14"/>
        <v/>
      </c>
      <c r="AL12" s="92">
        <f t="shared" si="15"/>
        <v>3</v>
      </c>
      <c r="AM12" s="92" t="str">
        <f t="shared" si="16"/>
        <v/>
      </c>
      <c r="AN12" s="92">
        <f t="shared" si="17"/>
        <v>5</v>
      </c>
      <c r="AO12" s="92">
        <f t="shared" si="18"/>
        <v>4</v>
      </c>
      <c r="AP12" s="92">
        <f t="shared" si="19"/>
        <v>4</v>
      </c>
      <c r="AQ12" s="92" t="str">
        <f t="shared" si="20"/>
        <v/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3">
      <c r="A13" s="80">
        <v>8</v>
      </c>
      <c r="B13" s="81" t="s">
        <v>36</v>
      </c>
      <c r="C13" s="368" t="s">
        <v>353</v>
      </c>
      <c r="D13" s="369" t="s">
        <v>859</v>
      </c>
      <c r="E13" s="84">
        <v>2433</v>
      </c>
      <c r="F13" s="85"/>
      <c r="G13" s="85">
        <v>5</v>
      </c>
      <c r="H13" s="85">
        <v>5</v>
      </c>
      <c r="I13" s="85">
        <v>5</v>
      </c>
      <c r="J13" s="85"/>
      <c r="K13" s="85">
        <v>5</v>
      </c>
      <c r="L13" s="85"/>
      <c r="M13" s="85">
        <v>5</v>
      </c>
      <c r="N13" s="85">
        <v>5</v>
      </c>
      <c r="O13" s="85">
        <v>5</v>
      </c>
      <c r="P13" s="85"/>
      <c r="Q13" s="86"/>
      <c r="R13" s="86"/>
      <c r="S13" s="86"/>
      <c r="T13" s="86"/>
      <c r="U13" s="86"/>
      <c r="V13" s="87">
        <f t="shared" si="0"/>
        <v>5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0</v>
      </c>
      <c r="AB13" s="88">
        <f t="shared" si="6"/>
        <v>7</v>
      </c>
      <c r="AC13" s="88">
        <f t="shared" si="7"/>
        <v>7</v>
      </c>
      <c r="AD13" s="89">
        <f t="shared" si="8"/>
        <v>5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5</v>
      </c>
      <c r="AJ13" s="92">
        <f t="shared" si="13"/>
        <v>5</v>
      </c>
      <c r="AK13" s="92" t="str">
        <f t="shared" si="14"/>
        <v/>
      </c>
      <c r="AL13" s="92">
        <f t="shared" si="15"/>
        <v>5</v>
      </c>
      <c r="AM13" s="92" t="str">
        <f t="shared" si="16"/>
        <v/>
      </c>
      <c r="AN13" s="92">
        <f t="shared" si="17"/>
        <v>5</v>
      </c>
      <c r="AO13" s="92">
        <f t="shared" si="18"/>
        <v>5</v>
      </c>
      <c r="AP13" s="92">
        <f t="shared" si="19"/>
        <v>5</v>
      </c>
      <c r="AQ13" s="92" t="str">
        <f t="shared" si="20"/>
        <v/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3">
      <c r="A14" s="80">
        <v>9</v>
      </c>
      <c r="B14" s="248"/>
      <c r="C14" s="343" t="s">
        <v>37</v>
      </c>
      <c r="D14" s="337" t="s">
        <v>860</v>
      </c>
      <c r="E14" s="84">
        <v>2433</v>
      </c>
      <c r="F14" s="85"/>
      <c r="G14" s="85">
        <v>5</v>
      </c>
      <c r="H14" s="370">
        <v>5</v>
      </c>
      <c r="I14" s="85">
        <v>5</v>
      </c>
      <c r="J14" s="85"/>
      <c r="K14" s="85">
        <v>3</v>
      </c>
      <c r="L14" s="85"/>
      <c r="M14" s="85">
        <v>5</v>
      </c>
      <c r="N14" s="85">
        <v>4</v>
      </c>
      <c r="O14" s="85">
        <v>4</v>
      </c>
      <c r="P14" s="85"/>
      <c r="Q14" s="85"/>
      <c r="R14" s="115"/>
      <c r="S14" s="86"/>
      <c r="T14" s="86"/>
      <c r="U14" s="85"/>
      <c r="V14" s="103">
        <f t="shared" si="0"/>
        <v>3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1</v>
      </c>
      <c r="AA14" s="104">
        <f t="shared" si="5"/>
        <v>2</v>
      </c>
      <c r="AB14" s="104">
        <f t="shared" si="6"/>
        <v>4</v>
      </c>
      <c r="AC14" s="104">
        <f t="shared" si="7"/>
        <v>7</v>
      </c>
      <c r="AD14" s="105">
        <f t="shared" si="8"/>
        <v>4.4285714285714288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5</v>
      </c>
      <c r="AJ14" s="92">
        <f t="shared" si="13"/>
        <v>5</v>
      </c>
      <c r="AK14" s="92" t="str">
        <f t="shared" si="14"/>
        <v/>
      </c>
      <c r="AL14" s="92">
        <f t="shared" si="15"/>
        <v>3</v>
      </c>
      <c r="AM14" s="92" t="str">
        <f t="shared" si="16"/>
        <v/>
      </c>
      <c r="AN14" s="92">
        <f t="shared" si="17"/>
        <v>5</v>
      </c>
      <c r="AO14" s="92">
        <f t="shared" si="18"/>
        <v>4</v>
      </c>
      <c r="AP14" s="92">
        <f t="shared" si="19"/>
        <v>4</v>
      </c>
      <c r="AQ14" s="92" t="str">
        <f t="shared" si="20"/>
        <v/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3">
      <c r="A15" s="80">
        <v>10</v>
      </c>
      <c r="B15" s="248"/>
      <c r="C15" s="343" t="s">
        <v>37</v>
      </c>
      <c r="D15" s="337" t="s">
        <v>861</v>
      </c>
      <c r="E15" s="84">
        <v>2433</v>
      </c>
      <c r="F15" s="85"/>
      <c r="G15" s="85">
        <v>5</v>
      </c>
      <c r="H15" s="85">
        <v>5</v>
      </c>
      <c r="I15" s="85">
        <v>5</v>
      </c>
      <c r="J15" s="85"/>
      <c r="K15" s="85">
        <v>5</v>
      </c>
      <c r="L15" s="85"/>
      <c r="M15" s="85">
        <v>5</v>
      </c>
      <c r="N15" s="85">
        <v>4</v>
      </c>
      <c r="O15" s="85">
        <v>5</v>
      </c>
      <c r="P15" s="85"/>
      <c r="Q15" s="85"/>
      <c r="R15" s="115"/>
      <c r="S15" s="86"/>
      <c r="T15" s="86"/>
      <c r="U15" s="85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1</v>
      </c>
      <c r="AB15" s="104">
        <f t="shared" si="6"/>
        <v>6</v>
      </c>
      <c r="AC15" s="104">
        <f t="shared" si="7"/>
        <v>7</v>
      </c>
      <c r="AD15" s="105">
        <f t="shared" si="8"/>
        <v>4.8571428571428568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5</v>
      </c>
      <c r="AJ15" s="92">
        <f t="shared" si="13"/>
        <v>5</v>
      </c>
      <c r="AK15" s="92" t="str">
        <f t="shared" si="14"/>
        <v/>
      </c>
      <c r="AL15" s="92">
        <f t="shared" si="15"/>
        <v>5</v>
      </c>
      <c r="AM15" s="92" t="str">
        <f t="shared" si="16"/>
        <v/>
      </c>
      <c r="AN15" s="92">
        <f t="shared" si="17"/>
        <v>5</v>
      </c>
      <c r="AO15" s="92">
        <f t="shared" si="18"/>
        <v>4</v>
      </c>
      <c r="AP15" s="92">
        <f t="shared" si="19"/>
        <v>5</v>
      </c>
      <c r="AQ15" s="92" t="str">
        <f t="shared" si="20"/>
        <v/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3">
      <c r="A16" s="80">
        <v>11</v>
      </c>
      <c r="B16" s="248"/>
      <c r="C16" s="343" t="s">
        <v>37</v>
      </c>
      <c r="D16" s="337" t="s">
        <v>862</v>
      </c>
      <c r="E16" s="84">
        <v>2433</v>
      </c>
      <c r="F16" s="85"/>
      <c r="G16" s="85">
        <v>5</v>
      </c>
      <c r="H16" s="85">
        <v>5</v>
      </c>
      <c r="I16" s="85">
        <v>5</v>
      </c>
      <c r="J16" s="85"/>
      <c r="K16" s="85">
        <v>5</v>
      </c>
      <c r="L16" s="85"/>
      <c r="M16" s="85">
        <v>5</v>
      </c>
      <c r="N16" s="85">
        <v>5</v>
      </c>
      <c r="O16" s="85">
        <v>5</v>
      </c>
      <c r="P16" s="85"/>
      <c r="Q16" s="85"/>
      <c r="R16" s="115"/>
      <c r="S16" s="86"/>
      <c r="T16" s="86"/>
      <c r="U16" s="85"/>
      <c r="V16" s="103">
        <f t="shared" si="0"/>
        <v>5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0</v>
      </c>
      <c r="AB16" s="104">
        <f t="shared" si="6"/>
        <v>7</v>
      </c>
      <c r="AC16" s="104">
        <f t="shared" si="7"/>
        <v>7</v>
      </c>
      <c r="AD16" s="105">
        <f t="shared" si="8"/>
        <v>5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5</v>
      </c>
      <c r="AJ16" s="92">
        <f t="shared" si="13"/>
        <v>5</v>
      </c>
      <c r="AK16" s="92" t="str">
        <f t="shared" si="14"/>
        <v/>
      </c>
      <c r="AL16" s="92">
        <f t="shared" si="15"/>
        <v>5</v>
      </c>
      <c r="AM16" s="92" t="str">
        <f t="shared" si="16"/>
        <v/>
      </c>
      <c r="AN16" s="92">
        <f t="shared" si="17"/>
        <v>5</v>
      </c>
      <c r="AO16" s="92">
        <f t="shared" si="18"/>
        <v>5</v>
      </c>
      <c r="AP16" s="92">
        <f t="shared" si="19"/>
        <v>5</v>
      </c>
      <c r="AQ16" s="92" t="str">
        <f t="shared" si="20"/>
        <v/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3">
      <c r="A17" s="80">
        <v>12</v>
      </c>
      <c r="B17" s="251"/>
      <c r="C17" s="343" t="s">
        <v>37</v>
      </c>
      <c r="D17" s="337" t="s">
        <v>863</v>
      </c>
      <c r="E17" s="84">
        <v>2433</v>
      </c>
      <c r="F17" s="85"/>
      <c r="G17" s="85">
        <v>5</v>
      </c>
      <c r="H17" s="85">
        <v>5</v>
      </c>
      <c r="I17" s="85">
        <v>5</v>
      </c>
      <c r="J17" s="85"/>
      <c r="K17" s="85">
        <v>3</v>
      </c>
      <c r="L17" s="85"/>
      <c r="M17" s="85">
        <v>5</v>
      </c>
      <c r="N17" s="85">
        <v>4</v>
      </c>
      <c r="O17" s="85">
        <v>5</v>
      </c>
      <c r="P17" s="85"/>
      <c r="Q17" s="85"/>
      <c r="R17" s="115"/>
      <c r="S17" s="86"/>
      <c r="T17" s="86"/>
      <c r="U17" s="85"/>
      <c r="V17" s="103">
        <f t="shared" si="0"/>
        <v>3</v>
      </c>
      <c r="W17" s="104">
        <f t="shared" si="1"/>
        <v>0</v>
      </c>
      <c r="X17" s="104">
        <f t="shared" ref="X17:X34" si="27">COUNTIF(AF17:AU17,"д")</f>
        <v>0</v>
      </c>
      <c r="Y17" s="104">
        <f t="shared" si="3"/>
        <v>0</v>
      </c>
      <c r="Z17" s="104">
        <f t="shared" si="4"/>
        <v>1</v>
      </c>
      <c r="AA17" s="104">
        <f t="shared" si="5"/>
        <v>1</v>
      </c>
      <c r="AB17" s="104">
        <f t="shared" si="6"/>
        <v>5</v>
      </c>
      <c r="AC17" s="104">
        <f t="shared" si="7"/>
        <v>7</v>
      </c>
      <c r="AD17" s="105">
        <f t="shared" si="8"/>
        <v>4.5714285714285712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5</v>
      </c>
      <c r="AI17" s="92">
        <f t="shared" si="12"/>
        <v>5</v>
      </c>
      <c r="AJ17" s="92">
        <f t="shared" si="13"/>
        <v>5</v>
      </c>
      <c r="AK17" s="92" t="str">
        <f t="shared" si="14"/>
        <v/>
      </c>
      <c r="AL17" s="92">
        <f t="shared" si="15"/>
        <v>3</v>
      </c>
      <c r="AM17" s="92" t="str">
        <f t="shared" si="16"/>
        <v/>
      </c>
      <c r="AN17" s="92">
        <f t="shared" si="17"/>
        <v>5</v>
      </c>
      <c r="AO17" s="92">
        <f t="shared" si="18"/>
        <v>4</v>
      </c>
      <c r="AP17" s="92">
        <f t="shared" si="19"/>
        <v>5</v>
      </c>
      <c r="AQ17" s="92" t="str">
        <f t="shared" si="20"/>
        <v/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3">
      <c r="A18" s="80">
        <v>13</v>
      </c>
      <c r="B18" s="199"/>
      <c r="C18" s="343" t="s">
        <v>37</v>
      </c>
      <c r="D18" s="337" t="s">
        <v>864</v>
      </c>
      <c r="E18" s="84">
        <v>2433</v>
      </c>
      <c r="F18" s="85"/>
      <c r="G18" s="85">
        <v>5</v>
      </c>
      <c r="H18" s="85">
        <v>5</v>
      </c>
      <c r="I18" s="85">
        <v>5</v>
      </c>
      <c r="J18" s="85"/>
      <c r="K18" s="85">
        <v>5</v>
      </c>
      <c r="L18" s="85"/>
      <c r="M18" s="85">
        <v>5</v>
      </c>
      <c r="N18" s="85">
        <v>5</v>
      </c>
      <c r="O18" s="85">
        <v>4</v>
      </c>
      <c r="P18" s="85"/>
      <c r="Q18" s="85"/>
      <c r="R18" s="115"/>
      <c r="S18" s="86"/>
      <c r="T18" s="86"/>
      <c r="U18" s="85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1</v>
      </c>
      <c r="AB18" s="104">
        <f t="shared" si="6"/>
        <v>6</v>
      </c>
      <c r="AC18" s="104">
        <f t="shared" si="7"/>
        <v>7</v>
      </c>
      <c r="AD18" s="105">
        <f t="shared" si="8"/>
        <v>4.8571428571428568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5</v>
      </c>
      <c r="AJ18" s="92">
        <f t="shared" si="13"/>
        <v>5</v>
      </c>
      <c r="AK18" s="92" t="str">
        <f t="shared" si="14"/>
        <v/>
      </c>
      <c r="AL18" s="92">
        <f t="shared" si="15"/>
        <v>5</v>
      </c>
      <c r="AM18" s="92" t="str">
        <f t="shared" si="16"/>
        <v/>
      </c>
      <c r="AN18" s="92">
        <f t="shared" si="17"/>
        <v>5</v>
      </c>
      <c r="AO18" s="92">
        <f t="shared" si="18"/>
        <v>5</v>
      </c>
      <c r="AP18" s="92">
        <f t="shared" si="19"/>
        <v>4</v>
      </c>
      <c r="AQ18" s="92" t="str">
        <f t="shared" si="20"/>
        <v/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3">
      <c r="A19" s="80">
        <v>14</v>
      </c>
      <c r="B19" s="199"/>
      <c r="C19" s="343" t="s">
        <v>353</v>
      </c>
      <c r="D19" s="337" t="s">
        <v>865</v>
      </c>
      <c r="E19" s="84">
        <v>2433</v>
      </c>
      <c r="F19" s="85"/>
      <c r="G19" s="85">
        <v>5</v>
      </c>
      <c r="H19" s="85">
        <v>5</v>
      </c>
      <c r="I19" s="85">
        <v>5</v>
      </c>
      <c r="J19" s="85"/>
      <c r="K19" s="85">
        <v>5</v>
      </c>
      <c r="L19" s="85"/>
      <c r="M19" s="85">
        <v>5</v>
      </c>
      <c r="N19" s="85">
        <v>5</v>
      </c>
      <c r="O19" s="85">
        <v>5</v>
      </c>
      <c r="P19" s="85"/>
      <c r="Q19" s="85"/>
      <c r="R19" s="86"/>
      <c r="S19" s="86"/>
      <c r="T19" s="86"/>
      <c r="U19" s="85"/>
      <c r="V19" s="103">
        <f t="shared" si="0"/>
        <v>5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0</v>
      </c>
      <c r="AB19" s="104">
        <f t="shared" si="6"/>
        <v>7</v>
      </c>
      <c r="AC19" s="104">
        <f t="shared" si="7"/>
        <v>7</v>
      </c>
      <c r="AD19" s="105">
        <f t="shared" si="8"/>
        <v>5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5</v>
      </c>
      <c r="AI19" s="92">
        <f t="shared" si="12"/>
        <v>5</v>
      </c>
      <c r="AJ19" s="92">
        <f t="shared" si="13"/>
        <v>5</v>
      </c>
      <c r="AK19" s="92" t="str">
        <f t="shared" si="14"/>
        <v/>
      </c>
      <c r="AL19" s="92">
        <f t="shared" si="15"/>
        <v>5</v>
      </c>
      <c r="AM19" s="92" t="str">
        <f t="shared" si="16"/>
        <v/>
      </c>
      <c r="AN19" s="92">
        <f t="shared" si="17"/>
        <v>5</v>
      </c>
      <c r="AO19" s="92">
        <f t="shared" si="18"/>
        <v>5</v>
      </c>
      <c r="AP19" s="92">
        <f t="shared" si="19"/>
        <v>5</v>
      </c>
      <c r="AQ19" s="92" t="str">
        <f t="shared" si="20"/>
        <v/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3">
      <c r="A20" s="80">
        <v>15</v>
      </c>
      <c r="B20" s="199"/>
      <c r="C20" s="343" t="s">
        <v>37</v>
      </c>
      <c r="D20" s="337" t="s">
        <v>866</v>
      </c>
      <c r="E20" s="84">
        <v>2433</v>
      </c>
      <c r="F20" s="85"/>
      <c r="G20" s="85">
        <v>5</v>
      </c>
      <c r="H20" s="85">
        <v>5</v>
      </c>
      <c r="I20" s="85">
        <v>5</v>
      </c>
      <c r="J20" s="85"/>
      <c r="K20" s="85">
        <v>5</v>
      </c>
      <c r="L20" s="85"/>
      <c r="M20" s="85">
        <v>5</v>
      </c>
      <c r="N20" s="85">
        <v>5</v>
      </c>
      <c r="O20" s="85">
        <v>5</v>
      </c>
      <c r="P20" s="85"/>
      <c r="Q20" s="85"/>
      <c r="R20" s="115"/>
      <c r="S20" s="86"/>
      <c r="T20" s="86"/>
      <c r="U20" s="85"/>
      <c r="V20" s="103">
        <f t="shared" si="0"/>
        <v>5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0</v>
      </c>
      <c r="AB20" s="104">
        <f t="shared" si="6"/>
        <v>7</v>
      </c>
      <c r="AC20" s="104">
        <f t="shared" si="7"/>
        <v>7</v>
      </c>
      <c r="AD20" s="105">
        <f t="shared" si="8"/>
        <v>5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5</v>
      </c>
      <c r="AI20" s="92">
        <f t="shared" si="12"/>
        <v>5</v>
      </c>
      <c r="AJ20" s="92">
        <f t="shared" si="13"/>
        <v>5</v>
      </c>
      <c r="AK20" s="92" t="str">
        <f t="shared" si="14"/>
        <v/>
      </c>
      <c r="AL20" s="92">
        <f t="shared" si="15"/>
        <v>5</v>
      </c>
      <c r="AM20" s="92" t="str">
        <f t="shared" si="16"/>
        <v/>
      </c>
      <c r="AN20" s="92">
        <f t="shared" si="17"/>
        <v>5</v>
      </c>
      <c r="AO20" s="92">
        <f t="shared" si="18"/>
        <v>5</v>
      </c>
      <c r="AP20" s="92">
        <f t="shared" si="19"/>
        <v>5</v>
      </c>
      <c r="AQ20" s="92" t="str">
        <f t="shared" si="20"/>
        <v/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3">
      <c r="A21" s="80">
        <v>16</v>
      </c>
      <c r="B21" s="199"/>
      <c r="C21" s="343" t="s">
        <v>37</v>
      </c>
      <c r="D21" s="337" t="s">
        <v>867</v>
      </c>
      <c r="E21" s="84">
        <v>2433</v>
      </c>
      <c r="F21" s="85"/>
      <c r="G21" s="85">
        <v>4</v>
      </c>
      <c r="H21" s="85">
        <v>4</v>
      </c>
      <c r="I21" s="85">
        <v>4</v>
      </c>
      <c r="J21" s="85"/>
      <c r="K21" s="85">
        <v>4</v>
      </c>
      <c r="L21" s="85"/>
      <c r="M21" s="85">
        <v>5</v>
      </c>
      <c r="N21" s="85">
        <v>4</v>
      </c>
      <c r="O21" s="85">
        <v>4</v>
      </c>
      <c r="P21" s="85"/>
      <c r="Q21" s="85"/>
      <c r="R21" s="115"/>
      <c r="S21" s="86"/>
      <c r="T21" s="86"/>
      <c r="U21" s="85"/>
      <c r="V21" s="103">
        <f t="shared" si="0"/>
        <v>4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6</v>
      </c>
      <c r="AB21" s="104">
        <f t="shared" si="6"/>
        <v>1</v>
      </c>
      <c r="AC21" s="104">
        <f t="shared" si="7"/>
        <v>7</v>
      </c>
      <c r="AD21" s="105">
        <f t="shared" si="8"/>
        <v>4.1428571428571432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4</v>
      </c>
      <c r="AI21" s="92">
        <f t="shared" si="12"/>
        <v>4</v>
      </c>
      <c r="AJ21" s="92">
        <f t="shared" si="13"/>
        <v>4</v>
      </c>
      <c r="AK21" s="92" t="str">
        <f t="shared" si="14"/>
        <v/>
      </c>
      <c r="AL21" s="92">
        <f t="shared" si="15"/>
        <v>4</v>
      </c>
      <c r="AM21" s="92" t="str">
        <f t="shared" si="16"/>
        <v/>
      </c>
      <c r="AN21" s="92">
        <f t="shared" si="17"/>
        <v>5</v>
      </c>
      <c r="AO21" s="92">
        <f t="shared" si="18"/>
        <v>4</v>
      </c>
      <c r="AP21" s="92">
        <f t="shared" si="19"/>
        <v>4</v>
      </c>
      <c r="AQ21" s="92" t="str">
        <f t="shared" si="20"/>
        <v/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3">
      <c r="A22" s="80">
        <v>17</v>
      </c>
      <c r="B22" s="199"/>
      <c r="C22" s="343" t="s">
        <v>37</v>
      </c>
      <c r="D22" s="337" t="s">
        <v>868</v>
      </c>
      <c r="E22" s="84">
        <v>2433</v>
      </c>
      <c r="F22" s="85"/>
      <c r="G22" s="85">
        <v>5</v>
      </c>
      <c r="H22" s="85">
        <v>4</v>
      </c>
      <c r="I22" s="85">
        <v>4</v>
      </c>
      <c r="J22" s="85"/>
      <c r="K22" s="85">
        <v>4</v>
      </c>
      <c r="L22" s="85"/>
      <c r="M22" s="85">
        <v>5</v>
      </c>
      <c r="N22" s="85">
        <v>4</v>
      </c>
      <c r="O22" s="85">
        <v>4</v>
      </c>
      <c r="P22" s="85"/>
      <c r="Q22" s="85"/>
      <c r="R22" s="115"/>
      <c r="S22" s="86"/>
      <c r="T22" s="86"/>
      <c r="U22" s="85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5</v>
      </c>
      <c r="AB22" s="104">
        <f t="shared" si="6"/>
        <v>2</v>
      </c>
      <c r="AC22" s="104">
        <f t="shared" si="7"/>
        <v>7</v>
      </c>
      <c r="AD22" s="105">
        <f t="shared" si="8"/>
        <v>4.2857142857142856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4</v>
      </c>
      <c r="AJ22" s="92">
        <f t="shared" si="13"/>
        <v>4</v>
      </c>
      <c r="AK22" s="92" t="str">
        <f t="shared" si="14"/>
        <v/>
      </c>
      <c r="AL22" s="92">
        <f t="shared" si="15"/>
        <v>4</v>
      </c>
      <c r="AM22" s="92" t="str">
        <f t="shared" si="16"/>
        <v/>
      </c>
      <c r="AN22" s="92">
        <f t="shared" si="17"/>
        <v>5</v>
      </c>
      <c r="AO22" s="92">
        <f t="shared" si="18"/>
        <v>4</v>
      </c>
      <c r="AP22" s="92">
        <f t="shared" si="19"/>
        <v>4</v>
      </c>
      <c r="AQ22" s="92" t="str">
        <f t="shared" si="20"/>
        <v/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3">
      <c r="A23" s="80">
        <v>18</v>
      </c>
      <c r="B23" s="199"/>
      <c r="C23" s="343" t="s">
        <v>37</v>
      </c>
      <c r="D23" s="337" t="s">
        <v>869</v>
      </c>
      <c r="E23" s="84">
        <v>2433</v>
      </c>
      <c r="F23" s="85"/>
      <c r="G23" s="85">
        <v>4</v>
      </c>
      <c r="H23" s="85">
        <v>5</v>
      </c>
      <c r="I23" s="85">
        <v>5</v>
      </c>
      <c r="J23" s="85"/>
      <c r="K23" s="85">
        <v>5</v>
      </c>
      <c r="L23" s="85"/>
      <c r="M23" s="85">
        <v>5</v>
      </c>
      <c r="N23" s="85">
        <v>4</v>
      </c>
      <c r="O23" s="85">
        <v>4</v>
      </c>
      <c r="P23" s="85"/>
      <c r="Q23" s="85"/>
      <c r="R23" s="115"/>
      <c r="S23" s="86"/>
      <c r="T23" s="86"/>
      <c r="U23" s="85"/>
      <c r="V23" s="103">
        <f t="shared" si="0"/>
        <v>4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3</v>
      </c>
      <c r="AB23" s="104">
        <f t="shared" si="6"/>
        <v>4</v>
      </c>
      <c r="AC23" s="104">
        <f t="shared" si="7"/>
        <v>7</v>
      </c>
      <c r="AD23" s="105">
        <f t="shared" si="8"/>
        <v>4.5714285714285712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4</v>
      </c>
      <c r="AI23" s="92">
        <f t="shared" si="12"/>
        <v>5</v>
      </c>
      <c r="AJ23" s="92">
        <f t="shared" si="13"/>
        <v>5</v>
      </c>
      <c r="AK23" s="92" t="str">
        <f t="shared" si="14"/>
        <v/>
      </c>
      <c r="AL23" s="92">
        <f t="shared" si="15"/>
        <v>5</v>
      </c>
      <c r="AM23" s="92" t="str">
        <f t="shared" si="16"/>
        <v/>
      </c>
      <c r="AN23" s="92">
        <f t="shared" si="17"/>
        <v>5</v>
      </c>
      <c r="AO23" s="92">
        <f t="shared" si="18"/>
        <v>4</v>
      </c>
      <c r="AP23" s="92">
        <f t="shared" si="19"/>
        <v>4</v>
      </c>
      <c r="AQ23" s="92" t="str">
        <f t="shared" si="20"/>
        <v/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3">
      <c r="A24" s="80">
        <v>19</v>
      </c>
      <c r="B24" s="199"/>
      <c r="C24" s="343" t="s">
        <v>37</v>
      </c>
      <c r="D24" s="337" t="s">
        <v>870</v>
      </c>
      <c r="E24" s="84">
        <v>2433</v>
      </c>
      <c r="F24" s="85"/>
      <c r="G24" s="85">
        <v>5</v>
      </c>
      <c r="H24" s="85">
        <v>4</v>
      </c>
      <c r="I24" s="85">
        <v>4</v>
      </c>
      <c r="J24" s="85"/>
      <c r="K24" s="85">
        <v>3</v>
      </c>
      <c r="L24" s="85"/>
      <c r="M24" s="85">
        <v>5</v>
      </c>
      <c r="N24" s="85">
        <v>4</v>
      </c>
      <c r="O24" s="85">
        <v>4</v>
      </c>
      <c r="P24" s="85"/>
      <c r="Q24" s="85"/>
      <c r="R24" s="115"/>
      <c r="S24" s="86"/>
      <c r="T24" s="86"/>
      <c r="U24" s="85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1</v>
      </c>
      <c r="AA24" s="104">
        <f t="shared" si="5"/>
        <v>4</v>
      </c>
      <c r="AB24" s="104">
        <f t="shared" si="6"/>
        <v>2</v>
      </c>
      <c r="AC24" s="104">
        <f t="shared" si="7"/>
        <v>7</v>
      </c>
      <c r="AD24" s="105">
        <f t="shared" si="8"/>
        <v>4.1428571428571432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4</v>
      </c>
      <c r="AJ24" s="92">
        <f t="shared" si="13"/>
        <v>4</v>
      </c>
      <c r="AK24" s="92" t="str">
        <f t="shared" si="14"/>
        <v/>
      </c>
      <c r="AL24" s="92">
        <f t="shared" si="15"/>
        <v>3</v>
      </c>
      <c r="AM24" s="92" t="str">
        <f t="shared" si="16"/>
        <v/>
      </c>
      <c r="AN24" s="92">
        <f t="shared" si="17"/>
        <v>5</v>
      </c>
      <c r="AO24" s="92">
        <f t="shared" si="18"/>
        <v>4</v>
      </c>
      <c r="AP24" s="92">
        <f t="shared" si="19"/>
        <v>4</v>
      </c>
      <c r="AQ24" s="92" t="str">
        <f t="shared" si="20"/>
        <v/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3">
      <c r="A25" s="80">
        <v>20</v>
      </c>
      <c r="B25" s="199"/>
      <c r="C25" s="343" t="s">
        <v>37</v>
      </c>
      <c r="D25" s="337" t="s">
        <v>871</v>
      </c>
      <c r="E25" s="84">
        <v>2433</v>
      </c>
      <c r="F25" s="85"/>
      <c r="G25" s="85">
        <v>5</v>
      </c>
      <c r="H25" s="85">
        <v>4</v>
      </c>
      <c r="I25" s="85">
        <v>5</v>
      </c>
      <c r="J25" s="85"/>
      <c r="K25" s="85">
        <v>5</v>
      </c>
      <c r="L25" s="85"/>
      <c r="M25" s="85">
        <v>5</v>
      </c>
      <c r="N25" s="85">
        <v>4</v>
      </c>
      <c r="O25" s="85">
        <v>4</v>
      </c>
      <c r="P25" s="85"/>
      <c r="Q25" s="85"/>
      <c r="R25" s="85"/>
      <c r="S25" s="86"/>
      <c r="T25" s="86"/>
      <c r="U25" s="85"/>
      <c r="V25" s="103">
        <f t="shared" si="0"/>
        <v>4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3</v>
      </c>
      <c r="AB25" s="104">
        <f t="shared" si="6"/>
        <v>4</v>
      </c>
      <c r="AC25" s="104">
        <f t="shared" si="7"/>
        <v>7</v>
      </c>
      <c r="AD25" s="105">
        <f t="shared" si="8"/>
        <v>4.5714285714285712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4</v>
      </c>
      <c r="AJ25" s="92">
        <f t="shared" si="13"/>
        <v>5</v>
      </c>
      <c r="AK25" s="92" t="str">
        <f t="shared" si="14"/>
        <v/>
      </c>
      <c r="AL25" s="92">
        <f t="shared" si="15"/>
        <v>5</v>
      </c>
      <c r="AM25" s="92" t="str">
        <f t="shared" si="16"/>
        <v/>
      </c>
      <c r="AN25" s="92">
        <f t="shared" si="17"/>
        <v>5</v>
      </c>
      <c r="AO25" s="92">
        <f t="shared" si="18"/>
        <v>4</v>
      </c>
      <c r="AP25" s="92">
        <f t="shared" si="19"/>
        <v>4</v>
      </c>
      <c r="AQ25" s="92" t="str">
        <f t="shared" si="20"/>
        <v/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3">
      <c r="A26" s="80">
        <v>21</v>
      </c>
      <c r="B26" s="199"/>
      <c r="C26" s="343" t="s">
        <v>52</v>
      </c>
      <c r="D26" s="337" t="s">
        <v>872</v>
      </c>
      <c r="E26" s="84">
        <v>2433</v>
      </c>
      <c r="F26" s="85"/>
      <c r="G26" s="85">
        <v>5</v>
      </c>
      <c r="H26" s="85">
        <v>5</v>
      </c>
      <c r="I26" s="85">
        <v>5</v>
      </c>
      <c r="J26" s="85"/>
      <c r="K26" s="85">
        <v>4</v>
      </c>
      <c r="L26" s="85"/>
      <c r="M26" s="85">
        <v>5</v>
      </c>
      <c r="N26" s="85">
        <v>4</v>
      </c>
      <c r="O26" s="85">
        <v>4</v>
      </c>
      <c r="P26" s="85"/>
      <c r="Q26" s="85"/>
      <c r="R26" s="115"/>
      <c r="S26" s="86"/>
      <c r="T26" s="86"/>
      <c r="U26" s="85"/>
      <c r="V26" s="103">
        <f t="shared" si="0"/>
        <v>4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3</v>
      </c>
      <c r="AB26" s="104">
        <f t="shared" si="6"/>
        <v>4</v>
      </c>
      <c r="AC26" s="104">
        <f t="shared" si="7"/>
        <v>7</v>
      </c>
      <c r="AD26" s="105">
        <f t="shared" si="8"/>
        <v>4.5714285714285712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 t="str">
        <f t="shared" si="14"/>
        <v/>
      </c>
      <c r="AL26" s="92">
        <f t="shared" si="15"/>
        <v>4</v>
      </c>
      <c r="AM26" s="92" t="str">
        <f t="shared" si="16"/>
        <v/>
      </c>
      <c r="AN26" s="92">
        <f t="shared" si="17"/>
        <v>5</v>
      </c>
      <c r="AO26" s="92">
        <f t="shared" si="18"/>
        <v>4</v>
      </c>
      <c r="AP26" s="92">
        <f t="shared" si="19"/>
        <v>4</v>
      </c>
      <c r="AQ26" s="92" t="str">
        <f t="shared" si="20"/>
        <v/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3">
      <c r="A27" s="80">
        <v>22</v>
      </c>
      <c r="B27" s="199"/>
      <c r="C27" s="343" t="s">
        <v>37</v>
      </c>
      <c r="D27" s="337" t="s">
        <v>873</v>
      </c>
      <c r="E27" s="84">
        <v>2433</v>
      </c>
      <c r="F27" s="85"/>
      <c r="G27" s="85">
        <v>5</v>
      </c>
      <c r="H27" s="85">
        <v>5</v>
      </c>
      <c r="I27" s="85">
        <v>5</v>
      </c>
      <c r="J27" s="85"/>
      <c r="K27" s="85">
        <v>4</v>
      </c>
      <c r="L27" s="85"/>
      <c r="M27" s="85">
        <v>5</v>
      </c>
      <c r="N27" s="85">
        <v>4</v>
      </c>
      <c r="O27" s="85">
        <v>4</v>
      </c>
      <c r="P27" s="85"/>
      <c r="Q27" s="85"/>
      <c r="R27" s="115"/>
      <c r="S27" s="86"/>
      <c r="T27" s="86"/>
      <c r="U27" s="85"/>
      <c r="V27" s="103">
        <f t="shared" si="0"/>
        <v>4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3</v>
      </c>
      <c r="AB27" s="104">
        <f t="shared" si="6"/>
        <v>4</v>
      </c>
      <c r="AC27" s="104">
        <f t="shared" si="7"/>
        <v>7</v>
      </c>
      <c r="AD27" s="105">
        <f t="shared" si="8"/>
        <v>4.5714285714285712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5</v>
      </c>
      <c r="AJ27" s="92">
        <f t="shared" si="13"/>
        <v>5</v>
      </c>
      <c r="AK27" s="92" t="str">
        <f t="shared" si="14"/>
        <v/>
      </c>
      <c r="AL27" s="92">
        <f t="shared" si="15"/>
        <v>4</v>
      </c>
      <c r="AM27" s="92" t="str">
        <f t="shared" si="16"/>
        <v/>
      </c>
      <c r="AN27" s="92">
        <f t="shared" si="17"/>
        <v>5</v>
      </c>
      <c r="AO27" s="92">
        <f t="shared" si="18"/>
        <v>4</v>
      </c>
      <c r="AP27" s="92">
        <f t="shared" si="19"/>
        <v>4</v>
      </c>
      <c r="AQ27" s="92" t="str">
        <f t="shared" si="20"/>
        <v/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hidden="1" customHeight="1" x14ac:dyDescent="0.3">
      <c r="A28" s="80">
        <v>23</v>
      </c>
      <c r="B28" s="199"/>
      <c r="C28" s="343"/>
      <c r="D28" s="337"/>
      <c r="E28" s="84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115"/>
      <c r="S28" s="86"/>
      <c r="T28" s="86"/>
      <c r="U28" s="85"/>
      <c r="V28" s="103">
        <f t="shared" si="0"/>
        <v>0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0</v>
      </c>
      <c r="AA28" s="104">
        <f t="shared" si="5"/>
        <v>0</v>
      </c>
      <c r="AB28" s="104">
        <f t="shared" si="6"/>
        <v>0</v>
      </c>
      <c r="AC28" s="104">
        <f t="shared" si="7"/>
        <v>0</v>
      </c>
      <c r="AD28" s="105" t="str">
        <f t="shared" si="8"/>
        <v/>
      </c>
      <c r="AE28" s="106">
        <f t="shared" si="9"/>
        <v>0</v>
      </c>
      <c r="AF28" s="31"/>
      <c r="AG28" s="92" t="str">
        <f t="shared" si="10"/>
        <v/>
      </c>
      <c r="AH28" s="92" t="str">
        <f t="shared" si="11"/>
        <v/>
      </c>
      <c r="AI28" s="92" t="str">
        <f t="shared" si="12"/>
        <v/>
      </c>
      <c r="AJ28" s="92" t="str">
        <f t="shared" si="13"/>
        <v/>
      </c>
      <c r="AK28" s="92" t="str">
        <f t="shared" si="14"/>
        <v/>
      </c>
      <c r="AL28" s="92" t="str">
        <f t="shared" si="15"/>
        <v/>
      </c>
      <c r="AM28" s="92" t="str">
        <f t="shared" si="16"/>
        <v/>
      </c>
      <c r="AN28" s="92" t="str">
        <f t="shared" si="17"/>
        <v/>
      </c>
      <c r="AO28" s="92" t="str">
        <f t="shared" si="18"/>
        <v/>
      </c>
      <c r="AP28" s="92" t="str">
        <f t="shared" si="19"/>
        <v/>
      </c>
      <c r="AQ28" s="92" t="str">
        <f t="shared" si="20"/>
        <v/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hidden="1" x14ac:dyDescent="0.25">
      <c r="A29" s="80"/>
      <c r="B29" s="36"/>
      <c r="C29" s="36"/>
      <c r="D29" s="356"/>
      <c r="E29" s="84"/>
      <c r="F29" s="114"/>
      <c r="G29" s="114"/>
      <c r="H29" s="114"/>
      <c r="I29" s="114"/>
      <c r="J29" s="114"/>
      <c r="K29" s="114"/>
      <c r="L29" s="114"/>
      <c r="M29" s="114"/>
      <c r="N29" s="114"/>
      <c r="O29" s="114"/>
      <c r="P29" s="114"/>
      <c r="Q29" s="114"/>
      <c r="R29" s="115"/>
      <c r="S29" s="86"/>
      <c r="T29" s="86"/>
      <c r="U29" s="86"/>
      <c r="V29" s="103">
        <f t="shared" si="0"/>
        <v>0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0</v>
      </c>
      <c r="AC29" s="104">
        <f t="shared" si="7"/>
        <v>0</v>
      </c>
      <c r="AD29" s="105" t="str">
        <f t="shared" si="8"/>
        <v/>
      </c>
      <c r="AE29" s="106">
        <f t="shared" si="9"/>
        <v>0</v>
      </c>
      <c r="AF29" s="31"/>
      <c r="AG29" s="184" t="str">
        <f t="shared" si="10"/>
        <v/>
      </c>
      <c r="AH29" s="184" t="str">
        <f t="shared" si="11"/>
        <v/>
      </c>
      <c r="AI29" s="184" t="str">
        <f t="shared" si="12"/>
        <v/>
      </c>
      <c r="AJ29" s="184" t="str">
        <f t="shared" si="13"/>
        <v/>
      </c>
      <c r="AK29" s="184" t="str">
        <f t="shared" si="14"/>
        <v/>
      </c>
      <c r="AL29" s="184" t="str">
        <f t="shared" si="15"/>
        <v/>
      </c>
      <c r="AM29" s="184" t="str">
        <f t="shared" si="16"/>
        <v/>
      </c>
      <c r="AN29" s="184" t="str">
        <f t="shared" si="17"/>
        <v/>
      </c>
      <c r="AO29" s="184" t="str">
        <f t="shared" si="18"/>
        <v/>
      </c>
      <c r="AP29" s="184" t="str">
        <f t="shared" si="19"/>
        <v/>
      </c>
      <c r="AQ29" s="184" t="str">
        <f t="shared" si="20"/>
        <v/>
      </c>
      <c r="AR29" s="184" t="str">
        <f t="shared" si="21"/>
        <v/>
      </c>
      <c r="AS29" s="184" t="str">
        <f t="shared" si="22"/>
        <v/>
      </c>
      <c r="AT29" s="184" t="str">
        <f t="shared" si="23"/>
        <v/>
      </c>
      <c r="AU29" s="184" t="str">
        <f t="shared" si="24"/>
        <v/>
      </c>
      <c r="AV29" s="184" t="str">
        <f t="shared" si="25"/>
        <v/>
      </c>
      <c r="AW29" s="103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5" hidden="1" customHeight="1" x14ac:dyDescent="0.25">
      <c r="A30" s="80"/>
      <c r="B30" s="36"/>
      <c r="C30" s="36"/>
      <c r="D30" s="36"/>
      <c r="E30" s="84"/>
      <c r="F30" s="114"/>
      <c r="G30" s="114"/>
      <c r="H30" s="114"/>
      <c r="I30" s="114"/>
      <c r="J30" s="114"/>
      <c r="K30" s="114"/>
      <c r="L30" s="114"/>
      <c r="M30" s="114"/>
      <c r="N30" s="114"/>
      <c r="O30" s="114"/>
      <c r="P30" s="114"/>
      <c r="Q30" s="114"/>
      <c r="R30" s="115"/>
      <c r="S30" s="86"/>
      <c r="T30" s="86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184" t="str">
        <f t="shared" si="10"/>
        <v/>
      </c>
      <c r="AH30" s="184" t="str">
        <f t="shared" si="11"/>
        <v/>
      </c>
      <c r="AI30" s="184" t="str">
        <f t="shared" si="12"/>
        <v/>
      </c>
      <c r="AJ30" s="184" t="str">
        <f t="shared" si="13"/>
        <v/>
      </c>
      <c r="AK30" s="184" t="str">
        <f t="shared" si="14"/>
        <v/>
      </c>
      <c r="AL30" s="184" t="str">
        <f t="shared" si="15"/>
        <v/>
      </c>
      <c r="AM30" s="184" t="str">
        <f t="shared" si="16"/>
        <v/>
      </c>
      <c r="AN30" s="184" t="str">
        <f t="shared" si="17"/>
        <v/>
      </c>
      <c r="AO30" s="184" t="str">
        <f t="shared" si="18"/>
        <v/>
      </c>
      <c r="AP30" s="184" t="str">
        <f t="shared" si="19"/>
        <v/>
      </c>
      <c r="AQ30" s="184" t="str">
        <f t="shared" si="20"/>
        <v/>
      </c>
      <c r="AR30" s="184" t="str">
        <f t="shared" si="21"/>
        <v/>
      </c>
      <c r="AS30" s="184" t="str">
        <f t="shared" si="22"/>
        <v/>
      </c>
      <c r="AT30" s="184" t="str">
        <f t="shared" si="23"/>
        <v/>
      </c>
      <c r="AU30" s="184" t="str">
        <f t="shared" si="24"/>
        <v/>
      </c>
      <c r="AV30" s="184" t="str">
        <f t="shared" si="25"/>
        <v/>
      </c>
      <c r="AW30" s="103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5" hidden="1" customHeight="1" x14ac:dyDescent="0.25">
      <c r="A31" s="80"/>
      <c r="B31" s="117"/>
      <c r="C31" s="120"/>
      <c r="D31" s="121"/>
      <c r="E31" s="84"/>
      <c r="F31" s="85"/>
      <c r="G31" s="85"/>
      <c r="H31" s="85"/>
      <c r="I31" s="85"/>
      <c r="J31" s="85"/>
      <c r="K31" s="85"/>
      <c r="L31" s="102"/>
      <c r="M31" s="85"/>
      <c r="N31" s="85"/>
      <c r="O31" s="102"/>
      <c r="P31" s="85"/>
      <c r="Q31" s="102"/>
      <c r="R31" s="115"/>
      <c r="S31" s="86"/>
      <c r="T31" s="86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184" t="str">
        <f t="shared" si="10"/>
        <v/>
      </c>
      <c r="AH31" s="184" t="str">
        <f t="shared" si="11"/>
        <v/>
      </c>
      <c r="AI31" s="184" t="str">
        <f t="shared" si="12"/>
        <v/>
      </c>
      <c r="AJ31" s="184" t="str">
        <f t="shared" si="13"/>
        <v/>
      </c>
      <c r="AK31" s="184" t="str">
        <f t="shared" si="14"/>
        <v/>
      </c>
      <c r="AL31" s="184" t="str">
        <f t="shared" si="15"/>
        <v/>
      </c>
      <c r="AM31" s="184" t="str">
        <f t="shared" si="16"/>
        <v/>
      </c>
      <c r="AN31" s="184" t="str">
        <f t="shared" si="17"/>
        <v/>
      </c>
      <c r="AO31" s="184" t="str">
        <f t="shared" si="18"/>
        <v/>
      </c>
      <c r="AP31" s="184" t="str">
        <f t="shared" si="19"/>
        <v/>
      </c>
      <c r="AQ31" s="184" t="str">
        <f t="shared" si="20"/>
        <v/>
      </c>
      <c r="AR31" s="184" t="str">
        <f t="shared" si="21"/>
        <v/>
      </c>
      <c r="AS31" s="184" t="str">
        <f t="shared" si="22"/>
        <v/>
      </c>
      <c r="AT31" s="184" t="str">
        <f t="shared" si="23"/>
        <v/>
      </c>
      <c r="AU31" s="184" t="str">
        <f t="shared" si="24"/>
        <v/>
      </c>
      <c r="AV31" s="184" t="str">
        <f t="shared" si="25"/>
        <v/>
      </c>
      <c r="AW31" s="103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5" hidden="1" customHeight="1" x14ac:dyDescent="0.25">
      <c r="A32" s="80"/>
      <c r="B32" s="117"/>
      <c r="C32" s="120"/>
      <c r="D32" s="121"/>
      <c r="E32" s="84"/>
      <c r="F32" s="85"/>
      <c r="G32" s="85"/>
      <c r="H32" s="85"/>
      <c r="I32" s="85"/>
      <c r="J32" s="85"/>
      <c r="K32" s="85"/>
      <c r="L32" s="102"/>
      <c r="M32" s="85"/>
      <c r="N32" s="85"/>
      <c r="O32" s="102"/>
      <c r="P32" s="85"/>
      <c r="Q32" s="102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117"/>
      <c r="C33" s="120"/>
      <c r="D33" s="121"/>
      <c r="E33" s="84"/>
      <c r="F33" s="85"/>
      <c r="G33" s="85"/>
      <c r="H33" s="85"/>
      <c r="I33" s="85"/>
      <c r="J33" s="85"/>
      <c r="K33" s="85"/>
      <c r="L33" s="102"/>
      <c r="M33" s="85"/>
      <c r="N33" s="85"/>
      <c r="O33" s="102"/>
      <c r="P33" s="85"/>
      <c r="Q33" s="102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3">
      <c r="A34" s="122"/>
      <c r="B34" s="123"/>
      <c r="C34" s="123"/>
      <c r="D34" s="123"/>
      <c r="E34" s="124">
        <f>COUNTIF(E6:E33,"2433")</f>
        <v>22</v>
      </c>
      <c r="F34" s="86"/>
      <c r="G34" s="86"/>
      <c r="H34" s="86"/>
      <c r="I34" s="86"/>
      <c r="J34" s="86"/>
      <c r="K34" s="86"/>
      <c r="L34" s="115"/>
      <c r="M34" s="86"/>
      <c r="N34" s="86"/>
      <c r="O34" s="115"/>
      <c r="P34" s="86"/>
      <c r="Q34" s="86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25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2.75" customHeight="1" x14ac:dyDescent="0.25">
      <c r="A35" s="126"/>
      <c r="B35" s="126"/>
      <c r="C35" s="127" t="s">
        <v>68</v>
      </c>
      <c r="D35" s="127"/>
      <c r="E35" s="124"/>
      <c r="F35" s="128" t="str">
        <f t="array" ref="F35:U42">AG35:AV42</f>
        <v xml:space="preserve"> </v>
      </c>
      <c r="G35" s="128">
        <v>4.7727272727272725</v>
      </c>
      <c r="H35" s="128">
        <v>4.7727272727272725</v>
      </c>
      <c r="I35" s="128">
        <v>4.7727272727272725</v>
      </c>
      <c r="J35" s="128" t="str">
        <v xml:space="preserve"> </v>
      </c>
      <c r="K35" s="128">
        <v>4.2727272727272725</v>
      </c>
      <c r="L35" s="128" t="str">
        <v xml:space="preserve"> </v>
      </c>
      <c r="M35" s="128">
        <v>5</v>
      </c>
      <c r="N35" s="128">
        <v>4.3636363636363633</v>
      </c>
      <c r="O35" s="129">
        <v>4.3636363636363633</v>
      </c>
      <c r="P35" s="130" t="str">
        <v xml:space="preserve"> </v>
      </c>
      <c r="Q35" s="130" t="str">
        <v xml:space="preserve"> </v>
      </c>
      <c r="R35" s="130" t="str">
        <v xml:space="preserve"> </v>
      </c>
      <c r="S35" s="128" t="str">
        <v xml:space="preserve"> </v>
      </c>
      <c r="T35" s="128" t="str">
        <v xml:space="preserve"> </v>
      </c>
      <c r="U35" s="128" t="str">
        <v xml:space="preserve"> </v>
      </c>
      <c r="V35" s="103">
        <f>сводн.!T35</f>
        <v>4</v>
      </c>
      <c r="W35" s="104">
        <f>SUM(W6:W34)</f>
        <v>0</v>
      </c>
      <c r="X35" s="104">
        <f>SUM(X6:X34)</f>
        <v>0</v>
      </c>
      <c r="Y35" s="104">
        <f>SUM(Y6:Y34)-X35</f>
        <v>0</v>
      </c>
      <c r="Z35" s="104">
        <f>SUM(Z6:Z34)</f>
        <v>5</v>
      </c>
      <c r="AA35" s="104">
        <f>SUM(AA6:AA34)</f>
        <v>49</v>
      </c>
      <c r="AB35" s="104">
        <f>SUM(AB6:AB34)</f>
        <v>100</v>
      </c>
      <c r="AC35" s="104">
        <f t="shared" si="7"/>
        <v>154</v>
      </c>
      <c r="AD35" s="105">
        <f t="shared" si="8"/>
        <v>4.616883116883117</v>
      </c>
      <c r="AE35" s="131"/>
      <c r="AF35" s="31"/>
      <c r="AG35" s="132" t="str">
        <f t="shared" ref="AG35:AV35" si="28">IF(COUNT(AG6:AG34)=0," ",SUM(AG6:AG34)/COUNT(AG6:AG34))</f>
        <v xml:space="preserve"> </v>
      </c>
      <c r="AH35" s="132">
        <f t="shared" si="28"/>
        <v>4.7727272727272725</v>
      </c>
      <c r="AI35" s="132">
        <f t="shared" si="28"/>
        <v>4.7727272727272725</v>
      </c>
      <c r="AJ35" s="132">
        <f t="shared" si="28"/>
        <v>4.7727272727272725</v>
      </c>
      <c r="AK35" s="132" t="str">
        <f t="shared" si="28"/>
        <v xml:space="preserve"> </v>
      </c>
      <c r="AL35" s="132">
        <f t="shared" si="28"/>
        <v>4.2727272727272725</v>
      </c>
      <c r="AM35" s="132" t="str">
        <f t="shared" si="28"/>
        <v xml:space="preserve"> </v>
      </c>
      <c r="AN35" s="132">
        <f t="shared" si="28"/>
        <v>5</v>
      </c>
      <c r="AO35" s="132">
        <f t="shared" si="28"/>
        <v>4.3636363636363633</v>
      </c>
      <c r="AP35" s="132">
        <f t="shared" si="28"/>
        <v>4.3636363636363633</v>
      </c>
      <c r="AQ35" s="132" t="str">
        <f t="shared" si="28"/>
        <v xml:space="preserve"> </v>
      </c>
      <c r="AR35" s="132" t="str">
        <f t="shared" si="28"/>
        <v xml:space="preserve"> </v>
      </c>
      <c r="AS35" s="132" t="str">
        <f t="shared" si="28"/>
        <v xml:space="preserve"> </v>
      </c>
      <c r="AT35" s="132" t="str">
        <f t="shared" si="28"/>
        <v xml:space="preserve"> </v>
      </c>
      <c r="AU35" s="132" t="str">
        <f t="shared" si="28"/>
        <v xml:space="preserve"> </v>
      </c>
      <c r="AV35" s="133" t="str">
        <f t="shared" si="28"/>
        <v xml:space="preserve"> </v>
      </c>
      <c r="AW35" s="87"/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s="149" customFormat="1" x14ac:dyDescent="0.25">
      <c r="A36" s="134"/>
      <c r="B36" s="134"/>
      <c r="C36" s="135" t="s">
        <v>69</v>
      </c>
      <c r="D36" s="135"/>
      <c r="E36" s="136"/>
      <c r="F36" s="137" t="str">
        <v>0</v>
      </c>
      <c r="G36" s="137">
        <v>17</v>
      </c>
      <c r="H36" s="137">
        <v>17</v>
      </c>
      <c r="I36" s="137">
        <v>17</v>
      </c>
      <c r="J36" s="137" t="str">
        <v>0</v>
      </c>
      <c r="K36" s="137">
        <v>11</v>
      </c>
      <c r="L36" s="137" t="str">
        <v>0</v>
      </c>
      <c r="M36" s="137">
        <v>22</v>
      </c>
      <c r="N36" s="137">
        <v>8</v>
      </c>
      <c r="O36" s="138">
        <v>8</v>
      </c>
      <c r="P36" s="138" t="str">
        <v>0</v>
      </c>
      <c r="Q36" s="138" t="str">
        <v>0</v>
      </c>
      <c r="R36" s="138" t="str">
        <v>0</v>
      </c>
      <c r="S36" s="137" t="str">
        <v>0</v>
      </c>
      <c r="T36" s="137" t="str">
        <v>0</v>
      </c>
      <c r="U36" s="137" t="str">
        <v xml:space="preserve"> </v>
      </c>
      <c r="V36" s="139">
        <f>IF(COUNTIF(V6:V34,5)=0,"0",COUNTIF(V6:V34,5))</f>
        <v>6</v>
      </c>
      <c r="W36" s="140"/>
      <c r="X36" s="10">
        <f>SUM(X35:AB35)</f>
        <v>154</v>
      </c>
      <c r="Y36" s="10"/>
      <c r="Z36" s="10"/>
      <c r="AA36" s="10"/>
      <c r="AB36" s="10"/>
      <c r="AC36" s="141"/>
      <c r="AD36" s="105">
        <f t="shared" si="8"/>
        <v>2</v>
      </c>
      <c r="AE36" s="142"/>
      <c r="AF36" s="143"/>
      <c r="AG36" s="144" t="str">
        <f t="shared" ref="AG36:AU36" si="29">IF(COUNTIF(AG6:AG34,5)=0,"0",COUNTIF(AG6:AG34,5))</f>
        <v>0</v>
      </c>
      <c r="AH36" s="144">
        <f t="shared" si="29"/>
        <v>17</v>
      </c>
      <c r="AI36" s="144">
        <f t="shared" si="29"/>
        <v>17</v>
      </c>
      <c r="AJ36" s="144">
        <f t="shared" si="29"/>
        <v>17</v>
      </c>
      <c r="AK36" s="144" t="str">
        <f t="shared" si="29"/>
        <v>0</v>
      </c>
      <c r="AL36" s="144">
        <f t="shared" si="29"/>
        <v>11</v>
      </c>
      <c r="AM36" s="144" t="str">
        <f t="shared" si="29"/>
        <v>0</v>
      </c>
      <c r="AN36" s="144">
        <f t="shared" si="29"/>
        <v>22</v>
      </c>
      <c r="AO36" s="144">
        <f t="shared" si="29"/>
        <v>8</v>
      </c>
      <c r="AP36" s="144">
        <f t="shared" si="29"/>
        <v>8</v>
      </c>
      <c r="AQ36" s="144" t="str">
        <f t="shared" si="29"/>
        <v>0</v>
      </c>
      <c r="AR36" s="144" t="str">
        <f t="shared" si="29"/>
        <v>0</v>
      </c>
      <c r="AS36" s="144" t="str">
        <f t="shared" si="29"/>
        <v>0</v>
      </c>
      <c r="AT36" s="144" t="str">
        <f t="shared" si="29"/>
        <v>0</v>
      </c>
      <c r="AU36" s="144" t="str">
        <f t="shared" si="29"/>
        <v>0</v>
      </c>
      <c r="AV36" s="145" t="str">
        <f>IF(COUNTIF(AV6:AV34,5)=0," ",COUNTIF(AV6:AV34,5))</f>
        <v xml:space="preserve"> </v>
      </c>
      <c r="AW36" s="144"/>
      <c r="AX36" s="146"/>
      <c r="AY36" s="147"/>
      <c r="AZ36" s="147"/>
      <c r="BA36" s="147"/>
      <c r="BB36" s="147"/>
      <c r="BC36" s="147"/>
      <c r="BD36" s="147"/>
      <c r="BE36" s="147"/>
      <c r="BF36" s="147"/>
      <c r="BG36" s="147"/>
      <c r="BH36" s="147"/>
      <c r="BI36" s="147"/>
      <c r="BJ36" s="147"/>
      <c r="BK36" s="147"/>
      <c r="BL36" s="147"/>
      <c r="BM36" s="147"/>
      <c r="BN36" s="147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  <c r="CE36" s="148"/>
      <c r="CF36" s="148"/>
      <c r="CG36" s="148"/>
      <c r="CH36" s="148"/>
      <c r="CI36" s="148"/>
      <c r="CJ36" s="148"/>
      <c r="CK36" s="148"/>
      <c r="CL36" s="148"/>
      <c r="CM36" s="148"/>
      <c r="CN36" s="143"/>
      <c r="CO36" s="143"/>
      <c r="CP36" s="143"/>
      <c r="CQ36" s="143"/>
      <c r="CR36" s="143"/>
      <c r="CS36" s="143"/>
      <c r="CT36" s="143"/>
      <c r="CU36" s="143"/>
      <c r="CV36" s="143"/>
      <c r="CW36" s="143"/>
      <c r="CX36" s="143"/>
      <c r="CY36" s="143"/>
      <c r="CZ36" s="143"/>
      <c r="DA36" s="143"/>
    </row>
    <row r="37" spans="1:105" s="163" customFormat="1" x14ac:dyDescent="0.25">
      <c r="A37" s="150"/>
      <c r="B37" s="150"/>
      <c r="C37" s="151" t="s">
        <v>70</v>
      </c>
      <c r="D37" s="151"/>
      <c r="E37" s="152"/>
      <c r="F37" s="153" t="str">
        <v>0</v>
      </c>
      <c r="G37" s="153">
        <v>5</v>
      </c>
      <c r="H37" s="153">
        <v>5</v>
      </c>
      <c r="I37" s="153">
        <v>5</v>
      </c>
      <c r="J37" s="153" t="str">
        <v>0</v>
      </c>
      <c r="K37" s="153">
        <v>6</v>
      </c>
      <c r="L37" s="153" t="str">
        <v>0</v>
      </c>
      <c r="M37" s="153" t="str">
        <v>0</v>
      </c>
      <c r="N37" s="153">
        <v>14</v>
      </c>
      <c r="O37" s="154">
        <v>14</v>
      </c>
      <c r="P37" s="154" t="str">
        <v>0</v>
      </c>
      <c r="Q37" s="154" t="str">
        <v>0</v>
      </c>
      <c r="R37" s="154" t="str">
        <v>0</v>
      </c>
      <c r="S37" s="153" t="str">
        <v>0</v>
      </c>
      <c r="T37" s="153" t="str">
        <v>0</v>
      </c>
      <c r="U37" s="153" t="str">
        <v xml:space="preserve"> </v>
      </c>
      <c r="V37" s="155">
        <f>IF(COUNTIF(V6:V34,4)=0,"0",COUNTIF(V6:V34,4))</f>
        <v>11</v>
      </c>
      <c r="W37" s="156"/>
      <c r="X37" s="156"/>
      <c r="Y37" s="156" t="str">
        <f>IF(COUNTIF(Y6:Y34,4)=0," ",COUNTIF(Y6:Y34,4))</f>
        <v xml:space="preserve"> </v>
      </c>
      <c r="Z37" s="156" t="str">
        <f>IF(COUNTIF(Z6:Z34,4)=0," ",COUNTIF(Z6:Z34,4))</f>
        <v xml:space="preserve"> </v>
      </c>
      <c r="AA37" s="156">
        <f>IF(COUNTIF(AA6:AA34,4)=0," ",COUNTIF(AA6:AA34,4))</f>
        <v>1</v>
      </c>
      <c r="AB37" s="156">
        <f>IF(COUNTIF(AB6:AB34,4)=0," ",COUNTIF(AB6:AB34,4))</f>
        <v>7</v>
      </c>
      <c r="AC37" s="156"/>
      <c r="AD37" s="156"/>
      <c r="AE37" s="157" t="str">
        <f>IF(COUNTIF(AE6:AE34,4)=0," ",COUNTIF(AE6:AE34,4))</f>
        <v xml:space="preserve"> </v>
      </c>
      <c r="AF37" s="156" t="str">
        <f>IF(COUNTIF(AF6:AF34,4)=0," ",COUNTIF(AF6:AF34,4))</f>
        <v xml:space="preserve"> </v>
      </c>
      <c r="AG37" s="156" t="str">
        <f t="shared" ref="AG37:AU37" si="30">IF(COUNTIF(AG6:AG34,4)=0,"0",COUNTIF(AG6:AG34,4))</f>
        <v>0</v>
      </c>
      <c r="AH37" s="156">
        <f t="shared" si="30"/>
        <v>5</v>
      </c>
      <c r="AI37" s="156">
        <f t="shared" si="30"/>
        <v>5</v>
      </c>
      <c r="AJ37" s="156">
        <f t="shared" si="30"/>
        <v>5</v>
      </c>
      <c r="AK37" s="156" t="str">
        <f t="shared" si="30"/>
        <v>0</v>
      </c>
      <c r="AL37" s="156">
        <f t="shared" si="30"/>
        <v>6</v>
      </c>
      <c r="AM37" s="156" t="str">
        <f t="shared" si="30"/>
        <v>0</v>
      </c>
      <c r="AN37" s="156" t="str">
        <f t="shared" si="30"/>
        <v>0</v>
      </c>
      <c r="AO37" s="156">
        <f t="shared" si="30"/>
        <v>14</v>
      </c>
      <c r="AP37" s="156">
        <f t="shared" si="30"/>
        <v>14</v>
      </c>
      <c r="AQ37" s="156" t="str">
        <f t="shared" si="30"/>
        <v>0</v>
      </c>
      <c r="AR37" s="156" t="str">
        <f t="shared" si="30"/>
        <v>0</v>
      </c>
      <c r="AS37" s="156" t="str">
        <f t="shared" si="30"/>
        <v>0</v>
      </c>
      <c r="AT37" s="156" t="str">
        <f t="shared" si="30"/>
        <v>0</v>
      </c>
      <c r="AU37" s="156" t="str">
        <f t="shared" si="30"/>
        <v>0</v>
      </c>
      <c r="AV37" s="158" t="str">
        <f>IF(COUNTIF(AV6:AV34,4)=0," ",COUNTIF(AV6:AV34,4))</f>
        <v xml:space="preserve"> </v>
      </c>
      <c r="AW37" s="156"/>
      <c r="AX37" s="159"/>
      <c r="AY37" s="160"/>
      <c r="AZ37" s="160"/>
      <c r="BA37" s="160"/>
      <c r="BB37" s="160"/>
      <c r="BC37" s="160"/>
      <c r="BD37" s="160"/>
      <c r="BE37" s="160"/>
      <c r="BF37" s="160"/>
      <c r="BG37" s="160"/>
      <c r="BH37" s="160"/>
      <c r="BI37" s="160"/>
      <c r="BJ37" s="160"/>
      <c r="BK37" s="160"/>
      <c r="BL37" s="160"/>
      <c r="BM37" s="160"/>
      <c r="BN37" s="160"/>
      <c r="BO37" s="161"/>
      <c r="BP37" s="161"/>
      <c r="BQ37" s="161"/>
      <c r="BR37" s="161"/>
      <c r="BS37" s="161"/>
      <c r="BT37" s="161"/>
      <c r="BU37" s="161"/>
      <c r="BV37" s="161"/>
      <c r="BW37" s="161"/>
      <c r="BX37" s="161"/>
      <c r="BY37" s="161"/>
      <c r="BZ37" s="161"/>
      <c r="CA37" s="161"/>
      <c r="CB37" s="161"/>
      <c r="CC37" s="161"/>
      <c r="CD37" s="161"/>
      <c r="CE37" s="161"/>
      <c r="CF37" s="161"/>
      <c r="CG37" s="161"/>
      <c r="CH37" s="161"/>
      <c r="CI37" s="161"/>
      <c r="CJ37" s="161"/>
      <c r="CK37" s="161"/>
      <c r="CL37" s="161"/>
      <c r="CM37" s="161"/>
      <c r="CN37" s="162"/>
      <c r="CO37" s="162"/>
      <c r="CP37" s="162"/>
      <c r="CQ37" s="162"/>
      <c r="CR37" s="162"/>
      <c r="CS37" s="162"/>
      <c r="CT37" s="162"/>
      <c r="CU37" s="162"/>
      <c r="CV37" s="162"/>
      <c r="CW37" s="162"/>
      <c r="CX37" s="162"/>
      <c r="CY37" s="162"/>
      <c r="CZ37" s="162"/>
      <c r="DA37" s="162"/>
    </row>
    <row r="38" spans="1:105" s="177" customFormat="1" x14ac:dyDescent="0.25">
      <c r="A38" s="164"/>
      <c r="B38" s="164"/>
      <c r="C38" s="165" t="s">
        <v>71</v>
      </c>
      <c r="D38" s="165"/>
      <c r="E38" s="166"/>
      <c r="F38" s="167" t="str">
        <v>0</v>
      </c>
      <c r="G38" s="167" t="str">
        <v>0</v>
      </c>
      <c r="H38" s="167" t="str">
        <v>0</v>
      </c>
      <c r="I38" s="167" t="str">
        <v>0</v>
      </c>
      <c r="J38" s="167" t="str">
        <v>0</v>
      </c>
      <c r="K38" s="167">
        <v>5</v>
      </c>
      <c r="L38" s="167" t="str">
        <v>0</v>
      </c>
      <c r="M38" s="167" t="str">
        <v>0</v>
      </c>
      <c r="N38" s="167" t="str">
        <v>0</v>
      </c>
      <c r="O38" s="168" t="str">
        <v>0</v>
      </c>
      <c r="P38" s="168" t="str">
        <v>0</v>
      </c>
      <c r="Q38" s="168" t="str">
        <v>0</v>
      </c>
      <c r="R38" s="168" t="str">
        <v>0</v>
      </c>
      <c r="S38" s="167" t="str">
        <v>0</v>
      </c>
      <c r="T38" s="167" t="str">
        <v>0</v>
      </c>
      <c r="U38" s="167" t="str">
        <v xml:space="preserve"> </v>
      </c>
      <c r="V38" s="169">
        <f>IF(COUNTIF(V6:V34,3)=0,"0",COUNTIF(V6:V34,3))</f>
        <v>5</v>
      </c>
      <c r="W38" s="170"/>
      <c r="X38" s="170"/>
      <c r="Y38" s="170" t="str">
        <f>IF(COUNTIF(Y6:Y34,3)=0," ",COUNTIF(Y6:Y34,3))</f>
        <v xml:space="preserve"> </v>
      </c>
      <c r="Z38" s="170" t="str">
        <f>IF(COUNTIF(Z6:Z34,3)=0," ",COUNTIF(Z6:Z34,3))</f>
        <v xml:space="preserve"> </v>
      </c>
      <c r="AA38" s="170">
        <f>IF(COUNTIF(AA6:AA34,3)=0," ",COUNTIF(AA6:AA34,3))</f>
        <v>5</v>
      </c>
      <c r="AB38" s="170" t="str">
        <f>IF(COUNTIF(AB6:AB34,3)=0," ",COUNTIF(AB6:AB34,3))</f>
        <v xml:space="preserve"> </v>
      </c>
      <c r="AC38" s="170"/>
      <c r="AD38" s="170"/>
      <c r="AE38" s="171" t="str">
        <f>IF(COUNTIF(AE6:AE34,3)=0," ",COUNTIF(AE6:AE34,3))</f>
        <v xml:space="preserve"> </v>
      </c>
      <c r="AF38" s="170" t="str">
        <f>IF(COUNTIF(AF6:AF34,3)=0," ",COUNTIF(AF6:AF34,3))</f>
        <v xml:space="preserve"> </v>
      </c>
      <c r="AG38" s="170" t="str">
        <f t="shared" ref="AG38:AU38" si="31">IF(COUNTIF(AG6:AG34,3)=0,"0",COUNTIF(AG6:AG34,3))</f>
        <v>0</v>
      </c>
      <c r="AH38" s="170" t="str">
        <f t="shared" si="31"/>
        <v>0</v>
      </c>
      <c r="AI38" s="170" t="str">
        <f t="shared" si="31"/>
        <v>0</v>
      </c>
      <c r="AJ38" s="170" t="str">
        <f t="shared" si="31"/>
        <v>0</v>
      </c>
      <c r="AK38" s="170" t="str">
        <f t="shared" si="31"/>
        <v>0</v>
      </c>
      <c r="AL38" s="170">
        <f t="shared" si="31"/>
        <v>5</v>
      </c>
      <c r="AM38" s="170" t="str">
        <f t="shared" si="31"/>
        <v>0</v>
      </c>
      <c r="AN38" s="170" t="str">
        <f t="shared" si="31"/>
        <v>0</v>
      </c>
      <c r="AO38" s="170" t="str">
        <f t="shared" si="31"/>
        <v>0</v>
      </c>
      <c r="AP38" s="170" t="str">
        <f t="shared" si="31"/>
        <v>0</v>
      </c>
      <c r="AQ38" s="170" t="str">
        <f t="shared" si="31"/>
        <v>0</v>
      </c>
      <c r="AR38" s="170" t="str">
        <f t="shared" si="31"/>
        <v>0</v>
      </c>
      <c r="AS38" s="170" t="str">
        <f t="shared" si="31"/>
        <v>0</v>
      </c>
      <c r="AT38" s="170" t="str">
        <f t="shared" si="31"/>
        <v>0</v>
      </c>
      <c r="AU38" s="170" t="str">
        <f t="shared" si="31"/>
        <v>0</v>
      </c>
      <c r="AV38" s="172" t="str">
        <f>IF(COUNTIF(AV6:AV34,3)=0," ",COUNTIF(AV6:AV34,3))</f>
        <v xml:space="preserve"> </v>
      </c>
      <c r="AW38" s="170"/>
      <c r="AX38" s="173"/>
      <c r="AY38" s="174"/>
      <c r="AZ38" s="174"/>
      <c r="BA38" s="174"/>
      <c r="BB38" s="174"/>
      <c r="BC38" s="174"/>
      <c r="BD38" s="174"/>
      <c r="BE38" s="174"/>
      <c r="BF38" s="174"/>
      <c r="BG38" s="174"/>
      <c r="BH38" s="174"/>
      <c r="BI38" s="174"/>
      <c r="BJ38" s="174"/>
      <c r="BK38" s="174"/>
      <c r="BL38" s="174"/>
      <c r="BM38" s="174"/>
      <c r="BN38" s="174"/>
      <c r="BO38" s="175"/>
      <c r="BP38" s="175"/>
      <c r="BQ38" s="175"/>
      <c r="BR38" s="175"/>
      <c r="BS38" s="175"/>
      <c r="BT38" s="175"/>
      <c r="BU38" s="175"/>
      <c r="BV38" s="175"/>
      <c r="BW38" s="175"/>
      <c r="BX38" s="175"/>
      <c r="BY38" s="175"/>
      <c r="BZ38" s="175"/>
      <c r="CA38" s="175"/>
      <c r="CB38" s="175"/>
      <c r="CC38" s="175"/>
      <c r="CD38" s="175"/>
      <c r="CE38" s="175"/>
      <c r="CF38" s="175"/>
      <c r="CG38" s="175"/>
      <c r="CH38" s="175"/>
      <c r="CI38" s="175"/>
      <c r="CJ38" s="175"/>
      <c r="CK38" s="175"/>
      <c r="CL38" s="175"/>
      <c r="CM38" s="175"/>
      <c r="CN38" s="176"/>
      <c r="CO38" s="176"/>
      <c r="CP38" s="176"/>
      <c r="CQ38" s="176"/>
      <c r="CR38" s="176"/>
      <c r="CS38" s="176"/>
      <c r="CT38" s="176"/>
      <c r="CU38" s="176"/>
      <c r="CV38" s="176"/>
      <c r="CW38" s="176"/>
      <c r="CX38" s="176"/>
      <c r="CY38" s="176"/>
      <c r="CZ38" s="176"/>
      <c r="DA38" s="176"/>
    </row>
    <row r="39" spans="1:105" x14ac:dyDescent="0.25">
      <c r="A39" s="126"/>
      <c r="B39" s="126"/>
      <c r="C39" s="127" t="s">
        <v>72</v>
      </c>
      <c r="D39" s="127"/>
      <c r="E39" s="124"/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115">
        <v>0</v>
      </c>
      <c r="P39" s="115">
        <v>0</v>
      </c>
      <c r="Q39" s="115">
        <v>0</v>
      </c>
      <c r="R39" s="115">
        <v>0</v>
      </c>
      <c r="S39" s="86">
        <v>0</v>
      </c>
      <c r="T39" s="86">
        <v>0</v>
      </c>
      <c r="U39" s="86">
        <v>0</v>
      </c>
      <c r="V39" s="87" t="str">
        <f>IF(COUNTIF(V6:V34,2)=0,"0",COUNTIF(V6:V34,2))</f>
        <v>0</v>
      </c>
      <c r="W39" s="87"/>
      <c r="X39" s="87"/>
      <c r="Y39" s="87" t="str">
        <f>IF(COUNTIF(Y6:Y34,2)=0," ",COUNTIF(Y6:Y34,2))</f>
        <v xml:space="preserve"> </v>
      </c>
      <c r="Z39" s="87" t="str">
        <f>IF(COUNTIF(Z6:Z34,2)=0," ",COUNTIF(Z6:Z34,2))</f>
        <v xml:space="preserve"> </v>
      </c>
      <c r="AA39" s="87">
        <f>IF(COUNTIF(AA6:AA34,2)=0," ",COUNTIF(AA6:AA34,2))</f>
        <v>3</v>
      </c>
      <c r="AB39" s="87">
        <f>IF(COUNTIF(AB6:AB34,2)=0," ",COUNTIF(AB6:AB34,2))</f>
        <v>3</v>
      </c>
      <c r="AC39" s="87"/>
      <c r="AD39" s="87"/>
      <c r="AE39" s="178" t="str">
        <f>IF(COUNTIF(AE6:AE34,2)=0," ",COUNTIF(AE6:AE34,2))</f>
        <v xml:space="preserve"> </v>
      </c>
      <c r="AF39" s="87" t="str">
        <f>IF(COUNTIF(AF6:AF34,2)=0," ",COUNTIF(AF6:AF34,2))</f>
        <v xml:space="preserve"> </v>
      </c>
      <c r="AG39" s="87">
        <f t="shared" ref="AG39:AV39" si="32">COUNTIF(AG6:AG33,2)+COUNTIF(AG6:AG33,"д")</f>
        <v>0</v>
      </c>
      <c r="AH39" s="87">
        <f t="shared" si="32"/>
        <v>0</v>
      </c>
      <c r="AI39" s="87">
        <f t="shared" si="32"/>
        <v>0</v>
      </c>
      <c r="AJ39" s="87">
        <f t="shared" si="32"/>
        <v>0</v>
      </c>
      <c r="AK39" s="87">
        <f t="shared" si="32"/>
        <v>0</v>
      </c>
      <c r="AL39" s="87">
        <f t="shared" si="32"/>
        <v>0</v>
      </c>
      <c r="AM39" s="87">
        <f t="shared" si="32"/>
        <v>0</v>
      </c>
      <c r="AN39" s="87">
        <f t="shared" si="32"/>
        <v>0</v>
      </c>
      <c r="AO39" s="87">
        <f t="shared" si="32"/>
        <v>0</v>
      </c>
      <c r="AP39" s="87">
        <f t="shared" si="32"/>
        <v>0</v>
      </c>
      <c r="AQ39" s="87">
        <f t="shared" si="32"/>
        <v>0</v>
      </c>
      <c r="AR39" s="87">
        <f t="shared" si="32"/>
        <v>0</v>
      </c>
      <c r="AS39" s="87">
        <f t="shared" si="32"/>
        <v>0</v>
      </c>
      <c r="AT39" s="87">
        <f t="shared" si="32"/>
        <v>0</v>
      </c>
      <c r="AU39" s="87">
        <f t="shared" si="32"/>
        <v>0</v>
      </c>
      <c r="AV39" s="87">
        <f t="shared" si="32"/>
        <v>0</v>
      </c>
      <c r="AW39" s="87"/>
      <c r="AX39" s="107"/>
      <c r="AY39" s="108"/>
      <c r="AZ39" s="108"/>
      <c r="BA39" s="108"/>
      <c r="BB39" s="108"/>
      <c r="BC39" s="108"/>
      <c r="BD39" s="108"/>
      <c r="BE39" s="108"/>
      <c r="BF39" s="108"/>
      <c r="BG39" s="108"/>
      <c r="BH39" s="108"/>
      <c r="BI39" s="108"/>
      <c r="BJ39" s="108"/>
      <c r="BK39" s="108"/>
      <c r="BL39" s="108"/>
      <c r="BM39" s="108"/>
      <c r="BN39" s="108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1"/>
      <c r="CO39" s="31"/>
      <c r="CP39" s="31"/>
      <c r="CQ39" s="31"/>
      <c r="CR39" s="31"/>
      <c r="CS39" s="31"/>
      <c r="CT39" s="31"/>
      <c r="CU39" s="31"/>
      <c r="CV39" s="31"/>
      <c r="CW39" s="31"/>
      <c r="CX39" s="31"/>
      <c r="CY39" s="31"/>
      <c r="CZ39" s="31"/>
      <c r="DA39" s="31"/>
    </row>
    <row r="40" spans="1:105" x14ac:dyDescent="0.25">
      <c r="A40" s="126"/>
      <c r="B40" s="126"/>
      <c r="C40" s="127" t="s">
        <v>73</v>
      </c>
      <c r="D40" s="127"/>
      <c r="E40" s="124"/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0</v>
      </c>
      <c r="N40" s="86">
        <v>0</v>
      </c>
      <c r="O40" s="115">
        <v>0</v>
      </c>
      <c r="P40" s="115">
        <v>0</v>
      </c>
      <c r="Q40" s="115">
        <v>0</v>
      </c>
      <c r="R40" s="115">
        <v>0</v>
      </c>
      <c r="S40" s="86">
        <v>0</v>
      </c>
      <c r="T40" s="86">
        <v>0</v>
      </c>
      <c r="U40" s="86">
        <v>0</v>
      </c>
      <c r="V40" s="87">
        <f t="shared" ref="V40:AB40" si="33">COUNTBLANK(V6:V26)</f>
        <v>0</v>
      </c>
      <c r="W40" s="87">
        <f t="shared" si="33"/>
        <v>0</v>
      </c>
      <c r="X40" s="87">
        <f t="shared" si="33"/>
        <v>0</v>
      </c>
      <c r="Y40" s="87">
        <f t="shared" si="33"/>
        <v>0</v>
      </c>
      <c r="Z40" s="87">
        <f t="shared" si="33"/>
        <v>0</v>
      </c>
      <c r="AA40" s="87">
        <f t="shared" si="33"/>
        <v>0</v>
      </c>
      <c r="AB40" s="87">
        <f t="shared" si="33"/>
        <v>0</v>
      </c>
      <c r="AC40" s="87"/>
      <c r="AD40" s="87">
        <f>COUNTBLANK(AD6:AD28)</f>
        <v>1</v>
      </c>
      <c r="AE40" s="178" t="str">
        <f>IF(COUNTIF(AE6:AE34,"б")=0," ",COUNTIF(AE6:AE34,"б"))</f>
        <v xml:space="preserve"> </v>
      </c>
      <c r="AF40" s="179">
        <f t="shared" ref="AF40:BK40" si="34">IF(COUNTIF(AF6:AF34,"б")=0+COUNTIF(AF6:AF34,"а")=0,"0",COUNTIF(AF6:AF34,"б")+COUNTIF(AF6:AF34,"а"))</f>
        <v>0</v>
      </c>
      <c r="AG40" s="179">
        <f t="shared" si="34"/>
        <v>0</v>
      </c>
      <c r="AH40" s="179">
        <f t="shared" si="34"/>
        <v>0</v>
      </c>
      <c r="AI40" s="179">
        <f t="shared" si="34"/>
        <v>0</v>
      </c>
      <c r="AJ40" s="179">
        <f t="shared" si="34"/>
        <v>0</v>
      </c>
      <c r="AK40" s="179">
        <f t="shared" si="34"/>
        <v>0</v>
      </c>
      <c r="AL40" s="179">
        <f t="shared" si="34"/>
        <v>0</v>
      </c>
      <c r="AM40" s="179">
        <f t="shared" si="34"/>
        <v>0</v>
      </c>
      <c r="AN40" s="179">
        <f t="shared" si="34"/>
        <v>0</v>
      </c>
      <c r="AO40" s="179">
        <f t="shared" si="34"/>
        <v>0</v>
      </c>
      <c r="AP40" s="179">
        <f t="shared" si="34"/>
        <v>0</v>
      </c>
      <c r="AQ40" s="179">
        <f t="shared" si="34"/>
        <v>0</v>
      </c>
      <c r="AR40" s="179">
        <f t="shared" si="34"/>
        <v>0</v>
      </c>
      <c r="AS40" s="179">
        <f t="shared" si="34"/>
        <v>0</v>
      </c>
      <c r="AT40" s="179">
        <f t="shared" si="34"/>
        <v>0</v>
      </c>
      <c r="AU40" s="179">
        <f t="shared" si="34"/>
        <v>0</v>
      </c>
      <c r="AV40" s="179">
        <f t="shared" si="34"/>
        <v>0</v>
      </c>
      <c r="AW40" s="179">
        <f t="shared" si="34"/>
        <v>0</v>
      </c>
      <c r="AX40" s="179">
        <f t="shared" si="34"/>
        <v>0</v>
      </c>
      <c r="AY40" s="179">
        <f t="shared" si="34"/>
        <v>0</v>
      </c>
      <c r="AZ40" s="179">
        <f t="shared" si="34"/>
        <v>0</v>
      </c>
      <c r="BA40" s="179">
        <f t="shared" si="34"/>
        <v>0</v>
      </c>
      <c r="BB40" s="179">
        <f t="shared" si="34"/>
        <v>0</v>
      </c>
      <c r="BC40" s="179">
        <f t="shared" si="34"/>
        <v>0</v>
      </c>
      <c r="BD40" s="179">
        <f t="shared" si="34"/>
        <v>0</v>
      </c>
      <c r="BE40" s="179">
        <f t="shared" si="34"/>
        <v>0</v>
      </c>
      <c r="BF40" s="179">
        <f t="shared" si="34"/>
        <v>0</v>
      </c>
      <c r="BG40" s="179">
        <f t="shared" si="34"/>
        <v>0</v>
      </c>
      <c r="BH40" s="179">
        <f t="shared" si="34"/>
        <v>0</v>
      </c>
      <c r="BI40" s="179">
        <f t="shared" si="34"/>
        <v>0</v>
      </c>
      <c r="BJ40" s="179">
        <f t="shared" si="34"/>
        <v>0</v>
      </c>
      <c r="BK40" s="179">
        <f t="shared" si="34"/>
        <v>0</v>
      </c>
      <c r="BL40" s="179">
        <f t="shared" ref="BL40:CB40" si="35">IF(COUNTIF(BL6:BL34,"б")=0+COUNTIF(BL6:BL34,"а")=0,"0",COUNTIF(BL6:BL34,"б")+COUNTIF(BL6:BL34,"а"))</f>
        <v>0</v>
      </c>
      <c r="BM40" s="179">
        <f t="shared" si="35"/>
        <v>0</v>
      </c>
      <c r="BN40" s="179">
        <f t="shared" si="35"/>
        <v>0</v>
      </c>
      <c r="BO40" s="179">
        <f t="shared" si="35"/>
        <v>0</v>
      </c>
      <c r="BP40" s="179">
        <f t="shared" si="35"/>
        <v>0</v>
      </c>
      <c r="BQ40" s="179">
        <f t="shared" si="35"/>
        <v>0</v>
      </c>
      <c r="BR40" s="179">
        <f t="shared" si="35"/>
        <v>0</v>
      </c>
      <c r="BS40" s="179">
        <f t="shared" si="35"/>
        <v>0</v>
      </c>
      <c r="BT40" s="179">
        <f t="shared" si="35"/>
        <v>0</v>
      </c>
      <c r="BU40" s="179">
        <f t="shared" si="35"/>
        <v>0</v>
      </c>
      <c r="BV40" s="179">
        <f t="shared" si="35"/>
        <v>0</v>
      </c>
      <c r="BW40" s="179">
        <f t="shared" si="35"/>
        <v>0</v>
      </c>
      <c r="BX40" s="179">
        <f t="shared" si="35"/>
        <v>0</v>
      </c>
      <c r="BY40" s="179">
        <f t="shared" si="35"/>
        <v>0</v>
      </c>
      <c r="BZ40" s="179">
        <f t="shared" si="35"/>
        <v>0</v>
      </c>
      <c r="CA40" s="179">
        <f t="shared" si="35"/>
        <v>0</v>
      </c>
      <c r="CB40" s="179">
        <f t="shared" si="35"/>
        <v>0</v>
      </c>
    </row>
    <row r="41" spans="1:105" x14ac:dyDescent="0.25">
      <c r="A41" s="126"/>
      <c r="B41" s="126"/>
      <c r="C41" s="127" t="s">
        <v>74</v>
      </c>
      <c r="D41" s="127"/>
      <c r="E41" s="124"/>
      <c r="F41" s="86" t="str">
        <v>0</v>
      </c>
      <c r="G41" s="86" t="str">
        <v>0</v>
      </c>
      <c r="H41" s="86" t="str">
        <v>0</v>
      </c>
      <c r="I41" s="86" t="str">
        <v>0</v>
      </c>
      <c r="J41" s="86" t="str">
        <v>0</v>
      </c>
      <c r="K41" s="86" t="str">
        <v>0</v>
      </c>
      <c r="L41" s="86" t="str">
        <v>0</v>
      </c>
      <c r="M41" s="86" t="str">
        <v>0</v>
      </c>
      <c r="N41" s="86" t="str">
        <v>0</v>
      </c>
      <c r="O41" s="115" t="str">
        <v>0</v>
      </c>
      <c r="P41" s="115" t="str">
        <v>0</v>
      </c>
      <c r="Q41" s="115" t="str">
        <v>0</v>
      </c>
      <c r="R41" s="115" t="str">
        <v>0</v>
      </c>
      <c r="S41" s="86" t="str">
        <v>0</v>
      </c>
      <c r="T41" s="86" t="str">
        <v>0</v>
      </c>
      <c r="U41" s="86" t="str">
        <v>0</v>
      </c>
      <c r="V41" s="87" t="str">
        <f>IF(COUNTIF(V6:V34,"з")=0,"0",COUNTIF(V6:V34,"з"))</f>
        <v>0</v>
      </c>
      <c r="W41" s="87"/>
      <c r="X41" s="87"/>
      <c r="Y41" s="87" t="str">
        <f>IF(COUNTIF(Y6:Y34,"з")=0," ",COUNTIF(Y6:Y34,"з"))</f>
        <v xml:space="preserve"> </v>
      </c>
      <c r="Z41" s="87" t="str">
        <f>IF(COUNTIF(Z6:Z34,"з")=0," ",COUNTIF(Z6:Z34,"з"))</f>
        <v xml:space="preserve"> </v>
      </c>
      <c r="AA41" s="87" t="str">
        <f>IF(COUNTIF(AA6:AA34,"з")=0," ",COUNTIF(AA6:AA34,"з"))</f>
        <v xml:space="preserve"> </v>
      </c>
      <c r="AB41" s="87" t="str">
        <f>IF(COUNTIF(AB6:AB34,"з")=0," ",COUNTIF(AB6:AB34,"з"))</f>
        <v xml:space="preserve"> </v>
      </c>
      <c r="AC41" s="87"/>
      <c r="AD41" s="87" t="str">
        <f>IF(COUNTIF(AD6:AD34,"з")=0," ",COUNTIF(AD6:AD34,"з"))</f>
        <v xml:space="preserve"> </v>
      </c>
      <c r="AE41" s="178" t="str">
        <f>IF(COUNTIF(AE6:AE34,"з")=0," ",COUNTIF(AE6:AE34,"з"))</f>
        <v xml:space="preserve"> </v>
      </c>
      <c r="AF41" s="87" t="str">
        <f>IF(COUNTIF(AF6:AF34,"з")=0," ",COUNTIF(AF6:AF34,"з"))</f>
        <v xml:space="preserve"> </v>
      </c>
      <c r="AG41" s="87" t="str">
        <f t="shared" ref="AG41:AW41" si="36">IF(COUNTIF(AG6:AG34,"з")=0,"0",COUNTIF(AG6:AG34,"з"))</f>
        <v>0</v>
      </c>
      <c r="AH41" s="87" t="str">
        <f t="shared" si="36"/>
        <v>0</v>
      </c>
      <c r="AI41" s="87" t="str">
        <f t="shared" si="36"/>
        <v>0</v>
      </c>
      <c r="AJ41" s="87" t="str">
        <f t="shared" si="36"/>
        <v>0</v>
      </c>
      <c r="AK41" s="87" t="str">
        <f t="shared" si="36"/>
        <v>0</v>
      </c>
      <c r="AL41" s="87" t="str">
        <f t="shared" si="36"/>
        <v>0</v>
      </c>
      <c r="AM41" s="87" t="str">
        <f t="shared" si="36"/>
        <v>0</v>
      </c>
      <c r="AN41" s="87" t="str">
        <f t="shared" si="36"/>
        <v>0</v>
      </c>
      <c r="AO41" s="87" t="str">
        <f t="shared" si="36"/>
        <v>0</v>
      </c>
      <c r="AP41" s="87" t="str">
        <f t="shared" si="36"/>
        <v>0</v>
      </c>
      <c r="AQ41" s="87" t="str">
        <f t="shared" si="36"/>
        <v>0</v>
      </c>
      <c r="AR41" s="87" t="str">
        <f t="shared" si="36"/>
        <v>0</v>
      </c>
      <c r="AS41" s="87" t="str">
        <f t="shared" si="36"/>
        <v>0</v>
      </c>
      <c r="AT41" s="87" t="str">
        <f t="shared" si="36"/>
        <v>0</v>
      </c>
      <c r="AU41" s="87" t="str">
        <f t="shared" si="36"/>
        <v>0</v>
      </c>
      <c r="AV41" s="87" t="str">
        <f t="shared" si="36"/>
        <v>0</v>
      </c>
      <c r="AW41" s="87" t="str">
        <f t="shared" si="36"/>
        <v>0</v>
      </c>
      <c r="AX41" s="33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</row>
    <row r="42" spans="1:105" s="16" customFormat="1" x14ac:dyDescent="0.25">
      <c r="A42" s="126"/>
      <c r="B42" s="126"/>
      <c r="C42" s="127" t="s">
        <v>75</v>
      </c>
      <c r="D42" s="127"/>
      <c r="E42" s="124"/>
      <c r="F42" s="86" t="str">
        <v>0</v>
      </c>
      <c r="G42" s="86" t="str">
        <v>0</v>
      </c>
      <c r="H42" s="86" t="str">
        <v>0</v>
      </c>
      <c r="I42" s="86" t="str">
        <v>0</v>
      </c>
      <c r="J42" s="86" t="str">
        <v>0</v>
      </c>
      <c r="K42" s="86" t="str">
        <v>0</v>
      </c>
      <c r="L42" s="86" t="str">
        <v>0</v>
      </c>
      <c r="M42" s="86" t="str">
        <v>0</v>
      </c>
      <c r="N42" s="86" t="str">
        <v>0</v>
      </c>
      <c r="O42" s="115" t="str">
        <v>0</v>
      </c>
      <c r="P42" s="115" t="str">
        <v>0</v>
      </c>
      <c r="Q42" s="115" t="str">
        <v>0</v>
      </c>
      <c r="R42" s="115" t="str">
        <v>0</v>
      </c>
      <c r="S42" s="86" t="str">
        <v>0</v>
      </c>
      <c r="T42" s="86" t="str">
        <v>0</v>
      </c>
      <c r="U42" s="86" t="str">
        <v>0</v>
      </c>
      <c r="V42" s="87" t="str">
        <f>IF(COUNTIF(V6:V34,"н")=0,"0",COUNTIF(V6:V34,"н"))</f>
        <v>0</v>
      </c>
      <c r="W42" s="87"/>
      <c r="X42" s="87"/>
      <c r="Y42" s="87" t="str">
        <f>IF(COUNTIF(Y6:Y34,"н")=0," ",COUNTIF(Y6:Y34,"н"))</f>
        <v xml:space="preserve"> </v>
      </c>
      <c r="Z42" s="87" t="str">
        <f>IF(COUNTIF(Z6:Z34,"н")=0," ",COUNTIF(Z6:Z34,"н"))</f>
        <v xml:space="preserve"> </v>
      </c>
      <c r="AA42" s="87" t="str">
        <f>IF(COUNTIF(AA6:AA34,"н")=0," ",COUNTIF(AA6:AA34,"н"))</f>
        <v xml:space="preserve"> </v>
      </c>
      <c r="AB42" s="87" t="str">
        <f>IF(COUNTIF(AB6:AB34,"н")=0," ",COUNTIF(AB6:AB34,"н"))</f>
        <v xml:space="preserve"> </v>
      </c>
      <c r="AC42" s="87"/>
      <c r="AD42" s="87" t="str">
        <f>IF(COUNTIF(AD6:AD34,"н")=0," ",COUNTIF(AD6:AD34,"н"))</f>
        <v xml:space="preserve"> </v>
      </c>
      <c r="AE42" s="178" t="str">
        <f>IF(COUNTIF(AE6:AE34,"н")=0," ",COUNTIF(AE6:AE34,"н"))</f>
        <v xml:space="preserve"> </v>
      </c>
      <c r="AF42" s="87" t="str">
        <f>IF(COUNTIF(AF6:AF34,"н")=0," ",COUNTIF(AF6:AF34,"н"))</f>
        <v xml:space="preserve"> </v>
      </c>
      <c r="AG42" s="87" t="str">
        <f t="shared" ref="AG42:AW42" si="37">IF(COUNTIF(AG6:AG34,"н")=0,"0",COUNTIF(AG6:AG34,"н"))</f>
        <v>0</v>
      </c>
      <c r="AH42" s="87" t="str">
        <f t="shared" si="37"/>
        <v>0</v>
      </c>
      <c r="AI42" s="87" t="str">
        <f t="shared" si="37"/>
        <v>0</v>
      </c>
      <c r="AJ42" s="87" t="str">
        <f t="shared" si="37"/>
        <v>0</v>
      </c>
      <c r="AK42" s="87" t="str">
        <f t="shared" si="37"/>
        <v>0</v>
      </c>
      <c r="AL42" s="87" t="str">
        <f t="shared" si="37"/>
        <v>0</v>
      </c>
      <c r="AM42" s="87" t="str">
        <f t="shared" si="37"/>
        <v>0</v>
      </c>
      <c r="AN42" s="87" t="str">
        <f t="shared" si="37"/>
        <v>0</v>
      </c>
      <c r="AO42" s="87" t="str">
        <f t="shared" si="37"/>
        <v>0</v>
      </c>
      <c r="AP42" s="87" t="str">
        <f t="shared" si="37"/>
        <v>0</v>
      </c>
      <c r="AQ42" s="87" t="str">
        <f t="shared" si="37"/>
        <v>0</v>
      </c>
      <c r="AR42" s="87" t="str">
        <f t="shared" si="37"/>
        <v>0</v>
      </c>
      <c r="AS42" s="87" t="str">
        <f t="shared" si="37"/>
        <v>0</v>
      </c>
      <c r="AT42" s="87" t="str">
        <f t="shared" si="37"/>
        <v>0</v>
      </c>
      <c r="AU42" s="87" t="str">
        <f t="shared" si="37"/>
        <v>0</v>
      </c>
      <c r="AV42" s="87" t="str">
        <f t="shared" si="37"/>
        <v>0</v>
      </c>
      <c r="AW42" s="87" t="str">
        <f t="shared" si="37"/>
        <v>0</v>
      </c>
      <c r="AX42" s="33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</row>
    <row r="43" spans="1:105" x14ac:dyDescent="0.25"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0"/>
      <c r="X43" s="30"/>
      <c r="Y43" s="30"/>
      <c r="Z43" s="30"/>
      <c r="AA43" s="30"/>
      <c r="AB43" s="30"/>
      <c r="AC43" s="30"/>
      <c r="AD43" s="30"/>
      <c r="AE43" s="31"/>
      <c r="AF43" s="31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3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</row>
    <row r="44" spans="1:105" x14ac:dyDescent="0.25"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0"/>
      <c r="X44" s="30"/>
      <c r="Y44" s="30"/>
      <c r="Z44" s="30"/>
      <c r="AA44" s="30"/>
      <c r="AB44" s="30"/>
      <c r="AC44" s="30"/>
      <c r="AD44" s="30"/>
      <c r="AE44" s="31"/>
      <c r="AF44" s="31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x14ac:dyDescent="0.25"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0"/>
      <c r="X45" s="30"/>
      <c r="Y45" s="30"/>
      <c r="Z45" s="30"/>
      <c r="AA45" s="30"/>
      <c r="AB45" s="30"/>
      <c r="AC45" s="30"/>
      <c r="AD45" s="30"/>
      <c r="AE45" s="31"/>
      <c r="AF45" s="31"/>
      <c r="AG45" s="32"/>
      <c r="AH45" s="32"/>
      <c r="AI45" s="32" t="str">
        <f>IF(COUNTIF(AI6:AI37,"н")=0,"0",COUNTIF(AI6:AI37,"н"))</f>
        <v>0</v>
      </c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</sheetData>
  <mergeCells count="8">
    <mergeCell ref="AX3:BM3"/>
    <mergeCell ref="BP3:CE3"/>
    <mergeCell ref="X36:AB36"/>
    <mergeCell ref="G2:L2"/>
    <mergeCell ref="M2:S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2">
    <cfRule type="cellIs" dxfId="5996" priority="5" operator="equal">
      <formula>4</formula>
    </cfRule>
    <cfRule type="cellIs" dxfId="5995" priority="6" operator="equal">
      <formula>3</formula>
    </cfRule>
  </conditionalFormatting>
  <conditionalFormatting sqref="Z5:AC5 W37:AF40 W36 F31:Q42 AG40:CB40 W41:AW42 G6:H6 J6:Q15 J17:R28 R6:T28 V6:V28 H17:H28 H7:H15 AE6:AE36 R29:V42 AG6:AW39 G7:G28">
    <cfRule type="cellIs" dxfId="5994" priority="7" operator="equal">
      <formula>5</formula>
    </cfRule>
    <cfRule type="cellIs" dxfId="5993" priority="8" operator="equal">
      <formula>4</formula>
    </cfRule>
    <cfRule type="cellIs" dxfId="5992" priority="9" operator="equal">
      <formula>3</formula>
    </cfRule>
  </conditionalFormatting>
  <conditionalFormatting sqref="AF6:AF34">
    <cfRule type="expression" dxfId="5991" priority="10">
      <formula>VALUE(RIGHT(AF6))&gt;AE6</formula>
    </cfRule>
    <cfRule type="expression" dxfId="5990" priority="11">
      <formula>EXACT(RIGHT(AF6,3),"зач")</formula>
    </cfRule>
  </conditionalFormatting>
  <conditionalFormatting sqref="AE3:AJ4 R3:T3 V3:AC4">
    <cfRule type="expression" dxfId="5989" priority="12">
      <formula>$D$1&lt;R3</formula>
    </cfRule>
    <cfRule type="expression" dxfId="5988" priority="13">
      <formula>$D$1&gt;R3</formula>
    </cfRule>
  </conditionalFormatting>
  <conditionalFormatting sqref="T3">
    <cfRule type="expression" priority="14">
      <formula>$D$1&lt;T3</formula>
    </cfRule>
    <cfRule type="expression" priority="15">
      <formula>$D$1&gt;T3</formula>
    </cfRule>
  </conditionalFormatting>
  <conditionalFormatting sqref="F6:F28">
    <cfRule type="cellIs" priority="16" operator="equal">
      <formula>5</formula>
    </cfRule>
    <cfRule type="cellIs" dxfId="5987" priority="17" operator="equal">
      <formula>4</formula>
    </cfRule>
    <cfRule type="cellIs" dxfId="5986" priority="18" operator="equal">
      <formula>3</formula>
    </cfRule>
  </conditionalFormatting>
  <conditionalFormatting sqref="H16 J16:Q16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Q4">
    <cfRule type="expression" priority="22">
      <formula>$D$1&lt;Q4</formula>
    </cfRule>
    <cfRule type="expression" priority="23">
      <formula>$D$1&gt;Q4</formula>
    </cfRule>
  </conditionalFormatting>
  <conditionalFormatting sqref="S4">
    <cfRule type="expression" priority="24">
      <formula>$D$1&lt;S4</formula>
    </cfRule>
    <cfRule type="expression" dxfId="5985" priority="25">
      <formula>$D$1&gt;S4</formula>
    </cfRule>
  </conditionalFormatting>
  <conditionalFormatting sqref="T4">
    <cfRule type="expression" dxfId="5984" priority="26">
      <formula>$D$4&lt;T4</formula>
    </cfRule>
    <cfRule type="expression" dxfId="5983" priority="27">
      <formula>$D$4&gt;T4</formula>
    </cfRule>
  </conditionalFormatting>
  <conditionalFormatting sqref="T4">
    <cfRule type="expression" dxfId="5982" priority="28">
      <formula>$D$1&lt;T4</formula>
    </cfRule>
    <cfRule type="expression" dxfId="5981" priority="29">
      <formula>$D$1&gt;T4</formula>
    </cfRule>
  </conditionalFormatting>
  <conditionalFormatting sqref="T4">
    <cfRule type="expression" dxfId="5980" priority="30">
      <formula>$D$4&lt;T4</formula>
    </cfRule>
    <cfRule type="expression" priority="31">
      <formula>$D$4&gt;T4</formula>
    </cfRule>
  </conditionalFormatting>
  <conditionalFormatting sqref="T5">
    <cfRule type="cellIs" priority="32" operator="equal">
      <formula>5</formula>
    </cfRule>
    <cfRule type="cellIs" priority="33" operator="equal">
      <formula>4</formula>
    </cfRule>
    <cfRule type="cellIs" dxfId="5979" priority="34" operator="equal">
      <formula>3</formula>
    </cfRule>
  </conditionalFormatting>
  <conditionalFormatting sqref="Q3">
    <cfRule type="expression" dxfId="5978" priority="35">
      <formula>$D$1&lt;Q3</formula>
    </cfRule>
    <cfRule type="expression" priority="36">
      <formula>$D$1&gt;Q3</formula>
    </cfRule>
  </conditionalFormatting>
  <conditionalFormatting sqref="I6:I15 I17:I28">
    <cfRule type="cellIs" priority="37" operator="equal">
      <formula>5</formula>
    </cfRule>
    <cfRule type="cellIs" priority="38" operator="equal">
      <formula>4</formula>
    </cfRule>
    <cfRule type="cellIs" dxfId="5977" priority="39" operator="equal">
      <formula>3</formula>
    </cfRule>
  </conditionalFormatting>
  <conditionalFormatting sqref="I16">
    <cfRule type="cellIs" dxfId="5976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R5">
    <cfRule type="cellIs" priority="43" operator="equal">
      <formula>5</formula>
    </cfRule>
    <cfRule type="cellIs" dxfId="5975" priority="44" operator="equal">
      <formula>4</formula>
    </cfRule>
    <cfRule type="cellIs" dxfId="5974" priority="45" operator="equal">
      <formula>3</formula>
    </cfRule>
  </conditionalFormatting>
  <conditionalFormatting sqref="S4">
    <cfRule type="expression" dxfId="5973" priority="46">
      <formula>$D$1&lt;S4</formula>
    </cfRule>
    <cfRule type="expression" dxfId="5972" priority="47">
      <formula>$D$1&gt;S4</formula>
    </cfRule>
  </conditionalFormatting>
  <conditionalFormatting sqref="R4">
    <cfRule type="expression" dxfId="5971" priority="48">
      <formula>$D$1&lt;R4</formula>
    </cfRule>
    <cfRule type="expression" dxfId="5970" priority="49">
      <formula>$D$1&gt;R4</formula>
    </cfRule>
  </conditionalFormatting>
  <conditionalFormatting sqref="R4">
    <cfRule type="expression" priority="50">
      <formula>$D$1&lt;R4</formula>
    </cfRule>
    <cfRule type="expression" priority="51">
      <formula>$D$1&gt;R4</formula>
    </cfRule>
  </conditionalFormatting>
  <conditionalFormatting sqref="R4">
    <cfRule type="expression" priority="52">
      <formula>$D$1&lt;R4</formula>
    </cfRule>
    <cfRule type="expression" dxfId="5969" priority="53">
      <formula>$D$1&gt;R4</formula>
    </cfRule>
  </conditionalFormatting>
  <conditionalFormatting sqref="S5">
    <cfRule type="cellIs" dxfId="5968" priority="54" operator="equal">
      <formula>5</formula>
    </cfRule>
    <cfRule type="cellIs" dxfId="5967" priority="55" operator="equal">
      <formula>4</formula>
    </cfRule>
    <cfRule type="cellIs" dxfId="5966" priority="56" operator="equal">
      <formula>3</formula>
    </cfRule>
  </conditionalFormatting>
  <conditionalFormatting sqref="S4">
    <cfRule type="expression" priority="57">
      <formula>$D$1&lt;S4</formula>
    </cfRule>
    <cfRule type="expression" priority="58">
      <formula>$D$1&gt;S4</formula>
    </cfRule>
  </conditionalFormatting>
  <conditionalFormatting sqref="S4">
    <cfRule type="expression" priority="59">
      <formula>$D$1&lt;S4</formula>
    </cfRule>
    <cfRule type="expression" dxfId="5965" priority="60">
      <formula>$D$1&gt;S4</formula>
    </cfRule>
  </conditionalFormatting>
  <conditionalFormatting sqref="S4">
    <cfRule type="expression" dxfId="5964" priority="61">
      <formula>$D$1&lt;S4</formula>
    </cfRule>
    <cfRule type="expression" priority="62">
      <formula>$D$1&gt;S4</formula>
    </cfRule>
  </conditionalFormatting>
  <conditionalFormatting sqref="S4">
    <cfRule type="expression" priority="63">
      <formula>$D$1&lt;S4</formula>
    </cfRule>
    <cfRule type="expression" priority="64">
      <formula>$D$1&gt;S4</formula>
    </cfRule>
  </conditionalFormatting>
  <conditionalFormatting sqref="U4">
    <cfRule type="expression" priority="65">
      <formula>$D$1&lt;U4</formula>
    </cfRule>
    <cfRule type="expression" priority="66">
      <formula>$D$1&gt;U4</formula>
    </cfRule>
  </conditionalFormatting>
  <conditionalFormatting sqref="U4">
    <cfRule type="expression" priority="67">
      <formula>$D$4&lt;U4</formula>
    </cfRule>
    <cfRule type="expression" dxfId="5963" priority="68">
      <formula>$D$4&gt;U4</formula>
    </cfRule>
  </conditionalFormatting>
  <conditionalFormatting sqref="U4">
    <cfRule type="expression" dxfId="5962" priority="69">
      <formula>$D$4&lt;U4</formula>
    </cfRule>
    <cfRule type="expression" dxfId="5961" priority="70">
      <formula>$D$4&gt;U4</formula>
    </cfRule>
  </conditionalFormatting>
  <conditionalFormatting sqref="U5">
    <cfRule type="cellIs" dxfId="5960" priority="71" operator="equal">
      <formula>5</formula>
    </cfRule>
    <cfRule type="cellIs" dxfId="5959" priority="72" operator="equal">
      <formula>4</formula>
    </cfRule>
    <cfRule type="cellIs" dxfId="5958" priority="73" operator="equal">
      <formula>3</formula>
    </cfRule>
  </conditionalFormatting>
  <conditionalFormatting sqref="Q5">
    <cfRule type="cellIs" dxfId="5957" priority="74" operator="equal">
      <formula>5</formula>
    </cfRule>
    <cfRule type="cellIs" dxfId="5956" priority="75" operator="equal">
      <formula>4</formula>
    </cfRule>
    <cfRule type="cellIs" dxfId="5955" priority="76" operator="equal">
      <formula>3</formula>
    </cfRule>
  </conditionalFormatting>
  <conditionalFormatting sqref="Q4">
    <cfRule type="expression" dxfId="5954" priority="77">
      <formula>$D$1&lt;Q4</formula>
    </cfRule>
    <cfRule type="expression" dxfId="5953" priority="78">
      <formula>$D$1&gt;Q4</formula>
    </cfRule>
  </conditionalFormatting>
  <conditionalFormatting sqref="Q5">
    <cfRule type="cellIs" dxfId="5952" priority="79" operator="equal">
      <formula>5</formula>
    </cfRule>
    <cfRule type="cellIs" dxfId="5951" priority="80" operator="equal">
      <formula>4</formula>
    </cfRule>
    <cfRule type="cellIs" dxfId="5950" priority="81" operator="equal">
      <formula>3</formula>
    </cfRule>
  </conditionalFormatting>
  <conditionalFormatting sqref="U6:U15 U17:U28">
    <cfRule type="cellIs" priority="82" operator="equal">
      <formula>5</formula>
    </cfRule>
    <cfRule type="cellIs" priority="83" operator="equal">
      <formula>4</formula>
    </cfRule>
    <cfRule type="cellIs" priority="84" operator="equal">
      <formula>3</formula>
    </cfRule>
  </conditionalFormatting>
  <conditionalFormatting sqref="U16">
    <cfRule type="cellIs" dxfId="5949" priority="85" operator="equal">
      <formula>5</formula>
    </cfRule>
    <cfRule type="cellIs" dxfId="5948" priority="86" operator="equal">
      <formula>4</formula>
    </cfRule>
    <cfRule type="cellIs" dxfId="5947" priority="87" operator="equal">
      <formula>3</formula>
    </cfRule>
  </conditionalFormatting>
  <conditionalFormatting sqref="U3">
    <cfRule type="expression" dxfId="5946" priority="88">
      <formula>$D$1&lt;U3</formula>
    </cfRule>
    <cfRule type="expression" dxfId="5945" priority="89">
      <formula>$D$1&gt;U3</formula>
    </cfRule>
  </conditionalFormatting>
  <conditionalFormatting sqref="P5">
    <cfRule type="cellIs" dxfId="5944" priority="90" operator="equal">
      <formula>5</formula>
    </cfRule>
    <cfRule type="cellIs" dxfId="5943" priority="91" operator="equal">
      <formula>4</formula>
    </cfRule>
    <cfRule type="cellIs" dxfId="5942" priority="92" operator="equal">
      <formula>3</formula>
    </cfRule>
  </conditionalFormatting>
  <conditionalFormatting sqref="P3:P4">
    <cfRule type="expression" dxfId="5941" priority="93">
      <formula>$D$1&lt;P3</formula>
    </cfRule>
    <cfRule type="expression" dxfId="5940" priority="94">
      <formula>$D$1&gt;P3</formula>
    </cfRule>
  </conditionalFormatting>
  <conditionalFormatting sqref="P3:P4">
    <cfRule type="expression" dxfId="5939" priority="95">
      <formula>$D$1&lt;P3</formula>
    </cfRule>
    <cfRule type="expression" dxfId="5938" priority="96">
      <formula>$D$1&gt;P3</formula>
    </cfRule>
  </conditionalFormatting>
  <conditionalFormatting sqref="P4">
    <cfRule type="expression" priority="97">
      <formula>$D$1&lt;P4</formula>
    </cfRule>
    <cfRule type="expression" priority="98">
      <formula>$D$1&gt;P4</formula>
    </cfRule>
  </conditionalFormatting>
  <conditionalFormatting sqref="P4">
    <cfRule type="expression" priority="99">
      <formula>$D$1&lt;P4</formula>
    </cfRule>
    <cfRule type="expression" dxfId="5937" priority="100">
      <formula>$D$1&gt;P4</formula>
    </cfRule>
  </conditionalFormatting>
  <conditionalFormatting sqref="P4">
    <cfRule type="expression" dxfId="5936" priority="101">
      <formula>$D$1&lt;P4</formula>
    </cfRule>
    <cfRule type="expression" dxfId="5935" priority="102">
      <formula>$D$1&gt;P4</formula>
    </cfRule>
  </conditionalFormatting>
  <conditionalFormatting sqref="P4">
    <cfRule type="expression" dxfId="5934" priority="103">
      <formula>$D$1&lt;P4</formula>
    </cfRule>
    <cfRule type="expression" priority="104">
      <formula>$D$1&gt;P4</formula>
    </cfRule>
  </conditionalFormatting>
  <conditionalFormatting sqref="P3:P4">
    <cfRule type="expression" priority="105">
      <formula>$D$1&lt;P3</formula>
    </cfRule>
    <cfRule type="expression" priority="106">
      <formula>$D$1&gt;P3</formula>
    </cfRule>
  </conditionalFormatting>
  <conditionalFormatting sqref="P3:P4">
    <cfRule type="expression" dxfId="5933" priority="107">
      <formula>$D$1&lt;P3</formula>
    </cfRule>
    <cfRule type="expression" dxfId="5932" priority="108">
      <formula>$D$1&gt;P3</formula>
    </cfRule>
  </conditionalFormatting>
  <conditionalFormatting sqref="P3:P4">
    <cfRule type="expression" dxfId="5931" priority="109">
      <formula>$D$1&lt;P3</formula>
    </cfRule>
    <cfRule type="expression" dxfId="5930" priority="110">
      <formula>$D$1&gt;P3</formula>
    </cfRule>
  </conditionalFormatting>
  <conditionalFormatting sqref="I3">
    <cfRule type="expression" dxfId="5929" priority="111">
      <formula>$D$1&lt;I3</formula>
    </cfRule>
    <cfRule type="expression" dxfId="5928" priority="112">
      <formula>$D$1&gt;I3</formula>
    </cfRule>
  </conditionalFormatting>
  <conditionalFormatting sqref="K3">
    <cfRule type="expression" dxfId="5927" priority="113">
      <formula>$D$1&lt;K3</formula>
    </cfRule>
    <cfRule type="expression" dxfId="5926" priority="114">
      <formula>$D$1&gt;K3</formula>
    </cfRule>
  </conditionalFormatting>
  <conditionalFormatting sqref="P4">
    <cfRule type="expression" dxfId="5925" priority="115">
      <formula>$D$1&lt;P4</formula>
    </cfRule>
    <cfRule type="expression" dxfId="5924" priority="116">
      <formula>$D$1&gt;P4</formula>
    </cfRule>
  </conditionalFormatting>
  <conditionalFormatting sqref="P5">
    <cfRule type="cellIs" dxfId="5923" priority="117" operator="equal">
      <formula>5</formula>
    </cfRule>
    <cfRule type="cellIs" dxfId="5922" priority="118" operator="equal">
      <formula>4</formula>
    </cfRule>
    <cfRule type="cellIs" dxfId="5921" priority="119" operator="equal">
      <formula>3</formula>
    </cfRule>
  </conditionalFormatting>
  <conditionalFormatting sqref="P4">
    <cfRule type="expression" dxfId="5920" priority="120">
      <formula>$D$1&lt;P4</formula>
    </cfRule>
    <cfRule type="expression" dxfId="5919" priority="121">
      <formula>$D$1&gt;P4</formula>
    </cfRule>
  </conditionalFormatting>
  <conditionalFormatting sqref="P5">
    <cfRule type="cellIs" dxfId="5918" priority="122" operator="equal">
      <formula>5</formula>
    </cfRule>
    <cfRule type="cellIs" dxfId="5917" priority="123" operator="equal">
      <formula>4</formula>
    </cfRule>
    <cfRule type="cellIs" dxfId="5916" priority="124" operator="equal">
      <formula>3</formula>
    </cfRule>
  </conditionalFormatting>
  <conditionalFormatting sqref="P4">
    <cfRule type="expression" dxfId="5915" priority="125">
      <formula>$D$1&lt;P4</formula>
    </cfRule>
    <cfRule type="expression" dxfId="5914" priority="126">
      <formula>$D$1&gt;P4</formula>
    </cfRule>
  </conditionalFormatting>
  <conditionalFormatting sqref="P4">
    <cfRule type="expression" dxfId="5913" priority="127">
      <formula>$D$1&lt;P4</formula>
    </cfRule>
    <cfRule type="expression" dxfId="5912" priority="128">
      <formula>$D$1&gt;P4</formula>
    </cfRule>
  </conditionalFormatting>
  <conditionalFormatting sqref="P4">
    <cfRule type="expression" dxfId="5911" priority="129">
      <formula>$D$1&lt;P4</formula>
    </cfRule>
    <cfRule type="expression" priority="130">
      <formula>$D$1&gt;P4</formula>
    </cfRule>
  </conditionalFormatting>
  <conditionalFormatting sqref="J3">
    <cfRule type="expression" priority="131">
      <formula>$D$1&lt;J3</formula>
    </cfRule>
    <cfRule type="expression" priority="132">
      <formula>$D$1&gt;J3</formula>
    </cfRule>
  </conditionalFormatting>
  <conditionalFormatting sqref="K3">
    <cfRule type="expression" priority="133">
      <formula>$D$1&lt;K3</formula>
    </cfRule>
    <cfRule type="expression" priority="134">
      <formula>$D$1&gt;K3</formula>
    </cfRule>
  </conditionalFormatting>
  <conditionalFormatting sqref="H3">
    <cfRule type="expression" priority="135">
      <formula>$D$1&lt;H3</formula>
    </cfRule>
    <cfRule type="expression" dxfId="5910" priority="136">
      <formula>$D$1&gt;H3</formula>
    </cfRule>
  </conditionalFormatting>
  <conditionalFormatting sqref="H3">
    <cfRule type="expression" dxfId="5909" priority="137">
      <formula>$D$1&lt;H3</formula>
    </cfRule>
    <cfRule type="expression" priority="138">
      <formula>$D$1&gt;H3</formula>
    </cfRule>
  </conditionalFormatting>
  <conditionalFormatting sqref="H3">
    <cfRule type="expression" priority="139">
      <formula>$D$1&lt;H3</formula>
    </cfRule>
    <cfRule type="expression" priority="140">
      <formula>$D$1&gt;H3</formula>
    </cfRule>
  </conditionalFormatting>
  <conditionalFormatting sqref="I3">
    <cfRule type="expression" dxfId="5908" priority="141">
      <formula>$D$1&lt;I3</formula>
    </cfRule>
    <cfRule type="expression" dxfId="5907" priority="142">
      <formula>$D$1&gt;I3</formula>
    </cfRule>
  </conditionalFormatting>
  <conditionalFormatting sqref="J3">
    <cfRule type="expression" dxfId="5906" priority="143">
      <formula>$D$1&lt;J3</formula>
    </cfRule>
    <cfRule type="expression" dxfId="5905" priority="144">
      <formula>$D$1&gt;J3</formula>
    </cfRule>
  </conditionalFormatting>
  <conditionalFormatting sqref="J3">
    <cfRule type="expression" priority="145">
      <formula>$D$1&lt;J3</formula>
    </cfRule>
    <cfRule type="expression" priority="146">
      <formula>$D$1&gt;J3</formula>
    </cfRule>
  </conditionalFormatting>
  <conditionalFormatting sqref="J4">
    <cfRule type="expression" priority="147">
      <formula>$D$1&lt;J4</formula>
    </cfRule>
    <cfRule type="expression" dxfId="5904" priority="148">
      <formula>$D$1&gt;J4</formula>
    </cfRule>
  </conditionalFormatting>
  <conditionalFormatting sqref="J4">
    <cfRule type="expression" dxfId="5903" priority="149">
      <formula>$D$1&lt;J4</formula>
    </cfRule>
    <cfRule type="expression" priority="150">
      <formula>$D$1&gt;J4</formula>
    </cfRule>
  </conditionalFormatting>
  <conditionalFormatting sqref="J4">
    <cfRule type="expression" priority="151">
      <formula>$D$1&lt;J4</formula>
    </cfRule>
    <cfRule type="expression" priority="152">
      <formula>$D$1&gt;J4</formula>
    </cfRule>
  </conditionalFormatting>
  <conditionalFormatting sqref="J4">
    <cfRule type="expression" dxfId="5902" priority="153">
      <formula>$D$1&lt;J4</formula>
    </cfRule>
    <cfRule type="expression" dxfId="5901" priority="154">
      <formula>$D$1&gt;J4</formula>
    </cfRule>
  </conditionalFormatting>
  <conditionalFormatting sqref="J4">
    <cfRule type="expression" dxfId="5900" priority="155">
      <formula>$D$1&lt;J4</formula>
    </cfRule>
    <cfRule type="expression" dxfId="5899" priority="156">
      <formula>$D$1&gt;J4</formula>
    </cfRule>
  </conditionalFormatting>
  <conditionalFormatting sqref="J4">
    <cfRule type="expression" dxfId="5898" priority="157">
      <formula>$D$1&lt;J4</formula>
    </cfRule>
    <cfRule type="expression" dxfId="5897" priority="158">
      <formula>$D$1&gt;J4</formula>
    </cfRule>
  </conditionalFormatting>
  <conditionalFormatting sqref="J4">
    <cfRule type="expression" priority="159">
      <formula>$D$1&lt;J4</formula>
    </cfRule>
    <cfRule type="expression" priority="160">
      <formula>$D$1&gt;J4</formula>
    </cfRule>
  </conditionalFormatting>
  <conditionalFormatting sqref="J5">
    <cfRule type="cellIs" priority="161" operator="equal">
      <formula>5</formula>
    </cfRule>
    <cfRule type="cellIs" dxfId="5896" priority="162" operator="equal">
      <formula>4</formula>
    </cfRule>
    <cfRule type="cellIs" dxfId="5895" priority="163" operator="equal">
      <formula>3</formula>
    </cfRule>
  </conditionalFormatting>
  <conditionalFormatting sqref="L4">
    <cfRule type="expression" dxfId="5894" priority="164">
      <formula>$D$1&lt;L4</formula>
    </cfRule>
    <cfRule type="expression" dxfId="5893" priority="165">
      <formula>$D$1&gt;L4</formula>
    </cfRule>
  </conditionalFormatting>
  <conditionalFormatting sqref="L4">
    <cfRule type="expression" dxfId="5892" priority="166">
      <formula>$D$1&lt;L4</formula>
    </cfRule>
    <cfRule type="expression" dxfId="5891" priority="167">
      <formula>$D$1&gt;L4</formula>
    </cfRule>
  </conditionalFormatting>
  <conditionalFormatting sqref="L5">
    <cfRule type="expression" dxfId="5890" priority="168">
      <formula>$D$1&lt;L5</formula>
    </cfRule>
    <cfRule type="expression" dxfId="5889" priority="169">
      <formula>$D$1&gt;L5</formula>
    </cfRule>
  </conditionalFormatting>
  <conditionalFormatting sqref="L5">
    <cfRule type="expression" priority="170">
      <formula>$D$1&lt;L5</formula>
    </cfRule>
    <cfRule type="expression" priority="171">
      <formula>$D$1&gt;L5</formula>
    </cfRule>
  </conditionalFormatting>
  <conditionalFormatting sqref="L5">
    <cfRule type="expression" priority="172">
      <formula>$D$1&lt;L5</formula>
    </cfRule>
    <cfRule type="expression" dxfId="5888" priority="173">
      <formula>$D$1&gt;L5</formula>
    </cfRule>
  </conditionalFormatting>
  <conditionalFormatting sqref="L4">
    <cfRule type="expression" dxfId="5887" priority="174">
      <formula>$D$1&lt;L4</formula>
    </cfRule>
    <cfRule type="expression" dxfId="5886" priority="175">
      <formula>$D$1&gt;L4</formula>
    </cfRule>
  </conditionalFormatting>
  <conditionalFormatting sqref="M3">
    <cfRule type="expression" dxfId="5885" priority="176">
      <formula>$D$1&lt;M3</formula>
    </cfRule>
    <cfRule type="expression" priority="177">
      <formula>$D$1&gt;M3</formula>
    </cfRule>
  </conditionalFormatting>
  <conditionalFormatting sqref="M5">
    <cfRule type="expression" priority="178">
      <formula>$D$1&lt;M5</formula>
    </cfRule>
    <cfRule type="expression" priority="179">
      <formula>$D$1&gt;M5</formula>
    </cfRule>
  </conditionalFormatting>
  <conditionalFormatting sqref="M5">
    <cfRule type="expression" dxfId="5884" priority="180">
      <formula>$D$1&lt;M5</formula>
    </cfRule>
    <cfRule type="expression" dxfId="5883" priority="181">
      <formula>$D$1&gt;M5</formula>
    </cfRule>
  </conditionalFormatting>
  <conditionalFormatting sqref="M5">
    <cfRule type="expression" dxfId="5882" priority="182">
      <formula>$D$1&lt;M5</formula>
    </cfRule>
    <cfRule type="expression" dxfId="5881" priority="183">
      <formula>$D$1&gt;M5</formula>
    </cfRule>
  </conditionalFormatting>
  <conditionalFormatting sqref="P5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P5">
    <cfRule type="cellIs" dxfId="5880" priority="187" operator="equal">
      <formula>5</formula>
    </cfRule>
    <cfRule type="cellIs" dxfId="5879" priority="188" operator="equal">
      <formula>4</formula>
    </cfRule>
    <cfRule type="cellIs" dxfId="5878" priority="189" operator="equal">
      <formula>3</formula>
    </cfRule>
  </conditionalFormatting>
  <conditionalFormatting sqref="P3:P4">
    <cfRule type="expression" dxfId="5877" priority="190">
      <formula>$D$1&lt;P3</formula>
    </cfRule>
    <cfRule type="expression" priority="191">
      <formula>$D$1&gt;P3</formula>
    </cfRule>
  </conditionalFormatting>
  <conditionalFormatting sqref="P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P4">
    <cfRule type="expression" priority="195">
      <formula>$D$1&lt;P4</formula>
    </cfRule>
    <cfRule type="expression" priority="196">
      <formula>$D$1&gt;P4</formula>
    </cfRule>
  </conditionalFormatting>
  <conditionalFormatting sqref="P4">
    <cfRule type="expression" dxfId="5876" priority="197">
      <formula>$D$1&lt;P4</formula>
    </cfRule>
    <cfRule type="expression" dxfId="5875" priority="198">
      <formula>$D$1&gt;P4</formula>
    </cfRule>
  </conditionalFormatting>
  <conditionalFormatting sqref="P5">
    <cfRule type="cellIs" dxfId="5874" priority="199" operator="equal">
      <formula>5</formula>
    </cfRule>
    <cfRule type="cellIs" dxfId="5873" priority="200" operator="equal">
      <formula>4</formula>
    </cfRule>
    <cfRule type="cellIs" priority="201" operator="equal">
      <formula>3</formula>
    </cfRule>
  </conditionalFormatting>
  <conditionalFormatting sqref="P4">
    <cfRule type="expression" priority="202">
      <formula>$D$1&lt;P4</formula>
    </cfRule>
    <cfRule type="expression" priority="203">
      <formula>$D$1&gt;P4</formula>
    </cfRule>
  </conditionalFormatting>
  <conditionalFormatting sqref="P5">
    <cfRule type="cellIs" dxfId="5872" priority="204" operator="equal">
      <formula>5</formula>
    </cfRule>
    <cfRule type="cellIs" dxfId="5871" priority="205" operator="equal">
      <formula>4</formula>
    </cfRule>
    <cfRule type="cellIs" dxfId="5870" priority="206" operator="equal">
      <formula>3</formula>
    </cfRule>
  </conditionalFormatting>
  <conditionalFormatting sqref="P3:P4">
    <cfRule type="expression" dxfId="5869" priority="207">
      <formula>$D$1&lt;P3</formula>
    </cfRule>
    <cfRule type="expression" dxfId="5868" priority="208">
      <formula>$D$1&gt;P3</formula>
    </cfRule>
  </conditionalFormatting>
  <conditionalFormatting sqref="P5">
    <cfRule type="cellIs" dxfId="5867" priority="209" operator="equal">
      <formula>5</formula>
    </cfRule>
    <cfRule type="cellIs" dxfId="5866" priority="210" operator="equal">
      <formula>4</formula>
    </cfRule>
    <cfRule type="cellIs" dxfId="5865" priority="211" operator="equal">
      <formula>3</formula>
    </cfRule>
  </conditionalFormatting>
  <conditionalFormatting sqref="P5">
    <cfRule type="cellIs" priority="212" operator="equal">
      <formula>5</formula>
    </cfRule>
    <cfRule type="cellIs" priority="213" operator="equal">
      <formula>4</formula>
    </cfRule>
    <cfRule type="cellIs" priority="214" operator="equal">
      <formula>3</formula>
    </cfRule>
  </conditionalFormatting>
  <conditionalFormatting sqref="P4">
    <cfRule type="expression" dxfId="5864" priority="215">
      <formula>$D$1&lt;P4</formula>
    </cfRule>
    <cfRule type="expression" dxfId="5863" priority="216">
      <formula>$D$1&gt;P4</formula>
    </cfRule>
  </conditionalFormatting>
  <conditionalFormatting sqref="P4">
    <cfRule type="expression" dxfId="5862" priority="217">
      <formula>$D$1&lt;P4</formula>
    </cfRule>
    <cfRule type="expression" dxfId="5861" priority="218">
      <formula>$D$1&gt;P4</formula>
    </cfRule>
  </conditionalFormatting>
  <conditionalFormatting sqref="P4">
    <cfRule type="expression" priority="219">
      <formula>$D$1&lt;P4</formula>
    </cfRule>
    <cfRule type="expression" priority="220">
      <formula>$D$1&gt;P4</formula>
    </cfRule>
  </conditionalFormatting>
  <conditionalFormatting sqref="P4">
    <cfRule type="expression" priority="221">
      <formula>$D$1&lt;P4</formula>
    </cfRule>
    <cfRule type="expression" dxfId="5860" priority="222">
      <formula>$D$1&gt;P4</formula>
    </cfRule>
  </conditionalFormatting>
  <conditionalFormatting sqref="P4">
    <cfRule type="expression" dxfId="5859" priority="223">
      <formula>$D$1&lt;P4</formula>
    </cfRule>
    <cfRule type="expression" dxfId="5858" priority="224">
      <formula>$D$1&gt;P4</formula>
    </cfRule>
  </conditionalFormatting>
  <conditionalFormatting sqref="P4">
    <cfRule type="expression" dxfId="5857" priority="225">
      <formula>$D$1&lt;P4</formula>
    </cfRule>
    <cfRule type="expression" dxfId="5856" priority="226">
      <formula>$D$1&gt;P4</formula>
    </cfRule>
  </conditionalFormatting>
  <conditionalFormatting sqref="P4">
    <cfRule type="expression" dxfId="5855" priority="227">
      <formula>$D$1&lt;P4</formula>
    </cfRule>
    <cfRule type="expression" dxfId="5854" priority="228">
      <formula>$D$1&gt;P4</formula>
    </cfRule>
  </conditionalFormatting>
  <conditionalFormatting sqref="P4">
    <cfRule type="expression" dxfId="5853" priority="229">
      <formula>$D$1&lt;P4</formula>
    </cfRule>
    <cfRule type="expression" dxfId="5852" priority="230">
      <formula>$D$1&gt;P4</formula>
    </cfRule>
  </conditionalFormatting>
  <conditionalFormatting sqref="P5">
    <cfRule type="cellIs" priority="231" operator="equal">
      <formula>5</formula>
    </cfRule>
    <cfRule type="cellIs" priority="232" operator="equal">
      <formula>4</formula>
    </cfRule>
    <cfRule type="cellIs" priority="233" operator="equal">
      <formula>3</formula>
    </cfRule>
  </conditionalFormatting>
  <conditionalFormatting sqref="P5">
    <cfRule type="cellIs" priority="234" operator="equal">
      <formula>5</formula>
    </cfRule>
    <cfRule type="cellIs" dxfId="5851" priority="235" operator="equal">
      <formula>4</formula>
    </cfRule>
    <cfRule type="cellIs" dxfId="5850" priority="236" operator="equal">
      <formula>3</formula>
    </cfRule>
  </conditionalFormatting>
  <conditionalFormatting sqref="P4">
    <cfRule type="expression" dxfId="5849" priority="237">
      <formula>$D$1&lt;P4</formula>
    </cfRule>
    <cfRule type="expression" dxfId="5848" priority="238">
      <formula>$D$1&gt;P4</formula>
    </cfRule>
  </conditionalFormatting>
  <conditionalFormatting sqref="P5">
    <cfRule type="cellIs" dxfId="5847" priority="239" operator="equal">
      <formula>5</formula>
    </cfRule>
    <cfRule type="cellIs" dxfId="5846" priority="240" operator="equal">
      <formula>4</formula>
    </cfRule>
    <cfRule type="cellIs" dxfId="5845" priority="241" operator="equal">
      <formula>3</formula>
    </cfRule>
  </conditionalFormatting>
  <conditionalFormatting sqref="P4">
    <cfRule type="expression" dxfId="5844" priority="242">
      <formula>$D$1&lt;P4</formula>
    </cfRule>
    <cfRule type="expression" dxfId="5843" priority="243">
      <formula>$D$1&gt;P4</formula>
    </cfRule>
  </conditionalFormatting>
  <conditionalFormatting sqref="P4">
    <cfRule type="expression" priority="244">
      <formula>$D$1&lt;P4</formula>
    </cfRule>
    <cfRule type="expression" priority="245">
      <formula>$D$1&gt;P4</formula>
    </cfRule>
  </conditionalFormatting>
  <conditionalFormatting sqref="P4">
    <cfRule type="expression" priority="246">
      <formula>$D$1&lt;P4</formula>
    </cfRule>
    <cfRule type="expression" dxfId="5842" priority="247">
      <formula>$D$1&gt;P4</formula>
    </cfRule>
  </conditionalFormatting>
  <conditionalFormatting sqref="P4">
    <cfRule type="expression" dxfId="5841" priority="248">
      <formula>$D$1&lt;P4</formula>
    </cfRule>
    <cfRule type="expression" dxfId="5840" priority="249">
      <formula>$D$1&gt;P4</formula>
    </cfRule>
  </conditionalFormatting>
  <conditionalFormatting sqref="P4">
    <cfRule type="expression" dxfId="5839" priority="250">
      <formula>$D$1&lt;P4</formula>
    </cfRule>
    <cfRule type="expression" dxfId="5838" priority="251">
      <formula>$D$1&gt;P4</formula>
    </cfRule>
  </conditionalFormatting>
  <conditionalFormatting sqref="P4">
    <cfRule type="expression" dxfId="5837" priority="252">
      <formula>$D$1&lt;P4</formula>
    </cfRule>
    <cfRule type="expression" dxfId="5836" priority="253">
      <formula>$D$1&gt;P4</formula>
    </cfRule>
  </conditionalFormatting>
  <conditionalFormatting sqref="P4">
    <cfRule type="expression" dxfId="5835" priority="254">
      <formula>$D$1&lt;P4</formula>
    </cfRule>
    <cfRule type="expression" dxfId="5834" priority="255">
      <formula>$D$1&gt;P4</formula>
    </cfRule>
  </conditionalFormatting>
  <conditionalFormatting sqref="P4">
    <cfRule type="expression" priority="256">
      <formula>$D$1&lt;P4</formula>
    </cfRule>
    <cfRule type="expression" priority="257">
      <formula>$D$1&gt;P4</formula>
    </cfRule>
  </conditionalFormatting>
  <conditionalFormatting sqref="P4">
    <cfRule type="expression" priority="258">
      <formula>$D$1&lt;P4</formula>
    </cfRule>
    <cfRule type="expression" dxfId="5833" priority="259">
      <formula>$D$1&gt;P4</formula>
    </cfRule>
  </conditionalFormatting>
  <conditionalFormatting sqref="F4">
    <cfRule type="expression" dxfId="5832" priority="260">
      <formula>$D$1&lt;F4</formula>
    </cfRule>
    <cfRule type="expression" priority="261">
      <formula>$D$1&gt;F4</formula>
    </cfRule>
  </conditionalFormatting>
  <conditionalFormatting sqref="F4">
    <cfRule type="expression" priority="262">
      <formula>$D$1&lt;F4</formula>
    </cfRule>
    <cfRule type="expression" priority="263">
      <formula>$D$1&gt;F4</formula>
    </cfRule>
  </conditionalFormatting>
  <conditionalFormatting sqref="F3">
    <cfRule type="expression" priority="264">
      <formula>$D$1&lt;F3</formula>
    </cfRule>
    <cfRule type="expression" priority="265">
      <formula>$D$1&gt;F3</formula>
    </cfRule>
  </conditionalFormatting>
  <conditionalFormatting sqref="F4">
    <cfRule type="expression" priority="266">
      <formula>$D$1&lt;F4</formula>
    </cfRule>
    <cfRule type="expression" dxfId="5831" priority="267">
      <formula>$D$1&gt;F4</formula>
    </cfRule>
  </conditionalFormatting>
  <conditionalFormatting sqref="M5">
    <cfRule type="expression" dxfId="5830" priority="268">
      <formula>$D$1&lt;M5</formula>
    </cfRule>
    <cfRule type="expression" dxfId="5829" priority="269">
      <formula>$D$1&gt;M5</formula>
    </cfRule>
  </conditionalFormatting>
  <conditionalFormatting sqref="L3">
    <cfRule type="expression" dxfId="5828" priority="270">
      <formula>$D$1&lt;L3</formula>
    </cfRule>
    <cfRule type="expression" dxfId="5827" priority="271">
      <formula>$D$1&gt;L3</formula>
    </cfRule>
  </conditionalFormatting>
  <conditionalFormatting sqref="H3:I3">
    <cfRule type="expression" dxfId="5826" priority="272">
      <formula>$D$1&lt;H3</formula>
    </cfRule>
    <cfRule type="expression" priority="273">
      <formula>$D$1&gt;H3</formula>
    </cfRule>
  </conditionalFormatting>
  <conditionalFormatting sqref="H3:L3 N3:O3">
    <cfRule type="expression" priority="274">
      <formula>$D$1&lt;H3</formula>
    </cfRule>
    <cfRule type="expression" priority="275">
      <formula>$D$1&gt;H3</formula>
    </cfRule>
  </conditionalFormatting>
  <conditionalFormatting sqref="H3:L3">
    <cfRule type="expression" dxfId="5825" priority="276">
      <formula>$D$1&lt;H3</formula>
    </cfRule>
    <cfRule type="expression" dxfId="5824" priority="277">
      <formula>$D$1&gt;H3</formula>
    </cfRule>
  </conditionalFormatting>
  <conditionalFormatting sqref="J3">
    <cfRule type="expression" priority="278">
      <formula>$D$1&lt;J3</formula>
    </cfRule>
    <cfRule type="expression" priority="279">
      <formula>$D$1&gt;J3</formula>
    </cfRule>
  </conditionalFormatting>
  <conditionalFormatting sqref="M5">
    <cfRule type="expression" priority="280">
      <formula>$D$1&lt;M5</formula>
    </cfRule>
    <cfRule type="expression" dxfId="5823" priority="281">
      <formula>$D$1&gt;M5</formula>
    </cfRule>
  </conditionalFormatting>
  <conditionalFormatting sqref="M4">
    <cfRule type="expression" dxfId="5822" priority="282">
      <formula>$D$1&lt;M4</formula>
    </cfRule>
    <cfRule type="expression" priority="283">
      <formula>$D$1&gt;M4</formula>
    </cfRule>
  </conditionalFormatting>
  <conditionalFormatting sqref="M4">
    <cfRule type="expression" priority="284">
      <formula>$D$1&lt;M4</formula>
    </cfRule>
    <cfRule type="expression" priority="285">
      <formula>$D$1&gt;M4</formula>
    </cfRule>
  </conditionalFormatting>
  <conditionalFormatting sqref="M4">
    <cfRule type="expression" dxfId="5821" priority="286">
      <formula>$D$1&lt;M4</formula>
    </cfRule>
    <cfRule type="expression" dxfId="5820" priority="287">
      <formula>$D$1&gt;M4</formula>
    </cfRule>
  </conditionalFormatting>
  <conditionalFormatting sqref="M5">
    <cfRule type="expression" dxfId="5819" priority="288">
      <formula>$D$1&lt;M5</formula>
    </cfRule>
    <cfRule type="expression" dxfId="5818" priority="289">
      <formula>$D$1&gt;M5</formula>
    </cfRule>
  </conditionalFormatting>
  <conditionalFormatting sqref="M5">
    <cfRule type="expression" dxfId="5817" priority="290">
      <formula>$D$1&lt;M5</formula>
    </cfRule>
    <cfRule type="expression" dxfId="5816" priority="291">
      <formula>$D$1&gt;M5</formula>
    </cfRule>
  </conditionalFormatting>
  <conditionalFormatting sqref="M5">
    <cfRule type="expression" priority="292">
      <formula>$D$1&lt;M5</formula>
    </cfRule>
    <cfRule type="expression" priority="293">
      <formula>$D$1&gt;M5</formula>
    </cfRule>
  </conditionalFormatting>
  <conditionalFormatting sqref="M4">
    <cfRule type="expression" priority="294">
      <formula>$D$1&lt;M4</formula>
    </cfRule>
    <cfRule type="expression" dxfId="5815" priority="295">
      <formula>$D$1&gt;M4</formula>
    </cfRule>
  </conditionalFormatting>
  <conditionalFormatting sqref="M4">
    <cfRule type="expression" dxfId="5814" priority="296">
      <formula>$D$1&lt;M4</formula>
    </cfRule>
    <cfRule type="expression" dxfId="5813" priority="297">
      <formula>$D$1&gt;M4</formula>
    </cfRule>
  </conditionalFormatting>
  <conditionalFormatting sqref="M4">
    <cfRule type="expression" dxfId="5812" priority="298">
      <formula>$D$1&lt;M4</formula>
    </cfRule>
    <cfRule type="expression" dxfId="5811" priority="299">
      <formula>$D$1&gt;M4</formula>
    </cfRule>
  </conditionalFormatting>
  <conditionalFormatting sqref="J5">
    <cfRule type="cellIs" dxfId="5810" priority="300" operator="equal">
      <formula>5</formula>
    </cfRule>
    <cfRule type="cellIs" dxfId="5809" priority="301" operator="equal">
      <formula>4</formula>
    </cfRule>
    <cfRule type="cellIs" dxfId="5808" priority="302" operator="equal">
      <formula>3</formula>
    </cfRule>
  </conditionalFormatting>
  <conditionalFormatting sqref="L4">
    <cfRule type="expression" dxfId="5807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L4">
    <cfRule type="expression" dxfId="5806" priority="307">
      <formula>$D$1&lt;L4</formula>
    </cfRule>
    <cfRule type="expression" dxfId="5805" priority="308">
      <formula>$D$1&gt;L4</formula>
    </cfRule>
  </conditionalFormatting>
  <conditionalFormatting sqref="L4">
    <cfRule type="expression" priority="309">
      <formula>$D$1&lt;L4</formula>
    </cfRule>
    <cfRule type="expression" priority="310">
      <formula>$D$1&gt;L4</formula>
    </cfRule>
  </conditionalFormatting>
  <conditionalFormatting sqref="L4">
    <cfRule type="expression" priority="311">
      <formula>$D$1&lt;L4</formula>
    </cfRule>
    <cfRule type="expression" priority="312">
      <formula>$D$1&gt;L4</formula>
    </cfRule>
  </conditionalFormatting>
  <conditionalFormatting sqref="M3">
    <cfRule type="expression" priority="313">
      <formula>$D$1&lt;M3</formula>
    </cfRule>
    <cfRule type="expression" priority="314">
      <formula>$D$1&gt;M3</formula>
    </cfRule>
  </conditionalFormatting>
  <conditionalFormatting sqref="M4">
    <cfRule type="expression" dxfId="5804" priority="315">
      <formula>$D$1&lt;M4</formula>
    </cfRule>
    <cfRule type="expression" dxfId="5803" priority="316">
      <formula>$D$1&gt;M4</formula>
    </cfRule>
  </conditionalFormatting>
  <conditionalFormatting sqref="M4">
    <cfRule type="expression" dxfId="5802" priority="317">
      <formula>$D$1&lt;M4</formula>
    </cfRule>
    <cfRule type="expression" dxfId="5801" priority="318">
      <formula>$D$1&gt;M4</formula>
    </cfRule>
  </conditionalFormatting>
  <conditionalFormatting sqref="M5">
    <cfRule type="expression" dxfId="5800" priority="319">
      <formula>$D$1&lt;M5</formula>
    </cfRule>
    <cfRule type="expression" dxfId="5799" priority="320">
      <formula>$D$1&gt;M5</formula>
    </cfRule>
  </conditionalFormatting>
  <conditionalFormatting sqref="M5">
    <cfRule type="expression" priority="321">
      <formula>$D$1&lt;M5</formula>
    </cfRule>
    <cfRule type="expression" priority="322">
      <formula>$D$1&gt;M5</formula>
    </cfRule>
  </conditionalFormatting>
  <conditionalFormatting sqref="M4">
    <cfRule type="expression" priority="323">
      <formula>$D$1&lt;M4</formula>
    </cfRule>
    <cfRule type="expression" dxfId="5798" priority="324">
      <formula>$D$1&gt;M4</formula>
    </cfRule>
  </conditionalFormatting>
  <conditionalFormatting sqref="M4">
    <cfRule type="expression" dxfId="5797" priority="325">
      <formula>$D$1&lt;M4</formula>
    </cfRule>
    <cfRule type="expression" priority="326">
      <formula>$D$1&gt;M4</formula>
    </cfRule>
  </conditionalFormatting>
  <conditionalFormatting sqref="M4">
    <cfRule type="expression" priority="327">
      <formula>$D$1&lt;M4</formula>
    </cfRule>
    <cfRule type="expression" priority="328">
      <formula>$D$1&gt;M4</formula>
    </cfRule>
  </conditionalFormatting>
  <conditionalFormatting sqref="M4">
    <cfRule type="expression" dxfId="5796" priority="329">
      <formula>$D$1&lt;M4</formula>
    </cfRule>
    <cfRule type="expression" dxfId="5795" priority="330">
      <formula>$D$1&gt;M4</formula>
    </cfRule>
  </conditionalFormatting>
  <conditionalFormatting sqref="M4">
    <cfRule type="expression" priority="331">
      <formula>$D$1&lt;M4</formula>
    </cfRule>
    <cfRule type="expression" priority="332">
      <formula>$D$1&gt;M4</formula>
    </cfRule>
  </conditionalFormatting>
  <conditionalFormatting sqref="M4">
    <cfRule type="expression" priority="333">
      <formula>$D$1&lt;M4</formula>
    </cfRule>
    <cfRule type="expression" dxfId="5794" priority="334">
      <formula>$D$1&gt;M4</formula>
    </cfRule>
  </conditionalFormatting>
  <conditionalFormatting sqref="M4">
    <cfRule type="expression" dxfId="5793" priority="335">
      <formula>$D$1&lt;M4</formula>
    </cfRule>
    <cfRule type="expression" dxfId="5792" priority="336">
      <formula>$D$1&gt;M4</formula>
    </cfRule>
  </conditionalFormatting>
  <conditionalFormatting sqref="K3">
    <cfRule type="expression" dxfId="5791" priority="337">
      <formula>$D$1&lt;K3</formula>
    </cfRule>
    <cfRule type="expression" dxfId="5790" priority="338">
      <formula>$D$1&gt;K3</formula>
    </cfRule>
  </conditionalFormatting>
  <conditionalFormatting sqref="J4">
    <cfRule type="expression" dxfId="5789" priority="339">
      <formula>$D$1&lt;J4</formula>
    </cfRule>
    <cfRule type="expression" priority="340">
      <formula>$D$1&gt;J4</formula>
    </cfRule>
  </conditionalFormatting>
  <conditionalFormatting sqref="J4">
    <cfRule type="expression" priority="341">
      <formula>$D$1&lt;J4</formula>
    </cfRule>
    <cfRule type="expression" priority="342">
      <formula>$D$1&gt;J4</formula>
    </cfRule>
  </conditionalFormatting>
  <conditionalFormatting sqref="J4">
    <cfRule type="expression" dxfId="5788" priority="343">
      <formula>$D$1&lt;J4</formula>
    </cfRule>
    <cfRule type="expression" dxfId="5787" priority="344">
      <formula>$D$1&gt;J4</formula>
    </cfRule>
  </conditionalFormatting>
  <conditionalFormatting sqref="J4">
    <cfRule type="expression" dxfId="5786" priority="345">
      <formula>$D$1&lt;J4</formula>
    </cfRule>
    <cfRule type="expression" dxfId="5785" priority="346">
      <formula>$D$1&gt;J4</formula>
    </cfRule>
  </conditionalFormatting>
  <conditionalFormatting sqref="J4">
    <cfRule type="expression" priority="347">
      <formula>$D$1&lt;J4</formula>
    </cfRule>
    <cfRule type="expression" priority="348">
      <formula>$D$1&gt;J4</formula>
    </cfRule>
  </conditionalFormatting>
  <conditionalFormatting sqref="J4">
    <cfRule type="expression" priority="349">
      <formula>$D$1&lt;J4</formula>
    </cfRule>
    <cfRule type="expression" dxfId="5784" priority="350">
      <formula>$D$1&gt;J4</formula>
    </cfRule>
  </conditionalFormatting>
  <conditionalFormatting sqref="J4">
    <cfRule type="expression" dxfId="5783" priority="351">
      <formula>$D$1&lt;J4</formula>
    </cfRule>
    <cfRule type="expression" priority="352">
      <formula>$D$1&gt;J4</formula>
    </cfRule>
  </conditionalFormatting>
  <conditionalFormatting sqref="J5">
    <cfRule type="cellIs" priority="353" operator="equal">
      <formula>5</formula>
    </cfRule>
    <cfRule type="cellIs" priority="354" operator="equal">
      <formula>4</formula>
    </cfRule>
    <cfRule type="cellIs" priority="355" operator="equal">
      <formula>3</formula>
    </cfRule>
  </conditionalFormatting>
  <conditionalFormatting sqref="J5">
    <cfRule type="cellIs" priority="356" operator="equal">
      <formula>5</formula>
    </cfRule>
    <cfRule type="cellIs" priority="357" operator="equal">
      <formula>4</formula>
    </cfRule>
    <cfRule type="cellIs" dxfId="5782" priority="358" operator="equal">
      <formula>3</formula>
    </cfRule>
  </conditionalFormatting>
  <conditionalFormatting sqref="J5">
    <cfRule type="cellIs" dxfId="5781" priority="359" operator="equal">
      <formula>5</formula>
    </cfRule>
    <cfRule type="cellIs" dxfId="5780" priority="360" operator="equal">
      <formula>4</formula>
    </cfRule>
    <cfRule type="cellIs" dxfId="5779" priority="361" operator="equal">
      <formula>3</formula>
    </cfRule>
  </conditionalFormatting>
  <conditionalFormatting sqref="J5">
    <cfRule type="cellIs" dxfId="5778" priority="362" operator="equal">
      <formula>5</formula>
    </cfRule>
    <cfRule type="cellIs" dxfId="5777" priority="363" operator="equal">
      <formula>4</formula>
    </cfRule>
    <cfRule type="cellIs" dxfId="5776" priority="364" operator="equal">
      <formula>3</formula>
    </cfRule>
  </conditionalFormatting>
  <conditionalFormatting sqref="J5">
    <cfRule type="cellIs" dxfId="5775" priority="365" operator="equal">
      <formula>5</formula>
    </cfRule>
    <cfRule type="cellIs" dxfId="5774" priority="366" operator="equal">
      <formula>4</formula>
    </cfRule>
    <cfRule type="cellIs" dxfId="5773" priority="367" operator="equal">
      <formula>3</formula>
    </cfRule>
  </conditionalFormatting>
  <conditionalFormatting sqref="J5">
    <cfRule type="cellIs" dxfId="5772" priority="368" operator="equal">
      <formula>5</formula>
    </cfRule>
    <cfRule type="cellIs" dxfId="5771" priority="369" operator="equal">
      <formula>4</formula>
    </cfRule>
    <cfRule type="cellIs" dxfId="5770" priority="370" operator="equal">
      <formula>3</formula>
    </cfRule>
  </conditionalFormatting>
  <conditionalFormatting sqref="J5">
    <cfRule type="cellIs" dxfId="5769" priority="371" operator="equal">
      <formula>5</formula>
    </cfRule>
    <cfRule type="cellIs" priority="372" operator="equal">
      <formula>4</formula>
    </cfRule>
    <cfRule type="cellIs" priority="373" operator="equal">
      <formula>3</formula>
    </cfRule>
  </conditionalFormatting>
  <conditionalFormatting sqref="J5">
    <cfRule type="cellIs" priority="374" operator="equal">
      <formula>5</formula>
    </cfRule>
    <cfRule type="cellIs" dxfId="5768" priority="375" operator="equal">
      <formula>4</formula>
    </cfRule>
    <cfRule type="cellIs" dxfId="5767" priority="376" operator="equal">
      <formula>3</formula>
    </cfRule>
  </conditionalFormatting>
  <conditionalFormatting sqref="J4">
    <cfRule type="expression" dxfId="5766" priority="377">
      <formula>$D$1&lt;J4</formula>
    </cfRule>
    <cfRule type="expression" dxfId="5765" priority="378">
      <formula>$D$1&gt;J4</formula>
    </cfRule>
  </conditionalFormatting>
  <conditionalFormatting sqref="J5">
    <cfRule type="cellIs" dxfId="5764" priority="379" operator="equal">
      <formula>5</formula>
    </cfRule>
    <cfRule type="cellIs" dxfId="5763" priority="380" operator="equal">
      <formula>4</formula>
    </cfRule>
    <cfRule type="cellIs" dxfId="5762" priority="381" operator="equal">
      <formula>3</formula>
    </cfRule>
  </conditionalFormatting>
  <conditionalFormatting sqref="J4">
    <cfRule type="expression" dxfId="5761" priority="382">
      <formula>$D$1&lt;J4</formula>
    </cfRule>
    <cfRule type="expression" dxfId="5760" priority="383">
      <formula>$D$1&gt;J4</formula>
    </cfRule>
  </conditionalFormatting>
  <conditionalFormatting sqref="J4">
    <cfRule type="expression" dxfId="5759" priority="384">
      <formula>$D$1&lt;J4</formula>
    </cfRule>
    <cfRule type="expression" dxfId="5758" priority="385">
      <formula>$D$1&gt;J4</formula>
    </cfRule>
  </conditionalFormatting>
  <conditionalFormatting sqref="J5">
    <cfRule type="cellIs" dxfId="5757" priority="386" operator="equal">
      <formula>5</formula>
    </cfRule>
    <cfRule type="cellIs" priority="387" operator="equal">
      <formula>4</formula>
    </cfRule>
    <cfRule type="cellIs" priority="388" operator="equal">
      <formula>3</formula>
    </cfRule>
  </conditionalFormatting>
  <conditionalFormatting sqref="J4">
    <cfRule type="expression" priority="389">
      <formula>$D$1&lt;J4</formula>
    </cfRule>
    <cfRule type="expression" priority="390">
      <formula>$D$1&gt;J4</formula>
    </cfRule>
  </conditionalFormatting>
  <conditionalFormatting sqref="J5">
    <cfRule type="cellIs" priority="391" operator="equal">
      <formula>5</formula>
    </cfRule>
    <cfRule type="cellIs" dxfId="5756" priority="392" operator="equal">
      <formula>4</formula>
    </cfRule>
    <cfRule type="cellIs" dxfId="5755" priority="393" operator="equal">
      <formula>3</formula>
    </cfRule>
  </conditionalFormatting>
  <conditionalFormatting sqref="J4">
    <cfRule type="expression" dxfId="5754" priority="394">
      <formula>$D$1&lt;J4</formula>
    </cfRule>
    <cfRule type="expression" dxfId="5753" priority="395">
      <formula>$D$1&gt;J4</formula>
    </cfRule>
  </conditionalFormatting>
  <conditionalFormatting sqref="J4">
    <cfRule type="expression" dxfId="5752" priority="396">
      <formula>$D$1&lt;J4</formula>
    </cfRule>
    <cfRule type="expression" dxfId="5751" priority="397">
      <formula>$D$1&gt;J4</formula>
    </cfRule>
  </conditionalFormatting>
  <conditionalFormatting sqref="J5">
    <cfRule type="cellIs" dxfId="5750" priority="398" operator="equal">
      <formula>5</formula>
    </cfRule>
    <cfRule type="cellIs" dxfId="5749" priority="399" operator="equal">
      <formula>4</formula>
    </cfRule>
    <cfRule type="cellIs" dxfId="5748" priority="400" operator="equal">
      <formula>3</formula>
    </cfRule>
  </conditionalFormatting>
  <conditionalFormatting sqref="J4">
    <cfRule type="expression" priority="401">
      <formula>$D$1&lt;J4</formula>
    </cfRule>
    <cfRule type="expression" priority="402">
      <formula>$D$1&gt;J4</formula>
    </cfRule>
  </conditionalFormatting>
  <conditionalFormatting sqref="J5">
    <cfRule type="cellIs" priority="403" operator="equal">
      <formula>5</formula>
    </cfRule>
    <cfRule type="cellIs" dxfId="5747" priority="404" operator="equal">
      <formula>4</formula>
    </cfRule>
    <cfRule type="cellIs" dxfId="5746" priority="405" operator="equal">
      <formula>3</formula>
    </cfRule>
  </conditionalFormatting>
  <conditionalFormatting sqref="J4">
    <cfRule type="expression" priority="406">
      <formula>$D$1&lt;J4</formula>
    </cfRule>
    <cfRule type="expression" priority="407">
      <formula>$D$1&gt;J4</formula>
    </cfRule>
  </conditionalFormatting>
  <conditionalFormatting sqref="L4">
    <cfRule type="expression" priority="408">
      <formula>$D$1&lt;L4</formula>
    </cfRule>
    <cfRule type="expression" priority="409">
      <formula>$D$1&gt;L4</formula>
    </cfRule>
  </conditionalFormatting>
  <conditionalFormatting sqref="L5">
    <cfRule type="cellIs" priority="410" operator="equal">
      <formula>5</formula>
    </cfRule>
    <cfRule type="cellIs" priority="411" operator="equal">
      <formula>4</formula>
    </cfRule>
    <cfRule type="cellIs" dxfId="5745" priority="412" operator="equal">
      <formula>3</formula>
    </cfRule>
  </conditionalFormatting>
  <conditionalFormatting sqref="L5">
    <cfRule type="cellIs" dxfId="5744" priority="413" operator="equal">
      <formula>5</formula>
    </cfRule>
    <cfRule type="cellIs" dxfId="5743" priority="414" operator="equal">
      <formula>4</formula>
    </cfRule>
    <cfRule type="cellIs" dxfId="5742" priority="415" operator="equal">
      <formula>3</formula>
    </cfRule>
  </conditionalFormatting>
  <conditionalFormatting sqref="L5">
    <cfRule type="cellIs" dxfId="5741" priority="416" operator="equal">
      <formula>5</formula>
    </cfRule>
    <cfRule type="cellIs" dxfId="5740" priority="417" operator="equal">
      <formula>4</formula>
    </cfRule>
    <cfRule type="cellIs" priority="418" operator="equal">
      <formula>3</formula>
    </cfRule>
  </conditionalFormatting>
  <conditionalFormatting sqref="M5">
    <cfRule type="expression" priority="419">
      <formula>$D$1&lt;M5</formula>
    </cfRule>
    <cfRule type="expression" priority="420">
      <formula>$D$1&gt;M5</formula>
    </cfRule>
  </conditionalFormatting>
  <conditionalFormatting sqref="M5">
    <cfRule type="expression" dxfId="5739" priority="421">
      <formula>$D$1&lt;M5</formula>
    </cfRule>
    <cfRule type="expression" dxfId="5738" priority="422">
      <formula>$D$1&gt;M5</formula>
    </cfRule>
  </conditionalFormatting>
  <conditionalFormatting sqref="M5">
    <cfRule type="expression" priority="423">
      <formula>$D$1&lt;M5</formula>
    </cfRule>
    <cfRule type="expression" priority="424">
      <formula>$D$1&gt;M5</formula>
    </cfRule>
  </conditionalFormatting>
  <conditionalFormatting sqref="M5">
    <cfRule type="expression" priority="425">
      <formula>$D$1&lt;M5</formula>
    </cfRule>
    <cfRule type="expression" dxfId="5737" priority="426">
      <formula>$D$1&gt;M5</formula>
    </cfRule>
  </conditionalFormatting>
  <conditionalFormatting sqref="M5">
    <cfRule type="expression" dxfId="5736" priority="427">
      <formula>$D$1&lt;M5</formula>
    </cfRule>
    <cfRule type="expression" priority="428">
      <formula>$D$1&gt;M5</formula>
    </cfRule>
  </conditionalFormatting>
  <conditionalFormatting sqref="M5">
    <cfRule type="expression" priority="429">
      <formula>$D$1&lt;M5</formula>
    </cfRule>
    <cfRule type="expression" priority="430">
      <formula>$D$1&gt;M5</formula>
    </cfRule>
  </conditionalFormatting>
  <conditionalFormatting sqref="M5">
    <cfRule type="expression" dxfId="5735" priority="431">
      <formula>$D$1&lt;M5</formula>
    </cfRule>
    <cfRule type="expression" dxfId="5734" priority="432">
      <formula>$D$1&gt;M5</formula>
    </cfRule>
  </conditionalFormatting>
  <conditionalFormatting sqref="M5">
    <cfRule type="expression" dxfId="5733" priority="433">
      <formula>$D$1&lt;M5</formula>
    </cfRule>
    <cfRule type="expression" dxfId="5732" priority="434">
      <formula>$D$1&gt;M5</formula>
    </cfRule>
  </conditionalFormatting>
  <conditionalFormatting sqref="M5">
    <cfRule type="expression" dxfId="5731" priority="435">
      <formula>$D$1&lt;M5</formula>
    </cfRule>
    <cfRule type="expression" dxfId="5730" priority="436">
      <formula>$D$1&gt;M5</formula>
    </cfRule>
  </conditionalFormatting>
  <conditionalFormatting sqref="M5">
    <cfRule type="expression" priority="437">
      <formula>$D$1&lt;M5</formula>
    </cfRule>
    <cfRule type="expression" priority="438">
      <formula>$D$1&gt;M5</formula>
    </cfRule>
  </conditionalFormatting>
  <conditionalFormatting sqref="M5">
    <cfRule type="expression" priority="439">
      <formula>$D$1&lt;M5</formula>
    </cfRule>
    <cfRule type="expression" dxfId="5729" priority="440">
      <formula>$D$1&gt;M5</formula>
    </cfRule>
  </conditionalFormatting>
  <conditionalFormatting sqref="M5">
    <cfRule type="cellIs" dxfId="5728" priority="441" operator="equal">
      <formula>5</formula>
    </cfRule>
    <cfRule type="cellIs" dxfId="5727" priority="442" operator="equal">
      <formula>4</formula>
    </cfRule>
    <cfRule type="cellIs" dxfId="5726" priority="443" operator="equal">
      <formula>3</formula>
    </cfRule>
  </conditionalFormatting>
  <conditionalFormatting sqref="M5">
    <cfRule type="cellIs" priority="444" operator="equal">
      <formula>5</formula>
    </cfRule>
    <cfRule type="cellIs" priority="445" operator="equal">
      <formula>4</formula>
    </cfRule>
    <cfRule type="cellIs" priority="446" operator="equal">
      <formula>3</formula>
    </cfRule>
  </conditionalFormatting>
  <conditionalFormatting sqref="M5">
    <cfRule type="cellIs" dxfId="5725" priority="447" operator="equal">
      <formula>5</formula>
    </cfRule>
    <cfRule type="cellIs" dxfId="5724" priority="448" operator="equal">
      <formula>4</formula>
    </cfRule>
    <cfRule type="cellIs" priority="449" operator="equal">
      <formula>3</formula>
    </cfRule>
  </conditionalFormatting>
  <conditionalFormatting sqref="M4">
    <cfRule type="expression" priority="450">
      <formula>$D$1&lt;M4</formula>
    </cfRule>
    <cfRule type="expression" priority="451">
      <formula>$D$1&gt;M4</formula>
    </cfRule>
  </conditionalFormatting>
  <conditionalFormatting sqref="M4">
    <cfRule type="expression" priority="452">
      <formula>$D$1&lt;M4</formula>
    </cfRule>
    <cfRule type="expression" priority="453">
      <formula>$D$1&gt;M4</formula>
    </cfRule>
  </conditionalFormatting>
  <conditionalFormatting sqref="M4">
    <cfRule type="expression" priority="454">
      <formula>$D$1&lt;M4</formula>
    </cfRule>
    <cfRule type="expression" dxfId="5723" priority="455">
      <formula>$D$1&gt;M4</formula>
    </cfRule>
  </conditionalFormatting>
  <conditionalFormatting sqref="M4">
    <cfRule type="expression" dxfId="5722" priority="456">
      <formula>$D$1&lt;M4</formula>
    </cfRule>
    <cfRule type="expression" dxfId="5721" priority="457">
      <formula>$D$1&gt;M4</formula>
    </cfRule>
  </conditionalFormatting>
  <conditionalFormatting sqref="M4">
    <cfRule type="expression" dxfId="5720" priority="458">
      <formula>$D$1&lt;M4</formula>
    </cfRule>
    <cfRule type="expression" dxfId="5719" priority="459">
      <formula>$D$1&gt;M4</formula>
    </cfRule>
  </conditionalFormatting>
  <conditionalFormatting sqref="M4">
    <cfRule type="expression" dxfId="5718" priority="460">
      <formula>$D$1&lt;M4</formula>
    </cfRule>
    <cfRule type="expression" dxfId="5717" priority="461">
      <formula>$D$1&gt;M4</formula>
    </cfRule>
  </conditionalFormatting>
  <conditionalFormatting sqref="M4">
    <cfRule type="expression" dxfId="5716" priority="462">
      <formula>$D$1&lt;M4</formula>
    </cfRule>
    <cfRule type="expression" dxfId="5715" priority="463">
      <formula>$D$1&gt;M4</formula>
    </cfRule>
  </conditionalFormatting>
  <conditionalFormatting sqref="M4">
    <cfRule type="expression" dxfId="5714" priority="464">
      <formula>$D$1&lt;M4</formula>
    </cfRule>
    <cfRule type="expression" dxfId="5713" priority="465">
      <formula>$D$1&gt;M4</formula>
    </cfRule>
  </conditionalFormatting>
  <conditionalFormatting sqref="M5">
    <cfRule type="cellIs" dxfId="5712" priority="466" operator="equal">
      <formula>5</formula>
    </cfRule>
    <cfRule type="cellIs" dxfId="5711" priority="467" operator="equal">
      <formula>4</formula>
    </cfRule>
    <cfRule type="cellIs" dxfId="5710" priority="468" operator="equal">
      <formula>3</formula>
    </cfRule>
  </conditionalFormatting>
  <conditionalFormatting sqref="M5">
    <cfRule type="cellIs" priority="469" operator="equal">
      <formula>5</formula>
    </cfRule>
    <cfRule type="cellIs" priority="470" operator="equal">
      <formula>4</formula>
    </cfRule>
    <cfRule type="cellIs" priority="471" operator="equal">
      <formula>3</formula>
    </cfRule>
  </conditionalFormatting>
  <conditionalFormatting sqref="F5">
    <cfRule type="cellIs" dxfId="5709" priority="472" operator="equal">
      <formula>5</formula>
    </cfRule>
    <cfRule type="cellIs" dxfId="5708" priority="473" operator="equal">
      <formula>4</formula>
    </cfRule>
    <cfRule type="cellIs" dxfId="5707" priority="474" operator="equal">
      <formula>3</formula>
    </cfRule>
  </conditionalFormatting>
  <conditionalFormatting sqref="F5">
    <cfRule type="expression" dxfId="5706" priority="475">
      <formula>$D$1&lt;F5</formula>
    </cfRule>
    <cfRule type="expression" priority="476">
      <formula>$D$1&gt;F5</formula>
    </cfRule>
  </conditionalFormatting>
  <conditionalFormatting sqref="F5">
    <cfRule type="expression" priority="477">
      <formula>$D$1&lt;F5</formula>
    </cfRule>
    <cfRule type="expression" priority="478">
      <formula>$D$1&gt;F5</formula>
    </cfRule>
  </conditionalFormatting>
  <conditionalFormatting sqref="F5">
    <cfRule type="expression" dxfId="5705" priority="479">
      <formula>$D$1&lt;F5</formula>
    </cfRule>
    <cfRule type="expression" dxfId="5704" priority="480">
      <formula>$D$1&gt;F5</formula>
    </cfRule>
  </conditionalFormatting>
  <conditionalFormatting sqref="F4">
    <cfRule type="expression" dxfId="5703" priority="481">
      <formula>$D$1&lt;F4</formula>
    </cfRule>
    <cfRule type="expression" dxfId="5702" priority="482">
      <formula>$D$1&gt;F4</formula>
    </cfRule>
  </conditionalFormatting>
  <conditionalFormatting sqref="F5">
    <cfRule type="cellIs" dxfId="5701" priority="483" operator="equal">
      <formula>5</formula>
    </cfRule>
    <cfRule type="cellIs" dxfId="5700" priority="484" operator="equal">
      <formula>4</formula>
    </cfRule>
    <cfRule type="cellIs" dxfId="5699" priority="485" operator="equal">
      <formula>3</formula>
    </cfRule>
  </conditionalFormatting>
  <conditionalFormatting sqref="F5">
    <cfRule type="cellIs" dxfId="5698" priority="486" operator="equal">
      <formula>5</formula>
    </cfRule>
    <cfRule type="cellIs" dxfId="5697" priority="487" operator="equal">
      <formula>4</formula>
    </cfRule>
    <cfRule type="cellIs" priority="488" operator="equal">
      <formula>3</formula>
    </cfRule>
  </conditionalFormatting>
  <conditionalFormatting sqref="G3">
    <cfRule type="expression" priority="489">
      <formula>$D$1&lt;G3</formula>
    </cfRule>
    <cfRule type="expression" priority="490">
      <formula>$D$1&gt;G3</formula>
    </cfRule>
  </conditionalFormatting>
  <conditionalFormatting sqref="G3">
    <cfRule type="expression" dxfId="5696" priority="491">
      <formula>$D$1&lt;G3</formula>
    </cfRule>
    <cfRule type="expression" dxfId="5695" priority="492">
      <formula>$D$1&gt;G3</formula>
    </cfRule>
  </conditionalFormatting>
  <conditionalFormatting sqref="G3">
    <cfRule type="expression" priority="493">
      <formula>$D$1&lt;G3</formula>
    </cfRule>
    <cfRule type="expression" priority="494">
      <formula>$D$1&gt;G3</formula>
    </cfRule>
  </conditionalFormatting>
  <conditionalFormatting sqref="G4">
    <cfRule type="expression" priority="495">
      <formula>$D$1&lt;G4</formula>
    </cfRule>
    <cfRule type="expression" priority="496">
      <formula>$D$1&gt;G4</formula>
    </cfRule>
  </conditionalFormatting>
  <conditionalFormatting sqref="G4">
    <cfRule type="expression" priority="497">
      <formula>$D$1&lt;G4</formula>
    </cfRule>
    <cfRule type="expression" priority="498">
      <formula>$D$1&gt;G4</formula>
    </cfRule>
  </conditionalFormatting>
  <conditionalFormatting sqref="G5">
    <cfRule type="cellIs" dxfId="5694" priority="499" operator="equal">
      <formula>5</formula>
    </cfRule>
    <cfRule type="cellIs" dxfId="5693" priority="500" operator="equal">
      <formula>4</formula>
    </cfRule>
    <cfRule type="cellIs" dxfId="5692" priority="501" operator="equal">
      <formula>3</formula>
    </cfRule>
  </conditionalFormatting>
  <conditionalFormatting sqref="G4">
    <cfRule type="expression" dxfId="5691" priority="502">
      <formula>$D$1&lt;G4</formula>
    </cfRule>
    <cfRule type="expression" dxfId="5690" priority="503">
      <formula>$D$1&gt;G4</formula>
    </cfRule>
  </conditionalFormatting>
  <conditionalFormatting sqref="G5">
    <cfRule type="cellIs" dxfId="5689" priority="504" operator="equal">
      <formula>5</formula>
    </cfRule>
    <cfRule type="cellIs" priority="505" operator="equal">
      <formula>4</formula>
    </cfRule>
    <cfRule type="cellIs" priority="506" operator="equal">
      <formula>3</formula>
    </cfRule>
  </conditionalFormatting>
  <conditionalFormatting sqref="G4">
    <cfRule type="expression" priority="507">
      <formula>$D$1&lt;G4</formula>
    </cfRule>
    <cfRule type="expression" dxfId="5688" priority="508">
      <formula>$D$1&gt;G4</formula>
    </cfRule>
  </conditionalFormatting>
  <conditionalFormatting sqref="G4">
    <cfRule type="expression" dxfId="5687" priority="509">
      <formula>$D$1&lt;G4</formula>
    </cfRule>
    <cfRule type="expression" priority="510">
      <formula>$D$1&gt;G4</formula>
    </cfRule>
  </conditionalFormatting>
  <conditionalFormatting sqref="G5">
    <cfRule type="cellIs" priority="511" operator="equal">
      <formula>5</formula>
    </cfRule>
    <cfRule type="cellIs" priority="512" operator="equal">
      <formula>4</formula>
    </cfRule>
    <cfRule type="cellIs" dxfId="5686" priority="513" operator="equal">
      <formula>3</formula>
    </cfRule>
  </conditionalFormatting>
  <conditionalFormatting sqref="G4">
    <cfRule type="expression" dxfId="5685" priority="514">
      <formula>$D$1&lt;G4</formula>
    </cfRule>
    <cfRule type="expression" priority="515">
      <formula>$D$1&gt;G4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G4">
    <cfRule type="expression" dxfId="5684" priority="518">
      <formula>$D$1&lt;G4</formula>
    </cfRule>
    <cfRule type="expression" dxfId="5683" priority="519">
      <formula>$D$1&gt;G4</formula>
    </cfRule>
  </conditionalFormatting>
  <conditionalFormatting sqref="G4">
    <cfRule type="expression" dxfId="5682" priority="520">
      <formula>$D$1&lt;G4</formula>
    </cfRule>
    <cfRule type="expression" dxfId="5681" priority="521">
      <formula>$D$1&gt;G4</formula>
    </cfRule>
  </conditionalFormatting>
  <conditionalFormatting sqref="G4">
    <cfRule type="expression" dxfId="5680" priority="522">
      <formula>$D$1&lt;G4</formula>
    </cfRule>
    <cfRule type="expression" dxfId="5679" priority="523">
      <formula>$D$1&gt;G4</formula>
    </cfRule>
  </conditionalFormatting>
  <conditionalFormatting sqref="G4">
    <cfRule type="expression" priority="524">
      <formula>$D$1&lt;G4</formula>
    </cfRule>
    <cfRule type="expression" priority="525">
      <formula>$D$1&gt;G4</formula>
    </cfRule>
  </conditionalFormatting>
  <conditionalFormatting sqref="G4">
    <cfRule type="expression" priority="526">
      <formula>$D$1&lt;G4</formula>
    </cfRule>
    <cfRule type="expression" dxfId="5678" priority="527">
      <formula>$D$1&gt;G4</formula>
    </cfRule>
  </conditionalFormatting>
  <conditionalFormatting sqref="G4">
    <cfRule type="expression" dxfId="5677" priority="528">
      <formula>$D$1&lt;G4</formula>
    </cfRule>
    <cfRule type="expression" dxfId="5676" priority="529">
      <formula>$D$1&gt;G4</formula>
    </cfRule>
  </conditionalFormatting>
  <conditionalFormatting sqref="G4">
    <cfRule type="expression" dxfId="5675" priority="530">
      <formula>$D$1&lt;G4</formula>
    </cfRule>
    <cfRule type="expression" priority="531">
      <formula>$D$1&gt;G4</formula>
    </cfRule>
  </conditionalFormatting>
  <conditionalFormatting sqref="G4">
    <cfRule type="expression" priority="532">
      <formula>$D$1&lt;G4</formula>
    </cfRule>
    <cfRule type="expression" priority="533">
      <formula>$D$1&gt;G4</formula>
    </cfRule>
  </conditionalFormatting>
  <conditionalFormatting sqref="G5">
    <cfRule type="cellIs" dxfId="5674" priority="534" operator="equal">
      <formula>5</formula>
    </cfRule>
    <cfRule type="cellIs" dxfId="5673" priority="535" operator="equal">
      <formula>4</formula>
    </cfRule>
    <cfRule type="cellIs" priority="536" operator="equal">
      <formula>3</formula>
    </cfRule>
  </conditionalFormatting>
  <conditionalFormatting sqref="G4">
    <cfRule type="expression" priority="537">
      <formula>$D$1&lt;G4</formula>
    </cfRule>
    <cfRule type="expression" priority="538">
      <formula>$D$1&gt;G4</formula>
    </cfRule>
  </conditionalFormatting>
  <conditionalFormatting sqref="G4">
    <cfRule type="expression" priority="539">
      <formula>$D$1&lt;G4</formula>
    </cfRule>
    <cfRule type="expression" priority="540">
      <formula>$D$1&gt;G4</formula>
    </cfRule>
  </conditionalFormatting>
  <conditionalFormatting sqref="G4">
    <cfRule type="expression" priority="541">
      <formula>$D$1&lt;G4</formula>
    </cfRule>
    <cfRule type="expression" dxfId="5672" priority="542">
      <formula>$D$1&gt;G4</formula>
    </cfRule>
  </conditionalFormatting>
  <conditionalFormatting sqref="G4">
    <cfRule type="expression" dxfId="5671" priority="543">
      <formula>$D$1&lt;G4</formula>
    </cfRule>
    <cfRule type="expression" dxfId="5670" priority="544">
      <formula>$D$1&gt;G4</formula>
    </cfRule>
  </conditionalFormatting>
  <conditionalFormatting sqref="G5">
    <cfRule type="cellIs" dxfId="5669" priority="545" operator="equal">
      <formula>5</formula>
    </cfRule>
    <cfRule type="cellIs" dxfId="5668" priority="546" operator="equal">
      <formula>4</formula>
    </cfRule>
    <cfRule type="cellIs" dxfId="5667" priority="547" operator="equal">
      <formula>3</formula>
    </cfRule>
  </conditionalFormatting>
  <conditionalFormatting sqref="G5">
    <cfRule type="cellIs" dxfId="5666" priority="548" operator="equal">
      <formula>5</formula>
    </cfRule>
    <cfRule type="cellIs" dxfId="5665" priority="549" operator="equal">
      <formula>4</formula>
    </cfRule>
    <cfRule type="cellIs" dxfId="5664" priority="550" operator="equal">
      <formula>3</formula>
    </cfRule>
  </conditionalFormatting>
  <conditionalFormatting sqref="G5">
    <cfRule type="cellIs" dxfId="5663" priority="551" operator="equal">
      <formula>5</formula>
    </cfRule>
    <cfRule type="cellIs" dxfId="5662" priority="552" operator="equal">
      <formula>4</formula>
    </cfRule>
    <cfRule type="cellIs" dxfId="5661" priority="553" operator="equal">
      <formula>3</formula>
    </cfRule>
  </conditionalFormatting>
  <conditionalFormatting sqref="G4">
    <cfRule type="expression" dxfId="5660" priority="554">
      <formula>$D$1&lt;G4</formula>
    </cfRule>
    <cfRule type="expression" dxfId="5659" priority="555">
      <formula>$D$1&gt;G4</formula>
    </cfRule>
  </conditionalFormatting>
  <conditionalFormatting sqref="G4">
    <cfRule type="expression" priority="556">
      <formula>$D$1&lt;G4</formula>
    </cfRule>
    <cfRule type="expression" priority="557">
      <formula>$D$1&gt;G4</formula>
    </cfRule>
  </conditionalFormatting>
  <conditionalFormatting sqref="G4">
    <cfRule type="expression" priority="558">
      <formula>$D$1&lt;G4</formula>
    </cfRule>
    <cfRule type="expression" dxfId="5658" priority="559">
      <formula>$D$1&gt;G4</formula>
    </cfRule>
  </conditionalFormatting>
  <conditionalFormatting sqref="G4">
    <cfRule type="expression" dxfId="5657" priority="560">
      <formula>$D$1&lt;G4</formula>
    </cfRule>
    <cfRule type="expression" dxfId="5656" priority="561">
      <formula>$D$1&gt;G4</formula>
    </cfRule>
  </conditionalFormatting>
  <conditionalFormatting sqref="G4">
    <cfRule type="expression" dxfId="5655" priority="562">
      <formula>$D$1&lt;G4</formula>
    </cfRule>
    <cfRule type="expression" dxfId="5654" priority="563">
      <formula>$D$1&gt;G4</formula>
    </cfRule>
  </conditionalFormatting>
  <conditionalFormatting sqref="G4">
    <cfRule type="expression" dxfId="5653" priority="564">
      <formula>$D$1&lt;G4</formula>
    </cfRule>
    <cfRule type="expression" dxfId="5652" priority="565">
      <formula>$D$1&gt;G4</formula>
    </cfRule>
  </conditionalFormatting>
  <conditionalFormatting sqref="G4">
    <cfRule type="expression" dxfId="5651" priority="566">
      <formula>$D$1&lt;G4</formula>
    </cfRule>
    <cfRule type="expression" dxfId="5650" priority="567">
      <formula>$D$1&gt;G4</formula>
    </cfRule>
  </conditionalFormatting>
  <conditionalFormatting sqref="G4">
    <cfRule type="expression" dxfId="5649" priority="568">
      <formula>$D$1&lt;G4</formula>
    </cfRule>
    <cfRule type="expression" dxfId="5648" priority="569">
      <formula>$D$1&gt;G4</formula>
    </cfRule>
  </conditionalFormatting>
  <conditionalFormatting sqref="H4">
    <cfRule type="expression" dxfId="5647" priority="570">
      <formula>$D$1&lt;H4</formula>
    </cfRule>
    <cfRule type="expression" priority="571">
      <formula>$D$1&gt;H4</formula>
    </cfRule>
  </conditionalFormatting>
  <conditionalFormatting sqref="H5">
    <cfRule type="cellIs" priority="572" operator="equal">
      <formula>5</formula>
    </cfRule>
    <cfRule type="cellIs" priority="573" operator="equal">
      <formula>4</formula>
    </cfRule>
    <cfRule type="cellIs" dxfId="5646" priority="574" operator="equal">
      <formula>3</formula>
    </cfRule>
  </conditionalFormatting>
  <conditionalFormatting sqref="H4">
    <cfRule type="expression" dxfId="5645" priority="575">
      <formula>$D$1&lt;H4</formula>
    </cfRule>
    <cfRule type="expression" dxfId="5644" priority="576">
      <formula>$D$1&gt;H4</formula>
    </cfRule>
  </conditionalFormatting>
  <conditionalFormatting sqref="H4">
    <cfRule type="expression" dxfId="5643" priority="577">
      <formula>$D$1&lt;H4</formula>
    </cfRule>
    <cfRule type="expression" priority="578">
      <formula>$D$1&gt;H4</formula>
    </cfRule>
  </conditionalFormatting>
  <conditionalFormatting sqref="H4">
    <cfRule type="expression" priority="579">
      <formula>$D$1&lt;H4</formula>
    </cfRule>
    <cfRule type="expression" priority="580">
      <formula>$D$1&gt;H4</formula>
    </cfRule>
  </conditionalFormatting>
  <conditionalFormatting sqref="H4">
    <cfRule type="expression" dxfId="5642" priority="581">
      <formula>$D$1&lt;H4</formula>
    </cfRule>
    <cfRule type="expression" dxfId="5641" priority="582">
      <formula>$D$1&gt;H4</formula>
    </cfRule>
  </conditionalFormatting>
  <conditionalFormatting sqref="H4">
    <cfRule type="expression" dxfId="5640" priority="583">
      <formula>$D$1&lt;H4</formula>
    </cfRule>
    <cfRule type="expression" dxfId="5639" priority="584">
      <formula>$D$1&gt;H4</formula>
    </cfRule>
  </conditionalFormatting>
  <conditionalFormatting sqref="H4">
    <cfRule type="expression" dxfId="5638" priority="585">
      <formula>$D$1&lt;H4</formula>
    </cfRule>
    <cfRule type="expression" dxfId="5637" priority="586">
      <formula>$D$1&gt;H4</formula>
    </cfRule>
  </conditionalFormatting>
  <conditionalFormatting sqref="H4">
    <cfRule type="expression" dxfId="5636" priority="587">
      <formula>$D$1&lt;H4</formula>
    </cfRule>
    <cfRule type="expression" dxfId="5635" priority="588">
      <formula>$D$1&gt;H4</formula>
    </cfRule>
  </conditionalFormatting>
  <conditionalFormatting sqref="H4">
    <cfRule type="expression" dxfId="5634" priority="589">
      <formula>$D$1&lt;H4</formula>
    </cfRule>
    <cfRule type="expression" dxfId="5633" priority="590">
      <formula>$D$1&gt;H4</formula>
    </cfRule>
  </conditionalFormatting>
  <conditionalFormatting sqref="H4">
    <cfRule type="expression" dxfId="5632" priority="591">
      <formula>$D$1&lt;H4</formula>
    </cfRule>
    <cfRule type="expression" dxfId="5631" priority="592">
      <formula>$D$1&gt;H4</formula>
    </cfRule>
  </conditionalFormatting>
  <conditionalFormatting sqref="H4">
    <cfRule type="expression" dxfId="5630" priority="593">
      <formula>$D$1&lt;H4</formula>
    </cfRule>
    <cfRule type="expression" dxfId="5629" priority="594">
      <formula>$D$1&gt;H4</formula>
    </cfRule>
  </conditionalFormatting>
  <conditionalFormatting sqref="H4">
    <cfRule type="expression" dxfId="5628" priority="595">
      <formula>$D$1&lt;H4</formula>
    </cfRule>
    <cfRule type="expression" dxfId="5627" priority="596">
      <formula>$D$1&gt;H4</formula>
    </cfRule>
  </conditionalFormatting>
  <conditionalFormatting sqref="H5">
    <cfRule type="cellIs" dxfId="5626" priority="597" operator="equal">
      <formula>5</formula>
    </cfRule>
    <cfRule type="cellIs" dxfId="5625" priority="598" operator="equal">
      <formula>4</formula>
    </cfRule>
    <cfRule type="cellIs" dxfId="5624" priority="599" operator="equal">
      <formula>3</formula>
    </cfRule>
  </conditionalFormatting>
  <conditionalFormatting sqref="H4">
    <cfRule type="expression" dxfId="5623" priority="600">
      <formula>$D$1&lt;H4</formula>
    </cfRule>
    <cfRule type="expression" dxfId="5622" priority="601">
      <formula>$D$1&gt;H4</formula>
    </cfRule>
  </conditionalFormatting>
  <conditionalFormatting sqref="H5">
    <cfRule type="cellIs" dxfId="5621" priority="602" operator="equal">
      <formula>5</formula>
    </cfRule>
    <cfRule type="cellIs" dxfId="5620" priority="603" operator="equal">
      <formula>4</formula>
    </cfRule>
    <cfRule type="cellIs" priority="604" operator="equal">
      <formula>3</formula>
    </cfRule>
  </conditionalFormatting>
  <conditionalFormatting sqref="H4">
    <cfRule type="expression" priority="605">
      <formula>$D$1&lt;H4</formula>
    </cfRule>
    <cfRule type="expression" priority="606">
      <formula>$D$1&gt;H4</formula>
    </cfRule>
  </conditionalFormatting>
  <conditionalFormatting sqref="H4">
    <cfRule type="expression" priority="607">
      <formula>$D$1&lt;H4</formula>
    </cfRule>
    <cfRule type="expression" priority="608">
      <formula>$D$1&gt;H4</formula>
    </cfRule>
  </conditionalFormatting>
  <conditionalFormatting sqref="H4">
    <cfRule type="expression" priority="609">
      <formula>$D$1&lt;H4</formula>
    </cfRule>
    <cfRule type="expression" dxfId="5619" priority="610">
      <formula>$D$1&gt;H4</formula>
    </cfRule>
  </conditionalFormatting>
  <conditionalFormatting sqref="H4">
    <cfRule type="expression" dxfId="5618" priority="611">
      <formula>$D$1&lt;H4</formula>
    </cfRule>
    <cfRule type="expression" priority="612">
      <formula>$D$1&gt;H4</formula>
    </cfRule>
  </conditionalFormatting>
  <conditionalFormatting sqref="H4">
    <cfRule type="expression" priority="613">
      <formula>$D$1&lt;H4</formula>
    </cfRule>
    <cfRule type="expression" priority="614">
      <formula>$D$1&gt;H4</formula>
    </cfRule>
  </conditionalFormatting>
  <conditionalFormatting sqref="H4">
    <cfRule type="expression" dxfId="5617" priority="615">
      <formula>$D$1&lt;H4</formula>
    </cfRule>
    <cfRule type="expression" dxfId="5616" priority="616">
      <formula>$D$1&gt;H4</formula>
    </cfRule>
  </conditionalFormatting>
  <conditionalFormatting sqref="H4">
    <cfRule type="expression" dxfId="5615" priority="617">
      <formula>$D$1&lt;H4</formula>
    </cfRule>
    <cfRule type="expression" dxfId="5614" priority="618">
      <formula>$D$1&gt;H4</formula>
    </cfRule>
  </conditionalFormatting>
  <conditionalFormatting sqref="H5">
    <cfRule type="cellIs" priority="619" operator="equal">
      <formula>5</formula>
    </cfRule>
    <cfRule type="cellIs" priority="620" operator="equal">
      <formula>4</formula>
    </cfRule>
    <cfRule type="cellIs" priority="621" operator="equal">
      <formula>3</formula>
    </cfRule>
  </conditionalFormatting>
  <conditionalFormatting sqref="H4">
    <cfRule type="expression" dxfId="5613" priority="622">
      <formula>$D$1&lt;H4</formula>
    </cfRule>
    <cfRule type="expression" dxfId="5612" priority="623">
      <formula>$D$1&gt;H4</formula>
    </cfRule>
  </conditionalFormatting>
  <conditionalFormatting sqref="H4">
    <cfRule type="expression" priority="624">
      <formula>$D$1&lt;H4</formula>
    </cfRule>
    <cfRule type="expression" priority="625">
      <formula>$D$1&gt;H4</formula>
    </cfRule>
  </conditionalFormatting>
  <conditionalFormatting sqref="H5">
    <cfRule type="cellIs" priority="626" operator="equal">
      <formula>5</formula>
    </cfRule>
    <cfRule type="cellIs" dxfId="5611" priority="627" operator="equal">
      <formula>4</formula>
    </cfRule>
    <cfRule type="cellIs" dxfId="5610" priority="628" operator="equal">
      <formula>3</formula>
    </cfRule>
  </conditionalFormatting>
  <conditionalFormatting sqref="H4">
    <cfRule type="expression" dxfId="5609" priority="629">
      <formula>$D$1&lt;H4</formula>
    </cfRule>
    <cfRule type="expression" dxfId="5608" priority="630">
      <formula>$D$1&gt;H4</formula>
    </cfRule>
  </conditionalFormatting>
  <conditionalFormatting sqref="H4">
    <cfRule type="expression" dxfId="5607" priority="631">
      <formula>$D$1&lt;H4</formula>
    </cfRule>
    <cfRule type="expression" dxfId="5606" priority="632">
      <formula>$D$1&gt;H4</formula>
    </cfRule>
  </conditionalFormatting>
  <conditionalFormatting sqref="H5">
    <cfRule type="cellIs" priority="633" operator="equal">
      <formula>5</formula>
    </cfRule>
    <cfRule type="cellIs" priority="634" operator="equal">
      <formula>4</formula>
    </cfRule>
    <cfRule type="cellIs" priority="635" operator="equal">
      <formula>3</formula>
    </cfRule>
  </conditionalFormatting>
  <conditionalFormatting sqref="H5">
    <cfRule type="cellIs" dxfId="5605" priority="636" operator="equal">
      <formula>5</formula>
    </cfRule>
    <cfRule type="cellIs" dxfId="5604" priority="637" operator="equal">
      <formula>4</formula>
    </cfRule>
    <cfRule type="cellIs" dxfId="5603" priority="638" operator="equal">
      <formula>3</formula>
    </cfRule>
  </conditionalFormatting>
  <conditionalFormatting sqref="H4">
    <cfRule type="expression" dxfId="5602" priority="639">
      <formula>$D$1&lt;H4</formula>
    </cfRule>
    <cfRule type="expression" dxfId="5601" priority="640">
      <formula>$D$1&gt;H4</formula>
    </cfRule>
  </conditionalFormatting>
  <conditionalFormatting sqref="H4">
    <cfRule type="expression" dxfId="5600" priority="641">
      <formula>$D$1&lt;H4</formula>
    </cfRule>
    <cfRule type="expression" dxfId="5599" priority="642">
      <formula>$D$1&gt;H4</formula>
    </cfRule>
  </conditionalFormatting>
  <conditionalFormatting sqref="H4">
    <cfRule type="expression" dxfId="5598" priority="643">
      <formula>$D$1&lt;H4</formula>
    </cfRule>
    <cfRule type="expression" priority="644">
      <formula>$D$1&gt;H4</formula>
    </cfRule>
  </conditionalFormatting>
  <conditionalFormatting sqref="I4">
    <cfRule type="expression" priority="645">
      <formula>$D$1&lt;I4</formula>
    </cfRule>
    <cfRule type="expression" priority="646">
      <formula>$D$1&gt;I4</formula>
    </cfRule>
  </conditionalFormatting>
  <conditionalFormatting sqref="I4">
    <cfRule type="expression" dxfId="5597" priority="647">
      <formula>$D$1&lt;I4</formula>
    </cfRule>
    <cfRule type="expression" dxfId="5596" priority="648">
      <formula>$D$1&gt;I4</formula>
    </cfRule>
  </conditionalFormatting>
  <conditionalFormatting sqref="I5">
    <cfRule type="cellIs" dxfId="5595" priority="649" operator="equal">
      <formula>5</formula>
    </cfRule>
    <cfRule type="cellIs" dxfId="5594" priority="650" operator="equal">
      <formula>4</formula>
    </cfRule>
    <cfRule type="cellIs" priority="651" operator="equal">
      <formula>3</formula>
    </cfRule>
  </conditionalFormatting>
  <conditionalFormatting sqref="I5">
    <cfRule type="cellIs" priority="652" operator="equal">
      <formula>5</formula>
    </cfRule>
    <cfRule type="cellIs" priority="653" operator="equal">
      <formula>4</formula>
    </cfRule>
    <cfRule type="cellIs" dxfId="5593" priority="654" operator="equal">
      <formula>3</formula>
    </cfRule>
  </conditionalFormatting>
  <conditionalFormatting sqref="I4">
    <cfRule type="expression" dxfId="5592" priority="655">
      <formula>$D$1&lt;I4</formula>
    </cfRule>
    <cfRule type="expression" dxfId="5591" priority="656">
      <formula>$D$1&gt;I4</formula>
    </cfRule>
  </conditionalFormatting>
  <conditionalFormatting sqref="I4">
    <cfRule type="expression" dxfId="5590" priority="657">
      <formula>$D$1&lt;I4</formula>
    </cfRule>
    <cfRule type="expression" priority="658">
      <formula>$D$1&gt;I4</formula>
    </cfRule>
  </conditionalFormatting>
  <conditionalFormatting sqref="I4">
    <cfRule type="expression" priority="659">
      <formula>$D$1&lt;I4</formula>
    </cfRule>
    <cfRule type="expression" priority="660">
      <formula>$D$1&gt;I4</formula>
    </cfRule>
  </conditionalFormatting>
  <conditionalFormatting sqref="I4">
    <cfRule type="expression" dxfId="5589" priority="661">
      <formula>$D$1&lt;I4</formula>
    </cfRule>
    <cfRule type="expression" dxfId="5588" priority="662">
      <formula>$D$1&gt;I4</formula>
    </cfRule>
  </conditionalFormatting>
  <conditionalFormatting sqref="I4">
    <cfRule type="expression" dxfId="5587" priority="663">
      <formula>$D$1&lt;I4</formula>
    </cfRule>
    <cfRule type="expression" dxfId="5586" priority="664">
      <formula>$D$1&gt;I4</formula>
    </cfRule>
  </conditionalFormatting>
  <conditionalFormatting sqref="I4">
    <cfRule type="expression" priority="665">
      <formula>$D$1&lt;I4</formula>
    </cfRule>
    <cfRule type="expression" priority="666">
      <formula>$D$1&gt;I4</formula>
    </cfRule>
  </conditionalFormatting>
  <conditionalFormatting sqref="I4">
    <cfRule type="expression" priority="667">
      <formula>$D$1&lt;I4</formula>
    </cfRule>
    <cfRule type="expression" priority="668">
      <formula>$D$1&gt;I4</formula>
    </cfRule>
  </conditionalFormatting>
  <conditionalFormatting sqref="I4">
    <cfRule type="expression" priority="669">
      <formula>$D$1&lt;I4</formula>
    </cfRule>
    <cfRule type="expression" priority="670">
      <formula>$D$1&gt;I4</formula>
    </cfRule>
  </conditionalFormatting>
  <conditionalFormatting sqref="I4">
    <cfRule type="expression" dxfId="5585" priority="671">
      <formula>$D$1&lt;I4</formula>
    </cfRule>
    <cfRule type="expression" dxfId="5584" priority="672">
      <formula>$D$1&gt;I4</formula>
    </cfRule>
  </conditionalFormatting>
  <conditionalFormatting sqref="I5">
    <cfRule type="cellIs" dxfId="5583" priority="673" operator="equal">
      <formula>5</formula>
    </cfRule>
    <cfRule type="cellIs" dxfId="5582" priority="674" operator="equal">
      <formula>4</formula>
    </cfRule>
    <cfRule type="cellIs" priority="675" operator="equal">
      <formula>3</formula>
    </cfRule>
  </conditionalFormatting>
  <conditionalFormatting sqref="I4">
    <cfRule type="expression" priority="676">
      <formula>$D$1&lt;I4</formula>
    </cfRule>
    <cfRule type="expression" priority="677">
      <formula>$D$1&gt;I4</formula>
    </cfRule>
  </conditionalFormatting>
  <conditionalFormatting sqref="I4">
    <cfRule type="expression" dxfId="5581" priority="678">
      <formula>$D$1&lt;I4</formula>
    </cfRule>
    <cfRule type="expression" dxfId="5580" priority="679">
      <formula>$D$1&gt;I4</formula>
    </cfRule>
  </conditionalFormatting>
  <conditionalFormatting sqref="I4">
    <cfRule type="expression" dxfId="5579" priority="680">
      <formula>$D$1&lt;I4</formula>
    </cfRule>
    <cfRule type="expression" dxfId="5578" priority="681">
      <formula>$D$1&gt;I4</formula>
    </cfRule>
  </conditionalFormatting>
  <conditionalFormatting sqref="I4">
    <cfRule type="expression" dxfId="5577" priority="682">
      <formula>$D$1&lt;I4</formula>
    </cfRule>
    <cfRule type="expression" dxfId="5576" priority="683">
      <formula>$D$1&gt;I4</formula>
    </cfRule>
  </conditionalFormatting>
  <conditionalFormatting sqref="I4">
    <cfRule type="expression" dxfId="5575" priority="684">
      <formula>$D$1&lt;I4</formula>
    </cfRule>
    <cfRule type="expression" dxfId="5574" priority="685">
      <formula>$D$1&gt;I4</formula>
    </cfRule>
  </conditionalFormatting>
  <conditionalFormatting sqref="I5">
    <cfRule type="cellIs" priority="686" operator="equal">
      <formula>5</formula>
    </cfRule>
    <cfRule type="cellIs" priority="687" operator="equal">
      <formula>4</formula>
    </cfRule>
    <cfRule type="cellIs" priority="688" operator="equal">
      <formula>3</formula>
    </cfRule>
  </conditionalFormatting>
  <conditionalFormatting sqref="I4">
    <cfRule type="expression" dxfId="5573" priority="689">
      <formula>$D$1&lt;I4</formula>
    </cfRule>
    <cfRule type="expression" dxfId="5572" priority="690">
      <formula>$D$1&gt;I4</formula>
    </cfRule>
  </conditionalFormatting>
  <conditionalFormatting sqref="I5">
    <cfRule type="cellIs" dxfId="5571" priority="691" operator="equal">
      <formula>5</formula>
    </cfRule>
    <cfRule type="cellIs" dxfId="5570" priority="692" operator="equal">
      <formula>4</formula>
    </cfRule>
    <cfRule type="cellIs" priority="693" operator="equal">
      <formula>3</formula>
    </cfRule>
  </conditionalFormatting>
  <conditionalFormatting sqref="I4">
    <cfRule type="expression" priority="694">
      <formula>$D$1&lt;I4</formula>
    </cfRule>
    <cfRule type="expression" priority="695">
      <formula>$D$1&gt;I4</formula>
    </cfRule>
  </conditionalFormatting>
  <conditionalFormatting sqref="I5">
    <cfRule type="cellIs" dxfId="5569" priority="696" operator="equal">
      <formula>5</formula>
    </cfRule>
    <cfRule type="cellIs" dxfId="5568" priority="697" operator="equal">
      <formula>4</formula>
    </cfRule>
    <cfRule type="cellIs" dxfId="5567" priority="698" operator="equal">
      <formula>3</formula>
    </cfRule>
  </conditionalFormatting>
  <conditionalFormatting sqref="I4">
    <cfRule type="expression" dxfId="5566" priority="699">
      <formula>$D$1&lt;I4</formula>
    </cfRule>
    <cfRule type="expression" dxfId="5565" priority="700">
      <formula>$D$1&gt;I4</formula>
    </cfRule>
  </conditionalFormatting>
  <conditionalFormatting sqref="I5">
    <cfRule type="cellIs" dxfId="5564" priority="701" operator="equal">
      <formula>5</formula>
    </cfRule>
    <cfRule type="cellIs" dxfId="5563" priority="702" operator="equal">
      <formula>4</formula>
    </cfRule>
    <cfRule type="cellIs" dxfId="5562" priority="703" operator="equal">
      <formula>3</formula>
    </cfRule>
  </conditionalFormatting>
  <conditionalFormatting sqref="I4">
    <cfRule type="expression" dxfId="5561" priority="704">
      <formula>$D$1&lt;I4</formula>
    </cfRule>
    <cfRule type="expression" priority="705">
      <formula>$D$1&gt;I4</formula>
    </cfRule>
  </conditionalFormatting>
  <conditionalFormatting sqref="I4">
    <cfRule type="expression" priority="706">
      <formula>$D$1&lt;I4</formula>
    </cfRule>
    <cfRule type="expression" priority="707">
      <formula>$D$1&gt;I4</formula>
    </cfRule>
  </conditionalFormatting>
  <conditionalFormatting sqref="I4">
    <cfRule type="expression" dxfId="5560" priority="708">
      <formula>$D$1&lt;I4</formula>
    </cfRule>
    <cfRule type="expression" dxfId="5559" priority="709">
      <formula>$D$1&gt;I4</formula>
    </cfRule>
  </conditionalFormatting>
  <conditionalFormatting sqref="I4">
    <cfRule type="expression" priority="710">
      <formula>$D$1&lt;I4</formula>
    </cfRule>
    <cfRule type="expression" priority="711">
      <formula>$D$1&gt;I4</formula>
    </cfRule>
  </conditionalFormatting>
  <conditionalFormatting sqref="I4">
    <cfRule type="expression" priority="712">
      <formula>$D$1&lt;I4</formula>
    </cfRule>
    <cfRule type="expression" dxfId="5558" priority="713">
      <formula>$D$1&gt;I4</formula>
    </cfRule>
  </conditionalFormatting>
  <conditionalFormatting sqref="I4">
    <cfRule type="expression" dxfId="5557" priority="714">
      <formula>$D$1&lt;I4</formula>
    </cfRule>
    <cfRule type="expression" priority="715">
      <formula>$D$1&gt;I4</formula>
    </cfRule>
  </conditionalFormatting>
  <conditionalFormatting sqref="I4">
    <cfRule type="expression" priority="716">
      <formula>$D$1&lt;I4</formula>
    </cfRule>
    <cfRule type="expression" priority="717">
      <formula>$D$1&gt;I4</formula>
    </cfRule>
  </conditionalFormatting>
  <conditionalFormatting sqref="I4">
    <cfRule type="expression" dxfId="5556" priority="718">
      <formula>$D$1&lt;I4</formula>
    </cfRule>
    <cfRule type="expression" dxfId="5555" priority="719">
      <formula>$D$1&gt;I4</formula>
    </cfRule>
  </conditionalFormatting>
  <conditionalFormatting sqref="I4">
    <cfRule type="expression" dxfId="5554" priority="720">
      <formula>$D$1&lt;I4</formula>
    </cfRule>
    <cfRule type="expression" dxfId="5553" priority="721">
      <formula>$D$1&gt;I4</formula>
    </cfRule>
  </conditionalFormatting>
  <conditionalFormatting sqref="I4">
    <cfRule type="expression" dxfId="5552" priority="722">
      <formula>$D$1&lt;I4</formula>
    </cfRule>
    <cfRule type="expression" dxfId="5551" priority="723">
      <formula>$D$1&gt;I4</formula>
    </cfRule>
  </conditionalFormatting>
  <conditionalFormatting sqref="I4">
    <cfRule type="expression" dxfId="5550" priority="724">
      <formula>$D$1&lt;I4</formula>
    </cfRule>
    <cfRule type="expression" dxfId="5549" priority="725">
      <formula>$D$1&gt;I4</formula>
    </cfRule>
  </conditionalFormatting>
  <conditionalFormatting sqref="I4">
    <cfRule type="expression" priority="726">
      <formula>$D$1&lt;I4</formula>
    </cfRule>
    <cfRule type="expression" priority="727">
      <formula>$D$1&gt;I4</formula>
    </cfRule>
  </conditionalFormatting>
  <conditionalFormatting sqref="I4">
    <cfRule type="expression" priority="728">
      <formula>$D$1&lt;I4</formula>
    </cfRule>
    <cfRule type="expression" dxfId="5548" priority="729">
      <formula>$D$1&gt;I4</formula>
    </cfRule>
  </conditionalFormatting>
  <conditionalFormatting sqref="I4">
    <cfRule type="expression" dxfId="5547" priority="730">
      <formula>$D$1&lt;I4</formula>
    </cfRule>
    <cfRule type="expression" dxfId="5546" priority="731">
      <formula>$D$1&gt;I4</formula>
    </cfRule>
  </conditionalFormatting>
  <conditionalFormatting sqref="I5">
    <cfRule type="expression" dxfId="5545" priority="732">
      <formula>$D$1&lt;I5</formula>
    </cfRule>
    <cfRule type="expression" dxfId="5544" priority="733">
      <formula>$D$1&gt;I5</formula>
    </cfRule>
  </conditionalFormatting>
  <conditionalFormatting sqref="I5">
    <cfRule type="expression" dxfId="5543" priority="734">
      <formula>$D$1&lt;I5</formula>
    </cfRule>
    <cfRule type="expression" priority="735">
      <formula>$D$1&gt;I5</formula>
    </cfRule>
  </conditionalFormatting>
  <conditionalFormatting sqref="I5">
    <cfRule type="expression" priority="736">
      <formula>$D$1&lt;I5</formula>
    </cfRule>
    <cfRule type="expression" priority="737">
      <formula>$D$1&gt;I5</formula>
    </cfRule>
  </conditionalFormatting>
  <conditionalFormatting sqref="I4">
    <cfRule type="expression" dxfId="5542" priority="738">
      <formula>$D$1&lt;I4</formula>
    </cfRule>
    <cfRule type="expression" dxfId="5541" priority="739">
      <formula>$D$1&gt;I4</formula>
    </cfRule>
  </conditionalFormatting>
  <conditionalFormatting sqref="I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I5">
    <cfRule type="cellIs" priority="743" operator="equal">
      <formula>5</formula>
    </cfRule>
    <cfRule type="cellIs" priority="744" operator="equal">
      <formula>4</formula>
    </cfRule>
    <cfRule type="cellIs" priority="745" operator="equal">
      <formula>3</formula>
    </cfRule>
  </conditionalFormatting>
  <conditionalFormatting sqref="I4">
    <cfRule type="expression" dxfId="5540" priority="746">
      <formula>$D$1&lt;I4</formula>
    </cfRule>
    <cfRule type="expression" dxfId="5539" priority="747">
      <formula>$D$1&gt;I4</formula>
    </cfRule>
  </conditionalFormatting>
  <conditionalFormatting sqref="I5">
    <cfRule type="cellIs" dxfId="5538" priority="748" operator="equal">
      <formula>5</formula>
    </cfRule>
    <cfRule type="cellIs" dxfId="5537" priority="749" operator="equal">
      <formula>4</formula>
    </cfRule>
    <cfRule type="cellIs" dxfId="5536" priority="750" operator="equal">
      <formula>3</formula>
    </cfRule>
  </conditionalFormatting>
  <conditionalFormatting sqref="I4">
    <cfRule type="expression" dxfId="5535" priority="751">
      <formula>$D$1&lt;I4</formula>
    </cfRule>
    <cfRule type="expression" dxfId="5534" priority="752">
      <formula>$D$1&gt;I4</formula>
    </cfRule>
  </conditionalFormatting>
  <conditionalFormatting sqref="N4">
    <cfRule type="expression" dxfId="5533" priority="753">
      <formula>$D$1&lt;N4</formula>
    </cfRule>
    <cfRule type="expression" dxfId="5532" priority="754">
      <formula>$D$1&gt;N4</formula>
    </cfRule>
  </conditionalFormatting>
  <conditionalFormatting sqref="N4">
    <cfRule type="expression" dxfId="5531" priority="755">
      <formula>$D$1&lt;N4</formula>
    </cfRule>
    <cfRule type="expression" dxfId="5530" priority="756">
      <formula>$D$1&gt;N4</formula>
    </cfRule>
  </conditionalFormatting>
  <conditionalFormatting sqref="N4">
    <cfRule type="expression" dxfId="5529" priority="757">
      <formula>$D$1&lt;N4</formula>
    </cfRule>
    <cfRule type="expression" dxfId="5528" priority="758">
      <formula>$D$1&gt;N4</formula>
    </cfRule>
  </conditionalFormatting>
  <conditionalFormatting sqref="N4">
    <cfRule type="expression" dxfId="5527" priority="759">
      <formula>$D$1&lt;N4</formula>
    </cfRule>
    <cfRule type="expression" dxfId="5526" priority="760">
      <formula>$D$1&gt;N4</formula>
    </cfRule>
  </conditionalFormatting>
  <conditionalFormatting sqref="N4">
    <cfRule type="expression" dxfId="5525" priority="761">
      <formula>$D$1&lt;N4</formula>
    </cfRule>
    <cfRule type="expression" dxfId="5524" priority="762">
      <formula>$D$1&gt;N4</formula>
    </cfRule>
  </conditionalFormatting>
  <conditionalFormatting sqref="N4">
    <cfRule type="expression" dxfId="5523" priority="763">
      <formula>$D$1&lt;N4</formula>
    </cfRule>
    <cfRule type="expression" dxfId="5522" priority="764">
      <formula>$D$1&gt;N4</formula>
    </cfRule>
  </conditionalFormatting>
  <conditionalFormatting sqref="N4">
    <cfRule type="expression" dxfId="5521" priority="765">
      <formula>$D$1&lt;N4</formula>
    </cfRule>
    <cfRule type="expression" dxfId="5520" priority="766">
      <formula>$D$1&gt;N4</formula>
    </cfRule>
  </conditionalFormatting>
  <conditionalFormatting sqref="N4">
    <cfRule type="expression" dxfId="5519" priority="767">
      <formula>$D$1&lt;N4</formula>
    </cfRule>
    <cfRule type="expression" dxfId="5518" priority="768">
      <formula>$D$1&gt;N4</formula>
    </cfRule>
  </conditionalFormatting>
  <conditionalFormatting sqref="N4">
    <cfRule type="expression" dxfId="5517" priority="769">
      <formula>$D$1&lt;N4</formula>
    </cfRule>
    <cfRule type="expression" dxfId="5516" priority="770">
      <formula>$D$1&gt;N4</formula>
    </cfRule>
  </conditionalFormatting>
  <conditionalFormatting sqref="N4">
    <cfRule type="expression" dxfId="5515" priority="771">
      <formula>$D$1&lt;N4</formula>
    </cfRule>
    <cfRule type="expression" dxfId="5514" priority="772">
      <formula>$D$1&gt;N4</formula>
    </cfRule>
  </conditionalFormatting>
  <conditionalFormatting sqref="N4">
    <cfRule type="expression" dxfId="5513" priority="773">
      <formula>$D$1&lt;N4</formula>
    </cfRule>
    <cfRule type="expression" dxfId="5512" priority="774">
      <formula>$D$1&gt;N4</formula>
    </cfRule>
  </conditionalFormatting>
  <conditionalFormatting sqref="N4">
    <cfRule type="expression" dxfId="5511" priority="775">
      <formula>$D$1&lt;N4</formula>
    </cfRule>
    <cfRule type="expression" dxfId="5510" priority="776">
      <formula>$D$1&gt;N4</formula>
    </cfRule>
  </conditionalFormatting>
  <conditionalFormatting sqref="N4">
    <cfRule type="expression" dxfId="5509" priority="777">
      <formula>$D$1&lt;N4</formula>
    </cfRule>
    <cfRule type="expression" dxfId="5508" priority="778">
      <formula>$D$1&gt;N4</formula>
    </cfRule>
  </conditionalFormatting>
  <conditionalFormatting sqref="N4">
    <cfRule type="expression" priority="779">
      <formula>$D$1&lt;N4</formula>
    </cfRule>
    <cfRule type="expression" priority="780">
      <formula>$D$1&gt;N4</formula>
    </cfRule>
  </conditionalFormatting>
  <conditionalFormatting sqref="N4">
    <cfRule type="expression" priority="781">
      <formula>$D$1&lt;N4</formula>
    </cfRule>
    <cfRule type="expression" dxfId="5507" priority="782">
      <formula>$D$1&gt;N4</formula>
    </cfRule>
  </conditionalFormatting>
  <conditionalFormatting sqref="N4">
    <cfRule type="expression" dxfId="5506" priority="783">
      <formula>$D$1&lt;N4</formula>
    </cfRule>
    <cfRule type="expression" dxfId="5505" priority="784">
      <formula>$D$1&gt;N4</formula>
    </cfRule>
  </conditionalFormatting>
  <conditionalFormatting sqref="N4">
    <cfRule type="expression" dxfId="5504" priority="785">
      <formula>$D$1&lt;N4</formula>
    </cfRule>
    <cfRule type="expression" dxfId="5503" priority="786">
      <formula>$D$1&gt;N4</formula>
    </cfRule>
  </conditionalFormatting>
  <conditionalFormatting sqref="N4">
    <cfRule type="expression" dxfId="5502" priority="787">
      <formula>$D$1&lt;N4</formula>
    </cfRule>
    <cfRule type="expression" dxfId="5501" priority="788">
      <formula>$D$1&gt;N4</formula>
    </cfRule>
  </conditionalFormatting>
  <conditionalFormatting sqref="N4">
    <cfRule type="expression" dxfId="5500" priority="789">
      <formula>$D$1&lt;N4</formula>
    </cfRule>
    <cfRule type="expression" dxfId="5499" priority="790">
      <formula>$D$1&gt;N4</formula>
    </cfRule>
  </conditionalFormatting>
  <conditionalFormatting sqref="N4">
    <cfRule type="expression" dxfId="5498" priority="791">
      <formula>$D$1&lt;N4</formula>
    </cfRule>
    <cfRule type="expression" dxfId="5497" priority="792">
      <formula>$D$1&gt;N4</formula>
    </cfRule>
  </conditionalFormatting>
  <conditionalFormatting sqref="N4">
    <cfRule type="expression" dxfId="5496" priority="793">
      <formula>$D$1&lt;N4</formula>
    </cfRule>
    <cfRule type="expression" dxfId="5495" priority="794">
      <formula>$D$1&gt;N4</formula>
    </cfRule>
  </conditionalFormatting>
  <conditionalFormatting sqref="N4">
    <cfRule type="expression" dxfId="5494" priority="795">
      <formula>$D$1&lt;N4</formula>
    </cfRule>
    <cfRule type="expression" dxfId="5493" priority="796">
      <formula>$D$1&gt;N4</formula>
    </cfRule>
  </conditionalFormatting>
  <conditionalFormatting sqref="N4">
    <cfRule type="expression" dxfId="5492" priority="797">
      <formula>$D$1&lt;N4</formula>
    </cfRule>
    <cfRule type="expression" dxfId="5491" priority="798">
      <formula>$D$1&gt;N4</formula>
    </cfRule>
  </conditionalFormatting>
  <conditionalFormatting sqref="N4">
    <cfRule type="expression" dxfId="5490" priority="799">
      <formula>$D$1&lt;N4</formula>
    </cfRule>
    <cfRule type="expression" dxfId="5489" priority="800">
      <formula>$D$1&gt;N4</formula>
    </cfRule>
  </conditionalFormatting>
  <conditionalFormatting sqref="N4">
    <cfRule type="expression" dxfId="5488" priority="801">
      <formula>$D$1&lt;N4</formula>
    </cfRule>
    <cfRule type="expression" priority="802">
      <formula>$D$1&gt;N4</formula>
    </cfRule>
  </conditionalFormatting>
  <conditionalFormatting sqref="N4">
    <cfRule type="expression" priority="803">
      <formula>$D$1&lt;N4</formula>
    </cfRule>
    <cfRule type="expression" priority="804">
      <formula>$D$1&gt;N4</formula>
    </cfRule>
  </conditionalFormatting>
  <conditionalFormatting sqref="N5">
    <cfRule type="cellIs" dxfId="5487" priority="805" operator="equal">
      <formula>5</formula>
    </cfRule>
    <cfRule type="cellIs" dxfId="5486" priority="806" operator="equal">
      <formula>4</formula>
    </cfRule>
    <cfRule type="cellIs" dxfId="5485" priority="807" operator="equal">
      <formula>3</formula>
    </cfRule>
  </conditionalFormatting>
  <conditionalFormatting sqref="N5">
    <cfRule type="cellIs" dxfId="5484" priority="808" operator="equal">
      <formula>5</formula>
    </cfRule>
    <cfRule type="cellIs" dxfId="5483" priority="809" operator="equal">
      <formula>4</formula>
    </cfRule>
    <cfRule type="cellIs" dxfId="5482" priority="810" operator="equal">
      <formula>3</formula>
    </cfRule>
  </conditionalFormatting>
  <conditionalFormatting sqref="N5">
    <cfRule type="cellIs" dxfId="5481" priority="811" operator="equal">
      <formula>5</formula>
    </cfRule>
    <cfRule type="cellIs" dxfId="5480" priority="812" operator="equal">
      <formula>4</formula>
    </cfRule>
    <cfRule type="cellIs" dxfId="5479" priority="813" operator="equal">
      <formula>3</formula>
    </cfRule>
  </conditionalFormatting>
  <conditionalFormatting sqref="N5">
    <cfRule type="cellIs" dxfId="5478" priority="814" operator="equal">
      <formula>5</formula>
    </cfRule>
    <cfRule type="cellIs" dxfId="5477" priority="815" operator="equal">
      <formula>4</formula>
    </cfRule>
    <cfRule type="cellIs" dxfId="5476" priority="816" operator="equal">
      <formula>3</formula>
    </cfRule>
  </conditionalFormatting>
  <conditionalFormatting sqref="N5">
    <cfRule type="cellIs" priority="817" operator="equal">
      <formula>5</formula>
    </cfRule>
    <cfRule type="cellIs" priority="818" operator="equal">
      <formula>4</formula>
    </cfRule>
    <cfRule type="cellIs" priority="819" operator="equal">
      <formula>3</formula>
    </cfRule>
  </conditionalFormatting>
  <conditionalFormatting sqref="N5">
    <cfRule type="cellIs" dxfId="5475" priority="820" operator="equal">
      <formula>5</formula>
    </cfRule>
    <cfRule type="cellIs" dxfId="5474" priority="821" operator="equal">
      <formula>4</formula>
    </cfRule>
    <cfRule type="cellIs" dxfId="5473" priority="822" operator="equal">
      <formula>3</formula>
    </cfRule>
  </conditionalFormatting>
  <conditionalFormatting sqref="N5">
    <cfRule type="cellIs" dxfId="5472" priority="823" operator="equal">
      <formula>5</formula>
    </cfRule>
    <cfRule type="cellIs" priority="824" operator="equal">
      <formula>4</formula>
    </cfRule>
    <cfRule type="cellIs" priority="825" operator="equal">
      <formula>3</formula>
    </cfRule>
  </conditionalFormatting>
  <conditionalFormatting sqref="K4">
    <cfRule type="expression" priority="826">
      <formula>$D$1&lt;K4</formula>
    </cfRule>
    <cfRule type="expression" dxfId="5471" priority="827">
      <formula>$D$1&gt;K4</formula>
    </cfRule>
  </conditionalFormatting>
  <conditionalFormatting sqref="K4">
    <cfRule type="expression" dxfId="5470" priority="828">
      <formula>$D$1&lt;K4</formula>
    </cfRule>
    <cfRule type="expression" dxfId="5469" priority="829">
      <formula>$D$1&gt;K4</formula>
    </cfRule>
  </conditionalFormatting>
  <conditionalFormatting sqref="K4">
    <cfRule type="expression" dxfId="5468" priority="830">
      <formula>$D$1&lt;K4</formula>
    </cfRule>
    <cfRule type="expression" dxfId="5467" priority="831">
      <formula>$D$1&gt;K4</formula>
    </cfRule>
  </conditionalFormatting>
  <conditionalFormatting sqref="K5">
    <cfRule type="cellIs" dxfId="5466" priority="832" operator="equal">
      <formula>5</formula>
    </cfRule>
    <cfRule type="cellIs" dxfId="5465" priority="833" operator="equal">
      <formula>4</formula>
    </cfRule>
    <cfRule type="cellIs" dxfId="5464" priority="834" operator="equal">
      <formula>3</formula>
    </cfRule>
  </conditionalFormatting>
  <conditionalFormatting sqref="O4">
    <cfRule type="expression" dxfId="5463" priority="835">
      <formula>$D$1&lt;O4</formula>
    </cfRule>
    <cfRule type="expression" priority="836">
      <formula>$D$1&gt;O4</formula>
    </cfRule>
  </conditionalFormatting>
  <conditionalFormatting sqref="O4">
    <cfRule type="expression" priority="837">
      <formula>$D$1&lt;O4</formula>
    </cfRule>
    <cfRule type="expression" priority="838">
      <formula>$D$1&gt;O4</formula>
    </cfRule>
  </conditionalFormatting>
  <conditionalFormatting sqref="O5">
    <cfRule type="expression" dxfId="5462" priority="839">
      <formula>$D$1&lt;O5</formula>
    </cfRule>
    <cfRule type="expression" dxfId="5461" priority="840">
      <formula>$D$1&gt;O5</formula>
    </cfRule>
  </conditionalFormatting>
  <conditionalFormatting sqref="O5">
    <cfRule type="expression" dxfId="5460" priority="841">
      <formula>$D$1&lt;O5</formula>
    </cfRule>
    <cfRule type="expression" dxfId="5459" priority="842">
      <formula>$D$1&gt;O5</formula>
    </cfRule>
  </conditionalFormatting>
  <conditionalFormatting sqref="O5">
    <cfRule type="expression" dxfId="5458" priority="843">
      <formula>$D$1&lt;O5</formula>
    </cfRule>
    <cfRule type="expression" dxfId="5457" priority="844">
      <formula>$D$1&gt;O5</formula>
    </cfRule>
  </conditionalFormatting>
  <conditionalFormatting sqref="O5">
    <cfRule type="expression" dxfId="5456" priority="845">
      <formula>$D$1&lt;O5</formula>
    </cfRule>
    <cfRule type="expression" dxfId="5455" priority="846">
      <formula>$D$1&gt;O5</formula>
    </cfRule>
  </conditionalFormatting>
  <conditionalFormatting sqref="O5">
    <cfRule type="expression" priority="847">
      <formula>$D$1&lt;O5</formula>
    </cfRule>
    <cfRule type="expression" priority="848">
      <formula>$D$1&gt;O5</formula>
    </cfRule>
  </conditionalFormatting>
  <conditionalFormatting sqref="O5">
    <cfRule type="expression" priority="849">
      <formula>$D$1&lt;O5</formula>
    </cfRule>
    <cfRule type="expression" dxfId="5454" priority="850">
      <formula>$D$1&gt;O5</formula>
    </cfRule>
  </conditionalFormatting>
  <conditionalFormatting sqref="O5">
    <cfRule type="expression" dxfId="5453" priority="851">
      <formula>$D$1&lt;O5</formula>
    </cfRule>
    <cfRule type="expression" dxfId="5452" priority="852">
      <formula>$D$1&gt;O5</formula>
    </cfRule>
  </conditionalFormatting>
  <conditionalFormatting sqref="O5">
    <cfRule type="expression" dxfId="5451" priority="853">
      <formula>$D$1&lt;O5</formula>
    </cfRule>
    <cfRule type="expression" priority="854">
      <formula>$D$1&gt;O5</formula>
    </cfRule>
  </conditionalFormatting>
  <conditionalFormatting sqref="O5">
    <cfRule type="expression" priority="855">
      <formula>$D$1&lt;O5</formula>
    </cfRule>
    <cfRule type="expression" priority="856">
      <formula>$D$1&gt;O5</formula>
    </cfRule>
  </conditionalFormatting>
  <conditionalFormatting sqref="O5">
    <cfRule type="expression" priority="857">
      <formula>$D$1&lt;O5</formula>
    </cfRule>
    <cfRule type="expression" priority="858">
      <formula>$D$1&gt;O5</formula>
    </cfRule>
  </conditionalFormatting>
  <conditionalFormatting sqref="O5">
    <cfRule type="expression" priority="859">
      <formula>$D$1&lt;O5</formula>
    </cfRule>
    <cfRule type="expression" priority="860">
      <formula>$D$1&gt;O5</formula>
    </cfRule>
  </conditionalFormatting>
  <conditionalFormatting sqref="O5">
    <cfRule type="expression" priority="861">
      <formula>$D$1&lt;O5</formula>
    </cfRule>
    <cfRule type="expression" priority="862">
      <formula>$D$1&gt;O5</formula>
    </cfRule>
  </conditionalFormatting>
  <conditionalFormatting sqref="O5">
    <cfRule type="expression" priority="863">
      <formula>$D$1&lt;O5</formula>
    </cfRule>
    <cfRule type="expression" priority="864">
      <formula>$D$1&gt;O5</formula>
    </cfRule>
  </conditionalFormatting>
  <conditionalFormatting sqref="O5">
    <cfRule type="expression" priority="865">
      <formula>$D$1&lt;O5</formula>
    </cfRule>
    <cfRule type="expression" priority="866">
      <formula>$D$1&gt;O5</formula>
    </cfRule>
  </conditionalFormatting>
  <conditionalFormatting sqref="O5">
    <cfRule type="expression" priority="867">
      <formula>$D$1&lt;O5</formula>
    </cfRule>
    <cfRule type="expression" priority="868">
      <formula>$D$1&gt;O5</formula>
    </cfRule>
  </conditionalFormatting>
  <conditionalFormatting sqref="O5">
    <cfRule type="expression" priority="869">
      <formula>$D$1&lt;O5</formula>
    </cfRule>
    <cfRule type="expression" priority="870">
      <formula>$D$1&gt;O5</formula>
    </cfRule>
  </conditionalFormatting>
  <conditionalFormatting sqref="O5">
    <cfRule type="expression" priority="871">
      <formula>$D$1&lt;O5</formula>
    </cfRule>
    <cfRule type="expression" priority="872">
      <formula>$D$1&gt;O5</formula>
    </cfRule>
  </conditionalFormatting>
  <conditionalFormatting sqref="O5">
    <cfRule type="expression" priority="873">
      <formula>$D$1&lt;O5</formula>
    </cfRule>
    <cfRule type="expression" priority="874">
      <formula>$D$1&gt;O5</formula>
    </cfRule>
  </conditionalFormatting>
  <conditionalFormatting sqref="O5">
    <cfRule type="expression" dxfId="5450" priority="875">
      <formula>$D$1&lt;O5</formula>
    </cfRule>
    <cfRule type="expression" dxfId="5449" priority="876">
      <formula>$D$1&gt;O5</formula>
    </cfRule>
  </conditionalFormatting>
  <conditionalFormatting sqref="O5">
    <cfRule type="expression" dxfId="5448" priority="877">
      <formula>$D$1&lt;O5</formula>
    </cfRule>
    <cfRule type="expression" dxfId="5447" priority="878">
      <formula>$D$1&gt;O5</formula>
    </cfRule>
  </conditionalFormatting>
  <conditionalFormatting sqref="O5">
    <cfRule type="expression" dxfId="5446" priority="879">
      <formula>$D$1&lt;O5</formula>
    </cfRule>
    <cfRule type="expression" dxfId="5445" priority="880">
      <formula>$D$1&gt;O5</formula>
    </cfRule>
  </conditionalFormatting>
  <conditionalFormatting sqref="O4">
    <cfRule type="expression" priority="881">
      <formula>$D$1&lt;O4</formula>
    </cfRule>
    <cfRule type="expression" priority="882">
      <formula>$D$1&gt;O4</formula>
    </cfRule>
  </conditionalFormatting>
  <conditionalFormatting sqref="O4">
    <cfRule type="expression" priority="883">
      <formula>$D$1&lt;O4</formula>
    </cfRule>
    <cfRule type="expression" dxfId="5444" priority="884">
      <formula>$D$1&gt;O4</formula>
    </cfRule>
  </conditionalFormatting>
  <conditionalFormatting sqref="O4">
    <cfRule type="expression" dxfId="5443" priority="885">
      <formula>$D$1&lt;O4</formula>
    </cfRule>
    <cfRule type="expression" dxfId="5442" priority="886">
      <formula>$D$1&gt;O4</formula>
    </cfRule>
  </conditionalFormatting>
  <conditionalFormatting sqref="O4">
    <cfRule type="expression" dxfId="5441" priority="887">
      <formula>$D$1&lt;O4</formula>
    </cfRule>
    <cfRule type="expression" dxfId="5440" priority="888">
      <formula>$D$1&gt;O4</formula>
    </cfRule>
  </conditionalFormatting>
  <conditionalFormatting sqref="O5">
    <cfRule type="cellIs" dxfId="5439" priority="889" operator="equal">
      <formula>5</formula>
    </cfRule>
    <cfRule type="cellIs" dxfId="5438" priority="890" operator="equal">
      <formula>4</formula>
    </cfRule>
    <cfRule type="cellIs" dxfId="5437" priority="891" operator="equal">
      <formula>3</formula>
    </cfRule>
  </conditionalFormatting>
  <conditionalFormatting sqref="O4">
    <cfRule type="expression" priority="892">
      <formula>$D$1&lt;O4</formula>
    </cfRule>
    <cfRule type="expression" priority="893">
      <formula>$D$1&gt;O4</formula>
    </cfRule>
  </conditionalFormatting>
  <conditionalFormatting sqref="O4">
    <cfRule type="expression" priority="894">
      <formula>$D$1&lt;O4</formula>
    </cfRule>
    <cfRule type="expression" dxfId="5436" priority="895">
      <formula>$D$1&gt;O4</formula>
    </cfRule>
  </conditionalFormatting>
  <conditionalFormatting sqref="O4">
    <cfRule type="expression" dxfId="5435" priority="896">
      <formula>$D$1&lt;O4</formula>
    </cfRule>
    <cfRule type="expression" dxfId="5434" priority="897">
      <formula>$D$1&gt;O4</formula>
    </cfRule>
  </conditionalFormatting>
  <conditionalFormatting sqref="O4">
    <cfRule type="expression" dxfId="5433" priority="898">
      <formula>$D$1&lt;O4</formula>
    </cfRule>
    <cfRule type="expression" dxfId="5432" priority="899">
      <formula>$D$1&gt;O4</formula>
    </cfRule>
  </conditionalFormatting>
  <conditionalFormatting sqref="O5">
    <cfRule type="cellIs" dxfId="5431" priority="900" operator="equal">
      <formula>5</formula>
    </cfRule>
    <cfRule type="cellIs" dxfId="5430" priority="901" operator="equal">
      <formula>4</formula>
    </cfRule>
    <cfRule type="cellIs" dxfId="5429" priority="902" operator="equal">
      <formula>3</formula>
    </cfRule>
  </conditionalFormatting>
  <conditionalFormatting sqref="O5">
    <cfRule type="cellIs" dxfId="5428" priority="903" operator="equal">
      <formula>5</formula>
    </cfRule>
    <cfRule type="cellIs" dxfId="5427" priority="904" operator="equal">
      <formula>4</formula>
    </cfRule>
    <cfRule type="cellIs" priority="905" operator="equal">
      <formula>3</formula>
    </cfRule>
  </conditionalFormatting>
  <conditionalFormatting sqref="O4">
    <cfRule type="expression" priority="906">
      <formula>$D$1&lt;O4</formula>
    </cfRule>
    <cfRule type="expression" priority="907">
      <formula>$D$1&gt;O4</formula>
    </cfRule>
  </conditionalFormatting>
  <conditionalFormatting sqref="O4">
    <cfRule type="expression" dxfId="5426" priority="908">
      <formula>$D$1&lt;O4</formula>
    </cfRule>
    <cfRule type="expression" dxfId="5425" priority="909">
      <formula>$D$1&gt;O4</formula>
    </cfRule>
  </conditionalFormatting>
  <conditionalFormatting sqref="O4">
    <cfRule type="expression" dxfId="5424" priority="910">
      <formula>$D$1&lt;O4</formula>
    </cfRule>
    <cfRule type="expression" dxfId="5423" priority="911">
      <formula>$D$1&gt;O4</formula>
    </cfRule>
  </conditionalFormatting>
  <conditionalFormatting sqref="O4">
    <cfRule type="expression" dxfId="5422" priority="912">
      <formula>$D$1&lt;O4</formula>
    </cfRule>
    <cfRule type="expression" dxfId="5421" priority="913">
      <formula>$D$1&gt;O4</formula>
    </cfRule>
  </conditionalFormatting>
  <conditionalFormatting sqref="O4">
    <cfRule type="expression" dxfId="5420" priority="914">
      <formula>$D$1&lt;O4</formula>
    </cfRule>
    <cfRule type="expression" dxfId="5419" priority="915">
      <formula>$D$1&gt;O4</formula>
    </cfRule>
  </conditionalFormatting>
  <conditionalFormatting sqref="O4">
    <cfRule type="expression" priority="916">
      <formula>$D$1&lt;O4</formula>
    </cfRule>
    <cfRule type="expression" priority="917">
      <formula>$D$1&gt;O4</formula>
    </cfRule>
  </conditionalFormatting>
  <conditionalFormatting sqref="O4">
    <cfRule type="expression" priority="918">
      <formula>$D$1&lt;O4</formula>
    </cfRule>
    <cfRule type="expression" dxfId="5418" priority="919">
      <formula>$D$1&gt;O4</formula>
    </cfRule>
  </conditionalFormatting>
  <conditionalFormatting sqref="O4">
    <cfRule type="expression" dxfId="5417" priority="920">
      <formula>$D$1&lt;O4</formula>
    </cfRule>
    <cfRule type="expression" dxfId="5416" priority="921">
      <formula>$D$1&gt;O4</formula>
    </cfRule>
  </conditionalFormatting>
  <conditionalFormatting sqref="O4">
    <cfRule type="expression" dxfId="5415" priority="922">
      <formula>$D$1&lt;O4</formula>
    </cfRule>
    <cfRule type="expression" priority="923">
      <formula>$D$1&gt;O4</formula>
    </cfRule>
  </conditionalFormatting>
  <conditionalFormatting sqref="O4">
    <cfRule type="expression" priority="924">
      <formula>$D$1&lt;O4</formula>
    </cfRule>
    <cfRule type="expression" priority="925">
      <formula>$D$1&gt;O4</formula>
    </cfRule>
  </conditionalFormatting>
  <conditionalFormatting sqref="O4">
    <cfRule type="expression" dxfId="5414" priority="926">
      <formula>$D$1&lt;O4</formula>
    </cfRule>
    <cfRule type="expression" dxfId="5413" priority="927">
      <formula>$D$1&gt;O4</formula>
    </cfRule>
  </conditionalFormatting>
  <conditionalFormatting sqref="O4">
    <cfRule type="expression" dxfId="5412" priority="928">
      <formula>$D$1&lt;O4</formula>
    </cfRule>
    <cfRule type="expression" dxfId="5411" priority="929">
      <formula>$D$1&gt;O4</formula>
    </cfRule>
  </conditionalFormatting>
  <conditionalFormatting sqref="O5">
    <cfRule type="cellIs" dxfId="5410" priority="930" operator="equal">
      <formula>5</formula>
    </cfRule>
    <cfRule type="cellIs" dxfId="5409" priority="931" operator="equal">
      <formula>4</formula>
    </cfRule>
    <cfRule type="cellIs" dxfId="5408" priority="932" operator="equal">
      <formula>3</formula>
    </cfRule>
  </conditionalFormatting>
  <conditionalFormatting sqref="O4">
    <cfRule type="expression" dxfId="5407" priority="933">
      <formula>$D$1&lt;O4</formula>
    </cfRule>
    <cfRule type="expression" dxfId="5406" priority="934">
      <formula>$D$1&gt;O4</formula>
    </cfRule>
  </conditionalFormatting>
  <conditionalFormatting sqref="O5">
    <cfRule type="cellIs" priority="935" operator="equal">
      <formula>5</formula>
    </cfRule>
    <cfRule type="cellIs" priority="936" operator="equal">
      <formula>4</formula>
    </cfRule>
    <cfRule type="cellIs" priority="937" operator="equal">
      <formula>3</formula>
    </cfRule>
  </conditionalFormatting>
  <pageMargins left="0.7" right="0.7" top="0.75" bottom="0.75" header="0.51180555555555496" footer="0.51180555555555496"/>
  <pageSetup paperSize="9" scale="71" firstPageNumber="0" orientation="portrait" horizontalDpi="300" verticalDpi="300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A1:AMK48"/>
  <sheetViews>
    <sheetView view="pageBreakPreview" zoomScale="65" zoomScaleNormal="100" zoomScalePageLayoutView="65" workbookViewId="0">
      <pane ySplit="5" topLeftCell="A6" activePane="bottomLeft" state="frozen"/>
      <selection pane="bottomLeft" activeCell="G5" sqref="G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5.44140625" style="15" customWidth="1"/>
    <col min="5" max="5" width="6.6640625" style="15" customWidth="1"/>
    <col min="6" max="6" width="6.6640625" hidden="1" customWidth="1"/>
    <col min="7" max="9" width="6.6640625" customWidth="1"/>
    <col min="10" max="10" width="6.6640625" hidden="1" customWidth="1"/>
    <col min="11" max="11" width="6.6640625" customWidth="1"/>
    <col min="12" max="12" width="6.6640625" hidden="1" customWidth="1"/>
    <col min="13" max="15" width="6.6640625" customWidth="1"/>
    <col min="16" max="16" width="6.44140625" hidden="1" customWidth="1"/>
    <col min="17" max="17" width="5.88671875" hidden="1" customWidth="1"/>
    <col min="18" max="18" width="6.6640625" hidden="1" customWidth="1"/>
    <col min="19" max="19" width="6.44140625" hidden="1" customWidth="1"/>
    <col min="20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75" width="3.44140625" style="16" hidden="1" customWidth="1"/>
    <col min="76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09"/>
      <c r="G1" s="210"/>
      <c r="H1" s="210"/>
      <c r="I1" s="210"/>
      <c r="J1" s="210"/>
      <c r="K1" s="210"/>
      <c r="L1" s="210"/>
      <c r="M1" s="211"/>
      <c r="N1" s="212"/>
      <c r="O1" s="210"/>
      <c r="P1" s="210"/>
      <c r="Q1" s="213"/>
      <c r="R1" s="214"/>
      <c r="S1" s="214"/>
      <c r="T1" s="214"/>
      <c r="U1" s="20"/>
      <c r="V1" s="215"/>
      <c r="W1" s="216"/>
      <c r="X1" s="216"/>
      <c r="Y1" s="217"/>
      <c r="Z1" s="217"/>
      <c r="AA1" s="217"/>
      <c r="AB1" s="217"/>
      <c r="AC1" s="217"/>
      <c r="AD1" s="217"/>
      <c r="AE1" s="215"/>
      <c r="AF1" s="15"/>
      <c r="AG1" s="218"/>
      <c r="AH1" s="218"/>
      <c r="AI1" s="218"/>
      <c r="AJ1" s="218"/>
      <c r="AK1" s="218"/>
      <c r="AL1" s="218"/>
      <c r="AM1" s="218"/>
      <c r="AN1" s="218"/>
      <c r="AO1" s="218"/>
      <c r="AP1" s="218"/>
      <c r="AQ1" s="218"/>
      <c r="AR1" s="218"/>
      <c r="AS1" s="218"/>
      <c r="AT1" s="218"/>
      <c r="AU1" s="218"/>
      <c r="AV1" s="218"/>
      <c r="AW1" s="218"/>
      <c r="AX1" s="16"/>
      <c r="AY1" s="219"/>
      <c r="AZ1" s="219"/>
      <c r="BA1" s="219"/>
      <c r="BB1" s="219"/>
      <c r="BC1" s="219"/>
      <c r="BD1" s="219"/>
      <c r="BE1" s="219"/>
      <c r="BF1" s="219"/>
      <c r="BG1" s="219"/>
      <c r="BH1" s="219"/>
      <c r="BI1" s="219"/>
      <c r="BJ1" s="219"/>
      <c r="BK1" s="219"/>
      <c r="BL1" s="219"/>
      <c r="BM1" s="219"/>
      <c r="BN1" s="219"/>
      <c r="BO1" s="16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</row>
    <row r="2" spans="1:107" ht="13.8" x14ac:dyDescent="0.25">
      <c r="A2" s="17"/>
      <c r="B2" s="17"/>
      <c r="C2" s="18"/>
      <c r="D2" s="19"/>
      <c r="E2" s="20"/>
      <c r="F2" s="201" t="s">
        <v>790</v>
      </c>
      <c r="G2" s="1" t="s">
        <v>425</v>
      </c>
      <c r="H2" s="1"/>
      <c r="I2" s="1"/>
      <c r="J2" s="1"/>
      <c r="K2" s="1"/>
      <c r="L2" s="1"/>
      <c r="M2" s="1" t="s">
        <v>2</v>
      </c>
      <c r="N2" s="1"/>
      <c r="O2" s="1"/>
      <c r="P2" s="1"/>
      <c r="Q2" s="1"/>
      <c r="R2" s="327" t="s">
        <v>268</v>
      </c>
      <c r="S2" s="327"/>
      <c r="T2" s="221"/>
      <c r="V2" s="215"/>
      <c r="W2" s="216"/>
      <c r="X2" s="216"/>
      <c r="Y2" s="217"/>
      <c r="Z2" s="217"/>
      <c r="AA2" s="217"/>
      <c r="AB2" s="217"/>
      <c r="AC2" s="217"/>
      <c r="AD2" s="217"/>
      <c r="AE2" s="215"/>
      <c r="AF2" s="15"/>
      <c r="AG2" s="218"/>
      <c r="AH2" s="218"/>
      <c r="AI2" s="218"/>
      <c r="AJ2" s="218"/>
      <c r="AK2" s="218"/>
      <c r="AL2" s="218"/>
      <c r="AM2" s="218"/>
      <c r="AN2" s="218"/>
      <c r="AO2" s="218"/>
      <c r="AP2" s="218"/>
      <c r="AQ2" s="218"/>
      <c r="AR2" s="218"/>
      <c r="AS2" s="218"/>
      <c r="AT2" s="218"/>
      <c r="AU2" s="218"/>
      <c r="AV2" s="218"/>
      <c r="AW2" s="218"/>
      <c r="AX2" s="16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16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</row>
    <row r="3" spans="1:107" s="15" customFormat="1" ht="25.5" customHeight="1" x14ac:dyDescent="0.25">
      <c r="A3" s="13">
        <v>2434</v>
      </c>
      <c r="B3" s="13"/>
      <c r="C3" s="13"/>
      <c r="D3" s="39" t="s">
        <v>3</v>
      </c>
      <c r="E3" s="40"/>
      <c r="F3" s="204"/>
      <c r="G3" s="204">
        <v>43232</v>
      </c>
      <c r="H3" s="204">
        <v>43227</v>
      </c>
      <c r="I3" s="204">
        <v>43234</v>
      </c>
      <c r="J3" s="204"/>
      <c r="K3" s="204">
        <v>43236</v>
      </c>
      <c r="L3" s="204"/>
      <c r="M3" s="204">
        <v>43241</v>
      </c>
      <c r="N3" s="204">
        <v>43245</v>
      </c>
      <c r="O3" s="204">
        <v>43246</v>
      </c>
      <c r="P3" s="204"/>
      <c r="Q3" s="222"/>
      <c r="R3" s="222"/>
      <c r="S3" s="222"/>
      <c r="T3" s="299"/>
      <c r="U3" s="222"/>
      <c r="V3" s="226"/>
      <c r="W3" s="227"/>
      <c r="X3" s="227"/>
      <c r="Y3" s="228"/>
      <c r="Z3" s="228"/>
      <c r="AA3" s="228"/>
      <c r="AB3" s="229"/>
      <c r="AC3" s="229"/>
      <c r="AD3" s="5" t="s">
        <v>4</v>
      </c>
      <c r="AE3" s="230"/>
      <c r="AF3" s="217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16"/>
      <c r="BO3" s="16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16"/>
      <c r="CG3" s="16"/>
      <c r="CH3" s="16"/>
      <c r="CI3" s="16"/>
      <c r="CJ3" s="16"/>
      <c r="CK3" s="16"/>
      <c r="CL3" s="16"/>
      <c r="CM3" s="16"/>
    </row>
    <row r="4" spans="1:107" s="15" customFormat="1" ht="26.4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2" t="s">
        <v>452</v>
      </c>
      <c r="J4" s="52"/>
      <c r="K4" s="53" t="s">
        <v>793</v>
      </c>
      <c r="L4" s="53"/>
      <c r="M4" s="52" t="s">
        <v>796</v>
      </c>
      <c r="N4" s="55" t="s">
        <v>795</v>
      </c>
      <c r="O4" s="55" t="s">
        <v>794</v>
      </c>
      <c r="P4" s="53"/>
      <c r="Q4" s="333"/>
      <c r="R4" s="232"/>
      <c r="S4" s="333"/>
      <c r="T4"/>
      <c r="U4" s="232"/>
      <c r="V4" s="225"/>
      <c r="W4" s="225"/>
      <c r="X4" s="225"/>
      <c r="Y4" s="227"/>
      <c r="Z4" s="228"/>
      <c r="AA4" s="228"/>
      <c r="AB4" s="228"/>
      <c r="AC4" s="228"/>
      <c r="AD4" s="5"/>
      <c r="AE4" s="233"/>
      <c r="AF4" s="217"/>
      <c r="AG4" s="217"/>
      <c r="AH4" s="217"/>
      <c r="AI4" s="217"/>
      <c r="AJ4" s="217"/>
      <c r="AK4" s="217"/>
      <c r="AL4" s="217"/>
      <c r="AM4" s="217"/>
      <c r="AN4" s="217"/>
      <c r="AO4" s="217"/>
      <c r="AP4" s="217"/>
      <c r="AQ4" s="217"/>
      <c r="AR4" s="217"/>
      <c r="AS4" s="217"/>
      <c r="AT4" s="217"/>
      <c r="AU4" s="217"/>
      <c r="AV4" s="217"/>
      <c r="AX4" s="231"/>
      <c r="AY4" s="231"/>
      <c r="AZ4" s="231"/>
      <c r="BA4" s="231"/>
      <c r="BB4" s="231"/>
      <c r="BC4" s="231"/>
      <c r="BD4" s="231"/>
      <c r="BE4" s="231"/>
      <c r="BF4" s="231"/>
      <c r="BG4" s="231"/>
      <c r="BH4" s="231"/>
      <c r="BI4" s="231"/>
      <c r="BJ4" s="231"/>
      <c r="BK4" s="231"/>
      <c r="BL4" s="231"/>
      <c r="BM4" s="231"/>
      <c r="BN4" s="16"/>
      <c r="BO4" s="16"/>
      <c r="BP4" s="231"/>
      <c r="BQ4" s="231"/>
      <c r="BR4" s="231"/>
      <c r="BS4" s="231"/>
      <c r="BT4" s="231"/>
      <c r="BU4" s="231"/>
      <c r="BV4" s="231"/>
      <c r="BW4" s="231"/>
      <c r="BX4" s="231"/>
      <c r="BY4" s="231"/>
      <c r="BZ4" s="231"/>
      <c r="CA4" s="231"/>
      <c r="CB4" s="231"/>
      <c r="CC4" s="231"/>
      <c r="CD4" s="231"/>
      <c r="CE4" s="231"/>
      <c r="CF4" s="16"/>
      <c r="CG4" s="16"/>
      <c r="CH4" s="16"/>
      <c r="CI4" s="16"/>
      <c r="CJ4" s="16"/>
      <c r="CK4" s="16"/>
      <c r="CL4" s="16"/>
      <c r="CM4" s="16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799</v>
      </c>
      <c r="J5" s="65"/>
      <c r="K5" s="63" t="s">
        <v>777</v>
      </c>
      <c r="L5" s="63"/>
      <c r="M5" s="360" t="s">
        <v>801</v>
      </c>
      <c r="N5" s="64" t="s">
        <v>800</v>
      </c>
      <c r="O5" s="64" t="s">
        <v>28</v>
      </c>
      <c r="P5" s="63"/>
      <c r="Q5" s="63"/>
      <c r="R5" s="63"/>
      <c r="S5" s="63"/>
      <c r="U5" s="63"/>
      <c r="V5" s="235" t="s">
        <v>29</v>
      </c>
      <c r="W5" s="236" t="s">
        <v>30</v>
      </c>
      <c r="X5" s="236" t="s">
        <v>31</v>
      </c>
      <c r="Y5" s="237" t="s">
        <v>32</v>
      </c>
      <c r="Z5" s="238">
        <v>3</v>
      </c>
      <c r="AA5" s="238">
        <v>4</v>
      </c>
      <c r="AB5" s="238">
        <v>5</v>
      </c>
      <c r="AC5" s="239" t="s">
        <v>33</v>
      </c>
      <c r="AD5" s="5"/>
      <c r="AE5" s="240" t="s">
        <v>34</v>
      </c>
      <c r="AF5" s="241"/>
      <c r="AG5" s="241"/>
      <c r="AH5" s="241"/>
      <c r="AI5" s="241"/>
      <c r="AJ5" s="241"/>
      <c r="AK5" s="241"/>
      <c r="AL5" s="241"/>
      <c r="AM5" s="241"/>
      <c r="AN5" s="241"/>
      <c r="AO5" s="241"/>
      <c r="AP5" s="241"/>
      <c r="AQ5" s="241"/>
      <c r="AR5" s="241"/>
      <c r="AS5" s="241"/>
      <c r="AT5" s="241"/>
      <c r="AU5" s="241"/>
      <c r="AV5" s="241"/>
      <c r="AW5" s="242" t="s">
        <v>35</v>
      </c>
      <c r="AX5" s="243"/>
      <c r="AY5" s="243"/>
      <c r="AZ5" s="243"/>
      <c r="BA5" s="243"/>
      <c r="BB5" s="243"/>
      <c r="BC5" s="243"/>
      <c r="BD5" s="243"/>
      <c r="BE5" s="243"/>
      <c r="BF5" s="243"/>
      <c r="BG5" s="243"/>
      <c r="BH5" s="243"/>
      <c r="BI5" s="243"/>
      <c r="BJ5" s="243"/>
      <c r="BK5" s="243"/>
      <c r="BL5" s="243"/>
      <c r="BM5" s="243"/>
      <c r="BN5" s="244"/>
      <c r="BO5" s="244"/>
      <c r="BP5" s="244"/>
      <c r="BQ5" s="244"/>
      <c r="BR5" s="244"/>
      <c r="BS5" s="244"/>
      <c r="BT5" s="244"/>
      <c r="BU5" s="244"/>
      <c r="BV5" s="244"/>
      <c r="BW5" s="244"/>
      <c r="BX5" s="244"/>
      <c r="BY5" s="244"/>
      <c r="BZ5" s="244"/>
      <c r="CA5" s="244"/>
      <c r="CB5" s="244"/>
      <c r="CC5" s="244"/>
      <c r="CD5" s="244"/>
      <c r="CE5" s="244"/>
      <c r="CF5" s="244"/>
      <c r="CG5" s="244"/>
      <c r="CH5" s="244"/>
      <c r="CI5" s="244"/>
      <c r="CJ5" s="244"/>
      <c r="CK5" s="244"/>
      <c r="CL5" s="244"/>
      <c r="CM5" s="244"/>
    </row>
    <row r="6" spans="1:107" s="97" customFormat="1" ht="18.75" customHeight="1" x14ac:dyDescent="0.3">
      <c r="A6" s="80">
        <v>1</v>
      </c>
      <c r="B6" s="81" t="s">
        <v>36</v>
      </c>
      <c r="C6" s="343" t="s">
        <v>353</v>
      </c>
      <c r="D6" s="337" t="s">
        <v>874</v>
      </c>
      <c r="E6" s="84">
        <v>2434</v>
      </c>
      <c r="F6" s="85"/>
      <c r="G6" s="85" t="s">
        <v>41</v>
      </c>
      <c r="H6" s="85">
        <v>5</v>
      </c>
      <c r="I6" s="85">
        <v>4</v>
      </c>
      <c r="J6" s="85"/>
      <c r="K6" s="85">
        <v>5</v>
      </c>
      <c r="L6" s="85"/>
      <c r="M6" s="85">
        <v>5</v>
      </c>
      <c r="N6" s="85">
        <v>5</v>
      </c>
      <c r="O6" s="85">
        <v>5</v>
      </c>
      <c r="P6" s="85"/>
      <c r="Q6" s="85"/>
      <c r="R6" s="85"/>
      <c r="S6" s="85"/>
      <c r="T6" s="85"/>
      <c r="U6" s="85"/>
      <c r="V6" s="245">
        <f t="shared" ref="V6:V37" si="0">IF(AC6&gt;0,IF(SUM(X6:Y6)/AC6&gt;0,2,IF(AND(SUM(X6:Y6)/AC6=0,Z6/AC6&gt;0),3,IF(AND((AB6/AC6+AA6/AC6)=1,AA6/AC6&gt;0),4,5))),0)</f>
        <v>4</v>
      </c>
      <c r="W6" s="98">
        <f t="shared" ref="W6:W37" si="1">COUNTIF(AG6:AV6,"б")</f>
        <v>0</v>
      </c>
      <c r="X6" s="98">
        <f t="shared" ref="X6:X16" si="2">COUNTIF(AG6:AV6,"д")</f>
        <v>0</v>
      </c>
      <c r="Y6" s="98">
        <f t="shared" ref="Y6:Y37" si="3">COUNTIF(AG6:AV6,2)+COUNTIF(AG6:AV6,"н")+COUNTIF(AG6:AV6,"д")</f>
        <v>0</v>
      </c>
      <c r="Z6" s="98">
        <f t="shared" ref="Z6:Z37" si="4">COUNTIF(AG6:AV6,Z$5)</f>
        <v>0</v>
      </c>
      <c r="AA6" s="98">
        <f t="shared" ref="AA6:AA37" si="5">COUNTIF(AG6:AV6,AA$5)</f>
        <v>1</v>
      </c>
      <c r="AB6" s="98">
        <f t="shared" ref="AB6:AB37" si="6">COUNTIF(AG6:AV6,AB$5)</f>
        <v>5</v>
      </c>
      <c r="AC6" s="98">
        <f t="shared" ref="AC6:AC38" si="7">SUM(X6:AB6)</f>
        <v>6</v>
      </c>
      <c r="AD6" s="246">
        <f t="shared" ref="AD6:AD39" si="8">IF(ISERROR(((X6+Y6)*2+Z6*3+AA6*4+AB6*5)/SUM(X6,Y6:AB6)),"",((X6+Y6)*2+Z6*3+AA6*4+AB6*5)/SUM(X6,Y6:AB6))</f>
        <v>4.833333333333333</v>
      </c>
      <c r="AE6" s="99">
        <f t="shared" ref="AE6:AE37" si="9">IF(AX6=5,0.5,IF(AX6=4,0.25,IF(AX6&lt;=3,0)))</f>
        <v>0</v>
      </c>
      <c r="AG6" s="247" t="str">
        <f t="shared" ref="AG6:AG37" si="10">IF(ISERROR(VALUE(LEFT(F6))),LEFT(F6),VALUE(LEFT(F6)))</f>
        <v/>
      </c>
      <c r="AH6" s="247" t="str">
        <f t="shared" ref="AH6:AH37" si="11">IF(ISERROR(VALUE(LEFT(G6))),LEFT(G6),VALUE(LEFT(G6)))</f>
        <v>а</v>
      </c>
      <c r="AI6" s="247">
        <f t="shared" ref="AI6:AI37" si="12">IF(ISERROR(VALUE(LEFT(H6))),LEFT(H6),VALUE(LEFT(H6)))</f>
        <v>5</v>
      </c>
      <c r="AJ6" s="247">
        <f t="shared" ref="AJ6:AJ37" si="13">IF(ISERROR(VALUE(LEFT(I6))),LEFT(I6),VALUE(LEFT(I6)))</f>
        <v>4</v>
      </c>
      <c r="AK6" s="247" t="str">
        <f t="shared" ref="AK6:AK37" si="14">IF(ISERROR(VALUE(LEFT(J6))),LEFT(J6),VALUE(LEFT(J6)))</f>
        <v/>
      </c>
      <c r="AL6" s="247">
        <f t="shared" ref="AL6:AL37" si="15">IF(ISERROR(VALUE(LEFT(K6))),LEFT(K6),VALUE(LEFT(K6)))</f>
        <v>5</v>
      </c>
      <c r="AM6" s="247" t="str">
        <f t="shared" ref="AM6:AM37" si="16">IF(ISERROR(VALUE(LEFT(L6))),LEFT(L6),VALUE(LEFT(L6)))</f>
        <v/>
      </c>
      <c r="AN6" s="247">
        <f t="shared" ref="AN6:AN37" si="17">IF(ISERROR(VALUE(LEFT(M6))),LEFT(M6),VALUE(LEFT(M6)))</f>
        <v>5</v>
      </c>
      <c r="AO6" s="247">
        <f t="shared" ref="AO6:AO37" si="18">IF(ISERROR(VALUE(LEFT(N6))),LEFT(N6),VALUE(LEFT(N6)))</f>
        <v>5</v>
      </c>
      <c r="AP6" s="247">
        <f t="shared" ref="AP6:AP37" si="19">IF(ISERROR(VALUE(LEFT(O6))),LEFT(O6),VALUE(LEFT(O6)))</f>
        <v>5</v>
      </c>
      <c r="AQ6" s="247" t="str">
        <f t="shared" ref="AQ6:AQ37" si="20">IF(ISERROR(VALUE(LEFT(P6))),LEFT(P6),VALUE(LEFT(P6)))</f>
        <v/>
      </c>
      <c r="AR6" s="247" t="str">
        <f t="shared" ref="AR6:AR37" si="21">IF(ISERROR(VALUE(LEFT(Q6))),LEFT(Q6),VALUE(LEFT(Q6)))</f>
        <v/>
      </c>
      <c r="AS6" s="247" t="str">
        <f t="shared" ref="AS6:AS37" si="22">IF(ISERROR(VALUE(LEFT(R6))),LEFT(R6),VALUE(LEFT(R6)))</f>
        <v/>
      </c>
      <c r="AT6" s="247" t="str">
        <f t="shared" ref="AT6:AT37" si="23">IF(ISERROR(VALUE(LEFT(S6))),LEFT(S6),VALUE(LEFT(S6)))</f>
        <v/>
      </c>
      <c r="AU6" s="247" t="str">
        <f t="shared" ref="AU6:AU37" si="24">IF(ISERROR(VALUE(LEFT(T6))),LEFT(T6),VALUE(LEFT(T6)))</f>
        <v/>
      </c>
      <c r="AV6" s="247" t="str">
        <f t="shared" ref="AV6:AV37" si="25">IF(ISERROR(VALUE(LEFT(U6))),LEFT(U6),VALUE(LEFT(U6)))</f>
        <v/>
      </c>
      <c r="AW6" s="245">
        <f t="shared" ref="AW6:AW37" si="26">COUNTIF(AG6:AV6,"з")</f>
        <v>0</v>
      </c>
      <c r="AX6" s="100"/>
      <c r="AY6" s="100"/>
      <c r="AZ6" s="100"/>
      <c r="BA6" s="100"/>
      <c r="BB6" s="100"/>
      <c r="BC6" s="100"/>
      <c r="BD6" s="100"/>
      <c r="BE6" s="100"/>
      <c r="BF6" s="100"/>
      <c r="BG6" s="100"/>
      <c r="BH6" s="100"/>
      <c r="BI6" s="100"/>
      <c r="BJ6" s="100"/>
      <c r="BK6" s="100"/>
      <c r="BL6" s="100"/>
      <c r="BM6" s="100"/>
      <c r="BN6" s="100"/>
      <c r="BO6" s="100"/>
      <c r="BP6" s="101"/>
      <c r="BQ6" s="101"/>
      <c r="BR6" s="101"/>
      <c r="BS6" s="101"/>
      <c r="BT6" s="101"/>
      <c r="BU6" s="101"/>
      <c r="BV6" s="101"/>
      <c r="BW6" s="101"/>
      <c r="BX6" s="101"/>
      <c r="BY6" s="101"/>
      <c r="BZ6" s="101"/>
      <c r="CA6" s="101"/>
      <c r="CB6" s="101"/>
      <c r="CC6" s="101"/>
      <c r="CD6" s="101"/>
      <c r="CE6" s="101"/>
      <c r="CF6" s="101"/>
      <c r="CG6" s="100"/>
      <c r="CH6" s="100"/>
      <c r="CI6" s="100"/>
      <c r="CJ6" s="100"/>
      <c r="CK6" s="100"/>
      <c r="CL6" s="100"/>
      <c r="CM6" s="100"/>
      <c r="CN6" s="96"/>
      <c r="CO6" s="96"/>
      <c r="CP6" s="96"/>
      <c r="CQ6" s="96"/>
      <c r="CR6" s="96"/>
      <c r="CS6" s="96"/>
      <c r="CT6" s="96"/>
      <c r="CU6" s="96"/>
      <c r="CV6" s="96"/>
      <c r="CW6" s="96"/>
      <c r="CX6" s="96"/>
      <c r="CY6" s="96"/>
      <c r="CZ6" s="96"/>
      <c r="DA6" s="96"/>
      <c r="DB6" s="96"/>
      <c r="DC6" s="96"/>
    </row>
    <row r="7" spans="1:107" s="97" customFormat="1" ht="18.75" customHeight="1" x14ac:dyDescent="0.3">
      <c r="A7" s="80">
        <v>2</v>
      </c>
      <c r="B7" s="81" t="s">
        <v>36</v>
      </c>
      <c r="C7" s="343" t="s">
        <v>37</v>
      </c>
      <c r="D7" s="337" t="s">
        <v>875</v>
      </c>
      <c r="E7" s="84">
        <v>2434</v>
      </c>
      <c r="F7" s="85"/>
      <c r="G7" s="85">
        <v>5</v>
      </c>
      <c r="H7" s="85">
        <v>4</v>
      </c>
      <c r="I7" s="85">
        <v>4</v>
      </c>
      <c r="J7" s="85"/>
      <c r="K7" s="85">
        <v>4</v>
      </c>
      <c r="L7" s="85"/>
      <c r="M7" s="85">
        <v>4</v>
      </c>
      <c r="N7" s="85">
        <v>4</v>
      </c>
      <c r="O7" s="85">
        <v>5</v>
      </c>
      <c r="P7" s="85"/>
      <c r="Q7" s="85"/>
      <c r="R7" s="85"/>
      <c r="S7" s="85"/>
      <c r="T7" s="85"/>
      <c r="U7" s="85"/>
      <c r="V7" s="245">
        <f t="shared" si="0"/>
        <v>4</v>
      </c>
      <c r="W7" s="98">
        <f t="shared" si="1"/>
        <v>0</v>
      </c>
      <c r="X7" s="98">
        <f t="shared" si="2"/>
        <v>0</v>
      </c>
      <c r="Y7" s="98">
        <f t="shared" si="3"/>
        <v>0</v>
      </c>
      <c r="Z7" s="98">
        <f t="shared" si="4"/>
        <v>0</v>
      </c>
      <c r="AA7" s="98">
        <f t="shared" si="5"/>
        <v>5</v>
      </c>
      <c r="AB7" s="98">
        <f t="shared" si="6"/>
        <v>2</v>
      </c>
      <c r="AC7" s="98">
        <f t="shared" si="7"/>
        <v>7</v>
      </c>
      <c r="AD7" s="246">
        <f t="shared" si="8"/>
        <v>4.2857142857142856</v>
      </c>
      <c r="AE7" s="99">
        <f t="shared" si="9"/>
        <v>0</v>
      </c>
      <c r="AG7" s="247" t="str">
        <f t="shared" si="10"/>
        <v/>
      </c>
      <c r="AH7" s="247">
        <f t="shared" si="11"/>
        <v>5</v>
      </c>
      <c r="AI7" s="247">
        <f t="shared" si="12"/>
        <v>4</v>
      </c>
      <c r="AJ7" s="247">
        <f t="shared" si="13"/>
        <v>4</v>
      </c>
      <c r="AK7" s="247" t="str">
        <f t="shared" si="14"/>
        <v/>
      </c>
      <c r="AL7" s="247">
        <f t="shared" si="15"/>
        <v>4</v>
      </c>
      <c r="AM7" s="247" t="str">
        <f t="shared" si="16"/>
        <v/>
      </c>
      <c r="AN7" s="247">
        <f t="shared" si="17"/>
        <v>4</v>
      </c>
      <c r="AO7" s="247">
        <f t="shared" si="18"/>
        <v>4</v>
      </c>
      <c r="AP7" s="247">
        <f t="shared" si="19"/>
        <v>5</v>
      </c>
      <c r="AQ7" s="247" t="str">
        <f t="shared" si="20"/>
        <v/>
      </c>
      <c r="AR7" s="247" t="str">
        <f t="shared" si="21"/>
        <v/>
      </c>
      <c r="AS7" s="247" t="str">
        <f t="shared" si="22"/>
        <v/>
      </c>
      <c r="AT7" s="247" t="str">
        <f t="shared" si="23"/>
        <v/>
      </c>
      <c r="AU7" s="247" t="str">
        <f t="shared" si="24"/>
        <v/>
      </c>
      <c r="AV7" s="247" t="str">
        <f t="shared" si="25"/>
        <v/>
      </c>
      <c r="AW7" s="245">
        <f t="shared" si="26"/>
        <v>0</v>
      </c>
      <c r="AX7" s="100"/>
      <c r="AY7" s="100"/>
      <c r="AZ7" s="100"/>
      <c r="BA7" s="100"/>
      <c r="BB7" s="100"/>
      <c r="BC7" s="100"/>
      <c r="BD7" s="100"/>
      <c r="BE7" s="100"/>
      <c r="BF7" s="100"/>
      <c r="BG7" s="100"/>
      <c r="BH7" s="100"/>
      <c r="BI7" s="100"/>
      <c r="BJ7" s="100"/>
      <c r="BK7" s="100"/>
      <c r="BL7" s="100"/>
      <c r="BM7" s="100"/>
      <c r="BN7" s="100"/>
      <c r="BO7" s="100"/>
      <c r="BP7" s="101"/>
      <c r="BQ7" s="101"/>
      <c r="BR7" s="101"/>
      <c r="BS7" s="101"/>
      <c r="BT7" s="101"/>
      <c r="BU7" s="101"/>
      <c r="BV7" s="101"/>
      <c r="BW7" s="101"/>
      <c r="BX7" s="101"/>
      <c r="BY7" s="101"/>
      <c r="BZ7" s="101"/>
      <c r="CA7" s="101"/>
      <c r="CB7" s="101"/>
      <c r="CC7" s="101"/>
      <c r="CD7" s="101"/>
      <c r="CE7" s="101"/>
      <c r="CF7" s="101"/>
      <c r="CG7" s="100"/>
      <c r="CH7" s="101"/>
      <c r="CI7" s="101"/>
      <c r="CJ7" s="101"/>
      <c r="CK7" s="101"/>
      <c r="CL7" s="101"/>
      <c r="CM7" s="101"/>
    </row>
    <row r="8" spans="1:107" s="97" customFormat="1" ht="18.75" customHeight="1" x14ac:dyDescent="0.3">
      <c r="A8" s="80">
        <v>3</v>
      </c>
      <c r="B8" s="81" t="s">
        <v>36</v>
      </c>
      <c r="C8" s="343" t="s">
        <v>37</v>
      </c>
      <c r="D8" s="337" t="s">
        <v>876</v>
      </c>
      <c r="E8" s="84">
        <v>2434</v>
      </c>
      <c r="F8" s="85"/>
      <c r="G8" s="85">
        <v>4</v>
      </c>
      <c r="H8" s="85">
        <v>4</v>
      </c>
      <c r="I8" s="85">
        <v>4</v>
      </c>
      <c r="J8" s="85"/>
      <c r="K8" s="85">
        <v>5</v>
      </c>
      <c r="L8" s="85"/>
      <c r="M8" s="85">
        <v>4</v>
      </c>
      <c r="N8" s="85">
        <v>4</v>
      </c>
      <c r="O8" s="85">
        <v>5</v>
      </c>
      <c r="P8" s="85"/>
      <c r="Q8" s="85"/>
      <c r="R8" s="85"/>
      <c r="S8" s="85"/>
      <c r="T8" s="85"/>
      <c r="U8" s="85"/>
      <c r="V8" s="245">
        <f t="shared" si="0"/>
        <v>4</v>
      </c>
      <c r="W8" s="98">
        <f t="shared" si="1"/>
        <v>0</v>
      </c>
      <c r="X8" s="98">
        <f t="shared" si="2"/>
        <v>0</v>
      </c>
      <c r="Y8" s="98">
        <f t="shared" si="3"/>
        <v>0</v>
      </c>
      <c r="Z8" s="98">
        <f t="shared" si="4"/>
        <v>0</v>
      </c>
      <c r="AA8" s="98">
        <f t="shared" si="5"/>
        <v>5</v>
      </c>
      <c r="AB8" s="98">
        <f t="shared" si="6"/>
        <v>2</v>
      </c>
      <c r="AC8" s="98">
        <f t="shared" si="7"/>
        <v>7</v>
      </c>
      <c r="AD8" s="246">
        <f t="shared" si="8"/>
        <v>4.2857142857142856</v>
      </c>
      <c r="AE8" s="99">
        <f t="shared" si="9"/>
        <v>0</v>
      </c>
      <c r="AG8" s="247" t="str">
        <f t="shared" si="10"/>
        <v/>
      </c>
      <c r="AH8" s="247">
        <f t="shared" si="11"/>
        <v>4</v>
      </c>
      <c r="AI8" s="247">
        <f t="shared" si="12"/>
        <v>4</v>
      </c>
      <c r="AJ8" s="247">
        <f t="shared" si="13"/>
        <v>4</v>
      </c>
      <c r="AK8" s="247" t="str">
        <f t="shared" si="14"/>
        <v/>
      </c>
      <c r="AL8" s="247">
        <f t="shared" si="15"/>
        <v>5</v>
      </c>
      <c r="AM8" s="247" t="str">
        <f t="shared" si="16"/>
        <v/>
      </c>
      <c r="AN8" s="247">
        <f t="shared" si="17"/>
        <v>4</v>
      </c>
      <c r="AO8" s="247">
        <f t="shared" si="18"/>
        <v>4</v>
      </c>
      <c r="AP8" s="247">
        <f t="shared" si="19"/>
        <v>5</v>
      </c>
      <c r="AQ8" s="247" t="str">
        <f t="shared" si="20"/>
        <v/>
      </c>
      <c r="AR8" s="247" t="str">
        <f t="shared" si="21"/>
        <v/>
      </c>
      <c r="AS8" s="247" t="str">
        <f t="shared" si="22"/>
        <v/>
      </c>
      <c r="AT8" s="247" t="str">
        <f t="shared" si="23"/>
        <v/>
      </c>
      <c r="AU8" s="247" t="str">
        <f t="shared" si="24"/>
        <v/>
      </c>
      <c r="AV8" s="247" t="str">
        <f t="shared" si="25"/>
        <v/>
      </c>
      <c r="AW8" s="245">
        <f t="shared" si="26"/>
        <v>0</v>
      </c>
      <c r="AX8" s="100"/>
      <c r="AY8" s="100"/>
      <c r="AZ8" s="100"/>
      <c r="BA8" s="100"/>
      <c r="BB8" s="100"/>
      <c r="BC8" s="100"/>
      <c r="BD8" s="100"/>
      <c r="BE8" s="100"/>
      <c r="BF8" s="100"/>
      <c r="BG8" s="100"/>
      <c r="BH8" s="100"/>
      <c r="BI8" s="100"/>
      <c r="BJ8" s="100"/>
      <c r="BK8" s="100"/>
      <c r="BL8" s="100"/>
      <c r="BM8" s="100"/>
      <c r="BN8" s="100"/>
      <c r="BO8" s="100"/>
      <c r="BP8" s="101"/>
      <c r="BQ8" s="101"/>
      <c r="BR8" s="101"/>
      <c r="BS8" s="101"/>
      <c r="BT8" s="101"/>
      <c r="BU8" s="101"/>
      <c r="BV8" s="101"/>
      <c r="BW8" s="101"/>
      <c r="BX8" s="101"/>
      <c r="BY8" s="101"/>
      <c r="BZ8" s="101"/>
      <c r="CA8" s="101"/>
      <c r="CB8" s="101"/>
      <c r="CC8" s="101"/>
      <c r="CD8" s="101"/>
      <c r="CE8" s="101"/>
      <c r="CF8" s="101"/>
      <c r="CG8" s="100"/>
      <c r="CH8" s="101"/>
      <c r="CI8" s="101"/>
      <c r="CJ8" s="101"/>
      <c r="CK8" s="101"/>
      <c r="CL8" s="101"/>
      <c r="CM8" s="101"/>
    </row>
    <row r="9" spans="1:107" s="97" customFormat="1" ht="18.75" customHeight="1" x14ac:dyDescent="0.3">
      <c r="A9" s="80">
        <v>4</v>
      </c>
      <c r="B9" s="81" t="s">
        <v>36</v>
      </c>
      <c r="C9" s="343" t="s">
        <v>37</v>
      </c>
      <c r="D9" s="369" t="s">
        <v>877</v>
      </c>
      <c r="E9" s="84">
        <v>2434</v>
      </c>
      <c r="F9" s="85"/>
      <c r="G9" s="85" t="s">
        <v>41</v>
      </c>
      <c r="H9" s="85">
        <v>5</v>
      </c>
      <c r="I9" s="85">
        <v>5</v>
      </c>
      <c r="J9" s="85"/>
      <c r="K9" s="85">
        <v>5</v>
      </c>
      <c r="L9" s="85"/>
      <c r="M9" s="85">
        <v>5</v>
      </c>
      <c r="N9" s="85">
        <v>5</v>
      </c>
      <c r="O9" s="85">
        <v>5</v>
      </c>
      <c r="P9" s="85"/>
      <c r="Q9" s="85"/>
      <c r="R9" s="85"/>
      <c r="S9" s="85"/>
      <c r="T9" s="85"/>
      <c r="U9" s="85"/>
      <c r="V9" s="245">
        <f t="shared" si="0"/>
        <v>5</v>
      </c>
      <c r="W9" s="98">
        <f t="shared" si="1"/>
        <v>0</v>
      </c>
      <c r="X9" s="98">
        <f t="shared" si="2"/>
        <v>0</v>
      </c>
      <c r="Y9" s="98">
        <f t="shared" si="3"/>
        <v>0</v>
      </c>
      <c r="Z9" s="98">
        <f t="shared" si="4"/>
        <v>0</v>
      </c>
      <c r="AA9" s="98">
        <f t="shared" si="5"/>
        <v>0</v>
      </c>
      <c r="AB9" s="98">
        <f t="shared" si="6"/>
        <v>6</v>
      </c>
      <c r="AC9" s="98">
        <f t="shared" si="7"/>
        <v>6</v>
      </c>
      <c r="AD9" s="246">
        <f t="shared" si="8"/>
        <v>5</v>
      </c>
      <c r="AE9" s="99">
        <f t="shared" si="9"/>
        <v>0</v>
      </c>
      <c r="AG9" s="247" t="str">
        <f t="shared" si="10"/>
        <v/>
      </c>
      <c r="AH9" s="247" t="str">
        <f t="shared" si="11"/>
        <v>а</v>
      </c>
      <c r="AI9" s="247">
        <f t="shared" si="12"/>
        <v>5</v>
      </c>
      <c r="AJ9" s="247">
        <f t="shared" si="13"/>
        <v>5</v>
      </c>
      <c r="AK9" s="247" t="str">
        <f t="shared" si="14"/>
        <v/>
      </c>
      <c r="AL9" s="247">
        <f t="shared" si="15"/>
        <v>5</v>
      </c>
      <c r="AM9" s="247" t="str">
        <f t="shared" si="16"/>
        <v/>
      </c>
      <c r="AN9" s="247">
        <f t="shared" si="17"/>
        <v>5</v>
      </c>
      <c r="AO9" s="247">
        <f t="shared" si="18"/>
        <v>5</v>
      </c>
      <c r="AP9" s="247">
        <f t="shared" si="19"/>
        <v>5</v>
      </c>
      <c r="AQ9" s="247" t="str">
        <f t="shared" si="20"/>
        <v/>
      </c>
      <c r="AR9" s="247" t="str">
        <f t="shared" si="21"/>
        <v/>
      </c>
      <c r="AS9" s="247" t="str">
        <f t="shared" si="22"/>
        <v/>
      </c>
      <c r="AT9" s="247" t="str">
        <f t="shared" si="23"/>
        <v/>
      </c>
      <c r="AU9" s="247" t="str">
        <f t="shared" si="24"/>
        <v/>
      </c>
      <c r="AV9" s="247" t="str">
        <f t="shared" si="25"/>
        <v/>
      </c>
      <c r="AW9" s="245">
        <f t="shared" si="26"/>
        <v>0</v>
      </c>
      <c r="AX9" s="100"/>
      <c r="AY9" s="100"/>
      <c r="AZ9" s="100"/>
      <c r="BA9" s="100"/>
      <c r="BB9" s="100"/>
      <c r="BC9" s="100"/>
      <c r="BD9" s="100"/>
      <c r="BE9" s="100"/>
      <c r="BF9" s="100"/>
      <c r="BG9" s="100"/>
      <c r="BH9" s="100"/>
      <c r="BI9" s="100"/>
      <c r="BJ9" s="100"/>
      <c r="BK9" s="100"/>
      <c r="BL9" s="100"/>
      <c r="BM9" s="100"/>
      <c r="BN9" s="100"/>
      <c r="BO9" s="100"/>
      <c r="BP9" s="101"/>
      <c r="BQ9" s="101"/>
      <c r="BR9" s="101"/>
      <c r="BS9" s="101"/>
      <c r="BT9" s="101"/>
      <c r="BU9" s="101"/>
      <c r="BV9" s="101"/>
      <c r="BW9" s="101"/>
      <c r="BX9" s="101"/>
      <c r="BY9" s="101"/>
      <c r="BZ9" s="101"/>
      <c r="CA9" s="101"/>
      <c r="CB9" s="101"/>
      <c r="CC9" s="101"/>
      <c r="CD9" s="101"/>
      <c r="CE9" s="101"/>
      <c r="CF9" s="101"/>
      <c r="CG9" s="100"/>
      <c r="CH9" s="101"/>
      <c r="CI9" s="101"/>
      <c r="CJ9" s="101"/>
      <c r="CK9" s="101"/>
      <c r="CL9" s="101"/>
      <c r="CM9" s="101"/>
    </row>
    <row r="10" spans="1:107" s="97" customFormat="1" ht="18.75" customHeight="1" x14ac:dyDescent="0.3">
      <c r="A10" s="80">
        <v>5</v>
      </c>
      <c r="B10" s="81" t="s">
        <v>36</v>
      </c>
      <c r="C10" s="343" t="s">
        <v>37</v>
      </c>
      <c r="D10" s="337" t="s">
        <v>878</v>
      </c>
      <c r="E10" s="84">
        <v>2434</v>
      </c>
      <c r="F10" s="85"/>
      <c r="G10" s="85">
        <v>5</v>
      </c>
      <c r="H10" s="85">
        <v>5</v>
      </c>
      <c r="I10" s="85">
        <v>4</v>
      </c>
      <c r="J10" s="85"/>
      <c r="K10" s="85">
        <v>4</v>
      </c>
      <c r="L10" s="85"/>
      <c r="M10" s="85">
        <v>5</v>
      </c>
      <c r="N10" s="85">
        <v>5</v>
      </c>
      <c r="O10" s="85">
        <v>5</v>
      </c>
      <c r="P10" s="85"/>
      <c r="Q10" s="85"/>
      <c r="R10" s="85"/>
      <c r="S10" s="85"/>
      <c r="T10" s="85"/>
      <c r="U10" s="85"/>
      <c r="V10" s="245">
        <f t="shared" si="0"/>
        <v>4</v>
      </c>
      <c r="W10" s="98">
        <f t="shared" si="1"/>
        <v>0</v>
      </c>
      <c r="X10" s="98">
        <f t="shared" si="2"/>
        <v>0</v>
      </c>
      <c r="Y10" s="98">
        <f t="shared" si="3"/>
        <v>0</v>
      </c>
      <c r="Z10" s="98">
        <f t="shared" si="4"/>
        <v>0</v>
      </c>
      <c r="AA10" s="98">
        <f t="shared" si="5"/>
        <v>2</v>
      </c>
      <c r="AB10" s="98">
        <f t="shared" si="6"/>
        <v>5</v>
      </c>
      <c r="AC10" s="98">
        <f t="shared" si="7"/>
        <v>7</v>
      </c>
      <c r="AD10" s="246">
        <f t="shared" si="8"/>
        <v>4.7142857142857144</v>
      </c>
      <c r="AE10" s="99">
        <f t="shared" si="9"/>
        <v>0</v>
      </c>
      <c r="AG10" s="247" t="str">
        <f t="shared" si="10"/>
        <v/>
      </c>
      <c r="AH10" s="247">
        <f t="shared" si="11"/>
        <v>5</v>
      </c>
      <c r="AI10" s="247">
        <f t="shared" si="12"/>
        <v>5</v>
      </c>
      <c r="AJ10" s="247">
        <f t="shared" si="13"/>
        <v>4</v>
      </c>
      <c r="AK10" s="247" t="str">
        <f t="shared" si="14"/>
        <v/>
      </c>
      <c r="AL10" s="247">
        <f t="shared" si="15"/>
        <v>4</v>
      </c>
      <c r="AM10" s="247" t="str">
        <f t="shared" si="16"/>
        <v/>
      </c>
      <c r="AN10" s="247">
        <f t="shared" si="17"/>
        <v>5</v>
      </c>
      <c r="AO10" s="247">
        <f t="shared" si="18"/>
        <v>5</v>
      </c>
      <c r="AP10" s="247">
        <f t="shared" si="19"/>
        <v>5</v>
      </c>
      <c r="AQ10" s="247" t="str">
        <f t="shared" si="20"/>
        <v/>
      </c>
      <c r="AR10" s="247" t="str">
        <f t="shared" si="21"/>
        <v/>
      </c>
      <c r="AS10" s="247" t="str">
        <f t="shared" si="22"/>
        <v/>
      </c>
      <c r="AT10" s="247" t="str">
        <f t="shared" si="23"/>
        <v/>
      </c>
      <c r="AU10" s="247" t="str">
        <f t="shared" si="24"/>
        <v/>
      </c>
      <c r="AV10" s="247" t="str">
        <f t="shared" si="25"/>
        <v/>
      </c>
      <c r="AW10" s="245">
        <f t="shared" si="26"/>
        <v>0</v>
      </c>
      <c r="AX10" s="100"/>
      <c r="AY10" s="100"/>
      <c r="AZ10" s="100"/>
      <c r="BA10" s="100"/>
      <c r="BB10" s="100"/>
      <c r="BD10" s="100"/>
      <c r="BE10" s="100"/>
      <c r="BF10" s="100"/>
      <c r="BG10" s="100"/>
      <c r="BH10" s="100"/>
      <c r="BI10" s="100"/>
      <c r="BJ10" s="100"/>
      <c r="BK10" s="100"/>
      <c r="BL10" s="100"/>
      <c r="BM10" s="100"/>
      <c r="BN10" s="100"/>
      <c r="BO10" s="100"/>
      <c r="BP10" s="101"/>
      <c r="BQ10" s="101"/>
      <c r="BR10" s="101"/>
      <c r="BS10" s="101"/>
      <c r="BT10" s="101"/>
      <c r="BU10" s="101"/>
      <c r="BV10" s="101"/>
      <c r="BW10" s="101"/>
      <c r="BX10" s="101"/>
      <c r="BY10" s="101"/>
      <c r="BZ10" s="101"/>
      <c r="CA10" s="101"/>
      <c r="CB10" s="101"/>
      <c r="CC10" s="101"/>
      <c r="CD10" s="101"/>
      <c r="CE10" s="101"/>
      <c r="CF10" s="101"/>
      <c r="CG10" s="100"/>
      <c r="CH10" s="101"/>
      <c r="CI10" s="101"/>
      <c r="CJ10" s="101"/>
      <c r="CK10" s="101"/>
      <c r="CL10" s="101"/>
      <c r="CM10" s="101"/>
    </row>
    <row r="11" spans="1:107" s="97" customFormat="1" ht="18.75" customHeight="1" x14ac:dyDescent="0.3">
      <c r="A11" s="80">
        <v>6</v>
      </c>
      <c r="B11" s="81" t="s">
        <v>36</v>
      </c>
      <c r="C11" s="343" t="s">
        <v>37</v>
      </c>
      <c r="D11" s="337" t="s">
        <v>879</v>
      </c>
      <c r="E11" s="84">
        <v>2434</v>
      </c>
      <c r="F11" s="85"/>
      <c r="G11" s="85">
        <v>5</v>
      </c>
      <c r="H11" s="85">
        <v>5</v>
      </c>
      <c r="I11" s="85">
        <v>4</v>
      </c>
      <c r="J11" s="85"/>
      <c r="K11" s="85">
        <v>5</v>
      </c>
      <c r="L11" s="85"/>
      <c r="M11" s="85">
        <v>4</v>
      </c>
      <c r="N11" s="85">
        <v>5</v>
      </c>
      <c r="O11" s="85">
        <v>5</v>
      </c>
      <c r="P11" s="85"/>
      <c r="Q11" s="85"/>
      <c r="R11" s="85"/>
      <c r="S11" s="85"/>
      <c r="T11" s="85"/>
      <c r="U11" s="85"/>
      <c r="V11" s="245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2</v>
      </c>
      <c r="AB11" s="98">
        <f t="shared" si="6"/>
        <v>5</v>
      </c>
      <c r="AC11" s="98">
        <f t="shared" si="7"/>
        <v>7</v>
      </c>
      <c r="AD11" s="246">
        <f t="shared" si="8"/>
        <v>4.7142857142857144</v>
      </c>
      <c r="AE11" s="99">
        <f t="shared" si="9"/>
        <v>0</v>
      </c>
      <c r="AG11" s="247" t="str">
        <f t="shared" si="10"/>
        <v/>
      </c>
      <c r="AH11" s="247">
        <f t="shared" si="11"/>
        <v>5</v>
      </c>
      <c r="AI11" s="247">
        <f t="shared" si="12"/>
        <v>5</v>
      </c>
      <c r="AJ11" s="247">
        <f t="shared" si="13"/>
        <v>4</v>
      </c>
      <c r="AK11" s="247" t="str">
        <f t="shared" si="14"/>
        <v/>
      </c>
      <c r="AL11" s="247">
        <f t="shared" si="15"/>
        <v>5</v>
      </c>
      <c r="AM11" s="247" t="str">
        <f t="shared" si="16"/>
        <v/>
      </c>
      <c r="AN11" s="247">
        <f t="shared" si="17"/>
        <v>4</v>
      </c>
      <c r="AO11" s="247">
        <f t="shared" si="18"/>
        <v>5</v>
      </c>
      <c r="AP11" s="247">
        <f t="shared" si="19"/>
        <v>5</v>
      </c>
      <c r="AQ11" s="247" t="str">
        <f t="shared" si="20"/>
        <v/>
      </c>
      <c r="AR11" s="247" t="str">
        <f t="shared" si="21"/>
        <v/>
      </c>
      <c r="AS11" s="247" t="str">
        <f t="shared" si="22"/>
        <v/>
      </c>
      <c r="AT11" s="247" t="str">
        <f t="shared" si="23"/>
        <v/>
      </c>
      <c r="AU11" s="247" t="str">
        <f t="shared" si="24"/>
        <v/>
      </c>
      <c r="AV11" s="247" t="str">
        <f t="shared" si="25"/>
        <v/>
      </c>
      <c r="AW11" s="245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8.75" customHeight="1" x14ac:dyDescent="0.3">
      <c r="A12" s="80">
        <v>7</v>
      </c>
      <c r="B12" s="81" t="s">
        <v>36</v>
      </c>
      <c r="C12" s="343" t="s">
        <v>37</v>
      </c>
      <c r="D12" s="337" t="s">
        <v>880</v>
      </c>
      <c r="E12" s="84">
        <v>2434</v>
      </c>
      <c r="F12" s="85"/>
      <c r="G12" s="85">
        <v>5</v>
      </c>
      <c r="H12" s="85">
        <v>4</v>
      </c>
      <c r="I12" s="85">
        <v>4</v>
      </c>
      <c r="J12" s="85"/>
      <c r="K12" s="85">
        <v>4</v>
      </c>
      <c r="L12" s="85"/>
      <c r="M12" s="85">
        <v>4</v>
      </c>
      <c r="N12" s="85">
        <v>5</v>
      </c>
      <c r="O12" s="85">
        <v>5</v>
      </c>
      <c r="P12" s="85"/>
      <c r="Q12" s="85"/>
      <c r="R12" s="85"/>
      <c r="S12" s="85"/>
      <c r="T12" s="85"/>
      <c r="U12" s="85"/>
      <c r="V12" s="245">
        <f t="shared" si="0"/>
        <v>4</v>
      </c>
      <c r="W12" s="98">
        <f t="shared" si="1"/>
        <v>0</v>
      </c>
      <c r="X12" s="98">
        <f t="shared" si="2"/>
        <v>0</v>
      </c>
      <c r="Y12" s="98">
        <f t="shared" si="3"/>
        <v>0</v>
      </c>
      <c r="Z12" s="98">
        <f t="shared" si="4"/>
        <v>0</v>
      </c>
      <c r="AA12" s="98">
        <f t="shared" si="5"/>
        <v>4</v>
      </c>
      <c r="AB12" s="98">
        <f t="shared" si="6"/>
        <v>3</v>
      </c>
      <c r="AC12" s="98">
        <f t="shared" si="7"/>
        <v>7</v>
      </c>
      <c r="AD12" s="246">
        <f t="shared" si="8"/>
        <v>4.4285714285714288</v>
      </c>
      <c r="AE12" s="99">
        <f t="shared" si="9"/>
        <v>0</v>
      </c>
      <c r="AG12" s="247" t="str">
        <f t="shared" si="10"/>
        <v/>
      </c>
      <c r="AH12" s="247">
        <f t="shared" si="11"/>
        <v>5</v>
      </c>
      <c r="AI12" s="247">
        <f t="shared" si="12"/>
        <v>4</v>
      </c>
      <c r="AJ12" s="247">
        <f t="shared" si="13"/>
        <v>4</v>
      </c>
      <c r="AK12" s="247" t="str">
        <f t="shared" si="14"/>
        <v/>
      </c>
      <c r="AL12" s="247">
        <f t="shared" si="15"/>
        <v>4</v>
      </c>
      <c r="AM12" s="247" t="str">
        <f t="shared" si="16"/>
        <v/>
      </c>
      <c r="AN12" s="247">
        <f t="shared" si="17"/>
        <v>4</v>
      </c>
      <c r="AO12" s="247">
        <f t="shared" si="18"/>
        <v>5</v>
      </c>
      <c r="AP12" s="247">
        <f t="shared" si="19"/>
        <v>5</v>
      </c>
      <c r="AQ12" s="247" t="str">
        <f t="shared" si="20"/>
        <v/>
      </c>
      <c r="AR12" s="247" t="str">
        <f t="shared" si="21"/>
        <v/>
      </c>
      <c r="AS12" s="247" t="str">
        <f t="shared" si="22"/>
        <v/>
      </c>
      <c r="AT12" s="247" t="str">
        <f t="shared" si="23"/>
        <v/>
      </c>
      <c r="AU12" s="247" t="str">
        <f t="shared" si="24"/>
        <v/>
      </c>
      <c r="AV12" s="247" t="str">
        <f t="shared" si="25"/>
        <v/>
      </c>
      <c r="AW12" s="245">
        <f t="shared" si="26"/>
        <v>0</v>
      </c>
      <c r="AX12" s="100"/>
      <c r="AY12" s="100"/>
      <c r="AZ12" s="100"/>
      <c r="BA12" s="100"/>
      <c r="BB12" s="100"/>
      <c r="BC12" s="100"/>
      <c r="BD12" s="100"/>
      <c r="BE12" s="100"/>
      <c r="BF12" s="100"/>
      <c r="BG12" s="100"/>
      <c r="BH12" s="100"/>
      <c r="BI12" s="100"/>
      <c r="BJ12" s="100"/>
      <c r="BK12" s="100"/>
      <c r="BL12" s="100"/>
      <c r="BM12" s="100"/>
      <c r="BN12" s="100"/>
      <c r="BO12" s="100"/>
      <c r="BP12" s="101"/>
      <c r="BQ12" s="101"/>
      <c r="BR12" s="101"/>
      <c r="BS12" s="101"/>
      <c r="BT12" s="101"/>
      <c r="BU12" s="101"/>
      <c r="BV12" s="101"/>
      <c r="BW12" s="101"/>
      <c r="BX12" s="101"/>
      <c r="BY12" s="101"/>
      <c r="BZ12" s="101"/>
      <c r="CA12" s="101"/>
      <c r="CB12" s="101"/>
      <c r="CC12" s="101"/>
      <c r="CD12" s="101"/>
      <c r="CE12" s="101"/>
      <c r="CF12" s="101"/>
      <c r="CG12" s="100"/>
      <c r="CH12" s="101"/>
      <c r="CI12" s="101"/>
      <c r="CJ12" s="101"/>
      <c r="CK12" s="101"/>
      <c r="CL12" s="101"/>
      <c r="CM12" s="101"/>
    </row>
    <row r="13" spans="1:107" s="97" customFormat="1" ht="18.75" customHeight="1" x14ac:dyDescent="0.3">
      <c r="A13" s="80">
        <v>8</v>
      </c>
      <c r="B13" s="81" t="s">
        <v>36</v>
      </c>
      <c r="C13" s="343" t="s">
        <v>37</v>
      </c>
      <c r="D13" s="337" t="s">
        <v>881</v>
      </c>
      <c r="E13" s="84">
        <v>2434</v>
      </c>
      <c r="F13" s="85"/>
      <c r="G13" s="85">
        <v>4</v>
      </c>
      <c r="H13" s="85">
        <v>5</v>
      </c>
      <c r="I13" s="85">
        <v>3</v>
      </c>
      <c r="J13" s="85"/>
      <c r="K13" s="85">
        <v>4</v>
      </c>
      <c r="L13" s="85"/>
      <c r="M13" s="85">
        <v>4</v>
      </c>
      <c r="N13" s="85">
        <v>5</v>
      </c>
      <c r="O13" s="85">
        <v>5</v>
      </c>
      <c r="P13" s="85"/>
      <c r="Q13" s="85"/>
      <c r="R13" s="85"/>
      <c r="S13" s="85"/>
      <c r="T13" s="85"/>
      <c r="U13" s="85"/>
      <c r="V13" s="245">
        <f t="shared" si="0"/>
        <v>3</v>
      </c>
      <c r="W13" s="98">
        <f t="shared" si="1"/>
        <v>0</v>
      </c>
      <c r="X13" s="98">
        <f t="shared" si="2"/>
        <v>0</v>
      </c>
      <c r="Y13" s="98">
        <f t="shared" si="3"/>
        <v>0</v>
      </c>
      <c r="Z13" s="98">
        <f t="shared" si="4"/>
        <v>1</v>
      </c>
      <c r="AA13" s="98">
        <f t="shared" si="5"/>
        <v>3</v>
      </c>
      <c r="AB13" s="98">
        <f t="shared" si="6"/>
        <v>3</v>
      </c>
      <c r="AC13" s="98">
        <f t="shared" si="7"/>
        <v>7</v>
      </c>
      <c r="AD13" s="246">
        <f t="shared" si="8"/>
        <v>4.2857142857142856</v>
      </c>
      <c r="AE13" s="99">
        <f t="shared" si="9"/>
        <v>0</v>
      </c>
      <c r="AG13" s="247" t="str">
        <f t="shared" si="10"/>
        <v/>
      </c>
      <c r="AH13" s="247">
        <f t="shared" si="11"/>
        <v>4</v>
      </c>
      <c r="AI13" s="247">
        <f t="shared" si="12"/>
        <v>5</v>
      </c>
      <c r="AJ13" s="247">
        <f t="shared" si="13"/>
        <v>3</v>
      </c>
      <c r="AK13" s="247" t="str">
        <f t="shared" si="14"/>
        <v/>
      </c>
      <c r="AL13" s="247">
        <f t="shared" si="15"/>
        <v>4</v>
      </c>
      <c r="AM13" s="247" t="str">
        <f t="shared" si="16"/>
        <v/>
      </c>
      <c r="AN13" s="247">
        <f t="shared" si="17"/>
        <v>4</v>
      </c>
      <c r="AO13" s="247">
        <f t="shared" si="18"/>
        <v>5</v>
      </c>
      <c r="AP13" s="247">
        <f t="shared" si="19"/>
        <v>5</v>
      </c>
      <c r="AQ13" s="247" t="str">
        <f t="shared" si="20"/>
        <v/>
      </c>
      <c r="AR13" s="247" t="str">
        <f t="shared" si="21"/>
        <v/>
      </c>
      <c r="AS13" s="247" t="str">
        <f t="shared" si="22"/>
        <v/>
      </c>
      <c r="AT13" s="247" t="str">
        <f t="shared" si="23"/>
        <v/>
      </c>
      <c r="AU13" s="247" t="str">
        <f t="shared" si="24"/>
        <v/>
      </c>
      <c r="AV13" s="247" t="str">
        <f t="shared" si="25"/>
        <v/>
      </c>
      <c r="AW13" s="245">
        <f t="shared" si="26"/>
        <v>0</v>
      </c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J13" s="100"/>
      <c r="BK13" s="100"/>
      <c r="BL13" s="100"/>
      <c r="BM13" s="100"/>
      <c r="BN13" s="100"/>
      <c r="BO13" s="100"/>
      <c r="BP13" s="101"/>
      <c r="BQ13" s="101"/>
      <c r="BR13" s="101"/>
      <c r="BS13" s="101"/>
      <c r="BT13" s="101"/>
      <c r="BU13" s="101"/>
      <c r="BV13" s="101"/>
      <c r="BW13" s="101"/>
      <c r="BX13" s="101"/>
      <c r="BY13" s="101"/>
      <c r="BZ13" s="101"/>
      <c r="CA13" s="101"/>
      <c r="CB13" s="101"/>
      <c r="CC13" s="101"/>
      <c r="CD13" s="101"/>
      <c r="CE13" s="101"/>
      <c r="CF13" s="101"/>
      <c r="CG13" s="100"/>
      <c r="CH13" s="101"/>
      <c r="CI13" s="101"/>
      <c r="CJ13" s="101"/>
      <c r="CK13" s="101"/>
      <c r="CL13" s="101"/>
      <c r="CM13" s="101"/>
    </row>
    <row r="14" spans="1:107" ht="18.75" customHeight="1" x14ac:dyDescent="0.3">
      <c r="A14" s="80">
        <v>9</v>
      </c>
      <c r="B14" s="248"/>
      <c r="C14" s="343" t="s">
        <v>52</v>
      </c>
      <c r="D14" s="337" t="s">
        <v>882</v>
      </c>
      <c r="E14" s="84">
        <v>2434</v>
      </c>
      <c r="F14" s="85"/>
      <c r="G14" s="85">
        <v>5</v>
      </c>
      <c r="H14" s="85">
        <v>5</v>
      </c>
      <c r="I14" s="85">
        <v>4</v>
      </c>
      <c r="J14" s="85"/>
      <c r="K14" s="85">
        <v>5</v>
      </c>
      <c r="L14" s="85"/>
      <c r="M14" s="85">
        <v>4</v>
      </c>
      <c r="N14" s="85">
        <v>5</v>
      </c>
      <c r="O14" s="85">
        <v>5</v>
      </c>
      <c r="P14" s="85"/>
      <c r="Q14" s="85"/>
      <c r="R14" s="85"/>
      <c r="S14" s="85"/>
      <c r="T14" s="85"/>
      <c r="U14" s="85"/>
      <c r="V14" s="124">
        <f t="shared" si="0"/>
        <v>4</v>
      </c>
      <c r="W14" s="254">
        <f t="shared" si="1"/>
        <v>0</v>
      </c>
      <c r="X14" s="254">
        <f t="shared" si="2"/>
        <v>0</v>
      </c>
      <c r="Y14" s="254">
        <f t="shared" si="3"/>
        <v>0</v>
      </c>
      <c r="Z14" s="254">
        <f t="shared" si="4"/>
        <v>0</v>
      </c>
      <c r="AA14" s="254">
        <f t="shared" si="5"/>
        <v>2</v>
      </c>
      <c r="AB14" s="254">
        <f t="shared" si="6"/>
        <v>5</v>
      </c>
      <c r="AC14" s="254">
        <f t="shared" si="7"/>
        <v>7</v>
      </c>
      <c r="AD14" s="255">
        <f t="shared" si="8"/>
        <v>4.7142857142857144</v>
      </c>
      <c r="AE14" s="293">
        <f t="shared" si="9"/>
        <v>0</v>
      </c>
      <c r="AF14" s="15"/>
      <c r="AG14" s="247" t="str">
        <f t="shared" si="10"/>
        <v/>
      </c>
      <c r="AH14" s="247">
        <f t="shared" si="11"/>
        <v>5</v>
      </c>
      <c r="AI14" s="247">
        <f t="shared" si="12"/>
        <v>5</v>
      </c>
      <c r="AJ14" s="247">
        <f t="shared" si="13"/>
        <v>4</v>
      </c>
      <c r="AK14" s="247" t="str">
        <f t="shared" si="14"/>
        <v/>
      </c>
      <c r="AL14" s="247">
        <f t="shared" si="15"/>
        <v>5</v>
      </c>
      <c r="AM14" s="247" t="str">
        <f t="shared" si="16"/>
        <v/>
      </c>
      <c r="AN14" s="247">
        <f t="shared" si="17"/>
        <v>4</v>
      </c>
      <c r="AO14" s="247">
        <f t="shared" si="18"/>
        <v>5</v>
      </c>
      <c r="AP14" s="247">
        <f t="shared" si="19"/>
        <v>5</v>
      </c>
      <c r="AQ14" s="247" t="str">
        <f t="shared" si="20"/>
        <v/>
      </c>
      <c r="AR14" s="247" t="str">
        <f t="shared" si="21"/>
        <v/>
      </c>
      <c r="AS14" s="247" t="str">
        <f t="shared" si="22"/>
        <v/>
      </c>
      <c r="AT14" s="247" t="str">
        <f t="shared" si="23"/>
        <v/>
      </c>
      <c r="AU14" s="247" t="str">
        <f t="shared" si="24"/>
        <v/>
      </c>
      <c r="AV14" s="247" t="str">
        <f t="shared" si="25"/>
        <v/>
      </c>
      <c r="AW14" s="245">
        <f t="shared" si="26"/>
        <v>0</v>
      </c>
      <c r="AX14" s="249"/>
      <c r="AY14" s="250"/>
      <c r="AZ14" s="250"/>
      <c r="BA14" s="250"/>
      <c r="BB14" s="250"/>
      <c r="BC14" s="250"/>
      <c r="BD14" s="250"/>
      <c r="BE14" s="250"/>
      <c r="BF14" s="250"/>
      <c r="BG14" s="250"/>
      <c r="BH14" s="250"/>
      <c r="BI14" s="250"/>
      <c r="BJ14" s="250"/>
      <c r="BK14" s="250"/>
      <c r="BL14" s="250"/>
      <c r="BM14" s="250"/>
      <c r="BN14" s="250"/>
      <c r="BO14" s="249"/>
      <c r="CG14" s="249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</row>
    <row r="15" spans="1:107" ht="18.75" customHeight="1" x14ac:dyDescent="0.3">
      <c r="A15" s="80">
        <v>10</v>
      </c>
      <c r="B15" s="248"/>
      <c r="C15" s="343" t="s">
        <v>37</v>
      </c>
      <c r="D15" s="337" t="s">
        <v>883</v>
      </c>
      <c r="E15" s="84">
        <v>2434</v>
      </c>
      <c r="F15" s="85"/>
      <c r="G15" s="85">
        <v>5</v>
      </c>
      <c r="H15" s="85">
        <v>4</v>
      </c>
      <c r="I15" s="85">
        <v>3</v>
      </c>
      <c r="J15" s="85"/>
      <c r="K15" s="85">
        <v>4</v>
      </c>
      <c r="L15" s="85"/>
      <c r="M15" s="85">
        <v>3</v>
      </c>
      <c r="N15" s="85">
        <v>4</v>
      </c>
      <c r="O15" s="85">
        <v>5</v>
      </c>
      <c r="P15" s="85"/>
      <c r="Q15" s="85"/>
      <c r="R15" s="85"/>
      <c r="S15" s="85"/>
      <c r="T15" s="85"/>
      <c r="U15" s="85"/>
      <c r="V15" s="124">
        <f t="shared" si="0"/>
        <v>3</v>
      </c>
      <c r="W15" s="254">
        <f t="shared" si="1"/>
        <v>0</v>
      </c>
      <c r="X15" s="254">
        <f t="shared" si="2"/>
        <v>0</v>
      </c>
      <c r="Y15" s="254">
        <f t="shared" si="3"/>
        <v>0</v>
      </c>
      <c r="Z15" s="254">
        <f t="shared" si="4"/>
        <v>2</v>
      </c>
      <c r="AA15" s="254">
        <f t="shared" si="5"/>
        <v>3</v>
      </c>
      <c r="AB15" s="254">
        <f t="shared" si="6"/>
        <v>2</v>
      </c>
      <c r="AC15" s="254">
        <f t="shared" si="7"/>
        <v>7</v>
      </c>
      <c r="AD15" s="255">
        <f t="shared" si="8"/>
        <v>4</v>
      </c>
      <c r="AE15" s="293">
        <f t="shared" si="9"/>
        <v>0</v>
      </c>
      <c r="AF15" s="15"/>
      <c r="AG15" s="247" t="str">
        <f t="shared" si="10"/>
        <v/>
      </c>
      <c r="AH15" s="247">
        <f t="shared" si="11"/>
        <v>5</v>
      </c>
      <c r="AI15" s="247">
        <f t="shared" si="12"/>
        <v>4</v>
      </c>
      <c r="AJ15" s="247">
        <f t="shared" si="13"/>
        <v>3</v>
      </c>
      <c r="AK15" s="247" t="str">
        <f t="shared" si="14"/>
        <v/>
      </c>
      <c r="AL15" s="247">
        <f t="shared" si="15"/>
        <v>4</v>
      </c>
      <c r="AM15" s="247" t="str">
        <f t="shared" si="16"/>
        <v/>
      </c>
      <c r="AN15" s="247">
        <f t="shared" si="17"/>
        <v>3</v>
      </c>
      <c r="AO15" s="247">
        <f t="shared" si="18"/>
        <v>4</v>
      </c>
      <c r="AP15" s="247">
        <f t="shared" si="19"/>
        <v>5</v>
      </c>
      <c r="AQ15" s="247" t="str">
        <f t="shared" si="20"/>
        <v/>
      </c>
      <c r="AR15" s="247" t="str">
        <f t="shared" si="21"/>
        <v/>
      </c>
      <c r="AS15" s="247" t="str">
        <f t="shared" si="22"/>
        <v/>
      </c>
      <c r="AT15" s="247" t="str">
        <f t="shared" si="23"/>
        <v/>
      </c>
      <c r="AU15" s="247" t="str">
        <f t="shared" si="24"/>
        <v/>
      </c>
      <c r="AV15" s="247" t="str">
        <f t="shared" si="25"/>
        <v/>
      </c>
      <c r="AW15" s="245">
        <f t="shared" si="26"/>
        <v>0</v>
      </c>
      <c r="AX15" s="249"/>
      <c r="AY15" s="250"/>
      <c r="AZ15" s="250"/>
      <c r="BA15" s="250"/>
      <c r="BB15" s="250"/>
      <c r="BC15" s="250"/>
      <c r="BD15" s="250"/>
      <c r="BE15" s="250"/>
      <c r="BF15" s="250"/>
      <c r="BG15" s="250"/>
      <c r="BH15" s="250"/>
      <c r="BI15" s="250"/>
      <c r="BJ15" s="250"/>
      <c r="BK15" s="250"/>
      <c r="BL15" s="250"/>
      <c r="BM15" s="250"/>
      <c r="BN15" s="250"/>
      <c r="BO15" s="249"/>
      <c r="CG15" s="249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</row>
    <row r="16" spans="1:107" ht="18.75" customHeight="1" x14ac:dyDescent="0.3">
      <c r="A16" s="80">
        <v>11</v>
      </c>
      <c r="B16" s="248"/>
      <c r="C16" s="343" t="s">
        <v>37</v>
      </c>
      <c r="D16" s="337" t="s">
        <v>884</v>
      </c>
      <c r="E16" s="84">
        <v>2434</v>
      </c>
      <c r="F16" s="85"/>
      <c r="G16" s="85">
        <v>5</v>
      </c>
      <c r="H16" s="85">
        <v>5</v>
      </c>
      <c r="I16" s="85">
        <v>4</v>
      </c>
      <c r="J16" s="85"/>
      <c r="K16" s="85">
        <v>5</v>
      </c>
      <c r="L16" s="85"/>
      <c r="M16" s="85">
        <v>4</v>
      </c>
      <c r="N16" s="85">
        <v>4</v>
      </c>
      <c r="O16" s="85">
        <v>5</v>
      </c>
      <c r="P16" s="85"/>
      <c r="Q16" s="85"/>
      <c r="R16" s="85"/>
      <c r="S16" s="85"/>
      <c r="T16" s="85"/>
      <c r="U16" s="85"/>
      <c r="V16" s="124">
        <f t="shared" si="0"/>
        <v>4</v>
      </c>
      <c r="W16" s="254">
        <f t="shared" si="1"/>
        <v>0</v>
      </c>
      <c r="X16" s="254">
        <f t="shared" si="2"/>
        <v>0</v>
      </c>
      <c r="Y16" s="254">
        <f t="shared" si="3"/>
        <v>0</v>
      </c>
      <c r="Z16" s="254">
        <f t="shared" si="4"/>
        <v>0</v>
      </c>
      <c r="AA16" s="254">
        <f t="shared" si="5"/>
        <v>3</v>
      </c>
      <c r="AB16" s="254">
        <f t="shared" si="6"/>
        <v>4</v>
      </c>
      <c r="AC16" s="254">
        <f t="shared" si="7"/>
        <v>7</v>
      </c>
      <c r="AD16" s="255">
        <f t="shared" si="8"/>
        <v>4.5714285714285712</v>
      </c>
      <c r="AE16" s="293">
        <f t="shared" si="9"/>
        <v>0</v>
      </c>
      <c r="AF16" s="15"/>
      <c r="AG16" s="247" t="str">
        <f t="shared" si="10"/>
        <v/>
      </c>
      <c r="AH16" s="247">
        <f t="shared" si="11"/>
        <v>5</v>
      </c>
      <c r="AI16" s="247">
        <f t="shared" si="12"/>
        <v>5</v>
      </c>
      <c r="AJ16" s="247">
        <f t="shared" si="13"/>
        <v>4</v>
      </c>
      <c r="AK16" s="247" t="str">
        <f t="shared" si="14"/>
        <v/>
      </c>
      <c r="AL16" s="247">
        <f t="shared" si="15"/>
        <v>5</v>
      </c>
      <c r="AM16" s="247" t="str">
        <f t="shared" si="16"/>
        <v/>
      </c>
      <c r="AN16" s="247">
        <f t="shared" si="17"/>
        <v>4</v>
      </c>
      <c r="AO16" s="247">
        <f t="shared" si="18"/>
        <v>4</v>
      </c>
      <c r="AP16" s="247">
        <f t="shared" si="19"/>
        <v>5</v>
      </c>
      <c r="AQ16" s="247" t="str">
        <f t="shared" si="20"/>
        <v/>
      </c>
      <c r="AR16" s="247" t="str">
        <f t="shared" si="21"/>
        <v/>
      </c>
      <c r="AS16" s="247" t="str">
        <f t="shared" si="22"/>
        <v/>
      </c>
      <c r="AT16" s="247" t="str">
        <f t="shared" si="23"/>
        <v/>
      </c>
      <c r="AU16" s="247" t="str">
        <f t="shared" si="24"/>
        <v/>
      </c>
      <c r="AV16" s="247" t="str">
        <f t="shared" si="25"/>
        <v/>
      </c>
      <c r="AW16" s="245">
        <f t="shared" si="26"/>
        <v>0</v>
      </c>
      <c r="AX16" s="249"/>
      <c r="AY16" s="250"/>
      <c r="AZ16" s="250"/>
      <c r="BA16" s="250"/>
      <c r="BB16" s="250"/>
      <c r="BC16" s="250"/>
      <c r="BD16" s="250"/>
      <c r="BE16" s="250"/>
      <c r="BF16" s="250"/>
      <c r="BG16" s="250"/>
      <c r="BH16" s="250"/>
      <c r="BI16" s="250"/>
      <c r="BJ16" s="250"/>
      <c r="BK16" s="250"/>
      <c r="BL16" s="250"/>
      <c r="BM16" s="250"/>
      <c r="BN16" s="250"/>
      <c r="BO16" s="249"/>
      <c r="CG16" s="249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</row>
    <row r="17" spans="1:102" ht="18.75" customHeight="1" x14ac:dyDescent="0.3">
      <c r="A17" s="80">
        <v>12</v>
      </c>
      <c r="B17" s="251"/>
      <c r="C17" s="343" t="s">
        <v>37</v>
      </c>
      <c r="D17" s="369" t="s">
        <v>885</v>
      </c>
      <c r="E17" s="84">
        <v>2434</v>
      </c>
      <c r="F17" s="85"/>
      <c r="G17" s="85">
        <v>5</v>
      </c>
      <c r="H17" s="85">
        <v>5</v>
      </c>
      <c r="I17" s="85">
        <v>5</v>
      </c>
      <c r="J17" s="85"/>
      <c r="K17" s="85">
        <v>5</v>
      </c>
      <c r="L17" s="85"/>
      <c r="M17" s="85">
        <v>5</v>
      </c>
      <c r="N17" s="85">
        <v>5</v>
      </c>
      <c r="O17" s="85">
        <v>5</v>
      </c>
      <c r="P17" s="85"/>
      <c r="Q17" s="85"/>
      <c r="R17" s="85"/>
      <c r="S17" s="85"/>
      <c r="T17" s="85"/>
      <c r="U17" s="85"/>
      <c r="V17" s="124">
        <f t="shared" si="0"/>
        <v>5</v>
      </c>
      <c r="W17" s="254">
        <f t="shared" si="1"/>
        <v>0</v>
      </c>
      <c r="X17" s="254">
        <f t="shared" ref="X17:X37" si="27">COUNTIF(AF17:AU17,"д")</f>
        <v>0</v>
      </c>
      <c r="Y17" s="254">
        <f t="shared" si="3"/>
        <v>0</v>
      </c>
      <c r="Z17" s="254">
        <f t="shared" si="4"/>
        <v>0</v>
      </c>
      <c r="AA17" s="254">
        <f t="shared" si="5"/>
        <v>0</v>
      </c>
      <c r="AB17" s="254">
        <f t="shared" si="6"/>
        <v>7</v>
      </c>
      <c r="AC17" s="254">
        <f t="shared" si="7"/>
        <v>7</v>
      </c>
      <c r="AD17" s="255">
        <f t="shared" si="8"/>
        <v>5</v>
      </c>
      <c r="AE17" s="293">
        <f t="shared" si="9"/>
        <v>0</v>
      </c>
      <c r="AF17" s="15"/>
      <c r="AG17" s="247" t="str">
        <f t="shared" si="10"/>
        <v/>
      </c>
      <c r="AH17" s="247">
        <f t="shared" si="11"/>
        <v>5</v>
      </c>
      <c r="AI17" s="247">
        <f t="shared" si="12"/>
        <v>5</v>
      </c>
      <c r="AJ17" s="247">
        <f t="shared" si="13"/>
        <v>5</v>
      </c>
      <c r="AK17" s="247" t="str">
        <f t="shared" si="14"/>
        <v/>
      </c>
      <c r="AL17" s="247">
        <f t="shared" si="15"/>
        <v>5</v>
      </c>
      <c r="AM17" s="247" t="str">
        <f t="shared" si="16"/>
        <v/>
      </c>
      <c r="AN17" s="247">
        <f t="shared" si="17"/>
        <v>5</v>
      </c>
      <c r="AO17" s="247">
        <f t="shared" si="18"/>
        <v>5</v>
      </c>
      <c r="AP17" s="247">
        <f t="shared" si="19"/>
        <v>5</v>
      </c>
      <c r="AQ17" s="247" t="str">
        <f t="shared" si="20"/>
        <v/>
      </c>
      <c r="AR17" s="247" t="str">
        <f t="shared" si="21"/>
        <v/>
      </c>
      <c r="AS17" s="247" t="str">
        <f t="shared" si="22"/>
        <v/>
      </c>
      <c r="AT17" s="247" t="str">
        <f t="shared" si="23"/>
        <v/>
      </c>
      <c r="AU17" s="247" t="str">
        <f t="shared" si="24"/>
        <v/>
      </c>
      <c r="AV17" s="247" t="str">
        <f t="shared" si="25"/>
        <v/>
      </c>
      <c r="AW17" s="245">
        <f t="shared" si="26"/>
        <v>0</v>
      </c>
      <c r="AX17" s="249"/>
      <c r="AY17" s="250"/>
      <c r="AZ17" s="250"/>
      <c r="BA17" s="250"/>
      <c r="BB17" s="250"/>
      <c r="BC17" s="250"/>
      <c r="BD17" s="250"/>
      <c r="BE17" s="250"/>
      <c r="BF17" s="250"/>
      <c r="BG17" s="250"/>
      <c r="BH17" s="250"/>
      <c r="BI17" s="250"/>
      <c r="BJ17" s="250"/>
      <c r="BK17" s="250"/>
      <c r="BL17" s="250"/>
      <c r="BM17" s="250"/>
      <c r="BN17" s="250"/>
      <c r="BO17" s="249"/>
      <c r="CG17" s="249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</row>
    <row r="18" spans="1:102" ht="18.75" customHeight="1" x14ac:dyDescent="0.3">
      <c r="A18" s="80">
        <v>13</v>
      </c>
      <c r="B18" s="199"/>
      <c r="C18" s="343" t="s">
        <v>37</v>
      </c>
      <c r="D18" s="369" t="s">
        <v>886</v>
      </c>
      <c r="E18" s="84">
        <v>2434</v>
      </c>
      <c r="F18" s="85"/>
      <c r="G18" s="85">
        <v>5</v>
      </c>
      <c r="H18" s="85">
        <v>5</v>
      </c>
      <c r="I18" s="85">
        <v>3</v>
      </c>
      <c r="J18" s="85"/>
      <c r="K18" s="85">
        <v>4</v>
      </c>
      <c r="L18" s="85"/>
      <c r="M18" s="85">
        <v>5</v>
      </c>
      <c r="N18" s="85">
        <v>4</v>
      </c>
      <c r="O18" s="85">
        <v>5</v>
      </c>
      <c r="P18" s="85"/>
      <c r="Q18" s="85"/>
      <c r="R18" s="85"/>
      <c r="S18" s="85"/>
      <c r="T18" s="85"/>
      <c r="U18" s="85"/>
      <c r="V18" s="124">
        <f t="shared" si="0"/>
        <v>3</v>
      </c>
      <c r="W18" s="254">
        <f t="shared" si="1"/>
        <v>0</v>
      </c>
      <c r="X18" s="254">
        <f t="shared" si="27"/>
        <v>0</v>
      </c>
      <c r="Y18" s="254">
        <f t="shared" si="3"/>
        <v>0</v>
      </c>
      <c r="Z18" s="254">
        <f t="shared" si="4"/>
        <v>1</v>
      </c>
      <c r="AA18" s="254">
        <f t="shared" si="5"/>
        <v>2</v>
      </c>
      <c r="AB18" s="254">
        <f t="shared" si="6"/>
        <v>4</v>
      </c>
      <c r="AC18" s="254">
        <f t="shared" si="7"/>
        <v>7</v>
      </c>
      <c r="AD18" s="255">
        <f t="shared" si="8"/>
        <v>4.4285714285714288</v>
      </c>
      <c r="AE18" s="293">
        <f t="shared" si="9"/>
        <v>0</v>
      </c>
      <c r="AF18" s="15"/>
      <c r="AG18" s="247" t="str">
        <f t="shared" si="10"/>
        <v/>
      </c>
      <c r="AH18" s="247">
        <f t="shared" si="11"/>
        <v>5</v>
      </c>
      <c r="AI18" s="247">
        <f t="shared" si="12"/>
        <v>5</v>
      </c>
      <c r="AJ18" s="247">
        <f t="shared" si="13"/>
        <v>3</v>
      </c>
      <c r="AK18" s="247" t="str">
        <f t="shared" si="14"/>
        <v/>
      </c>
      <c r="AL18" s="247">
        <f t="shared" si="15"/>
        <v>4</v>
      </c>
      <c r="AM18" s="247" t="str">
        <f t="shared" si="16"/>
        <v/>
      </c>
      <c r="AN18" s="247">
        <f t="shared" si="17"/>
        <v>5</v>
      </c>
      <c r="AO18" s="247">
        <f t="shared" si="18"/>
        <v>4</v>
      </c>
      <c r="AP18" s="247">
        <f t="shared" si="19"/>
        <v>5</v>
      </c>
      <c r="AQ18" s="247" t="str">
        <f t="shared" si="20"/>
        <v/>
      </c>
      <c r="AR18" s="247" t="str">
        <f t="shared" si="21"/>
        <v/>
      </c>
      <c r="AS18" s="247" t="str">
        <f t="shared" si="22"/>
        <v/>
      </c>
      <c r="AT18" s="247" t="str">
        <f t="shared" si="23"/>
        <v/>
      </c>
      <c r="AU18" s="247" t="str">
        <f t="shared" si="24"/>
        <v/>
      </c>
      <c r="AV18" s="247" t="str">
        <f t="shared" si="25"/>
        <v/>
      </c>
      <c r="AW18" s="245">
        <f t="shared" si="26"/>
        <v>0</v>
      </c>
      <c r="AX18" s="249"/>
      <c r="AY18" s="250"/>
      <c r="AZ18" s="250"/>
      <c r="BA18" s="250"/>
      <c r="BB18" s="250"/>
      <c r="BC18" s="250"/>
      <c r="BD18" s="250"/>
      <c r="BE18" s="250"/>
      <c r="BF18" s="250"/>
      <c r="BG18" s="250"/>
      <c r="BH18" s="250"/>
      <c r="BI18" s="250"/>
      <c r="BJ18" s="250"/>
      <c r="BK18" s="250"/>
      <c r="BL18" s="250"/>
      <c r="BM18" s="250"/>
      <c r="BN18" s="250"/>
      <c r="BO18" s="249"/>
      <c r="CG18" s="249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</row>
    <row r="19" spans="1:102" ht="18.75" customHeight="1" x14ac:dyDescent="0.3">
      <c r="A19" s="80">
        <v>14</v>
      </c>
      <c r="B19" s="199"/>
      <c r="C19" s="343" t="s">
        <v>37</v>
      </c>
      <c r="D19" s="337" t="s">
        <v>887</v>
      </c>
      <c r="E19" s="84">
        <v>2434</v>
      </c>
      <c r="F19" s="85"/>
      <c r="G19" s="85">
        <v>5</v>
      </c>
      <c r="H19" s="85">
        <v>4</v>
      </c>
      <c r="I19" s="85">
        <v>5</v>
      </c>
      <c r="J19" s="85"/>
      <c r="K19" s="85">
        <v>4</v>
      </c>
      <c r="L19" s="85"/>
      <c r="M19" s="85">
        <v>5</v>
      </c>
      <c r="N19" s="85">
        <v>5</v>
      </c>
      <c r="O19" s="85">
        <v>5</v>
      </c>
      <c r="P19" s="85"/>
      <c r="Q19" s="85"/>
      <c r="R19" s="85"/>
      <c r="S19" s="85"/>
      <c r="T19" s="85"/>
      <c r="U19" s="85"/>
      <c r="V19" s="124">
        <f t="shared" si="0"/>
        <v>4</v>
      </c>
      <c r="W19" s="254">
        <f t="shared" si="1"/>
        <v>0</v>
      </c>
      <c r="X19" s="254">
        <f t="shared" si="27"/>
        <v>0</v>
      </c>
      <c r="Y19" s="254">
        <f t="shared" si="3"/>
        <v>0</v>
      </c>
      <c r="Z19" s="254">
        <f t="shared" si="4"/>
        <v>0</v>
      </c>
      <c r="AA19" s="254">
        <f t="shared" si="5"/>
        <v>2</v>
      </c>
      <c r="AB19" s="254">
        <f t="shared" si="6"/>
        <v>5</v>
      </c>
      <c r="AC19" s="254">
        <f t="shared" si="7"/>
        <v>7</v>
      </c>
      <c r="AD19" s="255">
        <f t="shared" si="8"/>
        <v>4.7142857142857144</v>
      </c>
      <c r="AE19" s="293">
        <f t="shared" si="9"/>
        <v>0</v>
      </c>
      <c r="AF19" s="15"/>
      <c r="AG19" s="247" t="str">
        <f t="shared" si="10"/>
        <v/>
      </c>
      <c r="AH19" s="247">
        <f t="shared" si="11"/>
        <v>5</v>
      </c>
      <c r="AI19" s="247">
        <f t="shared" si="12"/>
        <v>4</v>
      </c>
      <c r="AJ19" s="247">
        <f t="shared" si="13"/>
        <v>5</v>
      </c>
      <c r="AK19" s="247" t="str">
        <f t="shared" si="14"/>
        <v/>
      </c>
      <c r="AL19" s="247">
        <f t="shared" si="15"/>
        <v>4</v>
      </c>
      <c r="AM19" s="247" t="str">
        <f t="shared" si="16"/>
        <v/>
      </c>
      <c r="AN19" s="247">
        <f t="shared" si="17"/>
        <v>5</v>
      </c>
      <c r="AO19" s="247">
        <f t="shared" si="18"/>
        <v>5</v>
      </c>
      <c r="AP19" s="247">
        <f t="shared" si="19"/>
        <v>5</v>
      </c>
      <c r="AQ19" s="247" t="str">
        <f t="shared" si="20"/>
        <v/>
      </c>
      <c r="AR19" s="247" t="str">
        <f t="shared" si="21"/>
        <v/>
      </c>
      <c r="AS19" s="247" t="str">
        <f t="shared" si="22"/>
        <v/>
      </c>
      <c r="AT19" s="247" t="str">
        <f t="shared" si="23"/>
        <v/>
      </c>
      <c r="AU19" s="247" t="str">
        <f t="shared" si="24"/>
        <v/>
      </c>
      <c r="AV19" s="247" t="str">
        <f t="shared" si="25"/>
        <v/>
      </c>
      <c r="AW19" s="245">
        <f t="shared" si="26"/>
        <v>0</v>
      </c>
      <c r="AX19" s="249"/>
      <c r="AY19" s="250"/>
      <c r="AZ19" s="250"/>
      <c r="BA19" s="250"/>
      <c r="BB19" s="250"/>
      <c r="BC19" s="250"/>
      <c r="BD19" s="250"/>
      <c r="BE19" s="250"/>
      <c r="BF19" s="250"/>
      <c r="BG19" s="250"/>
      <c r="BH19" s="250"/>
      <c r="BI19" s="250"/>
      <c r="BJ19" s="250"/>
      <c r="BK19" s="250"/>
      <c r="BL19" s="250"/>
      <c r="BM19" s="250"/>
      <c r="BN19" s="250"/>
      <c r="BO19" s="249"/>
      <c r="CG19" s="249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</row>
    <row r="20" spans="1:102" ht="18.75" customHeight="1" x14ac:dyDescent="0.3">
      <c r="A20" s="80">
        <v>15</v>
      </c>
      <c r="B20" s="199"/>
      <c r="C20" s="343" t="s">
        <v>37</v>
      </c>
      <c r="D20" s="337" t="s">
        <v>888</v>
      </c>
      <c r="E20" s="84">
        <v>2434</v>
      </c>
      <c r="F20" s="85"/>
      <c r="G20" s="85">
        <v>4</v>
      </c>
      <c r="H20" s="85">
        <v>4</v>
      </c>
      <c r="I20" s="85">
        <v>5</v>
      </c>
      <c r="J20" s="85"/>
      <c r="K20" s="85">
        <v>4</v>
      </c>
      <c r="L20" s="85"/>
      <c r="M20" s="85">
        <v>4</v>
      </c>
      <c r="N20" s="85">
        <v>4</v>
      </c>
      <c r="O20" s="85">
        <v>5</v>
      </c>
      <c r="P20" s="85"/>
      <c r="Q20" s="85"/>
      <c r="R20" s="85"/>
      <c r="S20" s="85"/>
      <c r="T20" s="85"/>
      <c r="U20" s="85"/>
      <c r="V20" s="124">
        <f t="shared" si="0"/>
        <v>4</v>
      </c>
      <c r="W20" s="254">
        <f t="shared" si="1"/>
        <v>0</v>
      </c>
      <c r="X20" s="254">
        <f t="shared" si="27"/>
        <v>0</v>
      </c>
      <c r="Y20" s="254">
        <f t="shared" si="3"/>
        <v>0</v>
      </c>
      <c r="Z20" s="254">
        <f t="shared" si="4"/>
        <v>0</v>
      </c>
      <c r="AA20" s="254">
        <f t="shared" si="5"/>
        <v>5</v>
      </c>
      <c r="AB20" s="254">
        <f t="shared" si="6"/>
        <v>2</v>
      </c>
      <c r="AC20" s="254">
        <f t="shared" si="7"/>
        <v>7</v>
      </c>
      <c r="AD20" s="255">
        <f t="shared" si="8"/>
        <v>4.2857142857142856</v>
      </c>
      <c r="AE20" s="293">
        <f t="shared" si="9"/>
        <v>0</v>
      </c>
      <c r="AF20" s="15"/>
      <c r="AG20" s="247" t="str">
        <f t="shared" si="10"/>
        <v/>
      </c>
      <c r="AH20" s="247">
        <f t="shared" si="11"/>
        <v>4</v>
      </c>
      <c r="AI20" s="247">
        <f t="shared" si="12"/>
        <v>4</v>
      </c>
      <c r="AJ20" s="247">
        <f t="shared" si="13"/>
        <v>5</v>
      </c>
      <c r="AK20" s="247" t="str">
        <f t="shared" si="14"/>
        <v/>
      </c>
      <c r="AL20" s="247">
        <f t="shared" si="15"/>
        <v>4</v>
      </c>
      <c r="AM20" s="247" t="str">
        <f t="shared" si="16"/>
        <v/>
      </c>
      <c r="AN20" s="247">
        <f t="shared" si="17"/>
        <v>4</v>
      </c>
      <c r="AO20" s="247">
        <f t="shared" si="18"/>
        <v>4</v>
      </c>
      <c r="AP20" s="247">
        <f t="shared" si="19"/>
        <v>5</v>
      </c>
      <c r="AQ20" s="247" t="str">
        <f t="shared" si="20"/>
        <v/>
      </c>
      <c r="AR20" s="247" t="str">
        <f t="shared" si="21"/>
        <v/>
      </c>
      <c r="AS20" s="247" t="str">
        <f t="shared" si="22"/>
        <v/>
      </c>
      <c r="AT20" s="247" t="str">
        <f t="shared" si="23"/>
        <v/>
      </c>
      <c r="AU20" s="247" t="str">
        <f t="shared" si="24"/>
        <v/>
      </c>
      <c r="AV20" s="247" t="str">
        <f t="shared" si="25"/>
        <v/>
      </c>
      <c r="AW20" s="245">
        <f t="shared" si="26"/>
        <v>0</v>
      </c>
      <c r="AX20" s="249"/>
      <c r="AY20" s="250"/>
      <c r="AZ20" s="250"/>
      <c r="BA20" s="250"/>
      <c r="BB20" s="250"/>
      <c r="BC20" s="250"/>
      <c r="BD20" s="250"/>
      <c r="BE20" s="250"/>
      <c r="BF20" s="250"/>
      <c r="BG20" s="250"/>
      <c r="BH20" s="250"/>
      <c r="BI20" s="250"/>
      <c r="BJ20" s="250"/>
      <c r="BK20" s="250"/>
      <c r="BL20" s="250"/>
      <c r="BM20" s="250"/>
      <c r="BN20" s="250"/>
      <c r="BO20" s="249"/>
      <c r="CG20" s="249"/>
      <c r="CN20" s="15"/>
      <c r="CO20" s="15"/>
      <c r="CP20" s="15"/>
      <c r="CQ20" s="15"/>
      <c r="CR20" s="15"/>
      <c r="CS20" s="15"/>
      <c r="CT20" s="15"/>
      <c r="CU20" s="15"/>
      <c r="CV20" s="15"/>
      <c r="CW20" s="15"/>
      <c r="CX20" s="15"/>
    </row>
    <row r="21" spans="1:102" ht="18.75" customHeight="1" x14ac:dyDescent="0.3">
      <c r="A21" s="80">
        <v>16</v>
      </c>
      <c r="B21" s="199"/>
      <c r="C21" s="343" t="s">
        <v>37</v>
      </c>
      <c r="D21" s="337" t="s">
        <v>889</v>
      </c>
      <c r="E21" s="84">
        <v>2434</v>
      </c>
      <c r="F21" s="85"/>
      <c r="G21" s="85">
        <v>5</v>
      </c>
      <c r="H21" s="85">
        <v>5</v>
      </c>
      <c r="I21" s="85">
        <v>5</v>
      </c>
      <c r="J21" s="85"/>
      <c r="K21" s="85">
        <v>4</v>
      </c>
      <c r="L21" s="85"/>
      <c r="M21" s="85">
        <v>5</v>
      </c>
      <c r="N21" s="85">
        <v>4</v>
      </c>
      <c r="O21" s="85">
        <v>5</v>
      </c>
      <c r="P21" s="85"/>
      <c r="Q21" s="85"/>
      <c r="R21" s="85"/>
      <c r="S21" s="85"/>
      <c r="T21" s="85"/>
      <c r="U21" s="85"/>
      <c r="V21" s="124">
        <f t="shared" si="0"/>
        <v>4</v>
      </c>
      <c r="W21" s="254">
        <f t="shared" si="1"/>
        <v>0</v>
      </c>
      <c r="X21" s="254">
        <f t="shared" si="27"/>
        <v>0</v>
      </c>
      <c r="Y21" s="254">
        <f t="shared" si="3"/>
        <v>0</v>
      </c>
      <c r="Z21" s="254">
        <f t="shared" si="4"/>
        <v>0</v>
      </c>
      <c r="AA21" s="254">
        <f t="shared" si="5"/>
        <v>2</v>
      </c>
      <c r="AB21" s="254">
        <f t="shared" si="6"/>
        <v>5</v>
      </c>
      <c r="AC21" s="254">
        <f t="shared" si="7"/>
        <v>7</v>
      </c>
      <c r="AD21" s="255">
        <f t="shared" si="8"/>
        <v>4.7142857142857144</v>
      </c>
      <c r="AE21" s="293">
        <f t="shared" si="9"/>
        <v>0</v>
      </c>
      <c r="AF21" s="15"/>
      <c r="AG21" s="247" t="str">
        <f t="shared" si="10"/>
        <v/>
      </c>
      <c r="AH21" s="247">
        <f t="shared" si="11"/>
        <v>5</v>
      </c>
      <c r="AI21" s="247">
        <f t="shared" si="12"/>
        <v>5</v>
      </c>
      <c r="AJ21" s="247">
        <f t="shared" si="13"/>
        <v>5</v>
      </c>
      <c r="AK21" s="247" t="str">
        <f t="shared" si="14"/>
        <v/>
      </c>
      <c r="AL21" s="247">
        <f t="shared" si="15"/>
        <v>4</v>
      </c>
      <c r="AM21" s="247" t="str">
        <f t="shared" si="16"/>
        <v/>
      </c>
      <c r="AN21" s="247">
        <f t="shared" si="17"/>
        <v>5</v>
      </c>
      <c r="AO21" s="247">
        <f t="shared" si="18"/>
        <v>4</v>
      </c>
      <c r="AP21" s="247">
        <f t="shared" si="19"/>
        <v>5</v>
      </c>
      <c r="AQ21" s="247" t="str">
        <f t="shared" si="20"/>
        <v/>
      </c>
      <c r="AR21" s="247" t="str">
        <f t="shared" si="21"/>
        <v/>
      </c>
      <c r="AS21" s="247" t="str">
        <f t="shared" si="22"/>
        <v/>
      </c>
      <c r="AT21" s="247" t="str">
        <f t="shared" si="23"/>
        <v/>
      </c>
      <c r="AU21" s="247" t="str">
        <f t="shared" si="24"/>
        <v/>
      </c>
      <c r="AV21" s="247" t="str">
        <f t="shared" si="25"/>
        <v/>
      </c>
      <c r="AW21" s="245">
        <f t="shared" si="26"/>
        <v>0</v>
      </c>
      <c r="AX21" s="249"/>
      <c r="AY21" s="250"/>
      <c r="AZ21" s="250"/>
      <c r="BA21" s="250"/>
      <c r="BB21" s="250"/>
      <c r="BC21" s="250"/>
      <c r="BD21" s="250"/>
      <c r="BE21" s="250"/>
      <c r="BF21" s="250"/>
      <c r="BG21" s="250"/>
      <c r="BH21" s="250"/>
      <c r="BI21" s="250"/>
      <c r="BJ21" s="250"/>
      <c r="BK21" s="250"/>
      <c r="BL21" s="250"/>
      <c r="BM21" s="250"/>
      <c r="BN21" s="250"/>
      <c r="BO21" s="249"/>
      <c r="CG21" s="249"/>
      <c r="CN21" s="15"/>
      <c r="CO21" s="15"/>
      <c r="CP21" s="15"/>
      <c r="CQ21" s="15"/>
      <c r="CR21" s="15"/>
      <c r="CS21" s="15"/>
      <c r="CT21" s="15"/>
      <c r="CU21" s="15"/>
      <c r="CV21" s="15"/>
      <c r="CW21" s="15"/>
      <c r="CX21" s="15"/>
    </row>
    <row r="22" spans="1:102" ht="18.75" customHeight="1" x14ac:dyDescent="0.3">
      <c r="A22" s="80">
        <v>17</v>
      </c>
      <c r="B22" s="199"/>
      <c r="C22" s="343" t="s">
        <v>37</v>
      </c>
      <c r="D22" s="337" t="s">
        <v>890</v>
      </c>
      <c r="E22" s="84">
        <v>2434</v>
      </c>
      <c r="F22" s="85"/>
      <c r="G22" s="85">
        <v>5</v>
      </c>
      <c r="H22" s="85">
        <v>4</v>
      </c>
      <c r="I22" s="85">
        <v>4</v>
      </c>
      <c r="J22" s="85"/>
      <c r="K22" s="85">
        <v>4</v>
      </c>
      <c r="L22" s="85"/>
      <c r="M22" s="85">
        <v>4</v>
      </c>
      <c r="N22" s="85">
        <v>4</v>
      </c>
      <c r="O22" s="85">
        <v>5</v>
      </c>
      <c r="P22" s="85"/>
      <c r="Q22" s="85"/>
      <c r="R22" s="85"/>
      <c r="S22" s="85"/>
      <c r="T22" s="85"/>
      <c r="U22" s="85"/>
      <c r="V22" s="124">
        <f t="shared" si="0"/>
        <v>4</v>
      </c>
      <c r="W22" s="254">
        <f t="shared" si="1"/>
        <v>0</v>
      </c>
      <c r="X22" s="254">
        <f t="shared" si="27"/>
        <v>0</v>
      </c>
      <c r="Y22" s="254">
        <f t="shared" si="3"/>
        <v>0</v>
      </c>
      <c r="Z22" s="254">
        <f t="shared" si="4"/>
        <v>0</v>
      </c>
      <c r="AA22" s="254">
        <f t="shared" si="5"/>
        <v>5</v>
      </c>
      <c r="AB22" s="254">
        <f t="shared" si="6"/>
        <v>2</v>
      </c>
      <c r="AC22" s="254">
        <f t="shared" si="7"/>
        <v>7</v>
      </c>
      <c r="AD22" s="255">
        <f t="shared" si="8"/>
        <v>4.2857142857142856</v>
      </c>
      <c r="AE22" s="293">
        <f t="shared" si="9"/>
        <v>0</v>
      </c>
      <c r="AF22" s="15"/>
      <c r="AG22" s="247" t="str">
        <f t="shared" si="10"/>
        <v/>
      </c>
      <c r="AH22" s="247">
        <f t="shared" si="11"/>
        <v>5</v>
      </c>
      <c r="AI22" s="247">
        <f t="shared" si="12"/>
        <v>4</v>
      </c>
      <c r="AJ22" s="247">
        <f t="shared" si="13"/>
        <v>4</v>
      </c>
      <c r="AK22" s="247" t="str">
        <f t="shared" si="14"/>
        <v/>
      </c>
      <c r="AL22" s="247">
        <f t="shared" si="15"/>
        <v>4</v>
      </c>
      <c r="AM22" s="247" t="str">
        <f t="shared" si="16"/>
        <v/>
      </c>
      <c r="AN22" s="247">
        <f t="shared" si="17"/>
        <v>4</v>
      </c>
      <c r="AO22" s="247">
        <f t="shared" si="18"/>
        <v>4</v>
      </c>
      <c r="AP22" s="247">
        <f t="shared" si="19"/>
        <v>5</v>
      </c>
      <c r="AQ22" s="247" t="str">
        <f t="shared" si="20"/>
        <v/>
      </c>
      <c r="AR22" s="247" t="str">
        <f t="shared" si="21"/>
        <v/>
      </c>
      <c r="AS22" s="247" t="str">
        <f t="shared" si="22"/>
        <v/>
      </c>
      <c r="AT22" s="247" t="str">
        <f t="shared" si="23"/>
        <v/>
      </c>
      <c r="AU22" s="247" t="str">
        <f t="shared" si="24"/>
        <v/>
      </c>
      <c r="AV22" s="247" t="str">
        <f t="shared" si="25"/>
        <v/>
      </c>
      <c r="AW22" s="245">
        <f t="shared" si="26"/>
        <v>0</v>
      </c>
      <c r="AX22" s="249"/>
      <c r="AY22" s="250"/>
      <c r="AZ22" s="250"/>
      <c r="BA22" s="250"/>
      <c r="BB22" s="250"/>
      <c r="BC22" s="250"/>
      <c r="BD22" s="250"/>
      <c r="BE22" s="250"/>
      <c r="BF22" s="250"/>
      <c r="BG22" s="250"/>
      <c r="BH22" s="250"/>
      <c r="BI22" s="250"/>
      <c r="BJ22" s="250"/>
      <c r="BK22" s="250"/>
      <c r="BL22" s="250"/>
      <c r="BM22" s="250"/>
      <c r="BN22" s="250"/>
      <c r="BO22" s="249"/>
      <c r="CG22" s="249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</row>
    <row r="23" spans="1:102" ht="18.75" customHeight="1" x14ac:dyDescent="0.3">
      <c r="A23" s="80">
        <v>18</v>
      </c>
      <c r="B23" s="199"/>
      <c r="C23" s="343" t="s">
        <v>37</v>
      </c>
      <c r="D23" s="337" t="s">
        <v>891</v>
      </c>
      <c r="E23" s="84">
        <v>2434</v>
      </c>
      <c r="F23" s="85"/>
      <c r="G23" s="85">
        <v>5</v>
      </c>
      <c r="H23" s="85">
        <v>4</v>
      </c>
      <c r="I23" s="85">
        <v>4</v>
      </c>
      <c r="J23" s="85"/>
      <c r="K23" s="85">
        <v>4</v>
      </c>
      <c r="L23" s="85"/>
      <c r="M23" s="85">
        <v>4</v>
      </c>
      <c r="N23" s="85">
        <v>5</v>
      </c>
      <c r="O23" s="85">
        <v>5</v>
      </c>
      <c r="P23" s="85"/>
      <c r="Q23" s="85"/>
      <c r="R23" s="85"/>
      <c r="S23" s="85"/>
      <c r="T23" s="85"/>
      <c r="U23" s="85"/>
      <c r="V23" s="124">
        <f t="shared" si="0"/>
        <v>4</v>
      </c>
      <c r="W23" s="254">
        <f t="shared" si="1"/>
        <v>0</v>
      </c>
      <c r="X23" s="254">
        <f t="shared" si="27"/>
        <v>0</v>
      </c>
      <c r="Y23" s="254">
        <f t="shared" si="3"/>
        <v>0</v>
      </c>
      <c r="Z23" s="254">
        <f t="shared" si="4"/>
        <v>0</v>
      </c>
      <c r="AA23" s="254">
        <f t="shared" si="5"/>
        <v>4</v>
      </c>
      <c r="AB23" s="254">
        <f t="shared" si="6"/>
        <v>3</v>
      </c>
      <c r="AC23" s="254">
        <f t="shared" si="7"/>
        <v>7</v>
      </c>
      <c r="AD23" s="255">
        <f t="shared" si="8"/>
        <v>4.4285714285714288</v>
      </c>
      <c r="AE23" s="293">
        <f t="shared" si="9"/>
        <v>0</v>
      </c>
      <c r="AF23" s="15"/>
      <c r="AG23" s="247" t="str">
        <f t="shared" si="10"/>
        <v/>
      </c>
      <c r="AH23" s="247">
        <f t="shared" si="11"/>
        <v>5</v>
      </c>
      <c r="AI23" s="247">
        <f t="shared" si="12"/>
        <v>4</v>
      </c>
      <c r="AJ23" s="247">
        <f t="shared" si="13"/>
        <v>4</v>
      </c>
      <c r="AK23" s="247" t="str">
        <f t="shared" si="14"/>
        <v/>
      </c>
      <c r="AL23" s="247">
        <f t="shared" si="15"/>
        <v>4</v>
      </c>
      <c r="AM23" s="247" t="str">
        <f t="shared" si="16"/>
        <v/>
      </c>
      <c r="AN23" s="247">
        <f t="shared" si="17"/>
        <v>4</v>
      </c>
      <c r="AO23" s="247">
        <f t="shared" si="18"/>
        <v>5</v>
      </c>
      <c r="AP23" s="247">
        <f t="shared" si="19"/>
        <v>5</v>
      </c>
      <c r="AQ23" s="247" t="str">
        <f t="shared" si="20"/>
        <v/>
      </c>
      <c r="AR23" s="247" t="str">
        <f t="shared" si="21"/>
        <v/>
      </c>
      <c r="AS23" s="247" t="str">
        <f t="shared" si="22"/>
        <v/>
      </c>
      <c r="AT23" s="247" t="str">
        <f t="shared" si="23"/>
        <v/>
      </c>
      <c r="AU23" s="247" t="str">
        <f t="shared" si="24"/>
        <v/>
      </c>
      <c r="AV23" s="247" t="str">
        <f t="shared" si="25"/>
        <v/>
      </c>
      <c r="AW23" s="245">
        <f t="shared" si="26"/>
        <v>0</v>
      </c>
      <c r="AX23" s="249"/>
      <c r="AY23" s="250"/>
      <c r="AZ23" s="250"/>
      <c r="BA23" s="250"/>
      <c r="BB23" s="250"/>
      <c r="BC23" s="250"/>
      <c r="BD23" s="250"/>
      <c r="BE23" s="250"/>
      <c r="BF23" s="250"/>
      <c r="BG23" s="250"/>
      <c r="BH23" s="250"/>
      <c r="BI23" s="250"/>
      <c r="BJ23" s="250"/>
      <c r="BK23" s="250"/>
      <c r="BL23" s="250"/>
      <c r="BM23" s="250"/>
      <c r="BN23" s="250"/>
      <c r="BO23" s="249"/>
      <c r="CG23" s="249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</row>
    <row r="24" spans="1:102" ht="18.75" customHeight="1" x14ac:dyDescent="0.3">
      <c r="A24" s="80">
        <v>19</v>
      </c>
      <c r="B24" s="199"/>
      <c r="C24" s="343" t="s">
        <v>37</v>
      </c>
      <c r="D24" s="337" t="s">
        <v>892</v>
      </c>
      <c r="E24" s="84">
        <v>2434</v>
      </c>
      <c r="F24" s="85"/>
      <c r="G24" s="85">
        <v>5</v>
      </c>
      <c r="H24" s="85">
        <v>5</v>
      </c>
      <c r="I24" s="85">
        <v>5</v>
      </c>
      <c r="J24" s="85"/>
      <c r="K24" s="85">
        <v>4</v>
      </c>
      <c r="L24" s="85"/>
      <c r="M24" s="85">
        <v>5</v>
      </c>
      <c r="N24" s="85">
        <v>5</v>
      </c>
      <c r="O24" s="85">
        <v>5</v>
      </c>
      <c r="P24" s="85"/>
      <c r="Q24" s="85"/>
      <c r="R24" s="85"/>
      <c r="S24" s="85"/>
      <c r="T24" s="85"/>
      <c r="U24" s="85"/>
      <c r="V24" s="124">
        <f t="shared" si="0"/>
        <v>4</v>
      </c>
      <c r="W24" s="254">
        <f t="shared" si="1"/>
        <v>0</v>
      </c>
      <c r="X24" s="254">
        <f t="shared" si="27"/>
        <v>0</v>
      </c>
      <c r="Y24" s="254">
        <f t="shared" si="3"/>
        <v>0</v>
      </c>
      <c r="Z24" s="254">
        <f t="shared" si="4"/>
        <v>0</v>
      </c>
      <c r="AA24" s="254">
        <f t="shared" si="5"/>
        <v>1</v>
      </c>
      <c r="AB24" s="254">
        <f t="shared" si="6"/>
        <v>6</v>
      </c>
      <c r="AC24" s="254">
        <f t="shared" si="7"/>
        <v>7</v>
      </c>
      <c r="AD24" s="255">
        <f t="shared" si="8"/>
        <v>4.8571428571428568</v>
      </c>
      <c r="AE24" s="293">
        <f t="shared" si="9"/>
        <v>0</v>
      </c>
      <c r="AF24" s="15"/>
      <c r="AG24" s="247" t="str">
        <f t="shared" si="10"/>
        <v/>
      </c>
      <c r="AH24" s="247">
        <f t="shared" si="11"/>
        <v>5</v>
      </c>
      <c r="AI24" s="247">
        <f t="shared" si="12"/>
        <v>5</v>
      </c>
      <c r="AJ24" s="247">
        <f t="shared" si="13"/>
        <v>5</v>
      </c>
      <c r="AK24" s="247" t="str">
        <f t="shared" si="14"/>
        <v/>
      </c>
      <c r="AL24" s="247">
        <f t="shared" si="15"/>
        <v>4</v>
      </c>
      <c r="AM24" s="247" t="str">
        <f t="shared" si="16"/>
        <v/>
      </c>
      <c r="AN24" s="247">
        <f t="shared" si="17"/>
        <v>5</v>
      </c>
      <c r="AO24" s="247">
        <f t="shared" si="18"/>
        <v>5</v>
      </c>
      <c r="AP24" s="247">
        <f t="shared" si="19"/>
        <v>5</v>
      </c>
      <c r="AQ24" s="247" t="str">
        <f t="shared" si="20"/>
        <v/>
      </c>
      <c r="AR24" s="247" t="str">
        <f t="shared" si="21"/>
        <v/>
      </c>
      <c r="AS24" s="247" t="str">
        <f t="shared" si="22"/>
        <v/>
      </c>
      <c r="AT24" s="247" t="str">
        <f t="shared" si="23"/>
        <v/>
      </c>
      <c r="AU24" s="247" t="str">
        <f t="shared" si="24"/>
        <v/>
      </c>
      <c r="AV24" s="247" t="str">
        <f t="shared" si="25"/>
        <v/>
      </c>
      <c r="AW24" s="245">
        <f t="shared" si="26"/>
        <v>0</v>
      </c>
      <c r="AX24" s="249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  <c r="BK24" s="250"/>
      <c r="BL24" s="250"/>
      <c r="BM24" s="250"/>
      <c r="BN24" s="250"/>
      <c r="BO24" s="249"/>
      <c r="CG24" s="249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</row>
    <row r="25" spans="1:102" ht="18.75" customHeight="1" x14ac:dyDescent="0.3">
      <c r="A25" s="80">
        <v>20</v>
      </c>
      <c r="B25" s="199"/>
      <c r="C25" s="343" t="s">
        <v>37</v>
      </c>
      <c r="D25" s="337" t="s">
        <v>893</v>
      </c>
      <c r="E25" s="84">
        <v>2434</v>
      </c>
      <c r="F25" s="85"/>
      <c r="G25" s="85">
        <v>5</v>
      </c>
      <c r="H25" s="85">
        <v>5</v>
      </c>
      <c r="I25" s="85">
        <v>5</v>
      </c>
      <c r="J25" s="85"/>
      <c r="K25" s="85">
        <v>5</v>
      </c>
      <c r="L25" s="85"/>
      <c r="M25" s="85">
        <v>5</v>
      </c>
      <c r="N25" s="85">
        <v>5</v>
      </c>
      <c r="O25" s="85">
        <v>5</v>
      </c>
      <c r="P25" s="85"/>
      <c r="Q25" s="85"/>
      <c r="R25" s="85"/>
      <c r="S25" s="85"/>
      <c r="T25" s="85"/>
      <c r="U25" s="85"/>
      <c r="V25" s="124">
        <f t="shared" si="0"/>
        <v>5</v>
      </c>
      <c r="W25" s="254">
        <f t="shared" si="1"/>
        <v>0</v>
      </c>
      <c r="X25" s="254">
        <f t="shared" si="27"/>
        <v>0</v>
      </c>
      <c r="Y25" s="254">
        <f t="shared" si="3"/>
        <v>0</v>
      </c>
      <c r="Z25" s="254">
        <f t="shared" si="4"/>
        <v>0</v>
      </c>
      <c r="AA25" s="254">
        <f t="shared" si="5"/>
        <v>0</v>
      </c>
      <c r="AB25" s="254">
        <f t="shared" si="6"/>
        <v>7</v>
      </c>
      <c r="AC25" s="254">
        <f t="shared" si="7"/>
        <v>7</v>
      </c>
      <c r="AD25" s="255">
        <f t="shared" si="8"/>
        <v>5</v>
      </c>
      <c r="AE25" s="293">
        <f t="shared" si="9"/>
        <v>0</v>
      </c>
      <c r="AF25" s="15"/>
      <c r="AG25" s="247" t="str">
        <f t="shared" si="10"/>
        <v/>
      </c>
      <c r="AH25" s="247">
        <f t="shared" si="11"/>
        <v>5</v>
      </c>
      <c r="AI25" s="247">
        <f t="shared" si="12"/>
        <v>5</v>
      </c>
      <c r="AJ25" s="247">
        <f t="shared" si="13"/>
        <v>5</v>
      </c>
      <c r="AK25" s="247" t="str">
        <f t="shared" si="14"/>
        <v/>
      </c>
      <c r="AL25" s="247">
        <f t="shared" si="15"/>
        <v>5</v>
      </c>
      <c r="AM25" s="247" t="str">
        <f t="shared" si="16"/>
        <v/>
      </c>
      <c r="AN25" s="247">
        <f t="shared" si="17"/>
        <v>5</v>
      </c>
      <c r="AO25" s="247">
        <f t="shared" si="18"/>
        <v>5</v>
      </c>
      <c r="AP25" s="247">
        <f t="shared" si="19"/>
        <v>5</v>
      </c>
      <c r="AQ25" s="247" t="str">
        <f t="shared" si="20"/>
        <v/>
      </c>
      <c r="AR25" s="247" t="str">
        <f t="shared" si="21"/>
        <v/>
      </c>
      <c r="AS25" s="247" t="str">
        <f t="shared" si="22"/>
        <v/>
      </c>
      <c r="AT25" s="247" t="str">
        <f t="shared" si="23"/>
        <v/>
      </c>
      <c r="AU25" s="247" t="str">
        <f t="shared" si="24"/>
        <v/>
      </c>
      <c r="AV25" s="247" t="str">
        <f t="shared" si="25"/>
        <v/>
      </c>
      <c r="AW25" s="245">
        <f t="shared" si="26"/>
        <v>0</v>
      </c>
      <c r="AX25" s="249"/>
      <c r="AY25" s="250"/>
      <c r="AZ25" s="250"/>
      <c r="BA25" s="250"/>
      <c r="BB25" s="250"/>
      <c r="BC25" s="250"/>
      <c r="BD25" s="250"/>
      <c r="BE25" s="250"/>
      <c r="BF25" s="250"/>
      <c r="BG25" s="250"/>
      <c r="BH25" s="250"/>
      <c r="BI25" s="250"/>
      <c r="BJ25" s="250"/>
      <c r="BK25" s="250"/>
      <c r="BL25" s="250"/>
      <c r="BM25" s="250"/>
      <c r="BN25" s="250"/>
      <c r="BO25" s="249"/>
      <c r="CG25" s="249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</row>
    <row r="26" spans="1:102" ht="18.75" customHeight="1" x14ac:dyDescent="0.3">
      <c r="A26" s="80">
        <v>21</v>
      </c>
      <c r="B26" s="199"/>
      <c r="C26" s="343" t="s">
        <v>37</v>
      </c>
      <c r="D26" s="337" t="s">
        <v>894</v>
      </c>
      <c r="E26" s="84">
        <v>2434</v>
      </c>
      <c r="F26" s="85"/>
      <c r="G26" s="85" t="s">
        <v>41</v>
      </c>
      <c r="H26" s="85">
        <v>4</v>
      </c>
      <c r="I26" s="85">
        <v>4</v>
      </c>
      <c r="J26" s="85"/>
      <c r="K26" s="85">
        <v>4</v>
      </c>
      <c r="L26" s="85"/>
      <c r="M26" s="85">
        <v>4</v>
      </c>
      <c r="N26" s="85">
        <v>4</v>
      </c>
      <c r="O26" s="85">
        <v>5</v>
      </c>
      <c r="P26" s="85"/>
      <c r="Q26" s="85"/>
      <c r="R26" s="85"/>
      <c r="S26" s="85"/>
      <c r="T26" s="85"/>
      <c r="U26" s="85"/>
      <c r="V26" s="124">
        <f t="shared" si="0"/>
        <v>4</v>
      </c>
      <c r="W26" s="254">
        <f t="shared" si="1"/>
        <v>0</v>
      </c>
      <c r="X26" s="254">
        <f t="shared" si="27"/>
        <v>0</v>
      </c>
      <c r="Y26" s="254">
        <f t="shared" si="3"/>
        <v>0</v>
      </c>
      <c r="Z26" s="254">
        <f t="shared" si="4"/>
        <v>0</v>
      </c>
      <c r="AA26" s="254">
        <f t="shared" si="5"/>
        <v>5</v>
      </c>
      <c r="AB26" s="254">
        <f t="shared" si="6"/>
        <v>1</v>
      </c>
      <c r="AC26" s="254">
        <f t="shared" si="7"/>
        <v>6</v>
      </c>
      <c r="AD26" s="255">
        <f t="shared" si="8"/>
        <v>4.166666666666667</v>
      </c>
      <c r="AE26" s="293">
        <f t="shared" si="9"/>
        <v>0</v>
      </c>
      <c r="AF26" s="15"/>
      <c r="AG26" s="247" t="str">
        <f t="shared" si="10"/>
        <v/>
      </c>
      <c r="AH26" s="247" t="str">
        <f t="shared" si="11"/>
        <v>а</v>
      </c>
      <c r="AI26" s="247">
        <f t="shared" si="12"/>
        <v>4</v>
      </c>
      <c r="AJ26" s="247">
        <f t="shared" si="13"/>
        <v>4</v>
      </c>
      <c r="AK26" s="247" t="str">
        <f t="shared" si="14"/>
        <v/>
      </c>
      <c r="AL26" s="247">
        <f t="shared" si="15"/>
        <v>4</v>
      </c>
      <c r="AM26" s="247" t="str">
        <f t="shared" si="16"/>
        <v/>
      </c>
      <c r="AN26" s="247">
        <f t="shared" si="17"/>
        <v>4</v>
      </c>
      <c r="AO26" s="247">
        <f t="shared" si="18"/>
        <v>4</v>
      </c>
      <c r="AP26" s="247">
        <f t="shared" si="19"/>
        <v>5</v>
      </c>
      <c r="AQ26" s="247" t="str">
        <f t="shared" si="20"/>
        <v/>
      </c>
      <c r="AR26" s="247" t="str">
        <f t="shared" si="21"/>
        <v/>
      </c>
      <c r="AS26" s="247" t="str">
        <f t="shared" si="22"/>
        <v/>
      </c>
      <c r="AT26" s="247" t="str">
        <f t="shared" si="23"/>
        <v/>
      </c>
      <c r="AU26" s="247" t="str">
        <f t="shared" si="24"/>
        <v/>
      </c>
      <c r="AV26" s="247" t="str">
        <f t="shared" si="25"/>
        <v/>
      </c>
      <c r="AW26" s="245">
        <f t="shared" si="26"/>
        <v>0</v>
      </c>
      <c r="AX26" s="249"/>
      <c r="AY26" s="250"/>
      <c r="AZ26" s="250"/>
      <c r="BA26" s="250"/>
      <c r="BB26" s="250"/>
      <c r="BC26" s="250"/>
      <c r="BD26" s="250"/>
      <c r="BE26" s="250"/>
      <c r="BF26" s="250"/>
      <c r="BG26" s="250"/>
      <c r="BH26" s="250"/>
      <c r="BI26" s="250"/>
      <c r="BJ26" s="250"/>
      <c r="BK26" s="250"/>
      <c r="BL26" s="250"/>
      <c r="BM26" s="250"/>
      <c r="BN26" s="250"/>
      <c r="BO26" s="249"/>
      <c r="CG26" s="249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</row>
    <row r="27" spans="1:102" ht="18.75" customHeight="1" x14ac:dyDescent="0.3">
      <c r="A27" s="80">
        <v>22</v>
      </c>
      <c r="B27" s="199"/>
      <c r="C27" s="343" t="s">
        <v>37</v>
      </c>
      <c r="D27" s="337" t="s">
        <v>895</v>
      </c>
      <c r="E27" s="84">
        <v>2434</v>
      </c>
      <c r="F27" s="85"/>
      <c r="G27" s="85">
        <v>5</v>
      </c>
      <c r="H27" s="85">
        <v>4</v>
      </c>
      <c r="I27" s="85">
        <v>4</v>
      </c>
      <c r="J27" s="85"/>
      <c r="K27" s="85">
        <v>3</v>
      </c>
      <c r="L27" s="85"/>
      <c r="M27" s="85">
        <v>4</v>
      </c>
      <c r="N27" s="85">
        <v>5</v>
      </c>
      <c r="O27" s="85">
        <v>5</v>
      </c>
      <c r="P27" s="85"/>
      <c r="Q27" s="85"/>
      <c r="R27" s="85"/>
      <c r="S27" s="85"/>
      <c r="T27" s="85"/>
      <c r="U27" s="85"/>
      <c r="V27" s="124">
        <f t="shared" si="0"/>
        <v>3</v>
      </c>
      <c r="W27" s="254">
        <f t="shared" si="1"/>
        <v>0</v>
      </c>
      <c r="X27" s="254">
        <f t="shared" si="27"/>
        <v>0</v>
      </c>
      <c r="Y27" s="254">
        <f t="shared" si="3"/>
        <v>0</v>
      </c>
      <c r="Z27" s="254">
        <f t="shared" si="4"/>
        <v>1</v>
      </c>
      <c r="AA27" s="254">
        <f t="shared" si="5"/>
        <v>3</v>
      </c>
      <c r="AB27" s="254">
        <f t="shared" si="6"/>
        <v>3</v>
      </c>
      <c r="AC27" s="254">
        <f t="shared" si="7"/>
        <v>7</v>
      </c>
      <c r="AD27" s="255">
        <f t="shared" si="8"/>
        <v>4.2857142857142856</v>
      </c>
      <c r="AE27" s="293">
        <f t="shared" si="9"/>
        <v>0</v>
      </c>
      <c r="AF27" s="15"/>
      <c r="AG27" s="247" t="str">
        <f t="shared" si="10"/>
        <v/>
      </c>
      <c r="AH27" s="247">
        <f t="shared" si="11"/>
        <v>5</v>
      </c>
      <c r="AI27" s="247">
        <f t="shared" si="12"/>
        <v>4</v>
      </c>
      <c r="AJ27" s="247">
        <f t="shared" si="13"/>
        <v>4</v>
      </c>
      <c r="AK27" s="247" t="str">
        <f t="shared" si="14"/>
        <v/>
      </c>
      <c r="AL27" s="247">
        <f t="shared" si="15"/>
        <v>3</v>
      </c>
      <c r="AM27" s="247" t="str">
        <f t="shared" si="16"/>
        <v/>
      </c>
      <c r="AN27" s="247">
        <f t="shared" si="17"/>
        <v>4</v>
      </c>
      <c r="AO27" s="247">
        <f t="shared" si="18"/>
        <v>5</v>
      </c>
      <c r="AP27" s="247">
        <f t="shared" si="19"/>
        <v>5</v>
      </c>
      <c r="AQ27" s="247" t="str">
        <f t="shared" si="20"/>
        <v/>
      </c>
      <c r="AR27" s="247" t="str">
        <f t="shared" si="21"/>
        <v/>
      </c>
      <c r="AS27" s="247" t="str">
        <f t="shared" si="22"/>
        <v/>
      </c>
      <c r="AT27" s="247" t="str">
        <f t="shared" si="23"/>
        <v/>
      </c>
      <c r="AU27" s="247" t="str">
        <f t="shared" si="24"/>
        <v/>
      </c>
      <c r="AV27" s="247" t="str">
        <f t="shared" si="25"/>
        <v/>
      </c>
      <c r="AW27" s="245">
        <f t="shared" si="26"/>
        <v>0</v>
      </c>
      <c r="AX27" s="249"/>
      <c r="AY27" s="250"/>
      <c r="AZ27" s="250"/>
      <c r="BA27" s="250"/>
      <c r="BB27" s="250"/>
      <c r="BC27" s="250"/>
      <c r="BD27" s="250"/>
      <c r="BE27" s="250"/>
      <c r="BF27" s="250"/>
      <c r="BG27" s="250"/>
      <c r="BH27" s="250"/>
      <c r="BI27" s="250"/>
      <c r="BJ27" s="250"/>
      <c r="BK27" s="250"/>
      <c r="BL27" s="250"/>
      <c r="BM27" s="250"/>
      <c r="BN27" s="250"/>
      <c r="BO27" s="249"/>
      <c r="CG27" s="249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</row>
    <row r="28" spans="1:102" ht="18.75" customHeight="1" x14ac:dyDescent="0.3">
      <c r="A28" s="80">
        <v>23</v>
      </c>
      <c r="B28" s="199"/>
      <c r="C28" s="343" t="s">
        <v>37</v>
      </c>
      <c r="D28" s="337" t="s">
        <v>896</v>
      </c>
      <c r="E28" s="84">
        <v>2434</v>
      </c>
      <c r="F28" s="85"/>
      <c r="G28" s="85" t="s">
        <v>41</v>
      </c>
      <c r="H28" s="85">
        <v>4</v>
      </c>
      <c r="I28" s="85">
        <v>4</v>
      </c>
      <c r="J28" s="85"/>
      <c r="K28" s="85">
        <v>4</v>
      </c>
      <c r="L28" s="85"/>
      <c r="M28" s="85">
        <v>4</v>
      </c>
      <c r="N28" s="85">
        <v>4</v>
      </c>
      <c r="O28" s="85">
        <v>5</v>
      </c>
      <c r="P28" s="85"/>
      <c r="Q28" s="85"/>
      <c r="R28" s="85"/>
      <c r="S28" s="85"/>
      <c r="T28" s="85"/>
      <c r="U28" s="85"/>
      <c r="V28" s="124">
        <f t="shared" si="0"/>
        <v>4</v>
      </c>
      <c r="W28" s="254">
        <f t="shared" si="1"/>
        <v>0</v>
      </c>
      <c r="X28" s="254">
        <f t="shared" si="27"/>
        <v>0</v>
      </c>
      <c r="Y28" s="254">
        <f t="shared" si="3"/>
        <v>0</v>
      </c>
      <c r="Z28" s="254">
        <f t="shared" si="4"/>
        <v>0</v>
      </c>
      <c r="AA28" s="254">
        <f t="shared" si="5"/>
        <v>5</v>
      </c>
      <c r="AB28" s="254">
        <f t="shared" si="6"/>
        <v>1</v>
      </c>
      <c r="AC28" s="254">
        <f t="shared" si="7"/>
        <v>6</v>
      </c>
      <c r="AD28" s="255">
        <f t="shared" si="8"/>
        <v>4.166666666666667</v>
      </c>
      <c r="AE28" s="293">
        <f t="shared" si="9"/>
        <v>0</v>
      </c>
      <c r="AF28" s="15"/>
      <c r="AG28" s="247" t="str">
        <f t="shared" si="10"/>
        <v/>
      </c>
      <c r="AH28" s="247" t="str">
        <f t="shared" si="11"/>
        <v>а</v>
      </c>
      <c r="AI28" s="247">
        <f t="shared" si="12"/>
        <v>4</v>
      </c>
      <c r="AJ28" s="247">
        <f t="shared" si="13"/>
        <v>4</v>
      </c>
      <c r="AK28" s="247" t="str">
        <f t="shared" si="14"/>
        <v/>
      </c>
      <c r="AL28" s="247">
        <f t="shared" si="15"/>
        <v>4</v>
      </c>
      <c r="AM28" s="247" t="str">
        <f t="shared" si="16"/>
        <v/>
      </c>
      <c r="AN28" s="247">
        <f t="shared" si="17"/>
        <v>4</v>
      </c>
      <c r="AO28" s="247">
        <f t="shared" si="18"/>
        <v>4</v>
      </c>
      <c r="AP28" s="247">
        <f t="shared" si="19"/>
        <v>5</v>
      </c>
      <c r="AQ28" s="247" t="str">
        <f t="shared" si="20"/>
        <v/>
      </c>
      <c r="AR28" s="247" t="str">
        <f t="shared" si="21"/>
        <v/>
      </c>
      <c r="AS28" s="247" t="str">
        <f t="shared" si="22"/>
        <v/>
      </c>
      <c r="AT28" s="247" t="str">
        <f t="shared" si="23"/>
        <v/>
      </c>
      <c r="AU28" s="247" t="str">
        <f t="shared" si="24"/>
        <v/>
      </c>
      <c r="AV28" s="247" t="str">
        <f t="shared" si="25"/>
        <v/>
      </c>
      <c r="AW28" s="245">
        <f t="shared" si="26"/>
        <v>0</v>
      </c>
      <c r="AX28" s="249"/>
      <c r="AY28" s="250"/>
      <c r="AZ28" s="250"/>
      <c r="BA28" s="250"/>
      <c r="BB28" s="250"/>
      <c r="BC28" s="250"/>
      <c r="BD28" s="250"/>
      <c r="BE28" s="250"/>
      <c r="BF28" s="250"/>
      <c r="BG28" s="250"/>
      <c r="BH28" s="250"/>
      <c r="BI28" s="250"/>
      <c r="BJ28" s="250"/>
      <c r="BK28" s="250"/>
      <c r="BL28" s="250"/>
      <c r="BM28" s="250"/>
      <c r="BN28" s="250"/>
      <c r="BO28" s="249"/>
      <c r="CG28" s="249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</row>
    <row r="29" spans="1:102" ht="17.399999999999999" hidden="1" x14ac:dyDescent="0.3">
      <c r="A29" s="80"/>
      <c r="B29" s="199"/>
      <c r="C29" s="343"/>
      <c r="D29" s="337"/>
      <c r="E29" s="84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85"/>
      <c r="S29" s="85"/>
      <c r="T29" s="85"/>
      <c r="U29" s="85"/>
      <c r="V29" s="124">
        <f t="shared" si="0"/>
        <v>0</v>
      </c>
      <c r="W29" s="254">
        <f t="shared" si="1"/>
        <v>0</v>
      </c>
      <c r="X29" s="254">
        <f t="shared" si="27"/>
        <v>0</v>
      </c>
      <c r="Y29" s="254">
        <f t="shared" si="3"/>
        <v>0</v>
      </c>
      <c r="Z29" s="254">
        <f t="shared" si="4"/>
        <v>0</v>
      </c>
      <c r="AA29" s="254">
        <f t="shared" si="5"/>
        <v>0</v>
      </c>
      <c r="AB29" s="254">
        <f t="shared" si="6"/>
        <v>0</v>
      </c>
      <c r="AC29" s="254">
        <f t="shared" si="7"/>
        <v>0</v>
      </c>
      <c r="AD29" s="255" t="str">
        <f t="shared" si="8"/>
        <v/>
      </c>
      <c r="AE29" s="293">
        <f t="shared" si="9"/>
        <v>0</v>
      </c>
      <c r="AF29" s="15"/>
      <c r="AG29" s="247" t="str">
        <f t="shared" si="10"/>
        <v/>
      </c>
      <c r="AH29" s="247" t="str">
        <f t="shared" si="11"/>
        <v/>
      </c>
      <c r="AI29" s="247" t="str">
        <f t="shared" si="12"/>
        <v/>
      </c>
      <c r="AJ29" s="247" t="str">
        <f t="shared" si="13"/>
        <v/>
      </c>
      <c r="AK29" s="247" t="str">
        <f t="shared" si="14"/>
        <v/>
      </c>
      <c r="AL29" s="247" t="str">
        <f t="shared" si="15"/>
        <v/>
      </c>
      <c r="AM29" s="247" t="str">
        <f t="shared" si="16"/>
        <v/>
      </c>
      <c r="AN29" s="247" t="str">
        <f t="shared" si="17"/>
        <v/>
      </c>
      <c r="AO29" s="247" t="str">
        <f t="shared" si="18"/>
        <v/>
      </c>
      <c r="AP29" s="247" t="str">
        <f t="shared" si="19"/>
        <v/>
      </c>
      <c r="AQ29" s="247" t="str">
        <f t="shared" si="20"/>
        <v/>
      </c>
      <c r="AR29" s="247" t="str">
        <f t="shared" si="21"/>
        <v/>
      </c>
      <c r="AS29" s="247" t="str">
        <f t="shared" si="22"/>
        <v/>
      </c>
      <c r="AT29" s="247" t="str">
        <f t="shared" si="23"/>
        <v/>
      </c>
      <c r="AU29" s="247" t="str">
        <f t="shared" si="24"/>
        <v/>
      </c>
      <c r="AV29" s="247" t="str">
        <f t="shared" si="25"/>
        <v/>
      </c>
      <c r="AW29" s="245">
        <f t="shared" si="26"/>
        <v>0</v>
      </c>
      <c r="AX29" s="249"/>
      <c r="AY29" s="250"/>
      <c r="AZ29" s="250"/>
      <c r="BA29" s="250"/>
      <c r="BB29" s="250"/>
      <c r="BC29" s="250"/>
      <c r="BD29" s="250"/>
      <c r="BE29" s="250"/>
      <c r="BF29" s="250"/>
      <c r="BG29" s="250"/>
      <c r="BH29" s="250"/>
      <c r="BI29" s="250"/>
      <c r="BJ29" s="250"/>
      <c r="BK29" s="250"/>
      <c r="BL29" s="250"/>
      <c r="BM29" s="250"/>
      <c r="BN29" s="250"/>
      <c r="BO29" s="249"/>
      <c r="CG29" s="249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</row>
    <row r="30" spans="1:102" ht="17.399999999999999" hidden="1" x14ac:dyDescent="0.3">
      <c r="A30" s="80"/>
      <c r="B30" s="199"/>
      <c r="C30" s="343"/>
      <c r="D30" s="337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85"/>
      <c r="S30" s="85"/>
      <c r="T30" s="85"/>
      <c r="U30" s="85"/>
      <c r="V30" s="124">
        <f t="shared" si="0"/>
        <v>0</v>
      </c>
      <c r="W30" s="254">
        <f t="shared" si="1"/>
        <v>0</v>
      </c>
      <c r="X30" s="254">
        <f t="shared" si="27"/>
        <v>0</v>
      </c>
      <c r="Y30" s="254">
        <f t="shared" si="3"/>
        <v>0</v>
      </c>
      <c r="Z30" s="254">
        <f t="shared" si="4"/>
        <v>0</v>
      </c>
      <c r="AA30" s="254">
        <f t="shared" si="5"/>
        <v>0</v>
      </c>
      <c r="AB30" s="254">
        <f t="shared" si="6"/>
        <v>0</v>
      </c>
      <c r="AC30" s="254">
        <f t="shared" si="7"/>
        <v>0</v>
      </c>
      <c r="AD30" s="255" t="str">
        <f t="shared" si="8"/>
        <v/>
      </c>
      <c r="AE30" s="293">
        <f t="shared" si="9"/>
        <v>0</v>
      </c>
      <c r="AF30" s="15"/>
      <c r="AG30" s="247" t="str">
        <f t="shared" si="10"/>
        <v/>
      </c>
      <c r="AH30" s="247" t="str">
        <f t="shared" si="11"/>
        <v/>
      </c>
      <c r="AI30" s="247" t="str">
        <f t="shared" si="12"/>
        <v/>
      </c>
      <c r="AJ30" s="247" t="str">
        <f t="shared" si="13"/>
        <v/>
      </c>
      <c r="AK30" s="247" t="str">
        <f t="shared" si="14"/>
        <v/>
      </c>
      <c r="AL30" s="247" t="str">
        <f t="shared" si="15"/>
        <v/>
      </c>
      <c r="AM30" s="247" t="str">
        <f t="shared" si="16"/>
        <v/>
      </c>
      <c r="AN30" s="247" t="str">
        <f t="shared" si="17"/>
        <v/>
      </c>
      <c r="AO30" s="247" t="str">
        <f t="shared" si="18"/>
        <v/>
      </c>
      <c r="AP30" s="247" t="str">
        <f t="shared" si="19"/>
        <v/>
      </c>
      <c r="AQ30" s="247" t="str">
        <f t="shared" si="20"/>
        <v/>
      </c>
      <c r="AR30" s="247" t="str">
        <f t="shared" si="21"/>
        <v/>
      </c>
      <c r="AS30" s="247" t="str">
        <f t="shared" si="22"/>
        <v/>
      </c>
      <c r="AT30" s="247" t="str">
        <f t="shared" si="23"/>
        <v/>
      </c>
      <c r="AU30" s="247" t="str">
        <f t="shared" si="24"/>
        <v/>
      </c>
      <c r="AV30" s="247" t="str">
        <f t="shared" si="25"/>
        <v/>
      </c>
      <c r="AW30" s="245">
        <f t="shared" si="26"/>
        <v>0</v>
      </c>
      <c r="AX30" s="249"/>
      <c r="AY30" s="250"/>
      <c r="AZ30" s="250"/>
      <c r="BA30" s="250"/>
      <c r="BB30" s="250"/>
      <c r="BC30" s="250"/>
      <c r="BD30" s="250"/>
      <c r="BE30" s="250"/>
      <c r="BF30" s="250"/>
      <c r="BG30" s="250"/>
      <c r="BH30" s="250"/>
      <c r="BI30" s="250"/>
      <c r="BJ30" s="250"/>
      <c r="BK30" s="250"/>
      <c r="BL30" s="250"/>
      <c r="BM30" s="250"/>
      <c r="BN30" s="250"/>
      <c r="BO30" s="249"/>
      <c r="CG30" s="249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</row>
    <row r="31" spans="1:102" ht="17.399999999999999" hidden="1" x14ac:dyDescent="0.25">
      <c r="A31" s="80"/>
      <c r="B31" s="199"/>
      <c r="C31" s="352"/>
      <c r="D31" s="200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5"/>
      <c r="V31" s="124">
        <f t="shared" si="0"/>
        <v>0</v>
      </c>
      <c r="W31" s="254">
        <f t="shared" si="1"/>
        <v>0</v>
      </c>
      <c r="X31" s="254">
        <f t="shared" si="27"/>
        <v>0</v>
      </c>
      <c r="Y31" s="254">
        <f t="shared" si="3"/>
        <v>0</v>
      </c>
      <c r="Z31" s="254">
        <f t="shared" si="4"/>
        <v>0</v>
      </c>
      <c r="AA31" s="254">
        <f t="shared" si="5"/>
        <v>0</v>
      </c>
      <c r="AB31" s="254">
        <f t="shared" si="6"/>
        <v>0</v>
      </c>
      <c r="AC31" s="254">
        <f t="shared" si="7"/>
        <v>0</v>
      </c>
      <c r="AD31" s="255" t="str">
        <f t="shared" si="8"/>
        <v/>
      </c>
      <c r="AE31" s="293">
        <f t="shared" si="9"/>
        <v>0</v>
      </c>
      <c r="AF31" s="15"/>
      <c r="AG31" s="247" t="str">
        <f t="shared" si="10"/>
        <v/>
      </c>
      <c r="AH31" s="247" t="str">
        <f t="shared" si="11"/>
        <v/>
      </c>
      <c r="AI31" s="247" t="str">
        <f t="shared" si="12"/>
        <v/>
      </c>
      <c r="AJ31" s="247" t="str">
        <f t="shared" si="13"/>
        <v/>
      </c>
      <c r="AK31" s="247" t="str">
        <f t="shared" si="14"/>
        <v/>
      </c>
      <c r="AL31" s="247" t="str">
        <f t="shared" si="15"/>
        <v/>
      </c>
      <c r="AM31" s="247" t="str">
        <f t="shared" si="16"/>
        <v/>
      </c>
      <c r="AN31" s="247" t="str">
        <f t="shared" si="17"/>
        <v/>
      </c>
      <c r="AO31" s="247" t="str">
        <f t="shared" si="18"/>
        <v/>
      </c>
      <c r="AP31" s="247" t="str">
        <f t="shared" si="19"/>
        <v/>
      </c>
      <c r="AQ31" s="247" t="str">
        <f t="shared" si="20"/>
        <v/>
      </c>
      <c r="AR31" s="247" t="str">
        <f t="shared" si="21"/>
        <v/>
      </c>
      <c r="AS31" s="247" t="str">
        <f t="shared" si="22"/>
        <v/>
      </c>
      <c r="AT31" s="247" t="str">
        <f t="shared" si="23"/>
        <v/>
      </c>
      <c r="AU31" s="247" t="str">
        <f t="shared" si="24"/>
        <v/>
      </c>
      <c r="AV31" s="247" t="str">
        <f t="shared" si="25"/>
        <v/>
      </c>
      <c r="AW31" s="245">
        <f t="shared" si="26"/>
        <v>0</v>
      </c>
      <c r="AX31" s="249"/>
      <c r="AY31" s="250"/>
      <c r="AZ31" s="250"/>
      <c r="BA31" s="250"/>
      <c r="BB31" s="250"/>
      <c r="BC31" s="250"/>
      <c r="BD31" s="250"/>
      <c r="BE31" s="250"/>
      <c r="BF31" s="250"/>
      <c r="BG31" s="250"/>
      <c r="BH31" s="250"/>
      <c r="BI31" s="250"/>
      <c r="BJ31" s="250"/>
      <c r="BK31" s="250"/>
      <c r="BL31" s="250"/>
      <c r="BM31" s="250"/>
      <c r="BN31" s="250"/>
      <c r="BO31" s="249"/>
      <c r="CG31" s="249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</row>
    <row r="32" spans="1:102" ht="17.399999999999999" hidden="1" x14ac:dyDescent="0.25">
      <c r="A32" s="80"/>
      <c r="B32" s="36"/>
      <c r="C32" s="36"/>
      <c r="D32" s="3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02"/>
      <c r="S32" s="85"/>
      <c r="T32" s="85"/>
      <c r="U32" s="85"/>
      <c r="V32" s="124">
        <f t="shared" si="0"/>
        <v>0</v>
      </c>
      <c r="W32" s="254">
        <f t="shared" si="1"/>
        <v>0</v>
      </c>
      <c r="X32" s="254">
        <f t="shared" si="27"/>
        <v>0</v>
      </c>
      <c r="Y32" s="254">
        <f t="shared" si="3"/>
        <v>0</v>
      </c>
      <c r="Z32" s="254">
        <f t="shared" si="4"/>
        <v>0</v>
      </c>
      <c r="AA32" s="254">
        <f t="shared" si="5"/>
        <v>0</v>
      </c>
      <c r="AB32" s="254">
        <f t="shared" si="6"/>
        <v>0</v>
      </c>
      <c r="AC32" s="254">
        <f t="shared" si="7"/>
        <v>0</v>
      </c>
      <c r="AD32" s="255" t="str">
        <f t="shared" si="8"/>
        <v/>
      </c>
      <c r="AE32" s="293">
        <f t="shared" si="9"/>
        <v>0</v>
      </c>
      <c r="AF32" s="15"/>
      <c r="AG32" s="294" t="str">
        <f t="shared" si="10"/>
        <v/>
      </c>
      <c r="AH32" s="294" t="str">
        <f t="shared" si="11"/>
        <v/>
      </c>
      <c r="AI32" s="294" t="str">
        <f t="shared" si="12"/>
        <v/>
      </c>
      <c r="AJ32" s="294" t="str">
        <f t="shared" si="13"/>
        <v/>
      </c>
      <c r="AK32" s="294" t="str">
        <f t="shared" si="14"/>
        <v/>
      </c>
      <c r="AL32" s="294" t="str">
        <f t="shared" si="15"/>
        <v/>
      </c>
      <c r="AM32" s="294" t="str">
        <f t="shared" si="16"/>
        <v/>
      </c>
      <c r="AN32" s="294" t="str">
        <f t="shared" si="17"/>
        <v/>
      </c>
      <c r="AO32" s="294" t="str">
        <f t="shared" si="18"/>
        <v/>
      </c>
      <c r="AP32" s="294" t="str">
        <f t="shared" si="19"/>
        <v/>
      </c>
      <c r="AQ32" s="294" t="str">
        <f t="shared" si="20"/>
        <v/>
      </c>
      <c r="AR32" s="294" t="str">
        <f t="shared" si="21"/>
        <v/>
      </c>
      <c r="AS32" s="294" t="str">
        <f t="shared" si="22"/>
        <v/>
      </c>
      <c r="AT32" s="294" t="str">
        <f t="shared" si="23"/>
        <v/>
      </c>
      <c r="AU32" s="294" t="str">
        <f t="shared" si="24"/>
        <v/>
      </c>
      <c r="AV32" s="294" t="str">
        <f t="shared" si="25"/>
        <v/>
      </c>
      <c r="AW32" s="124">
        <f t="shared" si="26"/>
        <v>0</v>
      </c>
      <c r="AX32" s="249"/>
      <c r="AY32" s="250"/>
      <c r="AZ32" s="250"/>
      <c r="BA32" s="250"/>
      <c r="BB32" s="250"/>
      <c r="BC32" s="250"/>
      <c r="BD32" s="250"/>
      <c r="BE32" s="250"/>
      <c r="BF32" s="250"/>
      <c r="BG32" s="250"/>
      <c r="BH32" s="250"/>
      <c r="BI32" s="250"/>
      <c r="BJ32" s="250"/>
      <c r="BK32" s="250"/>
      <c r="BL32" s="250"/>
      <c r="BM32" s="250"/>
      <c r="BN32" s="250"/>
      <c r="BO32" s="249"/>
      <c r="CG32" s="249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</row>
    <row r="33" spans="1:157" ht="15" hidden="1" customHeight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02"/>
      <c r="S33" s="85"/>
      <c r="T33" s="85"/>
      <c r="U33" s="85"/>
      <c r="V33" s="124">
        <f t="shared" si="0"/>
        <v>0</v>
      </c>
      <c r="W33" s="254">
        <f t="shared" si="1"/>
        <v>0</v>
      </c>
      <c r="X33" s="254">
        <f t="shared" si="27"/>
        <v>0</v>
      </c>
      <c r="Y33" s="254">
        <f t="shared" si="3"/>
        <v>0</v>
      </c>
      <c r="Z33" s="254">
        <f t="shared" si="4"/>
        <v>0</v>
      </c>
      <c r="AA33" s="254">
        <f t="shared" si="5"/>
        <v>0</v>
      </c>
      <c r="AB33" s="254">
        <f t="shared" si="6"/>
        <v>0</v>
      </c>
      <c r="AC33" s="254">
        <f t="shared" si="7"/>
        <v>0</v>
      </c>
      <c r="AD33" s="255" t="str">
        <f t="shared" si="8"/>
        <v/>
      </c>
      <c r="AE33" s="293">
        <f t="shared" si="9"/>
        <v>0</v>
      </c>
      <c r="AF33" s="15"/>
      <c r="AG33" s="294" t="str">
        <f t="shared" si="10"/>
        <v/>
      </c>
      <c r="AH33" s="294" t="str">
        <f t="shared" si="11"/>
        <v/>
      </c>
      <c r="AI33" s="294" t="str">
        <f t="shared" si="12"/>
        <v/>
      </c>
      <c r="AJ33" s="294" t="str">
        <f t="shared" si="13"/>
        <v/>
      </c>
      <c r="AK33" s="294" t="str">
        <f t="shared" si="14"/>
        <v/>
      </c>
      <c r="AL33" s="294" t="str">
        <f t="shared" si="15"/>
        <v/>
      </c>
      <c r="AM33" s="294" t="str">
        <f t="shared" si="16"/>
        <v/>
      </c>
      <c r="AN33" s="294" t="str">
        <f t="shared" si="17"/>
        <v/>
      </c>
      <c r="AO33" s="294" t="str">
        <f t="shared" si="18"/>
        <v/>
      </c>
      <c r="AP33" s="294" t="str">
        <f t="shared" si="19"/>
        <v/>
      </c>
      <c r="AQ33" s="294" t="str">
        <f t="shared" si="20"/>
        <v/>
      </c>
      <c r="AR33" s="294" t="str">
        <f t="shared" si="21"/>
        <v/>
      </c>
      <c r="AS33" s="294" t="str">
        <f t="shared" si="22"/>
        <v/>
      </c>
      <c r="AT33" s="294" t="str">
        <f t="shared" si="23"/>
        <v/>
      </c>
      <c r="AU33" s="294" t="str">
        <f t="shared" si="24"/>
        <v/>
      </c>
      <c r="AV33" s="294" t="str">
        <f t="shared" si="25"/>
        <v/>
      </c>
      <c r="AW33" s="124">
        <f t="shared" si="26"/>
        <v>0</v>
      </c>
      <c r="AX33" s="249"/>
      <c r="AY33" s="250"/>
      <c r="AZ33" s="250"/>
      <c r="BA33" s="250"/>
      <c r="BB33" s="250"/>
      <c r="BC33" s="250"/>
      <c r="BD33" s="250"/>
      <c r="BE33" s="250"/>
      <c r="BF33" s="250"/>
      <c r="BG33" s="250"/>
      <c r="BH33" s="250"/>
      <c r="BI33" s="250"/>
      <c r="BJ33" s="250"/>
      <c r="BK33" s="250"/>
      <c r="BL33" s="250"/>
      <c r="BM33" s="250"/>
      <c r="BN33" s="250"/>
      <c r="BO33" s="249"/>
      <c r="CG33" s="249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</row>
    <row r="34" spans="1:157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02"/>
      <c r="S34" s="85"/>
      <c r="T34" s="85"/>
      <c r="U34" s="85"/>
      <c r="V34" s="124">
        <f t="shared" si="0"/>
        <v>0</v>
      </c>
      <c r="W34" s="254">
        <f t="shared" si="1"/>
        <v>0</v>
      </c>
      <c r="X34" s="254">
        <f t="shared" si="27"/>
        <v>0</v>
      </c>
      <c r="Y34" s="254">
        <f t="shared" si="3"/>
        <v>0</v>
      </c>
      <c r="Z34" s="254">
        <f t="shared" si="4"/>
        <v>0</v>
      </c>
      <c r="AA34" s="254">
        <f t="shared" si="5"/>
        <v>0</v>
      </c>
      <c r="AB34" s="254">
        <f t="shared" si="6"/>
        <v>0</v>
      </c>
      <c r="AC34" s="254">
        <f t="shared" si="7"/>
        <v>0</v>
      </c>
      <c r="AD34" s="255" t="str">
        <f t="shared" si="8"/>
        <v/>
      </c>
      <c r="AE34" s="293">
        <f t="shared" si="9"/>
        <v>0</v>
      </c>
      <c r="AF34" s="15"/>
      <c r="AG34" s="294" t="str">
        <f t="shared" si="10"/>
        <v/>
      </c>
      <c r="AH34" s="294" t="str">
        <f t="shared" si="11"/>
        <v/>
      </c>
      <c r="AI34" s="294" t="str">
        <f t="shared" si="12"/>
        <v/>
      </c>
      <c r="AJ34" s="294" t="str">
        <f t="shared" si="13"/>
        <v/>
      </c>
      <c r="AK34" s="294" t="str">
        <f t="shared" si="14"/>
        <v/>
      </c>
      <c r="AL34" s="294" t="str">
        <f t="shared" si="15"/>
        <v/>
      </c>
      <c r="AM34" s="294" t="str">
        <f t="shared" si="16"/>
        <v/>
      </c>
      <c r="AN34" s="294" t="str">
        <f t="shared" si="17"/>
        <v/>
      </c>
      <c r="AO34" s="294" t="str">
        <f t="shared" si="18"/>
        <v/>
      </c>
      <c r="AP34" s="294" t="str">
        <f t="shared" si="19"/>
        <v/>
      </c>
      <c r="AQ34" s="294" t="str">
        <f t="shared" si="20"/>
        <v/>
      </c>
      <c r="AR34" s="294" t="str">
        <f t="shared" si="21"/>
        <v/>
      </c>
      <c r="AS34" s="294" t="str">
        <f t="shared" si="22"/>
        <v/>
      </c>
      <c r="AT34" s="294" t="str">
        <f t="shared" si="23"/>
        <v/>
      </c>
      <c r="AU34" s="294" t="str">
        <f t="shared" si="24"/>
        <v/>
      </c>
      <c r="AV34" s="294" t="str">
        <f t="shared" si="25"/>
        <v/>
      </c>
      <c r="AW34" s="124">
        <f t="shared" si="26"/>
        <v>0</v>
      </c>
      <c r="AX34" s="249"/>
      <c r="AY34" s="250"/>
      <c r="AZ34" s="250"/>
      <c r="BA34" s="250"/>
      <c r="BB34" s="250"/>
      <c r="BC34" s="250"/>
      <c r="BD34" s="250"/>
      <c r="BE34" s="250"/>
      <c r="BF34" s="250"/>
      <c r="BG34" s="250"/>
      <c r="BH34" s="250"/>
      <c r="BI34" s="250"/>
      <c r="BJ34" s="250"/>
      <c r="BK34" s="250"/>
      <c r="BL34" s="250"/>
      <c r="BM34" s="250"/>
      <c r="BN34" s="250"/>
      <c r="BO34" s="249"/>
      <c r="CG34" s="249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</row>
    <row r="35" spans="1:157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02"/>
      <c r="S35" s="85"/>
      <c r="T35" s="85"/>
      <c r="U35" s="85"/>
      <c r="V35" s="124">
        <f t="shared" si="0"/>
        <v>0</v>
      </c>
      <c r="W35" s="254">
        <f t="shared" si="1"/>
        <v>0</v>
      </c>
      <c r="X35" s="254">
        <f t="shared" si="27"/>
        <v>0</v>
      </c>
      <c r="Y35" s="254">
        <f t="shared" si="3"/>
        <v>0</v>
      </c>
      <c r="Z35" s="254">
        <f t="shared" si="4"/>
        <v>0</v>
      </c>
      <c r="AA35" s="254">
        <f t="shared" si="5"/>
        <v>0</v>
      </c>
      <c r="AB35" s="254">
        <f t="shared" si="6"/>
        <v>0</v>
      </c>
      <c r="AC35" s="254">
        <f t="shared" si="7"/>
        <v>0</v>
      </c>
      <c r="AD35" s="255" t="str">
        <f t="shared" si="8"/>
        <v/>
      </c>
      <c r="AE35" s="293">
        <f t="shared" si="9"/>
        <v>0</v>
      </c>
      <c r="AF35" s="15"/>
      <c r="AG35" s="294" t="str">
        <f t="shared" si="10"/>
        <v/>
      </c>
      <c r="AH35" s="294" t="str">
        <f t="shared" si="11"/>
        <v/>
      </c>
      <c r="AI35" s="294" t="str">
        <f t="shared" si="12"/>
        <v/>
      </c>
      <c r="AJ35" s="294" t="str">
        <f t="shared" si="13"/>
        <v/>
      </c>
      <c r="AK35" s="294" t="str">
        <f t="shared" si="14"/>
        <v/>
      </c>
      <c r="AL35" s="294" t="str">
        <f t="shared" si="15"/>
        <v/>
      </c>
      <c r="AM35" s="294" t="str">
        <f t="shared" si="16"/>
        <v/>
      </c>
      <c r="AN35" s="294" t="str">
        <f t="shared" si="17"/>
        <v/>
      </c>
      <c r="AO35" s="294" t="str">
        <f t="shared" si="18"/>
        <v/>
      </c>
      <c r="AP35" s="294" t="str">
        <f t="shared" si="19"/>
        <v/>
      </c>
      <c r="AQ35" s="294" t="str">
        <f t="shared" si="20"/>
        <v/>
      </c>
      <c r="AR35" s="294" t="str">
        <f t="shared" si="21"/>
        <v/>
      </c>
      <c r="AS35" s="294" t="str">
        <f t="shared" si="22"/>
        <v/>
      </c>
      <c r="AT35" s="294" t="str">
        <f t="shared" si="23"/>
        <v/>
      </c>
      <c r="AU35" s="294" t="str">
        <f t="shared" si="24"/>
        <v/>
      </c>
      <c r="AV35" s="294" t="str">
        <f t="shared" si="25"/>
        <v/>
      </c>
      <c r="AW35" s="124">
        <f t="shared" si="26"/>
        <v>0</v>
      </c>
      <c r="AX35" s="249"/>
      <c r="AY35" s="250"/>
      <c r="AZ35" s="250"/>
      <c r="BA35" s="250"/>
      <c r="BB35" s="250"/>
      <c r="BC35" s="250"/>
      <c r="BD35" s="250"/>
      <c r="BE35" s="250"/>
      <c r="BF35" s="250"/>
      <c r="BG35" s="250"/>
      <c r="BH35" s="250"/>
      <c r="BI35" s="250"/>
      <c r="BJ35" s="250"/>
      <c r="BK35" s="250"/>
      <c r="BL35" s="250"/>
      <c r="BM35" s="250"/>
      <c r="BN35" s="250"/>
      <c r="BO35" s="249"/>
      <c r="CG35" s="249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</row>
    <row r="36" spans="1:157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02"/>
      <c r="S36" s="85"/>
      <c r="T36" s="85"/>
      <c r="U36" s="85"/>
      <c r="V36" s="124">
        <f t="shared" si="0"/>
        <v>0</v>
      </c>
      <c r="W36" s="254">
        <f t="shared" si="1"/>
        <v>0</v>
      </c>
      <c r="X36" s="254">
        <f t="shared" si="27"/>
        <v>0</v>
      </c>
      <c r="Y36" s="254">
        <f t="shared" si="3"/>
        <v>0</v>
      </c>
      <c r="Z36" s="254">
        <f t="shared" si="4"/>
        <v>0</v>
      </c>
      <c r="AA36" s="254">
        <f t="shared" si="5"/>
        <v>0</v>
      </c>
      <c r="AB36" s="254">
        <f t="shared" si="6"/>
        <v>0</v>
      </c>
      <c r="AC36" s="254">
        <f t="shared" si="7"/>
        <v>0</v>
      </c>
      <c r="AD36" s="255" t="str">
        <f t="shared" si="8"/>
        <v/>
      </c>
      <c r="AE36" s="293">
        <f t="shared" si="9"/>
        <v>0</v>
      </c>
      <c r="AF36" s="15"/>
      <c r="AG36" s="294" t="str">
        <f t="shared" si="10"/>
        <v/>
      </c>
      <c r="AH36" s="294" t="str">
        <f t="shared" si="11"/>
        <v/>
      </c>
      <c r="AI36" s="294" t="str">
        <f t="shared" si="12"/>
        <v/>
      </c>
      <c r="AJ36" s="294" t="str">
        <f t="shared" si="13"/>
        <v/>
      </c>
      <c r="AK36" s="294" t="str">
        <f t="shared" si="14"/>
        <v/>
      </c>
      <c r="AL36" s="294" t="str">
        <f t="shared" si="15"/>
        <v/>
      </c>
      <c r="AM36" s="294" t="str">
        <f t="shared" si="16"/>
        <v/>
      </c>
      <c r="AN36" s="294" t="str">
        <f t="shared" si="17"/>
        <v/>
      </c>
      <c r="AO36" s="294" t="str">
        <f t="shared" si="18"/>
        <v/>
      </c>
      <c r="AP36" s="294" t="str">
        <f t="shared" si="19"/>
        <v/>
      </c>
      <c r="AQ36" s="294" t="str">
        <f t="shared" si="20"/>
        <v/>
      </c>
      <c r="AR36" s="294" t="str">
        <f t="shared" si="21"/>
        <v/>
      </c>
      <c r="AS36" s="294" t="str">
        <f t="shared" si="22"/>
        <v/>
      </c>
      <c r="AT36" s="294" t="str">
        <f t="shared" si="23"/>
        <v/>
      </c>
      <c r="AU36" s="294" t="str">
        <f t="shared" si="24"/>
        <v/>
      </c>
      <c r="AV36" s="294" t="str">
        <f t="shared" si="25"/>
        <v/>
      </c>
      <c r="AW36" s="124">
        <f t="shared" si="26"/>
        <v>0</v>
      </c>
      <c r="AX36" s="249"/>
      <c r="AY36" s="250"/>
      <c r="AZ36" s="250"/>
      <c r="BA36" s="250"/>
      <c r="BB36" s="250"/>
      <c r="BC36" s="250"/>
      <c r="BD36" s="250"/>
      <c r="BE36" s="250"/>
      <c r="BF36" s="250"/>
      <c r="BG36" s="250"/>
      <c r="BH36" s="250"/>
      <c r="BI36" s="250"/>
      <c r="BJ36" s="250"/>
      <c r="BK36" s="250"/>
      <c r="BL36" s="250"/>
      <c r="BM36" s="250"/>
      <c r="BN36" s="250"/>
      <c r="BO36" s="249"/>
      <c r="CG36" s="249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</row>
    <row r="37" spans="1:157" ht="15" hidden="1" customHeight="1" x14ac:dyDescent="0.3">
      <c r="A37" s="122"/>
      <c r="B37" s="123"/>
      <c r="C37" s="123"/>
      <c r="D37" s="123"/>
      <c r="E37" s="124">
        <f>COUNTIF(E6:E36,"2434")</f>
        <v>23</v>
      </c>
      <c r="F37" s="85"/>
      <c r="G37" s="85"/>
      <c r="H37" s="85"/>
      <c r="I37" s="85"/>
      <c r="J37" s="85"/>
      <c r="K37" s="85"/>
      <c r="L37" s="102"/>
      <c r="M37" s="85"/>
      <c r="N37" s="85"/>
      <c r="O37" s="102"/>
      <c r="P37" s="85"/>
      <c r="Q37" s="85"/>
      <c r="R37" s="102"/>
      <c r="S37" s="85"/>
      <c r="T37" s="85"/>
      <c r="U37" s="85"/>
      <c r="V37" s="124">
        <f t="shared" si="0"/>
        <v>0</v>
      </c>
      <c r="W37" s="254">
        <f t="shared" si="1"/>
        <v>0</v>
      </c>
      <c r="X37" s="254">
        <f t="shared" si="27"/>
        <v>0</v>
      </c>
      <c r="Y37" s="254">
        <f t="shared" si="3"/>
        <v>0</v>
      </c>
      <c r="Z37" s="254">
        <f t="shared" si="4"/>
        <v>0</v>
      </c>
      <c r="AA37" s="254">
        <f t="shared" si="5"/>
        <v>0</v>
      </c>
      <c r="AB37" s="254">
        <f t="shared" si="6"/>
        <v>0</v>
      </c>
      <c r="AC37" s="254">
        <f t="shared" si="7"/>
        <v>0</v>
      </c>
      <c r="AD37" s="255" t="str">
        <f t="shared" si="8"/>
        <v/>
      </c>
      <c r="AE37" s="302">
        <f t="shared" si="9"/>
        <v>0</v>
      </c>
      <c r="AF37" s="15"/>
      <c r="AG37" s="294" t="str">
        <f t="shared" si="10"/>
        <v/>
      </c>
      <c r="AH37" s="294" t="str">
        <f t="shared" si="11"/>
        <v/>
      </c>
      <c r="AI37" s="294" t="str">
        <f t="shared" si="12"/>
        <v/>
      </c>
      <c r="AJ37" s="294" t="str">
        <f t="shared" si="13"/>
        <v/>
      </c>
      <c r="AK37" s="294" t="str">
        <f t="shared" si="14"/>
        <v/>
      </c>
      <c r="AL37" s="294" t="str">
        <f t="shared" si="15"/>
        <v/>
      </c>
      <c r="AM37" s="294" t="str">
        <f t="shared" si="16"/>
        <v/>
      </c>
      <c r="AN37" s="294" t="str">
        <f t="shared" si="17"/>
        <v/>
      </c>
      <c r="AO37" s="294" t="str">
        <f t="shared" si="18"/>
        <v/>
      </c>
      <c r="AP37" s="294" t="str">
        <f t="shared" si="19"/>
        <v/>
      </c>
      <c r="AQ37" s="294" t="str">
        <f t="shared" si="20"/>
        <v/>
      </c>
      <c r="AR37" s="294" t="str">
        <f t="shared" si="21"/>
        <v/>
      </c>
      <c r="AS37" s="294" t="str">
        <f t="shared" si="22"/>
        <v/>
      </c>
      <c r="AT37" s="294" t="str">
        <f t="shared" si="23"/>
        <v/>
      </c>
      <c r="AU37" s="294" t="str">
        <f t="shared" si="24"/>
        <v/>
      </c>
      <c r="AV37" s="294" t="str">
        <f t="shared" si="25"/>
        <v/>
      </c>
      <c r="AW37" s="124">
        <f t="shared" si="26"/>
        <v>0</v>
      </c>
      <c r="AX37" s="249"/>
      <c r="AY37" s="250"/>
      <c r="AZ37" s="250"/>
      <c r="BA37" s="250"/>
      <c r="BB37" s="250"/>
      <c r="BC37" s="250"/>
      <c r="BD37" s="250"/>
      <c r="BE37" s="250"/>
      <c r="BF37" s="250"/>
      <c r="BG37" s="250"/>
      <c r="BH37" s="250"/>
      <c r="BI37" s="250"/>
      <c r="BJ37" s="250"/>
      <c r="BK37" s="250"/>
      <c r="BL37" s="250"/>
      <c r="BM37" s="250"/>
      <c r="BN37" s="250"/>
      <c r="BO37" s="249"/>
      <c r="CG37" s="249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</row>
    <row r="38" spans="1:157" ht="12.75" customHeight="1" x14ac:dyDescent="0.25">
      <c r="A38" s="126"/>
      <c r="B38" s="126"/>
      <c r="C38" s="127" t="s">
        <v>68</v>
      </c>
      <c r="D38" s="127"/>
      <c r="E38" s="124"/>
      <c r="F38" s="257" t="str">
        <f t="array" ref="F38:U45">AG38:AV45</f>
        <v xml:space="preserve"> </v>
      </c>
      <c r="G38" s="257">
        <v>4.8421052631578947</v>
      </c>
      <c r="H38" s="257">
        <v>4.5217391304347823</v>
      </c>
      <c r="I38" s="257">
        <v>4.1739130434782608</v>
      </c>
      <c r="J38" s="257" t="str">
        <v xml:space="preserve"> </v>
      </c>
      <c r="K38" s="257">
        <v>4.3043478260869561</v>
      </c>
      <c r="L38" s="257" t="str">
        <v xml:space="preserve"> </v>
      </c>
      <c r="M38" s="257">
        <v>4.3478260869565215</v>
      </c>
      <c r="N38" s="257">
        <v>4.5652173913043477</v>
      </c>
      <c r="O38" s="129">
        <v>5</v>
      </c>
      <c r="P38" s="129" t="str">
        <v xml:space="preserve"> </v>
      </c>
      <c r="Q38" s="129" t="str">
        <v xml:space="preserve"> </v>
      </c>
      <c r="R38" s="129" t="str">
        <v xml:space="preserve"> </v>
      </c>
      <c r="S38" s="257" t="str">
        <v xml:space="preserve"> </v>
      </c>
      <c r="T38" s="257" t="str">
        <v xml:space="preserve"> </v>
      </c>
      <c r="U38" s="257" t="str">
        <v xml:space="preserve"> </v>
      </c>
      <c r="V38" s="124">
        <f>сводн.!T36</f>
        <v>4</v>
      </c>
      <c r="W38" s="254">
        <f>SUM(W6:W37)</f>
        <v>0</v>
      </c>
      <c r="X38" s="254">
        <f>SUM(X6:X37)</f>
        <v>0</v>
      </c>
      <c r="Y38" s="254">
        <f>SUM(Y6:Y37)-X38</f>
        <v>0</v>
      </c>
      <c r="Z38" s="254">
        <f>SUM(Z6:Z37)</f>
        <v>5</v>
      </c>
      <c r="AA38" s="254">
        <f>SUM(AA6:AA37)</f>
        <v>64</v>
      </c>
      <c r="AB38" s="254">
        <f>SUM(AB6:AB37)</f>
        <v>88</v>
      </c>
      <c r="AC38" s="254">
        <f t="shared" si="7"/>
        <v>157</v>
      </c>
      <c r="AD38" s="255">
        <f t="shared" si="8"/>
        <v>4.5286624203821653</v>
      </c>
      <c r="AE38" s="259"/>
      <c r="AF38" s="15"/>
      <c r="AG38" s="260" t="str">
        <f t="shared" ref="AG38:AV38" si="28">IF(COUNT(AG6:AG37)=0," ",SUM(AG6:AG37)/COUNT(AG6:AG37))</f>
        <v xml:space="preserve"> </v>
      </c>
      <c r="AH38" s="260">
        <f t="shared" si="28"/>
        <v>4.8421052631578947</v>
      </c>
      <c r="AI38" s="260">
        <f t="shared" si="28"/>
        <v>4.5217391304347823</v>
      </c>
      <c r="AJ38" s="260">
        <f t="shared" si="28"/>
        <v>4.1739130434782608</v>
      </c>
      <c r="AK38" s="260" t="str">
        <f t="shared" si="28"/>
        <v xml:space="preserve"> </v>
      </c>
      <c r="AL38" s="260">
        <f t="shared" si="28"/>
        <v>4.3043478260869561</v>
      </c>
      <c r="AM38" s="260" t="str">
        <f t="shared" si="28"/>
        <v xml:space="preserve"> </v>
      </c>
      <c r="AN38" s="260">
        <f t="shared" si="28"/>
        <v>4.3478260869565215</v>
      </c>
      <c r="AO38" s="260">
        <f t="shared" si="28"/>
        <v>4.5652173913043477</v>
      </c>
      <c r="AP38" s="260">
        <f t="shared" si="28"/>
        <v>5</v>
      </c>
      <c r="AQ38" s="260" t="str">
        <f t="shared" si="28"/>
        <v xml:space="preserve"> </v>
      </c>
      <c r="AR38" s="260" t="str">
        <f t="shared" si="28"/>
        <v xml:space="preserve"> </v>
      </c>
      <c r="AS38" s="260" t="str">
        <f t="shared" si="28"/>
        <v xml:space="preserve"> </v>
      </c>
      <c r="AT38" s="260" t="str">
        <f t="shared" si="28"/>
        <v xml:space="preserve"> </v>
      </c>
      <c r="AU38" s="260" t="str">
        <f t="shared" si="28"/>
        <v xml:space="preserve"> </v>
      </c>
      <c r="AV38" s="261" t="str">
        <f t="shared" si="28"/>
        <v xml:space="preserve"> </v>
      </c>
      <c r="AW38" s="245"/>
      <c r="AX38" s="249"/>
      <c r="AY38" s="250"/>
      <c r="AZ38" s="250"/>
      <c r="BA38" s="250"/>
      <c r="BB38" s="250"/>
      <c r="BC38" s="250"/>
      <c r="BD38" s="250"/>
      <c r="BE38" s="250"/>
      <c r="BF38" s="250"/>
      <c r="BG38" s="250"/>
      <c r="BH38" s="250"/>
      <c r="BI38" s="250"/>
      <c r="BJ38" s="250"/>
      <c r="BK38" s="250"/>
      <c r="BL38" s="250"/>
      <c r="BM38" s="250"/>
      <c r="BN38" s="250"/>
      <c r="BO38" s="16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</row>
    <row r="39" spans="1:157" s="149" customFormat="1" x14ac:dyDescent="0.25">
      <c r="A39" s="134"/>
      <c r="B39" s="134"/>
      <c r="C39" s="135" t="s">
        <v>69</v>
      </c>
      <c r="D39" s="135"/>
      <c r="E39" s="136"/>
      <c r="F39" s="262" t="str">
        <v>0</v>
      </c>
      <c r="G39" s="262">
        <v>16</v>
      </c>
      <c r="H39" s="262">
        <v>12</v>
      </c>
      <c r="I39" s="262">
        <v>7</v>
      </c>
      <c r="J39" s="262" t="str">
        <v>0</v>
      </c>
      <c r="K39" s="262">
        <v>8</v>
      </c>
      <c r="L39" s="262" t="str">
        <v>0</v>
      </c>
      <c r="M39" s="262">
        <v>9</v>
      </c>
      <c r="N39" s="262">
        <v>13</v>
      </c>
      <c r="O39" s="263">
        <v>23</v>
      </c>
      <c r="P39" s="263" t="str">
        <v>0</v>
      </c>
      <c r="Q39" s="263" t="str">
        <v>0</v>
      </c>
      <c r="R39" s="263" t="str">
        <v>0</v>
      </c>
      <c r="S39" s="262" t="str">
        <v>0</v>
      </c>
      <c r="T39" s="262" t="str">
        <v>0</v>
      </c>
      <c r="U39" s="262" t="str">
        <v xml:space="preserve"> </v>
      </c>
      <c r="V39" s="264">
        <f>IF(COUNTIF(V6:V37,5)=0,"0",COUNTIF(V6:V37,5))</f>
        <v>3</v>
      </c>
      <c r="W39" s="136"/>
      <c r="X39" s="3">
        <f>SUM(X38:AB38)</f>
        <v>157</v>
      </c>
      <c r="Y39" s="3"/>
      <c r="Z39" s="3"/>
      <c r="AA39" s="3"/>
      <c r="AB39" s="3"/>
      <c r="AC39" s="265"/>
      <c r="AD39" s="255">
        <f t="shared" si="8"/>
        <v>2</v>
      </c>
      <c r="AE39" s="266"/>
      <c r="AG39" s="267" t="str">
        <f t="shared" ref="AG39:AU39" si="29">IF(COUNTIF(AG6:AG37,5)=0,"0",COUNTIF(AG6:AG37,5))</f>
        <v>0</v>
      </c>
      <c r="AH39" s="267">
        <f t="shared" si="29"/>
        <v>16</v>
      </c>
      <c r="AI39" s="267">
        <f t="shared" si="29"/>
        <v>12</v>
      </c>
      <c r="AJ39" s="267">
        <f t="shared" si="29"/>
        <v>7</v>
      </c>
      <c r="AK39" s="267" t="str">
        <f t="shared" si="29"/>
        <v>0</v>
      </c>
      <c r="AL39" s="267">
        <f t="shared" si="29"/>
        <v>8</v>
      </c>
      <c r="AM39" s="267" t="str">
        <f t="shared" si="29"/>
        <v>0</v>
      </c>
      <c r="AN39" s="267">
        <f t="shared" si="29"/>
        <v>9</v>
      </c>
      <c r="AO39" s="267">
        <f t="shared" si="29"/>
        <v>13</v>
      </c>
      <c r="AP39" s="267">
        <f t="shared" si="29"/>
        <v>23</v>
      </c>
      <c r="AQ39" s="267" t="str">
        <f t="shared" si="29"/>
        <v>0</v>
      </c>
      <c r="AR39" s="267" t="str">
        <f t="shared" si="29"/>
        <v>0</v>
      </c>
      <c r="AS39" s="267" t="str">
        <f t="shared" si="29"/>
        <v>0</v>
      </c>
      <c r="AT39" s="267" t="str">
        <f t="shared" si="29"/>
        <v>0</v>
      </c>
      <c r="AU39" s="267" t="str">
        <f t="shared" si="29"/>
        <v>0</v>
      </c>
      <c r="AV39" s="268" t="str">
        <f>IF(COUNTIF(AV6:AV37,5)=0," ",COUNTIF(AV6:AV37,5))</f>
        <v xml:space="preserve"> </v>
      </c>
      <c r="AW39" s="267"/>
      <c r="AX39" s="269"/>
      <c r="AY39" s="270"/>
      <c r="AZ39" s="270"/>
      <c r="BA39" s="270"/>
      <c r="BB39" s="270"/>
      <c r="BC39" s="270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1"/>
      <c r="BP39" s="271"/>
      <c r="BQ39" s="271"/>
      <c r="BR39" s="271"/>
      <c r="BS39" s="271"/>
      <c r="BT39" s="271"/>
      <c r="BU39" s="271"/>
      <c r="BV39" s="271"/>
      <c r="BW39" s="271"/>
      <c r="BX39" s="271"/>
      <c r="BY39" s="271"/>
      <c r="BZ39" s="271"/>
      <c r="CA39" s="271"/>
      <c r="CB39" s="271"/>
      <c r="CC39" s="271"/>
      <c r="CD39" s="271"/>
      <c r="CE39" s="271"/>
      <c r="CF39" s="271"/>
      <c r="CG39" s="271"/>
      <c r="CH39" s="271"/>
      <c r="CI39" s="271"/>
      <c r="CJ39" s="271"/>
      <c r="CK39" s="271"/>
      <c r="CL39" s="271"/>
      <c r="CM39" s="271"/>
    </row>
    <row r="40" spans="1:157" s="163" customFormat="1" x14ac:dyDescent="0.25">
      <c r="A40" s="150"/>
      <c r="B40" s="150"/>
      <c r="C40" s="151" t="s">
        <v>70</v>
      </c>
      <c r="D40" s="151"/>
      <c r="E40" s="152"/>
      <c r="F40" s="272" t="str">
        <v>0</v>
      </c>
      <c r="G40" s="272">
        <v>3</v>
      </c>
      <c r="H40" s="272">
        <v>11</v>
      </c>
      <c r="I40" s="272">
        <v>13</v>
      </c>
      <c r="J40" s="272" t="str">
        <v>0</v>
      </c>
      <c r="K40" s="272">
        <v>14</v>
      </c>
      <c r="L40" s="272" t="str">
        <v>0</v>
      </c>
      <c r="M40" s="272">
        <v>13</v>
      </c>
      <c r="N40" s="272">
        <v>10</v>
      </c>
      <c r="O40" s="273" t="str">
        <v>0</v>
      </c>
      <c r="P40" s="273" t="str">
        <v>0</v>
      </c>
      <c r="Q40" s="273" t="str">
        <v>0</v>
      </c>
      <c r="R40" s="273" t="str">
        <v>0</v>
      </c>
      <c r="S40" s="272" t="str">
        <v>0</v>
      </c>
      <c r="T40" s="272" t="str">
        <v>0</v>
      </c>
      <c r="U40" s="272" t="str">
        <v xml:space="preserve"> </v>
      </c>
      <c r="V40" s="274">
        <f>IF(COUNTIF(V6:V37,4)=0,"0",COUNTIF(V6:V37,4))</f>
        <v>16</v>
      </c>
      <c r="W40" s="275"/>
      <c r="X40" s="275"/>
      <c r="Y40" s="275" t="str">
        <f>IF(COUNTIF(Y6:Y37,4)=0," ",COUNTIF(Y6:Y37,4))</f>
        <v xml:space="preserve"> </v>
      </c>
      <c r="Z40" s="275" t="str">
        <f>IF(COUNTIF(Z6:Z37,4)=0," ",COUNTIF(Z6:Z37,4))</f>
        <v xml:space="preserve"> </v>
      </c>
      <c r="AA40" s="275">
        <f>IF(COUNTIF(AA6:AA37,4)=0," ",COUNTIF(AA6:AA37,4))</f>
        <v>2</v>
      </c>
      <c r="AB40" s="275">
        <f>IF(COUNTIF(AB6:AB37,4)=0," ",COUNTIF(AB6:AB37,4))</f>
        <v>2</v>
      </c>
      <c r="AC40" s="275"/>
      <c r="AD40" s="275"/>
      <c r="AE40" s="276" t="str">
        <f>IF(COUNTIF(AE6:AE37,4)=0," ",COUNTIF(AE6:AE37,4))</f>
        <v xml:space="preserve"> </v>
      </c>
      <c r="AF40" s="275" t="str">
        <f>IF(COUNTIF(AF6:AF37,4)=0," ",COUNTIF(AF6:AF37,4))</f>
        <v xml:space="preserve"> </v>
      </c>
      <c r="AG40" s="275" t="str">
        <f t="shared" ref="AG40:AU40" si="30">IF(COUNTIF(AG6:AG37,4)=0,"0",COUNTIF(AG6:AG37,4))</f>
        <v>0</v>
      </c>
      <c r="AH40" s="275">
        <f t="shared" si="30"/>
        <v>3</v>
      </c>
      <c r="AI40" s="275">
        <f t="shared" si="30"/>
        <v>11</v>
      </c>
      <c r="AJ40" s="275">
        <f t="shared" si="30"/>
        <v>13</v>
      </c>
      <c r="AK40" s="275" t="str">
        <f t="shared" si="30"/>
        <v>0</v>
      </c>
      <c r="AL40" s="275">
        <f t="shared" si="30"/>
        <v>14</v>
      </c>
      <c r="AM40" s="275" t="str">
        <f t="shared" si="30"/>
        <v>0</v>
      </c>
      <c r="AN40" s="275">
        <f t="shared" si="30"/>
        <v>13</v>
      </c>
      <c r="AO40" s="275">
        <f t="shared" si="30"/>
        <v>10</v>
      </c>
      <c r="AP40" s="275" t="str">
        <f t="shared" si="30"/>
        <v>0</v>
      </c>
      <c r="AQ40" s="275" t="str">
        <f t="shared" si="30"/>
        <v>0</v>
      </c>
      <c r="AR40" s="275" t="str">
        <f t="shared" si="30"/>
        <v>0</v>
      </c>
      <c r="AS40" s="275" t="str">
        <f t="shared" si="30"/>
        <v>0</v>
      </c>
      <c r="AT40" s="275" t="str">
        <f t="shared" si="30"/>
        <v>0</v>
      </c>
      <c r="AU40" s="275" t="str">
        <f t="shared" si="30"/>
        <v>0</v>
      </c>
      <c r="AV40" s="277" t="str">
        <f>IF(COUNTIF(AV6:AV37,4)=0," ",COUNTIF(AV6:AV37,4))</f>
        <v xml:space="preserve"> </v>
      </c>
      <c r="AW40" s="275"/>
      <c r="AX40" s="278"/>
      <c r="AY40" s="279"/>
      <c r="AZ40" s="279"/>
      <c r="BA40" s="279"/>
      <c r="BB40" s="279"/>
      <c r="BC40" s="279"/>
      <c r="BD40" s="279"/>
      <c r="BE40" s="279"/>
      <c r="BF40" s="279"/>
      <c r="BG40" s="279"/>
      <c r="BH40" s="279"/>
      <c r="BI40" s="279"/>
      <c r="BJ40" s="279"/>
      <c r="BK40" s="279"/>
      <c r="BL40" s="279"/>
      <c r="BM40" s="279"/>
      <c r="BN40" s="279"/>
      <c r="BO40" s="280"/>
      <c r="BP40" s="280"/>
      <c r="BQ40" s="280"/>
      <c r="BR40" s="280"/>
      <c r="BS40" s="280"/>
      <c r="BT40" s="280"/>
      <c r="BU40" s="280"/>
      <c r="BV40" s="280"/>
      <c r="BW40" s="280"/>
      <c r="BX40" s="280"/>
      <c r="BY40" s="280"/>
      <c r="BZ40" s="280"/>
      <c r="CA40" s="280"/>
      <c r="CB40" s="280"/>
      <c r="CC40" s="280"/>
      <c r="CD40" s="280"/>
      <c r="CE40" s="280"/>
      <c r="CF40" s="280"/>
      <c r="CG40" s="280"/>
      <c r="CH40" s="280"/>
      <c r="CI40" s="280"/>
      <c r="CJ40" s="280"/>
      <c r="CK40" s="280"/>
      <c r="CL40" s="280"/>
      <c r="CM40" s="280"/>
    </row>
    <row r="41" spans="1:157" s="177" customFormat="1" x14ac:dyDescent="0.25">
      <c r="A41" s="164"/>
      <c r="B41" s="164"/>
      <c r="C41" s="165" t="s">
        <v>71</v>
      </c>
      <c r="D41" s="165"/>
      <c r="E41" s="166"/>
      <c r="F41" s="281" t="str">
        <v>0</v>
      </c>
      <c r="G41" s="281" t="str">
        <v>0</v>
      </c>
      <c r="H41" s="281" t="str">
        <v>0</v>
      </c>
      <c r="I41" s="281">
        <v>3</v>
      </c>
      <c r="J41" s="281" t="str">
        <v>0</v>
      </c>
      <c r="K41" s="281">
        <v>1</v>
      </c>
      <c r="L41" s="281" t="str">
        <v>0</v>
      </c>
      <c r="M41" s="281">
        <v>1</v>
      </c>
      <c r="N41" s="281" t="str">
        <v>0</v>
      </c>
      <c r="O41" s="282" t="str">
        <v>0</v>
      </c>
      <c r="P41" s="282" t="str">
        <v>0</v>
      </c>
      <c r="Q41" s="282" t="str">
        <v>0</v>
      </c>
      <c r="R41" s="282" t="str">
        <v>0</v>
      </c>
      <c r="S41" s="281" t="str">
        <v>0</v>
      </c>
      <c r="T41" s="281" t="str">
        <v>0</v>
      </c>
      <c r="U41" s="281" t="str">
        <v xml:space="preserve"> </v>
      </c>
      <c r="V41" s="283">
        <f>IF(COUNTIF(V6:V37,3)=0,"0",COUNTIF(V6:V37,3))</f>
        <v>4</v>
      </c>
      <c r="W41" s="284"/>
      <c r="X41" s="284"/>
      <c r="Y41" s="284" t="str">
        <f>IF(COUNTIF(Y6:Y37,3)=0," ",COUNTIF(Y6:Y37,3))</f>
        <v xml:space="preserve"> </v>
      </c>
      <c r="Z41" s="284" t="str">
        <f>IF(COUNTIF(Z6:Z37,3)=0," ",COUNTIF(Z6:Z37,3))</f>
        <v xml:space="preserve"> </v>
      </c>
      <c r="AA41" s="284">
        <f>IF(COUNTIF(AA6:AA37,3)=0," ",COUNTIF(AA6:AA37,3))</f>
        <v>4</v>
      </c>
      <c r="AB41" s="284">
        <f>IF(COUNTIF(AB6:AB37,3)=0," ",COUNTIF(AB6:AB37,3))</f>
        <v>4</v>
      </c>
      <c r="AC41" s="284"/>
      <c r="AD41" s="284"/>
      <c r="AE41" s="285" t="str">
        <f>IF(COUNTIF(AE6:AE37,3)=0," ",COUNTIF(AE6:AE37,3))</f>
        <v xml:space="preserve"> </v>
      </c>
      <c r="AF41" s="284" t="str">
        <f>IF(COUNTIF(AF6:AF37,3)=0," ",COUNTIF(AF6:AF37,3))</f>
        <v xml:space="preserve"> </v>
      </c>
      <c r="AG41" s="284" t="str">
        <f t="shared" ref="AG41:AU41" si="31">IF(COUNTIF(AG6:AG37,3)=0,"0",COUNTIF(AG6:AG37,3))</f>
        <v>0</v>
      </c>
      <c r="AH41" s="284" t="str">
        <f t="shared" si="31"/>
        <v>0</v>
      </c>
      <c r="AI41" s="284" t="str">
        <f t="shared" si="31"/>
        <v>0</v>
      </c>
      <c r="AJ41" s="284">
        <f t="shared" si="31"/>
        <v>3</v>
      </c>
      <c r="AK41" s="284" t="str">
        <f t="shared" si="31"/>
        <v>0</v>
      </c>
      <c r="AL41" s="284">
        <f t="shared" si="31"/>
        <v>1</v>
      </c>
      <c r="AM41" s="284" t="str">
        <f t="shared" si="31"/>
        <v>0</v>
      </c>
      <c r="AN41" s="284">
        <f t="shared" si="31"/>
        <v>1</v>
      </c>
      <c r="AO41" s="284" t="str">
        <f t="shared" si="31"/>
        <v>0</v>
      </c>
      <c r="AP41" s="284" t="str">
        <f t="shared" si="31"/>
        <v>0</v>
      </c>
      <c r="AQ41" s="284" t="str">
        <f t="shared" si="31"/>
        <v>0</v>
      </c>
      <c r="AR41" s="284" t="str">
        <f t="shared" si="31"/>
        <v>0</v>
      </c>
      <c r="AS41" s="284" t="str">
        <f t="shared" si="31"/>
        <v>0</v>
      </c>
      <c r="AT41" s="284" t="str">
        <f t="shared" si="31"/>
        <v>0</v>
      </c>
      <c r="AU41" s="284" t="str">
        <f t="shared" si="31"/>
        <v>0</v>
      </c>
      <c r="AV41" s="286" t="str">
        <f>IF(COUNTIF(AV6:AV37,3)=0," ",COUNTIF(AV6:AV37,3))</f>
        <v xml:space="preserve"> </v>
      </c>
      <c r="AW41" s="284"/>
      <c r="AX41" s="287"/>
      <c r="AY41" s="288"/>
      <c r="AZ41" s="288"/>
      <c r="BA41" s="288"/>
      <c r="BB41" s="288"/>
      <c r="BC41" s="288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9"/>
      <c r="BP41" s="289"/>
      <c r="BQ41" s="289"/>
      <c r="BR41" s="289"/>
      <c r="BS41" s="289"/>
      <c r="BT41" s="289"/>
      <c r="BU41" s="289"/>
      <c r="BV41" s="289"/>
      <c r="BW41" s="289"/>
      <c r="BX41" s="289"/>
      <c r="BY41" s="289"/>
      <c r="BZ41" s="289"/>
      <c r="CA41" s="289"/>
      <c r="CB41" s="289"/>
      <c r="CC41" s="289"/>
      <c r="CD41" s="289"/>
      <c r="CE41" s="289"/>
      <c r="CF41" s="289"/>
      <c r="CG41" s="289"/>
      <c r="CH41" s="289"/>
      <c r="CI41" s="289"/>
      <c r="CJ41" s="289"/>
      <c r="CK41" s="289"/>
      <c r="CL41" s="289"/>
      <c r="CM41" s="289"/>
    </row>
    <row r="42" spans="1:157" x14ac:dyDescent="0.25">
      <c r="A42" s="126"/>
      <c r="B42" s="126"/>
      <c r="C42" s="127" t="s">
        <v>72</v>
      </c>
      <c r="D42" s="127"/>
      <c r="E42" s="124"/>
      <c r="F42" s="85">
        <v>0</v>
      </c>
      <c r="G42" s="85">
        <v>0</v>
      </c>
      <c r="H42" s="85">
        <v>0</v>
      </c>
      <c r="I42" s="85">
        <v>0</v>
      </c>
      <c r="J42" s="85">
        <v>0</v>
      </c>
      <c r="K42" s="85">
        <v>0</v>
      </c>
      <c r="L42" s="85">
        <v>0</v>
      </c>
      <c r="M42" s="85">
        <v>0</v>
      </c>
      <c r="N42" s="85">
        <v>0</v>
      </c>
      <c r="O42" s="102">
        <v>0</v>
      </c>
      <c r="P42" s="102">
        <v>0</v>
      </c>
      <c r="Q42" s="102">
        <v>0</v>
      </c>
      <c r="R42" s="102">
        <v>0</v>
      </c>
      <c r="S42" s="85">
        <v>0</v>
      </c>
      <c r="T42" s="85">
        <v>0</v>
      </c>
      <c r="U42" s="85">
        <v>0</v>
      </c>
      <c r="V42" s="245" t="str">
        <f>IF(COUNTIF(V6:V37,2)=0,"0",COUNTIF(V6:V37,2))</f>
        <v>0</v>
      </c>
      <c r="W42" s="245"/>
      <c r="X42" s="245"/>
      <c r="Y42" s="245" t="str">
        <f>IF(COUNTIF(Y6:Y37,2)=0," ",COUNTIF(Y6:Y37,2))</f>
        <v xml:space="preserve"> </v>
      </c>
      <c r="Z42" s="245">
        <f>IF(COUNTIF(Z6:Z37,2)=0," ",COUNTIF(Z6:Z37,2))</f>
        <v>1</v>
      </c>
      <c r="AA42" s="245">
        <f>IF(COUNTIF(AA6:AA37,2)=0," ",COUNTIF(AA6:AA37,2))</f>
        <v>6</v>
      </c>
      <c r="AB42" s="245">
        <f>IF(COUNTIF(AB6:AB37,2)=0," ",COUNTIF(AB6:AB37,2))</f>
        <v>5</v>
      </c>
      <c r="AC42" s="245"/>
      <c r="AD42" s="245"/>
      <c r="AE42" s="290" t="str">
        <f>IF(COUNTIF(AE6:AE37,2)=0," ",COUNTIF(AE6:AE37,2))</f>
        <v xml:space="preserve"> </v>
      </c>
      <c r="AF42" s="245" t="str">
        <f>IF(COUNTIF(AF6:AF37,2)=0," ",COUNTIF(AF6:AF37,2))</f>
        <v xml:space="preserve"> </v>
      </c>
      <c r="AG42" s="245">
        <f t="shared" ref="AG42:AV42" si="32">COUNTIF(AG6:AG36,2)+COUNTIF(AG6:AG36,"д")</f>
        <v>0</v>
      </c>
      <c r="AH42" s="245">
        <f t="shared" si="32"/>
        <v>0</v>
      </c>
      <c r="AI42" s="245">
        <f t="shared" si="32"/>
        <v>0</v>
      </c>
      <c r="AJ42" s="245">
        <f t="shared" si="32"/>
        <v>0</v>
      </c>
      <c r="AK42" s="245">
        <f t="shared" si="32"/>
        <v>0</v>
      </c>
      <c r="AL42" s="245">
        <f t="shared" si="32"/>
        <v>0</v>
      </c>
      <c r="AM42" s="245">
        <f t="shared" si="32"/>
        <v>0</v>
      </c>
      <c r="AN42" s="245">
        <f t="shared" si="32"/>
        <v>0</v>
      </c>
      <c r="AO42" s="245">
        <f t="shared" si="32"/>
        <v>0</v>
      </c>
      <c r="AP42" s="245">
        <f t="shared" si="32"/>
        <v>0</v>
      </c>
      <c r="AQ42" s="245">
        <f t="shared" si="32"/>
        <v>0</v>
      </c>
      <c r="AR42" s="245">
        <f t="shared" si="32"/>
        <v>0</v>
      </c>
      <c r="AS42" s="245">
        <f t="shared" si="32"/>
        <v>0</v>
      </c>
      <c r="AT42" s="245">
        <f t="shared" si="32"/>
        <v>0</v>
      </c>
      <c r="AU42" s="245">
        <f t="shared" si="32"/>
        <v>0</v>
      </c>
      <c r="AV42" s="245">
        <f t="shared" si="32"/>
        <v>0</v>
      </c>
      <c r="AW42" s="245"/>
      <c r="AX42" s="249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  <c r="BO42" s="16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DG42"/>
    </row>
    <row r="43" spans="1:157" x14ac:dyDescent="0.25">
      <c r="A43" s="126"/>
      <c r="B43" s="126"/>
      <c r="C43" s="127" t="s">
        <v>73</v>
      </c>
      <c r="D43" s="127"/>
      <c r="E43" s="124"/>
      <c r="F43" s="85">
        <v>0</v>
      </c>
      <c r="G43" s="85">
        <v>4</v>
      </c>
      <c r="H43" s="85">
        <v>0</v>
      </c>
      <c r="I43" s="85">
        <v>0</v>
      </c>
      <c r="J43" s="85">
        <v>0</v>
      </c>
      <c r="K43" s="85">
        <v>0</v>
      </c>
      <c r="L43" s="85">
        <v>0</v>
      </c>
      <c r="M43" s="85">
        <v>0</v>
      </c>
      <c r="N43" s="85">
        <v>0</v>
      </c>
      <c r="O43" s="102">
        <v>0</v>
      </c>
      <c r="P43" s="102">
        <v>0</v>
      </c>
      <c r="Q43" s="102">
        <v>0</v>
      </c>
      <c r="R43" s="102">
        <v>0</v>
      </c>
      <c r="S43" s="85">
        <v>0</v>
      </c>
      <c r="T43" s="85">
        <v>0</v>
      </c>
      <c r="U43" s="85">
        <v>0</v>
      </c>
      <c r="V43" s="245">
        <f t="shared" ref="V43:AB43" si="33">COUNTBLANK(V6:V26)</f>
        <v>0</v>
      </c>
      <c r="W43" s="245">
        <f t="shared" si="33"/>
        <v>0</v>
      </c>
      <c r="X43" s="245">
        <f t="shared" si="33"/>
        <v>0</v>
      </c>
      <c r="Y43" s="245">
        <f t="shared" si="33"/>
        <v>0</v>
      </c>
      <c r="Z43" s="245">
        <f t="shared" si="33"/>
        <v>0</v>
      </c>
      <c r="AA43" s="245">
        <f t="shared" si="33"/>
        <v>0</v>
      </c>
      <c r="AB43" s="245">
        <f t="shared" si="33"/>
        <v>0</v>
      </c>
      <c r="AC43" s="245"/>
      <c r="AD43" s="245">
        <f>COUNTBLANK(AD6:AD28)</f>
        <v>0</v>
      </c>
      <c r="AE43" s="290" t="str">
        <f>IF(COUNTIF(AE6:AE37,"б")=0," ",COUNTIF(AE6:AE37,"б"))</f>
        <v xml:space="preserve"> </v>
      </c>
      <c r="AF43" s="291">
        <f t="shared" ref="AF43:BK43" si="34">IF(COUNTIF(AF6:AF37,"б")=0+COUNTIF(AF6:AF37,"а")=0,"0",COUNTIF(AF6:AF37,"б")+COUNTIF(AF6:AF37,"а"))</f>
        <v>0</v>
      </c>
      <c r="AG43" s="291">
        <f t="shared" si="34"/>
        <v>0</v>
      </c>
      <c r="AH43" s="291">
        <f t="shared" si="34"/>
        <v>4</v>
      </c>
      <c r="AI43" s="291">
        <f t="shared" si="34"/>
        <v>0</v>
      </c>
      <c r="AJ43" s="291">
        <f t="shared" si="34"/>
        <v>0</v>
      </c>
      <c r="AK43" s="291">
        <f t="shared" si="34"/>
        <v>0</v>
      </c>
      <c r="AL43" s="291">
        <f t="shared" si="34"/>
        <v>0</v>
      </c>
      <c r="AM43" s="291">
        <f t="shared" si="34"/>
        <v>0</v>
      </c>
      <c r="AN43" s="291">
        <f t="shared" si="34"/>
        <v>0</v>
      </c>
      <c r="AO43" s="291">
        <f t="shared" si="34"/>
        <v>0</v>
      </c>
      <c r="AP43" s="291">
        <f t="shared" si="34"/>
        <v>0</v>
      </c>
      <c r="AQ43" s="291">
        <f t="shared" si="34"/>
        <v>0</v>
      </c>
      <c r="AR43" s="291">
        <f t="shared" si="34"/>
        <v>0</v>
      </c>
      <c r="AS43" s="291">
        <f t="shared" si="34"/>
        <v>0</v>
      </c>
      <c r="AT43" s="291">
        <f t="shared" si="34"/>
        <v>0</v>
      </c>
      <c r="AU43" s="291">
        <f t="shared" si="34"/>
        <v>0</v>
      </c>
      <c r="AV43" s="291">
        <f t="shared" si="34"/>
        <v>0</v>
      </c>
      <c r="AW43" s="291">
        <f t="shared" si="34"/>
        <v>0</v>
      </c>
      <c r="AX43" s="291">
        <f t="shared" si="34"/>
        <v>0</v>
      </c>
      <c r="AY43" s="291">
        <f t="shared" si="34"/>
        <v>0</v>
      </c>
      <c r="AZ43" s="291">
        <f t="shared" si="34"/>
        <v>0</v>
      </c>
      <c r="BA43" s="291">
        <f t="shared" si="34"/>
        <v>0</v>
      </c>
      <c r="BB43" s="291">
        <f t="shared" si="34"/>
        <v>0</v>
      </c>
      <c r="BC43" s="291">
        <f t="shared" si="34"/>
        <v>0</v>
      </c>
      <c r="BD43" s="291">
        <f t="shared" si="34"/>
        <v>0</v>
      </c>
      <c r="BE43" s="291">
        <f t="shared" si="34"/>
        <v>0</v>
      </c>
      <c r="BF43" s="291">
        <f t="shared" si="34"/>
        <v>0</v>
      </c>
      <c r="BG43" s="291">
        <f t="shared" si="34"/>
        <v>0</v>
      </c>
      <c r="BH43" s="291">
        <f t="shared" si="34"/>
        <v>0</v>
      </c>
      <c r="BI43" s="291">
        <f t="shared" si="34"/>
        <v>0</v>
      </c>
      <c r="BJ43" s="291">
        <f t="shared" si="34"/>
        <v>0</v>
      </c>
      <c r="BK43" s="291">
        <f t="shared" si="34"/>
        <v>0</v>
      </c>
      <c r="BL43" s="291">
        <f t="shared" ref="BL43:CB43" si="35">IF(COUNTIF(BL6:BL37,"б")=0+COUNTIF(BL6:BL37,"а")=0,"0",COUNTIF(BL6:BL37,"б")+COUNTIF(BL6:BL37,"а"))</f>
        <v>0</v>
      </c>
      <c r="BM43" s="291">
        <f t="shared" si="35"/>
        <v>0</v>
      </c>
      <c r="BN43" s="291">
        <f t="shared" si="35"/>
        <v>0</v>
      </c>
      <c r="BO43" s="291">
        <f t="shared" si="35"/>
        <v>0</v>
      </c>
      <c r="BP43" s="291">
        <f t="shared" si="35"/>
        <v>0</v>
      </c>
      <c r="BQ43" s="291">
        <f t="shared" si="35"/>
        <v>0</v>
      </c>
      <c r="BR43" s="291">
        <f t="shared" si="35"/>
        <v>0</v>
      </c>
      <c r="BS43" s="291">
        <f t="shared" si="35"/>
        <v>0</v>
      </c>
      <c r="BT43" s="291">
        <f t="shared" si="35"/>
        <v>0</v>
      </c>
      <c r="BU43" s="291">
        <f t="shared" si="35"/>
        <v>0</v>
      </c>
      <c r="BV43" s="291">
        <f t="shared" si="35"/>
        <v>0</v>
      </c>
      <c r="BW43" s="291">
        <f t="shared" si="35"/>
        <v>0</v>
      </c>
      <c r="BX43" s="291">
        <f t="shared" si="35"/>
        <v>0</v>
      </c>
      <c r="BY43" s="291">
        <f t="shared" si="35"/>
        <v>0</v>
      </c>
      <c r="BZ43" s="291">
        <f t="shared" si="35"/>
        <v>0</v>
      </c>
      <c r="CA43" s="291">
        <f t="shared" si="35"/>
        <v>0</v>
      </c>
      <c r="CB43" s="291">
        <f t="shared" si="35"/>
        <v>0</v>
      </c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</row>
    <row r="44" spans="1:157" x14ac:dyDescent="0.25">
      <c r="A44" s="126"/>
      <c r="B44" s="126"/>
      <c r="C44" s="127" t="s">
        <v>74</v>
      </c>
      <c r="D44" s="127"/>
      <c r="E44" s="124"/>
      <c r="F44" s="85" t="str">
        <v>0</v>
      </c>
      <c r="G44" s="85" t="str">
        <v>0</v>
      </c>
      <c r="H44" s="85" t="str">
        <v>0</v>
      </c>
      <c r="I44" s="85" t="str">
        <v>0</v>
      </c>
      <c r="J44" s="85" t="str">
        <v>0</v>
      </c>
      <c r="K44" s="85" t="str">
        <v>0</v>
      </c>
      <c r="L44" s="85" t="str">
        <v>0</v>
      </c>
      <c r="M44" s="85" t="str">
        <v>0</v>
      </c>
      <c r="N44" s="85" t="str">
        <v>0</v>
      </c>
      <c r="O44" s="102" t="str">
        <v>0</v>
      </c>
      <c r="P44" s="102" t="str">
        <v>0</v>
      </c>
      <c r="Q44" s="102" t="str">
        <v>0</v>
      </c>
      <c r="R44" s="102" t="str">
        <v>0</v>
      </c>
      <c r="S44" s="85" t="str">
        <v>0</v>
      </c>
      <c r="T44" s="85" t="str">
        <v>0</v>
      </c>
      <c r="U44" s="85" t="str">
        <v>0</v>
      </c>
      <c r="V44" s="245" t="str">
        <f>IF(COUNTIF(V6:V37,"з")=0,"0",COUNTIF(V6:V37,"з"))</f>
        <v>0</v>
      </c>
      <c r="W44" s="245"/>
      <c r="X44" s="245"/>
      <c r="Y44" s="245" t="str">
        <f>IF(COUNTIF(Y6:Y37,"з")=0," ",COUNTIF(Y6:Y37,"з"))</f>
        <v xml:space="preserve"> </v>
      </c>
      <c r="Z44" s="245" t="str">
        <f>IF(COUNTIF(Z6:Z37,"з")=0," ",COUNTIF(Z6:Z37,"з"))</f>
        <v xml:space="preserve"> </v>
      </c>
      <c r="AA44" s="245" t="str">
        <f>IF(COUNTIF(AA6:AA37,"з")=0," ",COUNTIF(AA6:AA37,"з"))</f>
        <v xml:space="preserve"> </v>
      </c>
      <c r="AB44" s="245" t="str">
        <f>IF(COUNTIF(AB6:AB37,"з")=0," ",COUNTIF(AB6:AB37,"з"))</f>
        <v xml:space="preserve"> </v>
      </c>
      <c r="AC44" s="245"/>
      <c r="AD44" s="245" t="str">
        <f>IF(COUNTIF(AD6:AD37,"з")=0," ",COUNTIF(AD6:AD37,"з"))</f>
        <v xml:space="preserve"> </v>
      </c>
      <c r="AE44" s="290" t="str">
        <f>IF(COUNTIF(AE6:AE37,"з")=0," ",COUNTIF(AE6:AE37,"з"))</f>
        <v xml:space="preserve"> </v>
      </c>
      <c r="AF44" s="245" t="str">
        <f>IF(COUNTIF(AF6:AF37,"з")=0," ",COUNTIF(AF6:AF37,"з"))</f>
        <v xml:space="preserve"> </v>
      </c>
      <c r="AG44" s="245" t="str">
        <f t="shared" ref="AG44:AW44" si="36">IF(COUNTIF(AG6:AG37,"з")=0,"0",COUNTIF(AG6:AG37,"з"))</f>
        <v>0</v>
      </c>
      <c r="AH44" s="245" t="str">
        <f t="shared" si="36"/>
        <v>0</v>
      </c>
      <c r="AI44" s="245" t="str">
        <f t="shared" si="36"/>
        <v>0</v>
      </c>
      <c r="AJ44" s="245" t="str">
        <f t="shared" si="36"/>
        <v>0</v>
      </c>
      <c r="AK44" s="245" t="str">
        <f t="shared" si="36"/>
        <v>0</v>
      </c>
      <c r="AL44" s="245" t="str">
        <f t="shared" si="36"/>
        <v>0</v>
      </c>
      <c r="AM44" s="245" t="str">
        <f t="shared" si="36"/>
        <v>0</v>
      </c>
      <c r="AN44" s="245" t="str">
        <f t="shared" si="36"/>
        <v>0</v>
      </c>
      <c r="AO44" s="245" t="str">
        <f t="shared" si="36"/>
        <v>0</v>
      </c>
      <c r="AP44" s="245" t="str">
        <f t="shared" si="36"/>
        <v>0</v>
      </c>
      <c r="AQ44" s="245" t="str">
        <f t="shared" si="36"/>
        <v>0</v>
      </c>
      <c r="AR44" s="245" t="str">
        <f t="shared" si="36"/>
        <v>0</v>
      </c>
      <c r="AS44" s="245" t="str">
        <f t="shared" si="36"/>
        <v>0</v>
      </c>
      <c r="AT44" s="245" t="str">
        <f t="shared" si="36"/>
        <v>0</v>
      </c>
      <c r="AU44" s="245" t="str">
        <f t="shared" si="36"/>
        <v>0</v>
      </c>
      <c r="AV44" s="245" t="str">
        <f t="shared" si="36"/>
        <v>0</v>
      </c>
      <c r="AW44" s="245" t="str">
        <f t="shared" si="36"/>
        <v>0</v>
      </c>
      <c r="AX44" s="16"/>
      <c r="AY44" s="219"/>
      <c r="AZ44" s="219"/>
      <c r="BA44" s="219"/>
      <c r="BB44" s="219"/>
      <c r="BC44" s="219"/>
      <c r="BD44" s="219"/>
      <c r="BE44" s="219"/>
      <c r="BF44" s="219"/>
      <c r="BG44" s="219"/>
      <c r="BH44" s="219"/>
      <c r="BI44" s="219"/>
      <c r="BJ44" s="219"/>
      <c r="BK44" s="219"/>
      <c r="BL44" s="219"/>
      <c r="BM44" s="219"/>
      <c r="BN44" s="219"/>
      <c r="BO44" s="16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DG44"/>
    </row>
    <row r="45" spans="1:157" s="16" customFormat="1" x14ac:dyDescent="0.25">
      <c r="A45" s="126"/>
      <c r="B45" s="126"/>
      <c r="C45" s="127" t="s">
        <v>75</v>
      </c>
      <c r="D45" s="127"/>
      <c r="E45" s="124"/>
      <c r="F45" s="85" t="str">
        <v>0</v>
      </c>
      <c r="G45" s="85" t="str">
        <v>0</v>
      </c>
      <c r="H45" s="85" t="str">
        <v>0</v>
      </c>
      <c r="I45" s="85" t="str">
        <v>0</v>
      </c>
      <c r="J45" s="85" t="str">
        <v>0</v>
      </c>
      <c r="K45" s="85" t="str">
        <v>0</v>
      </c>
      <c r="L45" s="85" t="str">
        <v>0</v>
      </c>
      <c r="M45" s="85" t="str">
        <v>0</v>
      </c>
      <c r="N45" s="85" t="str">
        <v>0</v>
      </c>
      <c r="O45" s="102" t="str">
        <v>0</v>
      </c>
      <c r="P45" s="102" t="str">
        <v>0</v>
      </c>
      <c r="Q45" s="102" t="str">
        <v>0</v>
      </c>
      <c r="R45" s="102" t="str">
        <v>0</v>
      </c>
      <c r="S45" s="85" t="str">
        <v>0</v>
      </c>
      <c r="T45" s="85" t="str">
        <v>0</v>
      </c>
      <c r="U45" s="85" t="str">
        <v>0</v>
      </c>
      <c r="V45" s="245" t="str">
        <f>IF(COUNTIF(V6:V37,"н")=0,"0",COUNTIF(V6:V37,"н"))</f>
        <v>0</v>
      </c>
      <c r="W45" s="245"/>
      <c r="X45" s="245"/>
      <c r="Y45" s="245" t="str">
        <f>IF(COUNTIF(Y6:Y37,"н")=0," ",COUNTIF(Y6:Y37,"н"))</f>
        <v xml:space="preserve"> </v>
      </c>
      <c r="Z45" s="245" t="str">
        <f>IF(COUNTIF(Z6:Z37,"н")=0," ",COUNTIF(Z6:Z37,"н"))</f>
        <v xml:space="preserve"> </v>
      </c>
      <c r="AA45" s="245" t="str">
        <f>IF(COUNTIF(AA6:AA37,"н")=0," ",COUNTIF(AA6:AA37,"н"))</f>
        <v xml:space="preserve"> </v>
      </c>
      <c r="AB45" s="245" t="str">
        <f>IF(COUNTIF(AB6:AB37,"н")=0," ",COUNTIF(AB6:AB37,"н"))</f>
        <v xml:space="preserve"> </v>
      </c>
      <c r="AC45" s="245"/>
      <c r="AD45" s="245" t="str">
        <f>IF(COUNTIF(AD6:AD37,"н")=0," ",COUNTIF(AD6:AD37,"н"))</f>
        <v xml:space="preserve"> </v>
      </c>
      <c r="AE45" s="290" t="str">
        <f>IF(COUNTIF(AE6:AE37,"н")=0," ",COUNTIF(AE6:AE37,"н"))</f>
        <v xml:space="preserve"> </v>
      </c>
      <c r="AF45" s="245" t="str">
        <f>IF(COUNTIF(AF6:AF37,"н")=0," ",COUNTIF(AF6:AF37,"н"))</f>
        <v xml:space="preserve"> </v>
      </c>
      <c r="AG45" s="245" t="str">
        <f t="shared" ref="AG45:AW45" si="37">IF(COUNTIF(AG6:AG37,"н")=0,"0",COUNTIF(AG6:AG37,"н"))</f>
        <v>0</v>
      </c>
      <c r="AH45" s="245" t="str">
        <f t="shared" si="37"/>
        <v>0</v>
      </c>
      <c r="AI45" s="245" t="str">
        <f t="shared" si="37"/>
        <v>0</v>
      </c>
      <c r="AJ45" s="245" t="str">
        <f t="shared" si="37"/>
        <v>0</v>
      </c>
      <c r="AK45" s="245" t="str">
        <f t="shared" si="37"/>
        <v>0</v>
      </c>
      <c r="AL45" s="245" t="str">
        <f t="shared" si="37"/>
        <v>0</v>
      </c>
      <c r="AM45" s="245" t="str">
        <f t="shared" si="37"/>
        <v>0</v>
      </c>
      <c r="AN45" s="245" t="str">
        <f t="shared" si="37"/>
        <v>0</v>
      </c>
      <c r="AO45" s="245" t="str">
        <f t="shared" si="37"/>
        <v>0</v>
      </c>
      <c r="AP45" s="245" t="str">
        <f t="shared" si="37"/>
        <v>0</v>
      </c>
      <c r="AQ45" s="245" t="str">
        <f t="shared" si="37"/>
        <v>0</v>
      </c>
      <c r="AR45" s="245" t="str">
        <f t="shared" si="37"/>
        <v>0</v>
      </c>
      <c r="AS45" s="245" t="str">
        <f t="shared" si="37"/>
        <v>0</v>
      </c>
      <c r="AT45" s="245" t="str">
        <f t="shared" si="37"/>
        <v>0</v>
      </c>
      <c r="AU45" s="245" t="str">
        <f t="shared" si="37"/>
        <v>0</v>
      </c>
      <c r="AV45" s="245" t="str">
        <f t="shared" si="37"/>
        <v>0</v>
      </c>
      <c r="AW45" s="245" t="str">
        <f t="shared" si="37"/>
        <v>0</v>
      </c>
      <c r="AY45" s="219"/>
      <c r="AZ45" s="219"/>
      <c r="BA45" s="219"/>
      <c r="BB45" s="219"/>
      <c r="BC45" s="219"/>
      <c r="BD45" s="219"/>
      <c r="BE45" s="219"/>
      <c r="BF45" s="219"/>
      <c r="BG45" s="219"/>
      <c r="BH45" s="219"/>
      <c r="BI45" s="219"/>
      <c r="BJ45" s="219"/>
      <c r="BK45" s="219"/>
      <c r="BL45" s="219"/>
      <c r="BM45" s="219"/>
      <c r="BN45" s="219"/>
    </row>
    <row r="46" spans="1:157" s="15" customFormat="1" x14ac:dyDescent="0.25">
      <c r="W46" s="217"/>
      <c r="X46" s="217"/>
      <c r="Y46" s="217"/>
      <c r="Z46" s="217"/>
      <c r="AA46" s="217"/>
      <c r="AB46" s="217"/>
      <c r="AC46" s="217"/>
      <c r="AD46" s="217"/>
      <c r="AG46" s="218"/>
      <c r="AH46" s="218"/>
      <c r="AI46" s="218"/>
      <c r="AJ46" s="218"/>
      <c r="AK46" s="218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218"/>
      <c r="AW46" s="218"/>
      <c r="AX46" s="16"/>
      <c r="AY46" s="219"/>
      <c r="AZ46" s="219"/>
      <c r="BA46" s="219"/>
      <c r="BB46" s="219"/>
      <c r="BC46" s="219"/>
      <c r="BD46" s="219"/>
      <c r="BE46" s="219"/>
      <c r="BF46" s="219"/>
      <c r="BG46" s="219"/>
      <c r="BH46" s="219"/>
      <c r="BI46" s="219"/>
      <c r="BJ46" s="219"/>
      <c r="BK46" s="219"/>
      <c r="BL46" s="219"/>
      <c r="BM46" s="219"/>
      <c r="BN46" s="219"/>
      <c r="BO46" s="16"/>
      <c r="BP46" s="16"/>
      <c r="BQ46" s="16"/>
      <c r="BR46" s="16"/>
      <c r="BS46" s="16"/>
      <c r="BT46" s="16"/>
      <c r="BU46" s="16"/>
      <c r="BV46" s="16"/>
      <c r="BW46" s="16"/>
      <c r="BX46" s="16"/>
      <c r="BY46" s="16"/>
      <c r="BZ46" s="16"/>
      <c r="CA46" s="16"/>
      <c r="CB46" s="16"/>
      <c r="CC46" s="16"/>
      <c r="CD46" s="16"/>
      <c r="CE46" s="16"/>
      <c r="CF46" s="16"/>
      <c r="CG46" s="16"/>
      <c r="CH46" s="16"/>
      <c r="CI46" s="16"/>
      <c r="CJ46" s="16"/>
      <c r="CK46" s="16"/>
      <c r="CL46" s="16"/>
      <c r="CM46" s="16"/>
    </row>
    <row r="47" spans="1:157" s="15" customFormat="1" x14ac:dyDescent="0.25">
      <c r="W47" s="217"/>
      <c r="X47" s="217"/>
      <c r="Y47" s="217"/>
      <c r="Z47" s="217"/>
      <c r="AA47" s="217"/>
      <c r="AB47" s="217"/>
      <c r="AC47" s="217"/>
      <c r="AD47" s="217"/>
      <c r="AG47" s="218"/>
      <c r="AH47" s="218"/>
      <c r="AI47" s="218"/>
      <c r="AJ47" s="218"/>
      <c r="AK47" s="218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218"/>
      <c r="AW47" s="218"/>
      <c r="AX47" s="16"/>
      <c r="AY47" s="219"/>
      <c r="AZ47" s="219"/>
      <c r="BA47" s="219"/>
      <c r="BB47" s="219"/>
      <c r="BC47" s="219"/>
      <c r="BD47" s="219"/>
      <c r="BE47" s="219"/>
      <c r="BF47" s="219"/>
      <c r="BG47" s="219"/>
      <c r="BH47" s="219"/>
      <c r="BI47" s="219"/>
      <c r="BJ47" s="219"/>
      <c r="BK47" s="219"/>
      <c r="BL47" s="219"/>
      <c r="BM47" s="219"/>
      <c r="BN47" s="219"/>
      <c r="BO47" s="16"/>
      <c r="BP47" s="16"/>
      <c r="BQ47" s="16"/>
      <c r="BR47" s="16"/>
      <c r="BS47" s="16"/>
      <c r="BT47" s="16"/>
      <c r="BU47" s="16"/>
      <c r="BV47" s="16"/>
      <c r="BW47" s="16"/>
      <c r="BX47" s="16"/>
      <c r="BY47" s="16"/>
      <c r="BZ47" s="16"/>
      <c r="CA47" s="16"/>
      <c r="CB47" s="16"/>
      <c r="CC47" s="16"/>
      <c r="CD47" s="16"/>
      <c r="CE47" s="16"/>
      <c r="CF47" s="16"/>
      <c r="CG47" s="16"/>
      <c r="CH47" s="16"/>
      <c r="CI47" s="16"/>
      <c r="CJ47" s="16"/>
      <c r="CK47" s="16"/>
      <c r="CL47" s="16"/>
      <c r="CM47" s="16"/>
    </row>
    <row r="48" spans="1:157" s="15" customFormat="1" x14ac:dyDescent="0.25">
      <c r="W48" s="217"/>
      <c r="X48" s="217"/>
      <c r="Y48" s="217"/>
      <c r="Z48" s="217"/>
      <c r="AA48" s="217"/>
      <c r="AB48" s="217"/>
      <c r="AC48" s="217"/>
      <c r="AD48" s="217"/>
      <c r="AG48" s="218"/>
      <c r="AH48" s="218"/>
      <c r="AI48" s="218" t="str">
        <f>IF(COUNTIF(AI6:AI40,"н")=0,"0",COUNTIF(AI6:AI40,"н"))</f>
        <v>0</v>
      </c>
      <c r="AJ48" s="218"/>
      <c r="AK48" s="218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218"/>
      <c r="AW48" s="218"/>
      <c r="AX48" s="16"/>
      <c r="AY48" s="219"/>
      <c r="AZ48" s="219"/>
      <c r="BA48" s="219"/>
      <c r="BB48" s="219"/>
      <c r="BC48" s="219"/>
      <c r="BD48" s="219"/>
      <c r="BE48" s="219"/>
      <c r="BF48" s="219"/>
      <c r="BG48" s="219"/>
      <c r="BH48" s="219"/>
      <c r="BI48" s="219"/>
      <c r="BJ48" s="219"/>
      <c r="BK48" s="219"/>
      <c r="BL48" s="219"/>
      <c r="BM48" s="219"/>
      <c r="BN48" s="219"/>
      <c r="BO48" s="16"/>
      <c r="BP48" s="16"/>
      <c r="BQ48" s="16"/>
      <c r="BR48" s="16"/>
      <c r="BS48" s="16"/>
      <c r="BT48" s="16"/>
      <c r="BU48" s="16"/>
      <c r="BV48" s="16"/>
      <c r="BW48" s="16"/>
      <c r="BX48" s="16"/>
      <c r="BY48" s="16"/>
      <c r="BZ48" s="16"/>
      <c r="CA48" s="16"/>
      <c r="CB48" s="16"/>
      <c r="CC48" s="16"/>
      <c r="CD48" s="16"/>
      <c r="CE48" s="16"/>
      <c r="CF48" s="16"/>
      <c r="CG48" s="16"/>
      <c r="CH48" s="16"/>
      <c r="CI48" s="16"/>
      <c r="CJ48" s="16"/>
      <c r="CK48" s="16"/>
      <c r="CL48" s="16"/>
      <c r="CM48" s="16"/>
    </row>
  </sheetData>
  <mergeCells count="8">
    <mergeCell ref="AX3:BM3"/>
    <mergeCell ref="BP3:CE3"/>
    <mergeCell ref="X39:AB39"/>
    <mergeCell ref="G2:L2"/>
    <mergeCell ref="M2:Q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5405" priority="5" operator="equal">
      <formula>4</formula>
    </cfRule>
    <cfRule type="cellIs" dxfId="5404" priority="6" operator="equal">
      <formula>3</formula>
    </cfRule>
  </conditionalFormatting>
  <conditionalFormatting sqref="Z5:AC5 W40:AF43 AE6:AE39 W39 R31:V45 F34:Q45 AG43:CB43 W44:AW45 F31:Q31 AG6:AW42 S6:T30 V6:V30 P6:Q30 G6:N30">
    <cfRule type="cellIs" dxfId="5403" priority="7" operator="equal">
      <formula>5</formula>
    </cfRule>
    <cfRule type="cellIs" dxfId="5402" priority="8" operator="equal">
      <formula>4</formula>
    </cfRule>
    <cfRule type="cellIs" dxfId="5401" priority="9" operator="equal">
      <formula>3</formula>
    </cfRule>
  </conditionalFormatting>
  <conditionalFormatting sqref="AF6:AF37">
    <cfRule type="expression" dxfId="5400" priority="10">
      <formula>VALUE(RIGHT(AF6))&gt;AE6</formula>
    </cfRule>
    <cfRule type="expression" dxfId="5399" priority="11">
      <formula>EXACT(RIGHT(AF6,3),"зач")</formula>
    </cfRule>
  </conditionalFormatting>
  <conditionalFormatting sqref="AE3:AJ4 Q3 V3:AC4 S3:T3">
    <cfRule type="expression" dxfId="5398" priority="12">
      <formula>$D$1&lt;Q3</formula>
    </cfRule>
    <cfRule type="expression" dxfId="5397" priority="13">
      <formula>$D$1&gt;Q3</formula>
    </cfRule>
  </conditionalFormatting>
  <conditionalFormatting sqref="F6:F30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S4">
    <cfRule type="expression" dxfId="5396" priority="17">
      <formula>$D$1&lt;S4</formula>
    </cfRule>
    <cfRule type="expression" dxfId="5395" priority="18">
      <formula>$D$1&gt;S4</formula>
    </cfRule>
  </conditionalFormatting>
  <conditionalFormatting sqref="S4">
    <cfRule type="expression" priority="19">
      <formula>$D$1&lt;S4</formula>
    </cfRule>
    <cfRule type="expression" priority="20">
      <formula>$D$1&gt;S4</formula>
    </cfRule>
  </conditionalFormatting>
  <conditionalFormatting sqref="U6:U30">
    <cfRule type="cellIs" priority="21" operator="equal">
      <formula>5</formula>
    </cfRule>
    <cfRule type="cellIs" priority="22" operator="equal">
      <formula>4</formula>
    </cfRule>
    <cfRule type="cellIs" priority="23" operator="equal">
      <formula>3</formula>
    </cfRule>
  </conditionalFormatting>
  <conditionalFormatting sqref="U3">
    <cfRule type="expression" priority="24">
      <formula>$D$1&lt;U3</formula>
    </cfRule>
    <cfRule type="expression" dxfId="5394" priority="25">
      <formula>$D$1&gt;U3</formula>
    </cfRule>
  </conditionalFormatting>
  <conditionalFormatting sqref="U4">
    <cfRule type="expression" dxfId="5393" priority="26">
      <formula>$D$1&lt;U4</formula>
    </cfRule>
    <cfRule type="expression" dxfId="5392" priority="27">
      <formula>$D$1&gt;U4</formula>
    </cfRule>
  </conditionalFormatting>
  <conditionalFormatting sqref="U4">
    <cfRule type="expression" dxfId="5391" priority="28">
      <formula>$D$4&lt;U4</formula>
    </cfRule>
    <cfRule type="expression" dxfId="5390" priority="29">
      <formula>$D$4&gt;U4</formula>
    </cfRule>
  </conditionalFormatting>
  <conditionalFormatting sqref="U4">
    <cfRule type="expression" dxfId="5389" priority="30">
      <formula>$D$4&lt;U4</formula>
    </cfRule>
    <cfRule type="expression" priority="31">
      <formula>$D$4&gt;U4</formula>
    </cfRule>
  </conditionalFormatting>
  <conditionalFormatting sqref="U5">
    <cfRule type="cellIs" priority="32" operator="equal">
      <formula>5</formula>
    </cfRule>
    <cfRule type="cellIs" priority="33" operator="equal">
      <formula>4</formula>
    </cfRule>
    <cfRule type="cellIs" dxfId="5388" priority="34" operator="equal">
      <formula>3</formula>
    </cfRule>
  </conditionalFormatting>
  <conditionalFormatting sqref="Q5">
    <cfRule type="cellIs" dxfId="5387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Q4">
    <cfRule type="expression" priority="38">
      <formula>$D$1&lt;Q4</formula>
    </cfRule>
    <cfRule type="expression" dxfId="5386" priority="39">
      <formula>$D$1&gt;Q4</formula>
    </cfRule>
  </conditionalFormatting>
  <conditionalFormatting sqref="Q5">
    <cfRule type="cellIs" dxfId="5385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Q4">
    <cfRule type="expression" priority="43">
      <formula>$D$1&lt;Q4</formula>
    </cfRule>
    <cfRule type="expression" dxfId="5384" priority="44">
      <formula>$D$1&gt;Q4</formula>
    </cfRule>
  </conditionalFormatting>
  <conditionalFormatting sqref="S5">
    <cfRule type="cellIs" dxfId="5383" priority="45" operator="equal">
      <formula>5</formula>
    </cfRule>
    <cfRule type="cellIs" dxfId="5382" priority="46" operator="equal">
      <formula>4</formula>
    </cfRule>
    <cfRule type="cellIs" dxfId="5381" priority="47" operator="equal">
      <formula>3</formula>
    </cfRule>
  </conditionalFormatting>
  <conditionalFormatting sqref="S5">
    <cfRule type="cellIs" dxfId="5380" priority="48" operator="equal">
      <formula>5</formula>
    </cfRule>
    <cfRule type="cellIs" dxfId="5379" priority="49" operator="equal">
      <formula>4</formula>
    </cfRule>
    <cfRule type="cellIs" priority="50" operator="equal">
      <formula>3</formula>
    </cfRule>
  </conditionalFormatting>
  <conditionalFormatting sqref="R6:R30">
    <cfRule type="cellIs" priority="51" operator="equal">
      <formula>5</formula>
    </cfRule>
    <cfRule type="cellIs" priority="52" operator="equal">
      <formula>4</formula>
    </cfRule>
    <cfRule type="cellIs" dxfId="5378" priority="53" operator="equal">
      <formula>3</formula>
    </cfRule>
  </conditionalFormatting>
  <conditionalFormatting sqref="R3">
    <cfRule type="expression" dxfId="5377" priority="54">
      <formula>$D$1&lt;R3</formula>
    </cfRule>
    <cfRule type="expression" dxfId="5376" priority="55">
      <formula>$D$1&gt;R3</formula>
    </cfRule>
  </conditionalFormatting>
  <conditionalFormatting sqref="R4">
    <cfRule type="expression" dxfId="5375" priority="56">
      <formula>$D$1&lt;R4</formula>
    </cfRule>
    <cfRule type="expression" priority="57">
      <formula>$D$1&gt;R4</formula>
    </cfRule>
  </conditionalFormatting>
  <conditionalFormatting sqref="R4">
    <cfRule type="expression" priority="58">
      <formula>$D$4&lt;R4</formula>
    </cfRule>
    <cfRule type="expression" priority="59">
      <formula>$D$4&gt;R4</formula>
    </cfRule>
  </conditionalFormatting>
  <conditionalFormatting sqref="R4">
    <cfRule type="expression" dxfId="5374" priority="60">
      <formula>$D$4&lt;R4</formula>
    </cfRule>
    <cfRule type="expression" dxfId="5373" priority="61">
      <formula>$D$4&gt;R4</formula>
    </cfRule>
  </conditionalFormatting>
  <conditionalFormatting sqref="R5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O6:O30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P5">
    <cfRule type="cellIs" dxfId="5372" priority="68" operator="equal">
      <formula>5</formula>
    </cfRule>
    <cfRule type="cellIs" dxfId="5371" priority="69" operator="equal">
      <formula>4</formula>
    </cfRule>
    <cfRule type="cellIs" dxfId="5370" priority="70" operator="equal">
      <formula>3</formula>
    </cfRule>
  </conditionalFormatting>
  <conditionalFormatting sqref="P3:P4">
    <cfRule type="expression" dxfId="5369" priority="71">
      <formula>$D$1&lt;P3</formula>
    </cfRule>
    <cfRule type="expression" dxfId="5368" priority="72">
      <formula>$D$1&gt;P3</formula>
    </cfRule>
  </conditionalFormatting>
  <conditionalFormatting sqref="P3:P4">
    <cfRule type="expression" dxfId="5367" priority="73">
      <formula>$D$1&lt;P3</formula>
    </cfRule>
    <cfRule type="expression" dxfId="5366" priority="74">
      <formula>$D$1&gt;P3</formula>
    </cfRule>
  </conditionalFormatting>
  <conditionalFormatting sqref="P4">
    <cfRule type="expression" dxfId="5365" priority="75">
      <formula>$D$1&lt;P4</formula>
    </cfRule>
    <cfRule type="expression" dxfId="5364" priority="76">
      <formula>$D$1&gt;P4</formula>
    </cfRule>
  </conditionalFormatting>
  <conditionalFormatting sqref="P4">
    <cfRule type="expression" dxfId="5363" priority="77">
      <formula>$D$1&lt;P4</formula>
    </cfRule>
    <cfRule type="expression" dxfId="5362" priority="78">
      <formula>$D$1&gt;P4</formula>
    </cfRule>
  </conditionalFormatting>
  <conditionalFormatting sqref="P4">
    <cfRule type="expression" dxfId="5361" priority="79">
      <formula>$D$1&lt;P4</formula>
    </cfRule>
    <cfRule type="expression" dxfId="5360" priority="80">
      <formula>$D$1&gt;P4</formula>
    </cfRule>
  </conditionalFormatting>
  <conditionalFormatting sqref="P4">
    <cfRule type="expression" dxfId="5359" priority="81">
      <formula>$D$1&lt;P4</formula>
    </cfRule>
    <cfRule type="expression" priority="82">
      <formula>$D$1&gt;P4</formula>
    </cfRule>
  </conditionalFormatting>
  <conditionalFormatting sqref="P3:P4">
    <cfRule type="expression" priority="83">
      <formula>$D$1&lt;P3</formula>
    </cfRule>
    <cfRule type="expression" priority="84">
      <formula>$D$1&gt;P3</formula>
    </cfRule>
  </conditionalFormatting>
  <conditionalFormatting sqref="P3:P4">
    <cfRule type="expression" dxfId="5358" priority="85">
      <formula>$D$1&lt;P3</formula>
    </cfRule>
    <cfRule type="expression" dxfId="5357" priority="86">
      <formula>$D$1&gt;P3</formula>
    </cfRule>
  </conditionalFormatting>
  <conditionalFormatting sqref="P3:P4">
    <cfRule type="expression" dxfId="5356" priority="87">
      <formula>$D$1&lt;P3</formula>
    </cfRule>
    <cfRule type="expression" dxfId="5355" priority="88">
      <formula>$D$1&gt;P3</formula>
    </cfRule>
  </conditionalFormatting>
  <conditionalFormatting sqref="P4">
    <cfRule type="expression" dxfId="5354" priority="89">
      <formula>$D$1&lt;P4</formula>
    </cfRule>
    <cfRule type="expression" dxfId="5353" priority="90">
      <formula>$D$1&gt;P4</formula>
    </cfRule>
  </conditionalFormatting>
  <conditionalFormatting sqref="H3:L3">
    <cfRule type="expression" dxfId="5352" priority="91">
      <formula>$D$1&lt;H3</formula>
    </cfRule>
    <cfRule type="expression" dxfId="5351" priority="92">
      <formula>$D$1&gt;H3</formula>
    </cfRule>
  </conditionalFormatting>
  <conditionalFormatting sqref="J3">
    <cfRule type="expression" dxfId="5350" priority="93">
      <formula>$D$1&lt;J3</formula>
    </cfRule>
    <cfRule type="expression" dxfId="5349" priority="94">
      <formula>$D$1&gt;J3</formula>
    </cfRule>
  </conditionalFormatting>
  <conditionalFormatting sqref="L3">
    <cfRule type="expression" dxfId="5348" priority="95">
      <formula>$D$1&lt;L3</formula>
    </cfRule>
    <cfRule type="expression" dxfId="5347" priority="96">
      <formula>$D$1&gt;L3</formula>
    </cfRule>
  </conditionalFormatting>
  <conditionalFormatting sqref="H3:I3">
    <cfRule type="expression" priority="97">
      <formula>$D$1&lt;H3</formula>
    </cfRule>
    <cfRule type="expression" priority="98">
      <formula>$D$1&gt;H3</formula>
    </cfRule>
  </conditionalFormatting>
  <conditionalFormatting sqref="J3">
    <cfRule type="expression" priority="99">
      <formula>$D$1&lt;J3</formula>
    </cfRule>
    <cfRule type="expression" dxfId="5346" priority="100">
      <formula>$D$1&gt;J3</formula>
    </cfRule>
  </conditionalFormatting>
  <conditionalFormatting sqref="G3">
    <cfRule type="expression" dxfId="5345" priority="101">
      <formula>$D$1&lt;G3</formula>
    </cfRule>
    <cfRule type="expression" dxfId="5344" priority="102">
      <formula>$D$1&gt;G3</formula>
    </cfRule>
  </conditionalFormatting>
  <conditionalFormatting sqref="G3">
    <cfRule type="expression" dxfId="5343" priority="103">
      <formula>$D$1&lt;G3</formula>
    </cfRule>
    <cfRule type="expression" priority="104">
      <formula>$D$1&gt;G3</formula>
    </cfRule>
  </conditionalFormatting>
  <conditionalFormatting sqref="G3">
    <cfRule type="expression" priority="105">
      <formula>$D$1&lt;G3</formula>
    </cfRule>
    <cfRule type="expression" priority="106">
      <formula>$D$1&gt;G3</formula>
    </cfRule>
  </conditionalFormatting>
  <conditionalFormatting sqref="H3">
    <cfRule type="expression" dxfId="5342" priority="107">
      <formula>$D$1&lt;H3</formula>
    </cfRule>
    <cfRule type="expression" dxfId="5341" priority="108">
      <formula>$D$1&gt;H3</formula>
    </cfRule>
  </conditionalFormatting>
  <conditionalFormatting sqref="J3">
    <cfRule type="expression" dxfId="5340" priority="109">
      <formula>$D$1&lt;J3</formula>
    </cfRule>
    <cfRule type="expression" dxfId="5339" priority="110">
      <formula>$D$1&gt;J3</formula>
    </cfRule>
  </conditionalFormatting>
  <conditionalFormatting sqref="G4">
    <cfRule type="expression" dxfId="5338" priority="111">
      <formula>$D$1&lt;G4</formula>
    </cfRule>
    <cfRule type="expression" dxfId="5337" priority="112">
      <formula>$D$1&gt;G4</formula>
    </cfRule>
  </conditionalFormatting>
  <conditionalFormatting sqref="G4">
    <cfRule type="expression" dxfId="5336" priority="113">
      <formula>$D$1&lt;G4</formula>
    </cfRule>
    <cfRule type="expression" dxfId="5335" priority="114">
      <formula>$D$1&gt;G4</formula>
    </cfRule>
  </conditionalFormatting>
  <conditionalFormatting sqref="P5">
    <cfRule type="cellIs" dxfId="5334" priority="115" operator="equal">
      <formula>5</formula>
    </cfRule>
    <cfRule type="cellIs" dxfId="5333" priority="116" operator="equal">
      <formula>4</formula>
    </cfRule>
    <cfRule type="cellIs" dxfId="5332" priority="117" operator="equal">
      <formula>3</formula>
    </cfRule>
  </conditionalFormatting>
  <conditionalFormatting sqref="P4">
    <cfRule type="expression" dxfId="5331" priority="118">
      <formula>$D$1&lt;P4</formula>
    </cfRule>
    <cfRule type="expression" dxfId="5330" priority="119">
      <formula>$D$1&gt;P4</formula>
    </cfRule>
  </conditionalFormatting>
  <conditionalFormatting sqref="P5">
    <cfRule type="cellIs" dxfId="5329" priority="120" operator="equal">
      <formula>5</formula>
    </cfRule>
    <cfRule type="cellIs" dxfId="5328" priority="121" operator="equal">
      <formula>4</formula>
    </cfRule>
    <cfRule type="cellIs" dxfId="5327" priority="122" operator="equal">
      <formula>3</formula>
    </cfRule>
  </conditionalFormatting>
  <conditionalFormatting sqref="P4">
    <cfRule type="expression" dxfId="5326" priority="123">
      <formula>$D$1&lt;P4</formula>
    </cfRule>
    <cfRule type="expression" dxfId="5325" priority="124">
      <formula>$D$1&gt;P4</formula>
    </cfRule>
  </conditionalFormatting>
  <conditionalFormatting sqref="P4">
    <cfRule type="expression" dxfId="5324" priority="125">
      <formula>$D$1&lt;P4</formula>
    </cfRule>
    <cfRule type="expression" dxfId="5323" priority="126">
      <formula>$D$1&gt;P4</formula>
    </cfRule>
  </conditionalFormatting>
  <conditionalFormatting sqref="P4">
    <cfRule type="expression" dxfId="5322" priority="127">
      <formula>$D$1&lt;P4</formula>
    </cfRule>
    <cfRule type="expression" dxfId="5321" priority="128">
      <formula>$D$1&gt;P4</formula>
    </cfRule>
  </conditionalFormatting>
  <conditionalFormatting sqref="G5">
    <cfRule type="cellIs" dxfId="5320" priority="129" operator="equal">
      <formula>5</formula>
    </cfRule>
    <cfRule type="cellIs" priority="130" operator="equal">
      <formula>4</formula>
    </cfRule>
    <cfRule type="cellIs" priority="131" operator="equal">
      <formula>3</formula>
    </cfRule>
  </conditionalFormatting>
  <conditionalFormatting sqref="G4">
    <cfRule type="expression" priority="132">
      <formula>$D$1&lt;G4</formula>
    </cfRule>
    <cfRule type="expression" priority="133">
      <formula>$D$1&gt;G4</formula>
    </cfRule>
  </conditionalFormatting>
  <conditionalFormatting sqref="G5">
    <cfRule type="cellIs" priority="134" operator="equal">
      <formula>5</formula>
    </cfRule>
    <cfRule type="cellIs" priority="135" operator="equal">
      <formula>4</formula>
    </cfRule>
    <cfRule type="cellIs" dxfId="5319" priority="136" operator="equal">
      <formula>3</formula>
    </cfRule>
  </conditionalFormatting>
  <conditionalFormatting sqref="G4">
    <cfRule type="expression" dxfId="5318" priority="137">
      <formula>$D$1&lt;G4</formula>
    </cfRule>
    <cfRule type="expression" priority="138">
      <formula>$D$1&gt;G4</formula>
    </cfRule>
  </conditionalFormatting>
  <conditionalFormatting sqref="J4">
    <cfRule type="expression" priority="139">
      <formula>$D$1&lt;J4</formula>
    </cfRule>
    <cfRule type="expression" priority="140">
      <formula>$D$1&gt;J4</formula>
    </cfRule>
  </conditionalFormatting>
  <conditionalFormatting sqref="J4">
    <cfRule type="expression" dxfId="5317" priority="141">
      <formula>$D$1&lt;J4</formula>
    </cfRule>
    <cfRule type="expression" dxfId="5316" priority="142">
      <formula>$D$1&gt;J4</formula>
    </cfRule>
  </conditionalFormatting>
  <conditionalFormatting sqref="J4">
    <cfRule type="expression" dxfId="5315" priority="143">
      <formula>$D$1&lt;J4</formula>
    </cfRule>
    <cfRule type="expression" dxfId="5314" priority="144">
      <formula>$D$1&gt;J4</formula>
    </cfRule>
  </conditionalFormatting>
  <conditionalFormatting sqref="J4">
    <cfRule type="expression" priority="145">
      <formula>$D$1&lt;J4</formula>
    </cfRule>
    <cfRule type="expression" priority="146">
      <formula>$D$1&gt;J4</formula>
    </cfRule>
  </conditionalFormatting>
  <conditionalFormatting sqref="J4">
    <cfRule type="expression" priority="147">
      <formula>$D$1&lt;J4</formula>
    </cfRule>
    <cfRule type="expression" dxfId="5313" priority="148">
      <formula>$D$1&gt;J4</formula>
    </cfRule>
  </conditionalFormatting>
  <conditionalFormatting sqref="J4">
    <cfRule type="expression" dxfId="5312" priority="149">
      <formula>$D$1&lt;J4</formula>
    </cfRule>
    <cfRule type="expression" priority="150">
      <formula>$D$1&gt;J4</formula>
    </cfRule>
  </conditionalFormatting>
  <conditionalFormatting sqref="J4">
    <cfRule type="expression" priority="151">
      <formula>$D$1&lt;J4</formula>
    </cfRule>
    <cfRule type="expression" priority="152">
      <formula>$D$1&gt;J4</formula>
    </cfRule>
  </conditionalFormatting>
  <conditionalFormatting sqref="J4">
    <cfRule type="expression" dxfId="5311" priority="153">
      <formula>$D$1&lt;J4</formula>
    </cfRule>
    <cfRule type="expression" dxfId="5310" priority="154">
      <formula>$D$1&gt;J4</formula>
    </cfRule>
  </conditionalFormatting>
  <conditionalFormatting sqref="J4">
    <cfRule type="expression" dxfId="5309" priority="155">
      <formula>$D$1&lt;J4</formula>
    </cfRule>
    <cfRule type="expression" dxfId="5308" priority="156">
      <formula>$D$1&gt;J4</formula>
    </cfRule>
  </conditionalFormatting>
  <conditionalFormatting sqref="J4">
    <cfRule type="expression" dxfId="5307" priority="157">
      <formula>$D$1&lt;J4</formula>
    </cfRule>
    <cfRule type="expression" dxfId="5306" priority="158">
      <formula>$D$1&gt;J4</formula>
    </cfRule>
  </conditionalFormatting>
  <conditionalFormatting sqref="J4">
    <cfRule type="expression" priority="159">
      <formula>$D$1&lt;J4</formula>
    </cfRule>
    <cfRule type="expression" priority="160">
      <formula>$D$1&gt;J4</formula>
    </cfRule>
  </conditionalFormatting>
  <conditionalFormatting sqref="L4">
    <cfRule type="expression" priority="161">
      <formula>$D$1&lt;L4</formula>
    </cfRule>
    <cfRule type="expression" dxfId="5305" priority="162">
      <formula>$D$1&gt;L4</formula>
    </cfRule>
  </conditionalFormatting>
  <conditionalFormatting sqref="J5">
    <cfRule type="cellIs" dxfId="5304" priority="163" operator="equal">
      <formula>5</formula>
    </cfRule>
    <cfRule type="cellIs" dxfId="5303" priority="164" operator="equal">
      <formula>4</formula>
    </cfRule>
    <cfRule type="cellIs" dxfId="5302" priority="165" operator="equal">
      <formula>3</formula>
    </cfRule>
  </conditionalFormatting>
  <conditionalFormatting sqref="J4">
    <cfRule type="expression" dxfId="5301" priority="166">
      <formula>$D$1&lt;J4</formula>
    </cfRule>
    <cfRule type="expression" dxfId="5300" priority="167">
      <formula>$D$1&gt;J4</formula>
    </cfRule>
  </conditionalFormatting>
  <conditionalFormatting sqref="L4">
    <cfRule type="expression" dxfId="5299" priority="168">
      <formula>$D$1&lt;L4</formula>
    </cfRule>
    <cfRule type="expression" dxfId="5298" priority="169">
      <formula>$D$1&gt;L4</formula>
    </cfRule>
  </conditionalFormatting>
  <conditionalFormatting sqref="L4">
    <cfRule type="expression" priority="170">
      <formula>$D$1&lt;L4</formula>
    </cfRule>
    <cfRule type="expression" priority="171">
      <formula>$D$1&gt;L4</formula>
    </cfRule>
  </conditionalFormatting>
  <conditionalFormatting sqref="L5">
    <cfRule type="expression" priority="172">
      <formula>$D$1&lt;L5</formula>
    </cfRule>
    <cfRule type="expression" dxfId="5297" priority="173">
      <formula>$D$1&gt;L5</formula>
    </cfRule>
  </conditionalFormatting>
  <conditionalFormatting sqref="P5">
    <cfRule type="cellIs" dxfId="5296" priority="174" operator="equal">
      <formula>5</formula>
    </cfRule>
    <cfRule type="cellIs" dxfId="5295" priority="175" operator="equal">
      <formula>4</formula>
    </cfRule>
    <cfRule type="cellIs" dxfId="5294" priority="176" operator="equal">
      <formula>3</formula>
    </cfRule>
  </conditionalFormatting>
  <conditionalFormatting sqref="P5">
    <cfRule type="cellIs" priority="177" operator="equal">
      <formula>5</formula>
    </cfRule>
    <cfRule type="cellIs" priority="178" operator="equal">
      <formula>4</formula>
    </cfRule>
    <cfRule type="cellIs" priority="179" operator="equal">
      <formula>3</formula>
    </cfRule>
  </conditionalFormatting>
  <conditionalFormatting sqref="P3:P4">
    <cfRule type="expression" dxfId="5293" priority="180">
      <formula>$D$1&lt;P3</formula>
    </cfRule>
    <cfRule type="expression" dxfId="5292" priority="181">
      <formula>$D$1&gt;P3</formula>
    </cfRule>
  </conditionalFormatting>
  <conditionalFormatting sqref="P5">
    <cfRule type="cellIs" dxfId="5291" priority="182" operator="equal">
      <formula>5</formula>
    </cfRule>
    <cfRule type="cellIs" dxfId="5290" priority="183" operator="equal">
      <formula>4</formula>
    </cfRule>
    <cfRule type="cellIs" priority="184" operator="equal">
      <formula>3</formula>
    </cfRule>
  </conditionalFormatting>
  <conditionalFormatting sqref="P4">
    <cfRule type="expression" priority="185">
      <formula>$D$1&lt;P4</formula>
    </cfRule>
    <cfRule type="expression" priority="186">
      <formula>$D$1&gt;P4</formula>
    </cfRule>
  </conditionalFormatting>
  <conditionalFormatting sqref="P4">
    <cfRule type="expression" dxfId="5289" priority="187">
      <formula>$D$1&lt;P4</formula>
    </cfRule>
    <cfRule type="expression" dxfId="5288" priority="188">
      <formula>$D$1&gt;P4</formula>
    </cfRule>
  </conditionalFormatting>
  <conditionalFormatting sqref="P5">
    <cfRule type="cellIs" dxfId="5287" priority="189" operator="equal">
      <formula>5</formula>
    </cfRule>
    <cfRule type="cellIs" dxfId="5286" priority="190" operator="equal">
      <formula>4</formula>
    </cfRule>
    <cfRule type="cellIs" priority="191" operator="equal">
      <formula>3</formula>
    </cfRule>
  </conditionalFormatting>
  <conditionalFormatting sqref="P4">
    <cfRule type="expression" priority="192">
      <formula>$D$1&lt;P4</formula>
    </cfRule>
    <cfRule type="expression" priority="193">
      <formula>$D$1&gt;P4</formula>
    </cfRule>
  </conditionalFormatting>
  <conditionalFormatting sqref="P5">
    <cfRule type="cellIs" priority="194" operator="equal">
      <formula>5</formula>
    </cfRule>
    <cfRule type="cellIs" priority="195" operator="equal">
      <formula>4</formula>
    </cfRule>
    <cfRule type="cellIs" priority="196" operator="equal">
      <formula>3</formula>
    </cfRule>
  </conditionalFormatting>
  <conditionalFormatting sqref="P3:P4">
    <cfRule type="expression" dxfId="5285" priority="197">
      <formula>$D$1&lt;P3</formula>
    </cfRule>
    <cfRule type="expression" dxfId="5284" priority="198">
      <formula>$D$1&gt;P3</formula>
    </cfRule>
  </conditionalFormatting>
  <conditionalFormatting sqref="P5">
    <cfRule type="cellIs" dxfId="5283" priority="199" operator="equal">
      <formula>5</formula>
    </cfRule>
    <cfRule type="cellIs" dxfId="5282" priority="200" operator="equal">
      <formula>4</formula>
    </cfRule>
    <cfRule type="cellIs" priority="201" operator="equal">
      <formula>3</formula>
    </cfRule>
  </conditionalFormatting>
  <conditionalFormatting sqref="P5">
    <cfRule type="cellIs" priority="202" operator="equal">
      <formula>5</formula>
    </cfRule>
    <cfRule type="cellIs" priority="203" operator="equal">
      <formula>4</formula>
    </cfRule>
    <cfRule type="cellIs" dxfId="5281" priority="204" operator="equal">
      <formula>3</formula>
    </cfRule>
  </conditionalFormatting>
  <conditionalFormatting sqref="P4">
    <cfRule type="expression" dxfId="5280" priority="205">
      <formula>$D$1&lt;P4</formula>
    </cfRule>
    <cfRule type="expression" dxfId="5279" priority="206">
      <formula>$D$1&gt;P4</formula>
    </cfRule>
  </conditionalFormatting>
  <conditionalFormatting sqref="P4">
    <cfRule type="expression" dxfId="5278" priority="207">
      <formula>$D$1&lt;P4</formula>
    </cfRule>
    <cfRule type="expression" dxfId="5277" priority="208">
      <formula>$D$1&gt;P4</formula>
    </cfRule>
  </conditionalFormatting>
  <conditionalFormatting sqref="P4">
    <cfRule type="expression" dxfId="5276" priority="209">
      <formula>$D$1&lt;P4</formula>
    </cfRule>
    <cfRule type="expression" dxfId="5275" priority="210">
      <formula>$D$1&gt;P4</formula>
    </cfRule>
  </conditionalFormatting>
  <conditionalFormatting sqref="P4">
    <cfRule type="expression" dxfId="5274" priority="211">
      <formula>$D$1&lt;P4</formula>
    </cfRule>
    <cfRule type="expression" priority="212">
      <formula>$D$1&gt;P4</formula>
    </cfRule>
  </conditionalFormatting>
  <conditionalFormatting sqref="P4">
    <cfRule type="expression" priority="213">
      <formula>$D$1&lt;P4</formula>
    </cfRule>
    <cfRule type="expression" priority="214">
      <formula>$D$1&gt;P4</formula>
    </cfRule>
  </conditionalFormatting>
  <conditionalFormatting sqref="P4">
    <cfRule type="expression" dxfId="5273" priority="215">
      <formula>$D$1&lt;P4</formula>
    </cfRule>
    <cfRule type="expression" dxfId="5272" priority="216">
      <formula>$D$1&gt;P4</formula>
    </cfRule>
  </conditionalFormatting>
  <conditionalFormatting sqref="P4">
    <cfRule type="expression" dxfId="5271" priority="217">
      <formula>$D$1&lt;P4</formula>
    </cfRule>
    <cfRule type="expression" dxfId="5270" priority="218">
      <formula>$D$1&gt;P4</formula>
    </cfRule>
  </conditionalFormatting>
  <conditionalFormatting sqref="P4">
    <cfRule type="expression" priority="219">
      <formula>$D$1&lt;P4</formula>
    </cfRule>
    <cfRule type="expression" priority="220">
      <formula>$D$1&gt;P4</formula>
    </cfRule>
  </conditionalFormatting>
  <conditionalFormatting sqref="P5">
    <cfRule type="cellIs" priority="221" operator="equal">
      <formula>5</formula>
    </cfRule>
    <cfRule type="cellIs" dxfId="5269" priority="222" operator="equal">
      <formula>4</formula>
    </cfRule>
    <cfRule type="cellIs" dxfId="5268" priority="223" operator="equal">
      <formula>3</formula>
    </cfRule>
  </conditionalFormatting>
  <conditionalFormatting sqref="P5">
    <cfRule type="cellIs" dxfId="5267" priority="224" operator="equal">
      <formula>5</formula>
    </cfRule>
    <cfRule type="cellIs" dxfId="5266" priority="225" operator="equal">
      <formula>4</formula>
    </cfRule>
    <cfRule type="cellIs" dxfId="5265" priority="226" operator="equal">
      <formula>3</formula>
    </cfRule>
  </conditionalFormatting>
  <conditionalFormatting sqref="P4">
    <cfRule type="expression" dxfId="5264" priority="227">
      <formula>$D$1&lt;P4</formula>
    </cfRule>
    <cfRule type="expression" dxfId="5263" priority="228">
      <formula>$D$1&gt;P4</formula>
    </cfRule>
  </conditionalFormatting>
  <conditionalFormatting sqref="P5">
    <cfRule type="cellIs" dxfId="5262" priority="229" operator="equal">
      <formula>5</formula>
    </cfRule>
    <cfRule type="cellIs" dxfId="5261" priority="230" operator="equal">
      <formula>4</formula>
    </cfRule>
    <cfRule type="cellIs" priority="231" operator="equal">
      <formula>3</formula>
    </cfRule>
  </conditionalFormatting>
  <conditionalFormatting sqref="P4">
    <cfRule type="expression" priority="232">
      <formula>$D$1&lt;P4</formula>
    </cfRule>
    <cfRule type="expression" priority="233">
      <formula>$D$1&gt;P4</formula>
    </cfRule>
  </conditionalFormatting>
  <conditionalFormatting sqref="P4">
    <cfRule type="expression" priority="234">
      <formula>$D$1&lt;P4</formula>
    </cfRule>
    <cfRule type="expression" dxfId="5260" priority="235">
      <formula>$D$1&gt;P4</formula>
    </cfRule>
  </conditionalFormatting>
  <conditionalFormatting sqref="P4">
    <cfRule type="expression" dxfId="5259" priority="236">
      <formula>$D$1&lt;P4</formula>
    </cfRule>
    <cfRule type="expression" dxfId="5258" priority="237">
      <formula>$D$1&gt;P4</formula>
    </cfRule>
  </conditionalFormatting>
  <conditionalFormatting sqref="P4">
    <cfRule type="expression" dxfId="5257" priority="238">
      <formula>$D$1&lt;P4</formula>
    </cfRule>
    <cfRule type="expression" dxfId="5256" priority="239">
      <formula>$D$1&gt;P4</formula>
    </cfRule>
  </conditionalFormatting>
  <conditionalFormatting sqref="P4">
    <cfRule type="expression" dxfId="5255" priority="240">
      <formula>$D$1&lt;P4</formula>
    </cfRule>
    <cfRule type="expression" dxfId="5254" priority="241">
      <formula>$D$1&gt;P4</formula>
    </cfRule>
  </conditionalFormatting>
  <conditionalFormatting sqref="P4">
    <cfRule type="expression" dxfId="5253" priority="242">
      <formula>$D$1&lt;P4</formula>
    </cfRule>
    <cfRule type="expression" dxfId="5252" priority="243">
      <formula>$D$1&gt;P4</formula>
    </cfRule>
  </conditionalFormatting>
  <conditionalFormatting sqref="P4">
    <cfRule type="expression" priority="244">
      <formula>$D$1&lt;P4</formula>
    </cfRule>
    <cfRule type="expression" priority="245">
      <formula>$D$1&gt;P4</formula>
    </cfRule>
  </conditionalFormatting>
  <conditionalFormatting sqref="P4">
    <cfRule type="expression" priority="246">
      <formula>$D$1&lt;P4</formula>
    </cfRule>
    <cfRule type="expression" dxfId="5251" priority="247">
      <formula>$D$1&gt;P4</formula>
    </cfRule>
  </conditionalFormatting>
  <conditionalFormatting sqref="P4">
    <cfRule type="expression" dxfId="5250" priority="248">
      <formula>$D$1&lt;P4</formula>
    </cfRule>
    <cfRule type="expression" dxfId="5249" priority="249">
      <formula>$D$1&gt;P4</formula>
    </cfRule>
  </conditionalFormatting>
  <conditionalFormatting sqref="G4">
    <cfRule type="expression" dxfId="5248" priority="250">
      <formula>$D$1&lt;G4</formula>
    </cfRule>
    <cfRule type="expression" dxfId="5247" priority="251">
      <formula>$D$1&gt;G4</formula>
    </cfRule>
  </conditionalFormatting>
  <conditionalFormatting sqref="G5">
    <cfRule type="cellIs" dxfId="5246" priority="252" operator="equal">
      <formula>5</formula>
    </cfRule>
    <cfRule type="cellIs" dxfId="5245" priority="253" operator="equal">
      <formula>4</formula>
    </cfRule>
    <cfRule type="cellIs" dxfId="5244" priority="254" operator="equal">
      <formula>3</formula>
    </cfRule>
  </conditionalFormatting>
  <conditionalFormatting sqref="H3:L3 N3:O3">
    <cfRule type="expression" dxfId="5243" priority="255">
      <formula>$D$1&lt;H3</formula>
    </cfRule>
    <cfRule type="expression" priority="256">
      <formula>$D$1&gt;H3</formula>
    </cfRule>
  </conditionalFormatting>
  <conditionalFormatting sqref="G4">
    <cfRule type="expression" priority="257">
      <formula>$D$1&lt;G4</formula>
    </cfRule>
    <cfRule type="expression" priority="258">
      <formula>$D$1&gt;G4</formula>
    </cfRule>
  </conditionalFormatting>
  <conditionalFormatting sqref="G4">
    <cfRule type="expression" dxfId="5242" priority="259">
      <formula>$D$1&lt;G4</formula>
    </cfRule>
    <cfRule type="expression" dxfId="5241" priority="260">
      <formula>$D$1&gt;G4</formula>
    </cfRule>
  </conditionalFormatting>
  <conditionalFormatting sqref="G4">
    <cfRule type="expression" priority="261">
      <formula>$D$1&lt;G4</formula>
    </cfRule>
    <cfRule type="expression" priority="262">
      <formula>$D$1&gt;G4</formula>
    </cfRule>
  </conditionalFormatting>
  <conditionalFormatting sqref="G4">
    <cfRule type="expression" priority="263">
      <formula>$D$1&lt;G4</formula>
    </cfRule>
    <cfRule type="expression" priority="264">
      <formula>$D$1&gt;G4</formula>
    </cfRule>
  </conditionalFormatting>
  <conditionalFormatting sqref="J5">
    <cfRule type="cellIs" priority="265" operator="equal">
      <formula>5</formula>
    </cfRule>
    <cfRule type="cellIs" priority="266" operator="equal">
      <formula>4</formula>
    </cfRule>
    <cfRule type="cellIs" dxfId="5240" priority="267" operator="equal">
      <formula>3</formula>
    </cfRule>
  </conditionalFormatting>
  <conditionalFormatting sqref="L4">
    <cfRule type="expression" dxfId="5239" priority="268">
      <formula>$D$1&lt;L4</formula>
    </cfRule>
    <cfRule type="expression" dxfId="5238" priority="269">
      <formula>$D$1&gt;L4</formula>
    </cfRule>
  </conditionalFormatting>
  <conditionalFormatting sqref="L5">
    <cfRule type="expression" dxfId="5237" priority="270">
      <formula>$D$1&lt;L5</formula>
    </cfRule>
    <cfRule type="expression" dxfId="5236" priority="271">
      <formula>$D$1&gt;L5</formula>
    </cfRule>
  </conditionalFormatting>
  <conditionalFormatting sqref="L5">
    <cfRule type="expression" dxfId="5235" priority="272">
      <formula>$D$1&lt;L5</formula>
    </cfRule>
    <cfRule type="expression" priority="273">
      <formula>$D$1&gt;L5</formula>
    </cfRule>
  </conditionalFormatting>
  <conditionalFormatting sqref="L4">
    <cfRule type="expression" priority="274">
      <formula>$D$1&lt;L4</formula>
    </cfRule>
    <cfRule type="expression" priority="275">
      <formula>$D$1&gt;L4</formula>
    </cfRule>
  </conditionalFormatting>
  <conditionalFormatting sqref="M3">
    <cfRule type="expression" dxfId="5234" priority="276">
      <formula>$D$1&lt;M3</formula>
    </cfRule>
    <cfRule type="expression" dxfId="5233" priority="277">
      <formula>$D$1&gt;M3</formula>
    </cfRule>
  </conditionalFormatting>
  <conditionalFormatting sqref="F4">
    <cfRule type="expression" priority="278">
      <formula>$D$1&lt;F4</formula>
    </cfRule>
    <cfRule type="expression" priority="279">
      <formula>$D$1&gt;F4</formula>
    </cfRule>
  </conditionalFormatting>
  <conditionalFormatting sqref="F4">
    <cfRule type="expression" priority="280">
      <formula>$D$1&lt;F4</formula>
    </cfRule>
    <cfRule type="expression" dxfId="5232" priority="281">
      <formula>$D$1&gt;F4</formula>
    </cfRule>
  </conditionalFormatting>
  <conditionalFormatting sqref="F3">
    <cfRule type="expression" dxfId="5231" priority="282">
      <formula>$D$1&lt;F3</formula>
    </cfRule>
    <cfRule type="expression" priority="283">
      <formula>$D$1&gt;F3</formula>
    </cfRule>
  </conditionalFormatting>
  <conditionalFormatting sqref="F4">
    <cfRule type="expression" priority="284">
      <formula>$D$1&lt;F4</formula>
    </cfRule>
    <cfRule type="expression" priority="285">
      <formula>$D$1&gt;F4</formula>
    </cfRule>
  </conditionalFormatting>
  <conditionalFormatting sqref="G4">
    <cfRule type="expression" dxfId="5230" priority="286">
      <formula>$D$1&lt;G4</formula>
    </cfRule>
    <cfRule type="expression" dxfId="5229" priority="287">
      <formula>$D$1&gt;G4</formula>
    </cfRule>
  </conditionalFormatting>
  <conditionalFormatting sqref="G4">
    <cfRule type="expression" dxfId="5228" priority="288">
      <formula>$D$1&lt;G4</formula>
    </cfRule>
    <cfRule type="expression" dxfId="5227" priority="289">
      <formula>$D$1&gt;G4</formula>
    </cfRule>
  </conditionalFormatting>
  <conditionalFormatting sqref="G4">
    <cfRule type="expression" dxfId="5226" priority="290">
      <formula>$D$1&lt;G4</formula>
    </cfRule>
    <cfRule type="expression" dxfId="5225" priority="291">
      <formula>$D$1&gt;G4</formula>
    </cfRule>
  </conditionalFormatting>
  <conditionalFormatting sqref="G4">
    <cfRule type="expression" priority="292">
      <formula>$D$1&lt;G4</formula>
    </cfRule>
    <cfRule type="expression" priority="293">
      <formula>$D$1&gt;G4</formula>
    </cfRule>
  </conditionalFormatting>
  <conditionalFormatting sqref="G4">
    <cfRule type="expression" priority="294">
      <formula>$D$1&lt;G4</formula>
    </cfRule>
    <cfRule type="expression" dxfId="5224" priority="295">
      <formula>$D$1&gt;G4</formula>
    </cfRule>
  </conditionalFormatting>
  <conditionalFormatting sqref="G4">
    <cfRule type="expression" dxfId="5223" priority="296">
      <formula>$D$1&lt;G4</formula>
    </cfRule>
    <cfRule type="expression" dxfId="5222" priority="297">
      <formula>$D$1&gt;G4</formula>
    </cfRule>
  </conditionalFormatting>
  <conditionalFormatting sqref="J5">
    <cfRule type="cellIs" dxfId="5221" priority="298" operator="equal">
      <formula>5</formula>
    </cfRule>
    <cfRule type="cellIs" dxfId="5220" priority="299" operator="equal">
      <formula>4</formula>
    </cfRule>
    <cfRule type="cellIs" dxfId="5219" priority="300" operator="equal">
      <formula>3</formula>
    </cfRule>
  </conditionalFormatting>
  <conditionalFormatting sqref="L4">
    <cfRule type="expression" dxfId="5218" priority="301">
      <formula>$D$1&lt;L4</formula>
    </cfRule>
    <cfRule type="expression" dxfId="5217" priority="302">
      <formula>$D$1&gt;L4</formula>
    </cfRule>
  </conditionalFormatting>
  <conditionalFormatting sqref="L4">
    <cfRule type="expression" dxfId="5216" priority="303">
      <formula>$D$1&lt;L4</formula>
    </cfRule>
    <cfRule type="expression" priority="304">
      <formula>$D$1&gt;L4</formula>
    </cfRule>
  </conditionalFormatting>
  <conditionalFormatting sqref="L4">
    <cfRule type="expression" priority="305">
      <formula>$D$1&lt;L4</formula>
    </cfRule>
    <cfRule type="expression" priority="306">
      <formula>$D$1&gt;L4</formula>
    </cfRule>
  </conditionalFormatting>
  <conditionalFormatting sqref="M3">
    <cfRule type="expression" dxfId="5215" priority="307">
      <formula>$D$1&lt;M3</formula>
    </cfRule>
    <cfRule type="expression" dxfId="5214" priority="308">
      <formula>$D$1&gt;M3</formula>
    </cfRule>
  </conditionalFormatting>
  <conditionalFormatting sqref="H3">
    <cfRule type="expression" priority="309">
      <formula>$D$1&lt;H3</formula>
    </cfRule>
    <cfRule type="expression" priority="310">
      <formula>$D$1&gt;H3</formula>
    </cfRule>
  </conditionalFormatting>
  <conditionalFormatting sqref="K3">
    <cfRule type="expression" priority="311">
      <formula>$D$1&lt;K3</formula>
    </cfRule>
    <cfRule type="expression" priority="312">
      <formula>$D$1&gt;K3</formula>
    </cfRule>
  </conditionalFormatting>
  <conditionalFormatting sqref="K3">
    <cfRule type="expression" priority="313">
      <formula>$D$1&lt;K3</formula>
    </cfRule>
    <cfRule type="expression" priority="314">
      <formula>$D$1&gt;K3</formula>
    </cfRule>
  </conditionalFormatting>
  <conditionalFormatting sqref="K3">
    <cfRule type="expression" dxfId="5213" priority="315">
      <formula>$D$1&lt;K3</formula>
    </cfRule>
    <cfRule type="expression" dxfId="5212" priority="316">
      <formula>$D$1&gt;K3</formula>
    </cfRule>
  </conditionalFormatting>
  <conditionalFormatting sqref="H3">
    <cfRule type="expression" dxfId="5211" priority="317">
      <formula>$D$1&lt;H3</formula>
    </cfRule>
    <cfRule type="expression" dxfId="5210" priority="318">
      <formula>$D$1&gt;H3</formula>
    </cfRule>
  </conditionalFormatting>
  <conditionalFormatting sqref="I3">
    <cfRule type="expression" dxfId="5209" priority="319">
      <formula>$D$1&lt;I3</formula>
    </cfRule>
    <cfRule type="expression" dxfId="5208" priority="320">
      <formula>$D$1&gt;I3</formula>
    </cfRule>
  </conditionalFormatting>
  <conditionalFormatting sqref="G5">
    <cfRule type="cellIs" priority="321" operator="equal">
      <formula>5</formula>
    </cfRule>
    <cfRule type="cellIs" priority="322" operator="equal">
      <formula>4</formula>
    </cfRule>
    <cfRule type="cellIs" priority="323" operator="equal">
      <formula>3</formula>
    </cfRule>
  </conditionalFormatting>
  <conditionalFormatting sqref="G4">
    <cfRule type="expression" dxfId="5207" priority="324">
      <formula>$D$1&lt;G4</formula>
    </cfRule>
    <cfRule type="expression" dxfId="5206" priority="325">
      <formula>$D$1&gt;G4</formula>
    </cfRule>
  </conditionalFormatting>
  <conditionalFormatting sqref="G4">
    <cfRule type="expression" priority="326">
      <formula>$D$1&lt;G4</formula>
    </cfRule>
    <cfRule type="expression" priority="327">
      <formula>$D$1&gt;G4</formula>
    </cfRule>
  </conditionalFormatting>
  <conditionalFormatting sqref="G4">
    <cfRule type="expression" priority="328">
      <formula>$D$1&lt;G4</formula>
    </cfRule>
    <cfRule type="expression" dxfId="5205" priority="329">
      <formula>$D$1&gt;G4</formula>
    </cfRule>
  </conditionalFormatting>
  <conditionalFormatting sqref="G4">
    <cfRule type="expression" dxfId="5204" priority="330">
      <formula>$D$1&lt;G4</formula>
    </cfRule>
    <cfRule type="expression" priority="331">
      <formula>$D$1&gt;G4</formula>
    </cfRule>
  </conditionalFormatting>
  <conditionalFormatting sqref="I3">
    <cfRule type="expression" priority="332">
      <formula>$D$1&lt;I3</formula>
    </cfRule>
    <cfRule type="expression" priority="333">
      <formula>$D$1&gt;I3</formula>
    </cfRule>
  </conditionalFormatting>
  <conditionalFormatting sqref="J3">
    <cfRule type="expression" dxfId="5203" priority="334">
      <formula>$D$1&lt;J3</formula>
    </cfRule>
    <cfRule type="expression" dxfId="5202" priority="335">
      <formula>$D$1&gt;J3</formula>
    </cfRule>
  </conditionalFormatting>
  <conditionalFormatting sqref="G5">
    <cfRule type="cellIs" dxfId="5201" priority="336" operator="equal">
      <formula>5</formula>
    </cfRule>
    <cfRule type="cellIs" dxfId="5200" priority="337" operator="equal">
      <formula>4</formula>
    </cfRule>
    <cfRule type="cellIs" dxfId="5199" priority="338" operator="equal">
      <formula>3</formula>
    </cfRule>
  </conditionalFormatting>
  <conditionalFormatting sqref="G5">
    <cfRule type="cellIs" dxfId="5198" priority="339" operator="equal">
      <formula>5</formula>
    </cfRule>
    <cfRule type="cellIs" priority="340" operator="equal">
      <formula>4</formula>
    </cfRule>
    <cfRule type="cellIs" priority="341" operator="equal">
      <formula>3</formula>
    </cfRule>
  </conditionalFormatting>
  <conditionalFormatting sqref="G5">
    <cfRule type="cellIs" priority="342" operator="equal">
      <formula>5</formula>
    </cfRule>
    <cfRule type="cellIs" dxfId="5197" priority="343" operator="equal">
      <formula>4</formula>
    </cfRule>
    <cfRule type="cellIs" dxfId="5196" priority="344" operator="equal">
      <formula>3</formula>
    </cfRule>
  </conditionalFormatting>
  <conditionalFormatting sqref="G4">
    <cfRule type="expression" dxfId="5195" priority="345">
      <formula>$D$1&lt;G4</formula>
    </cfRule>
    <cfRule type="expression" dxfId="5194" priority="346">
      <formula>$D$1&gt;G4</formula>
    </cfRule>
  </conditionalFormatting>
  <conditionalFormatting sqref="G4">
    <cfRule type="expression" priority="347">
      <formula>$D$1&lt;G4</formula>
    </cfRule>
    <cfRule type="expression" priority="348">
      <formula>$D$1&gt;G4</formula>
    </cfRule>
  </conditionalFormatting>
  <conditionalFormatting sqref="G4">
    <cfRule type="expression" priority="349">
      <formula>$D$1&lt;G4</formula>
    </cfRule>
    <cfRule type="expression" dxfId="5193" priority="350">
      <formula>$D$1&gt;G4</formula>
    </cfRule>
  </conditionalFormatting>
  <conditionalFormatting sqref="G4">
    <cfRule type="expression" dxfId="5192" priority="351">
      <formula>$D$1&lt;G4</formula>
    </cfRule>
    <cfRule type="expression" priority="352">
      <formula>$D$1&gt;G4</formula>
    </cfRule>
  </conditionalFormatting>
  <conditionalFormatting sqref="G4">
    <cfRule type="expression" priority="353">
      <formula>$D$1&lt;G4</formula>
    </cfRule>
    <cfRule type="expression" priority="354">
      <formula>$D$1&gt;G4</formula>
    </cfRule>
  </conditionalFormatting>
  <conditionalFormatting sqref="G4">
    <cfRule type="expression" priority="355">
      <formula>$D$1&lt;G4</formula>
    </cfRule>
    <cfRule type="expression" priority="356">
      <formula>$D$1&gt;G4</formula>
    </cfRule>
  </conditionalFormatting>
  <conditionalFormatting sqref="G4">
    <cfRule type="expression" priority="357">
      <formula>$D$1&lt;G4</formula>
    </cfRule>
    <cfRule type="expression" dxfId="5191" priority="358">
      <formula>$D$1&gt;G4</formula>
    </cfRule>
  </conditionalFormatting>
  <conditionalFormatting sqref="G4">
    <cfRule type="expression" dxfId="5190" priority="359">
      <formula>$D$1&lt;G4</formula>
    </cfRule>
    <cfRule type="expression" dxfId="5189" priority="360">
      <formula>$D$1&gt;G4</formula>
    </cfRule>
  </conditionalFormatting>
  <conditionalFormatting sqref="J4">
    <cfRule type="expression" dxfId="5188" priority="361">
      <formula>$D$1&lt;J4</formula>
    </cfRule>
    <cfRule type="expression" dxfId="5187" priority="362">
      <formula>$D$1&gt;J4</formula>
    </cfRule>
  </conditionalFormatting>
  <conditionalFormatting sqref="J4">
    <cfRule type="expression" dxfId="5186" priority="363">
      <formula>$D$1&lt;J4</formula>
    </cfRule>
    <cfRule type="expression" dxfId="5185" priority="364">
      <formula>$D$1&gt;J4</formula>
    </cfRule>
  </conditionalFormatting>
  <conditionalFormatting sqref="J4">
    <cfRule type="expression" dxfId="5184" priority="365">
      <formula>$D$1&lt;J4</formula>
    </cfRule>
    <cfRule type="expression" dxfId="5183" priority="366">
      <formula>$D$1&gt;J4</formula>
    </cfRule>
  </conditionalFormatting>
  <conditionalFormatting sqref="J5">
    <cfRule type="cellIs" dxfId="5182" priority="367" operator="equal">
      <formula>5</formula>
    </cfRule>
    <cfRule type="cellIs" dxfId="5181" priority="368" operator="equal">
      <formula>4</formula>
    </cfRule>
    <cfRule type="cellIs" dxfId="5180" priority="369" operator="equal">
      <formula>3</formula>
    </cfRule>
  </conditionalFormatting>
  <conditionalFormatting sqref="J5">
    <cfRule type="cellIs" dxfId="5179" priority="370" operator="equal">
      <formula>5</formula>
    </cfRule>
    <cfRule type="cellIs" dxfId="5178" priority="371" operator="equal">
      <formula>4</formula>
    </cfRule>
    <cfRule type="cellIs" priority="372" operator="equal">
      <formula>3</formula>
    </cfRule>
  </conditionalFormatting>
  <conditionalFormatting sqref="J5">
    <cfRule type="cellIs" priority="373" operator="equal">
      <formula>5</formula>
    </cfRule>
    <cfRule type="cellIs" priority="374" operator="equal">
      <formula>4</formula>
    </cfRule>
    <cfRule type="cellIs" dxfId="5177" priority="375" operator="equal">
      <formula>3</formula>
    </cfRule>
  </conditionalFormatting>
  <conditionalFormatting sqref="J5">
    <cfRule type="cellIs" dxfId="5176" priority="376" operator="equal">
      <formula>5</formula>
    </cfRule>
    <cfRule type="cellIs" dxfId="5175" priority="377" operator="equal">
      <formula>4</formula>
    </cfRule>
    <cfRule type="cellIs" dxfId="5174" priority="378" operator="equal">
      <formula>3</formula>
    </cfRule>
  </conditionalFormatting>
  <conditionalFormatting sqref="J5">
    <cfRule type="cellIs" dxfId="5173" priority="379" operator="equal">
      <formula>5</formula>
    </cfRule>
    <cfRule type="cellIs" dxfId="5172" priority="380" operator="equal">
      <formula>4</formula>
    </cfRule>
    <cfRule type="cellIs" dxfId="5171" priority="381" operator="equal">
      <formula>3</formula>
    </cfRule>
  </conditionalFormatting>
  <conditionalFormatting sqref="J5">
    <cfRule type="cellIs" dxfId="5170" priority="382" operator="equal">
      <formula>5</formula>
    </cfRule>
    <cfRule type="cellIs" dxfId="5169" priority="383" operator="equal">
      <formula>4</formula>
    </cfRule>
    <cfRule type="cellIs" dxfId="5168" priority="384" operator="equal">
      <formula>3</formula>
    </cfRule>
  </conditionalFormatting>
  <conditionalFormatting sqref="J5">
    <cfRule type="cellIs" dxfId="5167" priority="385" operator="equal">
      <formula>5</formula>
    </cfRule>
    <cfRule type="cellIs" dxfId="5166" priority="386" operator="equal">
      <formula>4</formula>
    </cfRule>
    <cfRule type="cellIs" priority="387" operator="equal">
      <formula>3</formula>
    </cfRule>
  </conditionalFormatting>
  <conditionalFormatting sqref="J4">
    <cfRule type="expression" priority="388">
      <formula>$D$1&lt;J4</formula>
    </cfRule>
    <cfRule type="expression" priority="389">
      <formula>$D$1&gt;J4</formula>
    </cfRule>
  </conditionalFormatting>
  <conditionalFormatting sqref="J5">
    <cfRule type="cellIs" priority="390" operator="equal">
      <formula>5</formula>
    </cfRule>
    <cfRule type="cellIs" priority="391" operator="equal">
      <formula>4</formula>
    </cfRule>
    <cfRule type="cellIs" dxfId="5165" priority="392" operator="equal">
      <formula>3</formula>
    </cfRule>
  </conditionalFormatting>
  <conditionalFormatting sqref="J4">
    <cfRule type="expression" dxfId="5164" priority="393">
      <formula>$D$1&lt;J4</formula>
    </cfRule>
    <cfRule type="expression" dxfId="5163" priority="394">
      <formula>$D$1&gt;J4</formula>
    </cfRule>
  </conditionalFormatting>
  <conditionalFormatting sqref="J5">
    <cfRule type="cellIs" dxfId="5162" priority="395" operator="equal">
      <formula>5</formula>
    </cfRule>
    <cfRule type="cellIs" dxfId="5161" priority="396" operator="equal">
      <formula>4</formula>
    </cfRule>
    <cfRule type="cellIs" dxfId="5160" priority="397" operator="equal">
      <formula>3</formula>
    </cfRule>
  </conditionalFormatting>
  <conditionalFormatting sqref="J4">
    <cfRule type="expression" dxfId="5159" priority="398">
      <formula>$D$1&lt;J4</formula>
    </cfRule>
    <cfRule type="expression" dxfId="5158" priority="399">
      <formula>$D$1&gt;J4</formula>
    </cfRule>
  </conditionalFormatting>
  <conditionalFormatting sqref="J5">
    <cfRule type="cellIs" dxfId="5157" priority="400" operator="equal">
      <formula>5</formula>
    </cfRule>
    <cfRule type="cellIs" priority="401" operator="equal">
      <formula>4</formula>
    </cfRule>
    <cfRule type="cellIs" priority="402" operator="equal">
      <formula>3</formula>
    </cfRule>
  </conditionalFormatting>
  <conditionalFormatting sqref="J4">
    <cfRule type="expression" priority="403">
      <formula>$D$1&lt;J4</formula>
    </cfRule>
    <cfRule type="expression" dxfId="5156" priority="404">
      <formula>$D$1&gt;J4</formula>
    </cfRule>
  </conditionalFormatting>
  <conditionalFormatting sqref="J4">
    <cfRule type="expression" dxfId="5155" priority="405">
      <formula>$D$1&lt;J4</formula>
    </cfRule>
    <cfRule type="expression" priority="406">
      <formula>$D$1&gt;J4</formula>
    </cfRule>
  </conditionalFormatting>
  <conditionalFormatting sqref="J5">
    <cfRule type="cellIs" priority="407" operator="equal">
      <formula>5</formula>
    </cfRule>
    <cfRule type="cellIs" priority="408" operator="equal">
      <formula>4</formula>
    </cfRule>
    <cfRule type="cellIs" priority="409" operator="equal">
      <formula>3</formula>
    </cfRule>
  </conditionalFormatting>
  <conditionalFormatting sqref="J4">
    <cfRule type="expression" priority="410">
      <formula>$D$1&lt;J4</formula>
    </cfRule>
    <cfRule type="expression" priority="411">
      <formula>$D$1&gt;J4</formula>
    </cfRule>
  </conditionalFormatting>
  <conditionalFormatting sqref="J5">
    <cfRule type="cellIs" dxfId="5154" priority="412" operator="equal">
      <formula>5</formula>
    </cfRule>
    <cfRule type="cellIs" dxfId="5153" priority="413" operator="equal">
      <formula>4</formula>
    </cfRule>
    <cfRule type="cellIs" dxfId="5152" priority="414" operator="equal">
      <formula>3</formula>
    </cfRule>
  </conditionalFormatting>
  <conditionalFormatting sqref="J4">
    <cfRule type="expression" dxfId="5151" priority="415">
      <formula>$D$1&lt;J4</formula>
    </cfRule>
    <cfRule type="expression" dxfId="5150" priority="416">
      <formula>$D$1&gt;J4</formula>
    </cfRule>
  </conditionalFormatting>
  <conditionalFormatting sqref="L4">
    <cfRule type="expression" dxfId="5149" priority="417">
      <formula>$D$1&lt;L4</formula>
    </cfRule>
    <cfRule type="expression" priority="418">
      <formula>$D$1&gt;L4</formula>
    </cfRule>
  </conditionalFormatting>
  <conditionalFormatting sqref="L5">
    <cfRule type="cellIs" priority="419" operator="equal">
      <formula>5</formula>
    </cfRule>
    <cfRule type="cellIs" priority="420" operator="equal">
      <formula>4</formula>
    </cfRule>
    <cfRule type="cellIs" dxfId="5148" priority="421" operator="equal">
      <formula>3</formula>
    </cfRule>
  </conditionalFormatting>
  <conditionalFormatting sqref="L5">
    <cfRule type="cellIs" dxfId="5147" priority="422" operator="equal">
      <formula>5</formula>
    </cfRule>
    <cfRule type="cellIs" priority="423" operator="equal">
      <formula>4</formula>
    </cfRule>
    <cfRule type="cellIs" priority="424" operator="equal">
      <formula>3</formula>
    </cfRule>
  </conditionalFormatting>
  <conditionalFormatting sqref="L5">
    <cfRule type="cellIs" priority="425" operator="equal">
      <formula>5</formula>
    </cfRule>
    <cfRule type="cellIs" dxfId="5146" priority="426" operator="equal">
      <formula>4</formula>
    </cfRule>
    <cfRule type="cellIs" dxfId="5145" priority="427" operator="equal">
      <formula>3</formula>
    </cfRule>
  </conditionalFormatting>
  <conditionalFormatting sqref="F5">
    <cfRule type="cellIs" priority="428" operator="equal">
      <formula>5</formula>
    </cfRule>
    <cfRule type="cellIs" priority="429" operator="equal">
      <formula>4</formula>
    </cfRule>
    <cfRule type="cellIs" priority="430" operator="equal">
      <formula>3</formula>
    </cfRule>
  </conditionalFormatting>
  <conditionalFormatting sqref="F5">
    <cfRule type="expression" dxfId="5144" priority="431">
      <formula>$D$1&lt;F5</formula>
    </cfRule>
    <cfRule type="expression" dxfId="5143" priority="432">
      <formula>$D$1&gt;F5</formula>
    </cfRule>
  </conditionalFormatting>
  <conditionalFormatting sqref="F5">
    <cfRule type="expression" dxfId="5142" priority="433">
      <formula>$D$1&lt;F5</formula>
    </cfRule>
    <cfRule type="expression" dxfId="5141" priority="434">
      <formula>$D$1&gt;F5</formula>
    </cfRule>
  </conditionalFormatting>
  <conditionalFormatting sqref="F5">
    <cfRule type="expression" dxfId="5140" priority="435">
      <formula>$D$1&lt;F5</formula>
    </cfRule>
    <cfRule type="expression" dxfId="5139" priority="436">
      <formula>$D$1&gt;F5</formula>
    </cfRule>
  </conditionalFormatting>
  <conditionalFormatting sqref="F4">
    <cfRule type="expression" priority="437">
      <formula>$D$1&lt;F4</formula>
    </cfRule>
    <cfRule type="expression" priority="438">
      <formula>$D$1&gt;F4</formula>
    </cfRule>
  </conditionalFormatting>
  <conditionalFormatting sqref="F5">
    <cfRule type="cellIs" priority="439" operator="equal">
      <formula>5</formula>
    </cfRule>
    <cfRule type="cellIs" dxfId="5138" priority="440" operator="equal">
      <formula>4</formula>
    </cfRule>
    <cfRule type="cellIs" dxfId="5137" priority="441" operator="equal">
      <formula>3</formula>
    </cfRule>
  </conditionalFormatting>
  <conditionalFormatting sqref="F5">
    <cfRule type="cellIs" dxfId="5136" priority="442" operator="equal">
      <formula>5</formula>
    </cfRule>
    <cfRule type="cellIs" dxfId="5135" priority="443" operator="equal">
      <formula>4</formula>
    </cfRule>
    <cfRule type="cellIs" priority="444" operator="equal">
      <formula>3</formula>
    </cfRule>
  </conditionalFormatting>
  <conditionalFormatting sqref="H4">
    <cfRule type="expression" priority="445">
      <formula>$D$1&lt;H4</formula>
    </cfRule>
    <cfRule type="expression" priority="446">
      <formula>$D$1&gt;H4</formula>
    </cfRule>
  </conditionalFormatting>
  <conditionalFormatting sqref="H5">
    <cfRule type="cellIs" dxfId="5134" priority="447" operator="equal">
      <formula>5</formula>
    </cfRule>
    <cfRule type="cellIs" dxfId="5133" priority="448" operator="equal">
      <formula>4</formula>
    </cfRule>
    <cfRule type="cellIs" priority="449" operator="equal">
      <formula>3</formula>
    </cfRule>
  </conditionalFormatting>
  <conditionalFormatting sqref="H4">
    <cfRule type="expression" priority="450">
      <formula>$D$1&lt;H4</formula>
    </cfRule>
    <cfRule type="expression" priority="451">
      <formula>$D$1&gt;H4</formula>
    </cfRule>
  </conditionalFormatting>
  <conditionalFormatting sqref="H4">
    <cfRule type="expression" priority="452">
      <formula>$D$1&lt;H4</formula>
    </cfRule>
    <cfRule type="expression" priority="453">
      <formula>$D$1&gt;H4</formula>
    </cfRule>
  </conditionalFormatting>
  <conditionalFormatting sqref="H4">
    <cfRule type="expression" priority="454">
      <formula>$D$1&lt;H4</formula>
    </cfRule>
    <cfRule type="expression" dxfId="5132" priority="455">
      <formula>$D$1&gt;H4</formula>
    </cfRule>
  </conditionalFormatting>
  <conditionalFormatting sqref="H4">
    <cfRule type="expression" dxfId="5131" priority="456">
      <formula>$D$1&lt;H4</formula>
    </cfRule>
    <cfRule type="expression" dxfId="5130" priority="457">
      <formula>$D$1&gt;H4</formula>
    </cfRule>
  </conditionalFormatting>
  <conditionalFormatting sqref="H4">
    <cfRule type="expression" dxfId="5129" priority="458">
      <formula>$D$1&lt;H4</formula>
    </cfRule>
    <cfRule type="expression" dxfId="5128" priority="459">
      <formula>$D$1&gt;H4</formula>
    </cfRule>
  </conditionalFormatting>
  <conditionalFormatting sqref="H4">
    <cfRule type="expression" dxfId="5127" priority="460">
      <formula>$D$1&lt;H4</formula>
    </cfRule>
    <cfRule type="expression" dxfId="5126" priority="461">
      <formula>$D$1&gt;H4</formula>
    </cfRule>
  </conditionalFormatting>
  <conditionalFormatting sqref="H4">
    <cfRule type="expression" dxfId="5125" priority="462">
      <formula>$D$1&lt;H4</formula>
    </cfRule>
    <cfRule type="expression" dxfId="5124" priority="463">
      <formula>$D$1&gt;H4</formula>
    </cfRule>
  </conditionalFormatting>
  <conditionalFormatting sqref="H4">
    <cfRule type="expression" dxfId="5123" priority="464">
      <formula>$D$1&lt;H4</formula>
    </cfRule>
    <cfRule type="expression" dxfId="5122" priority="465">
      <formula>$D$1&gt;H4</formula>
    </cfRule>
  </conditionalFormatting>
  <conditionalFormatting sqref="H4">
    <cfRule type="expression" dxfId="5121" priority="466">
      <formula>$D$1&lt;H4</formula>
    </cfRule>
    <cfRule type="expression" dxfId="5120" priority="467">
      <formula>$D$1&gt;H4</formula>
    </cfRule>
  </conditionalFormatting>
  <conditionalFormatting sqref="H4">
    <cfRule type="expression" dxfId="5119" priority="468">
      <formula>$D$1&lt;H4</formula>
    </cfRule>
    <cfRule type="expression" priority="469">
      <formula>$D$1&gt;H4</formula>
    </cfRule>
  </conditionalFormatting>
  <conditionalFormatting sqref="H4">
    <cfRule type="expression" priority="470">
      <formula>$D$1&lt;H4</formula>
    </cfRule>
    <cfRule type="expression" priority="471">
      <formula>$D$1&gt;H4</formula>
    </cfRule>
  </conditionalFormatting>
  <conditionalFormatting sqref="H5">
    <cfRule type="cellIs" dxfId="5118" priority="472" operator="equal">
      <formula>5</formula>
    </cfRule>
    <cfRule type="cellIs" dxfId="5117" priority="473" operator="equal">
      <formula>4</formula>
    </cfRule>
    <cfRule type="cellIs" dxfId="5116" priority="474" operator="equal">
      <formula>3</formula>
    </cfRule>
  </conditionalFormatting>
  <conditionalFormatting sqref="H4">
    <cfRule type="expression" dxfId="5115" priority="475">
      <formula>$D$1&lt;H4</formula>
    </cfRule>
    <cfRule type="expression" priority="476">
      <formula>$D$1&gt;H4</formula>
    </cfRule>
  </conditionalFormatting>
  <conditionalFormatting sqref="H5">
    <cfRule type="cellIs" priority="477" operator="equal">
      <formula>5</formula>
    </cfRule>
    <cfRule type="cellIs" priority="478" operator="equal">
      <formula>4</formula>
    </cfRule>
    <cfRule type="cellIs" dxfId="5114" priority="479" operator="equal">
      <formula>3</formula>
    </cfRule>
  </conditionalFormatting>
  <conditionalFormatting sqref="H4">
    <cfRule type="expression" dxfId="5113" priority="480">
      <formula>$D$1&lt;H4</formula>
    </cfRule>
    <cfRule type="expression" dxfId="5112" priority="481">
      <formula>$D$1&gt;H4</formula>
    </cfRule>
  </conditionalFormatting>
  <conditionalFormatting sqref="H4">
    <cfRule type="expression" dxfId="5111" priority="482">
      <formula>$D$1&lt;H4</formula>
    </cfRule>
    <cfRule type="expression" dxfId="5110" priority="483">
      <formula>$D$1&gt;H4</formula>
    </cfRule>
  </conditionalFormatting>
  <conditionalFormatting sqref="H4">
    <cfRule type="expression" dxfId="5109" priority="484">
      <formula>$D$1&lt;H4</formula>
    </cfRule>
    <cfRule type="expression" dxfId="5108" priority="485">
      <formula>$D$1&gt;H4</formula>
    </cfRule>
  </conditionalFormatting>
  <conditionalFormatting sqref="H4">
    <cfRule type="expression" dxfId="5107" priority="486">
      <formula>$D$1&lt;H4</formula>
    </cfRule>
    <cfRule type="expression" dxfId="5106" priority="487">
      <formula>$D$1&gt;H4</formula>
    </cfRule>
  </conditionalFormatting>
  <conditionalFormatting sqref="H4">
    <cfRule type="expression" priority="488">
      <formula>$D$1&lt;H4</formula>
    </cfRule>
    <cfRule type="expression" priority="489">
      <formula>$D$1&gt;H4</formula>
    </cfRule>
  </conditionalFormatting>
  <conditionalFormatting sqref="H4">
    <cfRule type="expression" priority="490">
      <formula>$D$1&lt;H4</formula>
    </cfRule>
    <cfRule type="expression" dxfId="5105" priority="491">
      <formula>$D$1&gt;H4</formula>
    </cfRule>
  </conditionalFormatting>
  <conditionalFormatting sqref="H4">
    <cfRule type="expression" dxfId="5104" priority="492">
      <formula>$D$1&lt;H4</formula>
    </cfRule>
    <cfRule type="expression" priority="493">
      <formula>$D$1&gt;H4</formula>
    </cfRule>
  </conditionalFormatting>
  <conditionalFormatting sqref="H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H4">
    <cfRule type="expression" priority="497">
      <formula>$D$1&lt;H4</formula>
    </cfRule>
    <cfRule type="expression" priority="498">
      <formula>$D$1&gt;H4</formula>
    </cfRule>
  </conditionalFormatting>
  <conditionalFormatting sqref="H4">
    <cfRule type="expression" dxfId="5103" priority="499">
      <formula>$D$1&lt;H4</formula>
    </cfRule>
    <cfRule type="expression" dxfId="5102" priority="500">
      <formula>$D$1&gt;H4</formula>
    </cfRule>
  </conditionalFormatting>
  <conditionalFormatting sqref="H5">
    <cfRule type="cellIs" dxfId="5101" priority="501" operator="equal">
      <formula>5</formula>
    </cfRule>
    <cfRule type="cellIs" dxfId="5100" priority="502" operator="equal">
      <formula>4</formula>
    </cfRule>
    <cfRule type="cellIs" dxfId="5099" priority="503" operator="equal">
      <formula>3</formula>
    </cfRule>
  </conditionalFormatting>
  <conditionalFormatting sqref="H4">
    <cfRule type="expression" dxfId="5098" priority="504">
      <formula>$D$1&lt;H4</formula>
    </cfRule>
    <cfRule type="expression" priority="505">
      <formula>$D$1&gt;H4</formula>
    </cfRule>
  </conditionalFormatting>
  <conditionalFormatting sqref="H4">
    <cfRule type="expression" priority="506">
      <formula>$D$1&lt;H4</formula>
    </cfRule>
    <cfRule type="expression" priority="507">
      <formula>$D$1&gt;H4</formula>
    </cfRule>
  </conditionalFormatting>
  <conditionalFormatting sqref="H5">
    <cfRule type="cellIs" dxfId="5097" priority="508" operator="equal">
      <formula>5</formula>
    </cfRule>
    <cfRule type="cellIs" dxfId="5096" priority="509" operator="equal">
      <formula>4</formula>
    </cfRule>
    <cfRule type="cellIs" priority="510" operator="equal">
      <formula>3</formula>
    </cfRule>
  </conditionalFormatting>
  <conditionalFormatting sqref="H5">
    <cfRule type="cellIs" priority="511" operator="equal">
      <formula>5</formula>
    </cfRule>
    <cfRule type="cellIs" priority="512" operator="equal">
      <formula>4</formula>
    </cfRule>
    <cfRule type="cellIs" dxfId="5095" priority="513" operator="equal">
      <formula>3</formula>
    </cfRule>
  </conditionalFormatting>
  <conditionalFormatting sqref="H4">
    <cfRule type="expression" dxfId="5094" priority="514">
      <formula>$D$1&lt;H4</formula>
    </cfRule>
    <cfRule type="expression" priority="515">
      <formula>$D$1&gt;H4</formula>
    </cfRule>
  </conditionalFormatting>
  <conditionalFormatting sqref="H4">
    <cfRule type="expression" priority="516">
      <formula>$D$1&lt;H4</formula>
    </cfRule>
    <cfRule type="expression" priority="517">
      <formula>$D$1&gt;H4</formula>
    </cfRule>
  </conditionalFormatting>
  <conditionalFormatting sqref="H4">
    <cfRule type="expression" dxfId="5093" priority="518">
      <formula>$D$1&lt;H4</formula>
    </cfRule>
    <cfRule type="expression" dxfId="5092" priority="519">
      <formula>$D$1&gt;H4</formula>
    </cfRule>
  </conditionalFormatting>
  <conditionalFormatting sqref="I4">
    <cfRule type="expression" dxfId="5091" priority="520">
      <formula>$D$1&lt;I4</formula>
    </cfRule>
    <cfRule type="expression" dxfId="5090" priority="521">
      <formula>$D$1&gt;I4</formula>
    </cfRule>
  </conditionalFormatting>
  <conditionalFormatting sqref="I4">
    <cfRule type="expression" dxfId="5089" priority="522">
      <formula>$D$1&lt;I4</formula>
    </cfRule>
    <cfRule type="expression" dxfId="5088" priority="523">
      <formula>$D$1&gt;I4</formula>
    </cfRule>
  </conditionalFormatting>
  <conditionalFormatting sqref="I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I5">
    <cfRule type="cellIs" dxfId="5087" priority="527" operator="equal">
      <formula>5</formula>
    </cfRule>
    <cfRule type="cellIs" dxfId="5086" priority="528" operator="equal">
      <formula>4</formula>
    </cfRule>
    <cfRule type="cellIs" dxfId="5085" priority="529" operator="equal">
      <formula>3</formula>
    </cfRule>
  </conditionalFormatting>
  <conditionalFormatting sqref="I4">
    <cfRule type="expression" dxfId="5084" priority="530">
      <formula>$D$1&lt;I4</formula>
    </cfRule>
    <cfRule type="expression" priority="531">
      <formula>$D$1&gt;I4</formula>
    </cfRule>
  </conditionalFormatting>
  <conditionalFormatting sqref="I4">
    <cfRule type="expression" priority="532">
      <formula>$D$1&lt;I4</formula>
    </cfRule>
    <cfRule type="expression" priority="533">
      <formula>$D$1&gt;I4</formula>
    </cfRule>
  </conditionalFormatting>
  <conditionalFormatting sqref="I4">
    <cfRule type="expression" dxfId="5083" priority="534">
      <formula>$D$1&lt;I4</formula>
    </cfRule>
    <cfRule type="expression" dxfId="5082" priority="535">
      <formula>$D$1&gt;I4</formula>
    </cfRule>
  </conditionalFormatting>
  <conditionalFormatting sqref="I4">
    <cfRule type="expression" priority="536">
      <formula>$D$1&lt;I4</formula>
    </cfRule>
    <cfRule type="expression" priority="537">
      <formula>$D$1&gt;I4</formula>
    </cfRule>
  </conditionalFormatting>
  <conditionalFormatting sqref="I4">
    <cfRule type="expression" priority="538">
      <formula>$D$1&lt;I4</formula>
    </cfRule>
    <cfRule type="expression" priority="539">
      <formula>$D$1&gt;I4</formula>
    </cfRule>
  </conditionalFormatting>
  <conditionalFormatting sqref="I4">
    <cfRule type="expression" priority="540">
      <formula>$D$1&lt;I4</formula>
    </cfRule>
    <cfRule type="expression" priority="541">
      <formula>$D$1&gt;I4</formula>
    </cfRule>
  </conditionalFormatting>
  <conditionalFormatting sqref="I4">
    <cfRule type="expression" dxfId="5081" priority="542">
      <formula>$D$1&lt;I4</formula>
    </cfRule>
    <cfRule type="expression" dxfId="5080" priority="543">
      <formula>$D$1&gt;I4</formula>
    </cfRule>
  </conditionalFormatting>
  <conditionalFormatting sqref="I4">
    <cfRule type="expression" dxfId="5079" priority="544">
      <formula>$D$1&lt;I4</formula>
    </cfRule>
    <cfRule type="expression" dxfId="5078" priority="545">
      <formula>$D$1&gt;I4</formula>
    </cfRule>
  </conditionalFormatting>
  <conditionalFormatting sqref="I4">
    <cfRule type="expression" dxfId="5077" priority="546">
      <formula>$D$1&lt;I4</formula>
    </cfRule>
    <cfRule type="expression" dxfId="5076" priority="547">
      <formula>$D$1&gt;I4</formula>
    </cfRule>
  </conditionalFormatting>
  <conditionalFormatting sqref="I5">
    <cfRule type="cellIs" dxfId="5075" priority="548" operator="equal">
      <formula>5</formula>
    </cfRule>
    <cfRule type="cellIs" dxfId="5074" priority="549" operator="equal">
      <formula>4</formula>
    </cfRule>
    <cfRule type="cellIs" dxfId="5073" priority="550" operator="equal">
      <formula>3</formula>
    </cfRule>
  </conditionalFormatting>
  <conditionalFormatting sqref="I4">
    <cfRule type="expression" dxfId="5072" priority="551">
      <formula>$D$1&lt;I4</formula>
    </cfRule>
    <cfRule type="expression" dxfId="5071" priority="552">
      <formula>$D$1&gt;I4</formula>
    </cfRule>
  </conditionalFormatting>
  <conditionalFormatting sqref="I4">
    <cfRule type="expression" dxfId="5070" priority="553">
      <formula>$D$1&lt;I4</formula>
    </cfRule>
    <cfRule type="expression" dxfId="5069" priority="554">
      <formula>$D$1&gt;I4</formula>
    </cfRule>
  </conditionalFormatting>
  <conditionalFormatting sqref="I4">
    <cfRule type="expression" dxfId="5068" priority="555">
      <formula>$D$1&lt;I4</formula>
    </cfRule>
    <cfRule type="expression" priority="556">
      <formula>$D$1&gt;I4</formula>
    </cfRule>
  </conditionalFormatting>
  <conditionalFormatting sqref="I4">
    <cfRule type="expression" priority="557">
      <formula>$D$1&lt;I4</formula>
    </cfRule>
    <cfRule type="expression" priority="558">
      <formula>$D$1&gt;I4</formula>
    </cfRule>
  </conditionalFormatting>
  <conditionalFormatting sqref="I4">
    <cfRule type="expression" dxfId="5067" priority="559">
      <formula>$D$1&lt;I4</formula>
    </cfRule>
    <cfRule type="expression" dxfId="5066" priority="560">
      <formula>$D$1&gt;I4</formula>
    </cfRule>
  </conditionalFormatting>
  <conditionalFormatting sqref="I5">
    <cfRule type="cellIs" dxfId="5065" priority="561" operator="equal">
      <formula>5</formula>
    </cfRule>
    <cfRule type="cellIs" dxfId="5064" priority="562" operator="equal">
      <formula>4</formula>
    </cfRule>
    <cfRule type="cellIs" dxfId="5063" priority="563" operator="equal">
      <formula>3</formula>
    </cfRule>
  </conditionalFormatting>
  <conditionalFormatting sqref="I4">
    <cfRule type="expression" dxfId="5062" priority="564">
      <formula>$D$1&lt;I4</formula>
    </cfRule>
    <cfRule type="expression" dxfId="5061" priority="565">
      <formula>$D$1&gt;I4</formula>
    </cfRule>
  </conditionalFormatting>
  <conditionalFormatting sqref="I5">
    <cfRule type="cellIs" dxfId="5060" priority="566" operator="equal">
      <formula>5</formula>
    </cfRule>
    <cfRule type="cellIs" dxfId="5059" priority="567" operator="equal">
      <formula>4</formula>
    </cfRule>
    <cfRule type="cellIs" dxfId="5058" priority="568" operator="equal">
      <formula>3</formula>
    </cfRule>
  </conditionalFormatting>
  <conditionalFormatting sqref="I4">
    <cfRule type="expression" dxfId="5057" priority="569">
      <formula>$D$1&lt;I4</formula>
    </cfRule>
    <cfRule type="expression" dxfId="5056" priority="570">
      <formula>$D$1&gt;I4</formula>
    </cfRule>
  </conditionalFormatting>
  <conditionalFormatting sqref="I5">
    <cfRule type="cellIs" priority="571" operator="equal">
      <formula>5</formula>
    </cfRule>
    <cfRule type="cellIs" priority="572" operator="equal">
      <formula>4</formula>
    </cfRule>
    <cfRule type="cellIs" priority="573" operator="equal">
      <formula>3</formula>
    </cfRule>
  </conditionalFormatting>
  <conditionalFormatting sqref="I4">
    <cfRule type="expression" dxfId="5055" priority="574">
      <formula>$D$1&lt;I4</formula>
    </cfRule>
    <cfRule type="expression" dxfId="5054" priority="575">
      <formula>$D$1&gt;I4</formula>
    </cfRule>
  </conditionalFormatting>
  <conditionalFormatting sqref="I5">
    <cfRule type="cellIs" dxfId="5053" priority="576" operator="equal">
      <formula>5</formula>
    </cfRule>
    <cfRule type="cellIs" dxfId="5052" priority="577" operator="equal">
      <formula>4</formula>
    </cfRule>
    <cfRule type="cellIs" priority="578" operator="equal">
      <formula>3</formula>
    </cfRule>
  </conditionalFormatting>
  <conditionalFormatting sqref="I4">
    <cfRule type="expression" priority="579">
      <formula>$D$1&lt;I4</formula>
    </cfRule>
    <cfRule type="expression" priority="580">
      <formula>$D$1&gt;I4</formula>
    </cfRule>
  </conditionalFormatting>
  <conditionalFormatting sqref="I4">
    <cfRule type="expression" dxfId="5051" priority="581">
      <formula>$D$1&lt;I4</formula>
    </cfRule>
    <cfRule type="expression" dxfId="5050" priority="582">
      <formula>$D$1&gt;I4</formula>
    </cfRule>
  </conditionalFormatting>
  <conditionalFormatting sqref="I4">
    <cfRule type="expression" dxfId="5049" priority="583">
      <formula>$D$1&lt;I4</formula>
    </cfRule>
    <cfRule type="expression" dxfId="5048" priority="584">
      <formula>$D$1&gt;I4</formula>
    </cfRule>
  </conditionalFormatting>
  <conditionalFormatting sqref="I4">
    <cfRule type="expression" dxfId="5047" priority="585">
      <formula>$D$1&lt;I4</formula>
    </cfRule>
    <cfRule type="expression" dxfId="5046" priority="586">
      <formula>$D$1&gt;I4</formula>
    </cfRule>
  </conditionalFormatting>
  <conditionalFormatting sqref="I4">
    <cfRule type="expression" dxfId="5045" priority="587">
      <formula>$D$1&lt;I4</formula>
    </cfRule>
    <cfRule type="expression" dxfId="5044" priority="588">
      <formula>$D$1&gt;I4</formula>
    </cfRule>
  </conditionalFormatting>
  <conditionalFormatting sqref="I4">
    <cfRule type="expression" dxfId="5043" priority="589">
      <formula>$D$1&lt;I4</formula>
    </cfRule>
    <cfRule type="expression" dxfId="5042" priority="590">
      <formula>$D$1&gt;I4</formula>
    </cfRule>
  </conditionalFormatting>
  <conditionalFormatting sqref="I4">
    <cfRule type="expression" dxfId="5041" priority="591">
      <formula>$D$1&lt;I4</formula>
    </cfRule>
    <cfRule type="expression" dxfId="5040" priority="592">
      <formula>$D$1&gt;I4</formula>
    </cfRule>
  </conditionalFormatting>
  <conditionalFormatting sqref="I4">
    <cfRule type="expression" dxfId="5039" priority="593">
      <formula>$D$1&lt;I4</formula>
    </cfRule>
    <cfRule type="expression" dxfId="5038" priority="594">
      <formula>$D$1&gt;I4</formula>
    </cfRule>
  </conditionalFormatting>
  <conditionalFormatting sqref="I4">
    <cfRule type="expression" dxfId="5037" priority="595">
      <formula>$D$1&lt;I4</formula>
    </cfRule>
    <cfRule type="expression" dxfId="5036" priority="596">
      <formula>$D$1&gt;I4</formula>
    </cfRule>
  </conditionalFormatting>
  <conditionalFormatting sqref="I4">
    <cfRule type="expression" dxfId="5035" priority="597">
      <formula>$D$1&lt;I4</formula>
    </cfRule>
    <cfRule type="expression" dxfId="5034" priority="598">
      <formula>$D$1&gt;I4</formula>
    </cfRule>
  </conditionalFormatting>
  <conditionalFormatting sqref="I4">
    <cfRule type="expression" dxfId="5033" priority="599">
      <formula>$D$1&lt;I4</formula>
    </cfRule>
    <cfRule type="expression" dxfId="5032" priority="600">
      <formula>$D$1&gt;I4</formula>
    </cfRule>
  </conditionalFormatting>
  <conditionalFormatting sqref="I4">
    <cfRule type="expression" dxfId="5031" priority="601">
      <formula>$D$1&lt;I4</formula>
    </cfRule>
    <cfRule type="expression" dxfId="5030" priority="602">
      <formula>$D$1&gt;I4</formula>
    </cfRule>
  </conditionalFormatting>
  <conditionalFormatting sqref="I4">
    <cfRule type="expression" dxfId="5029" priority="603">
      <formula>$D$1&lt;I4</formula>
    </cfRule>
    <cfRule type="expression" priority="604">
      <formula>$D$1&gt;I4</formula>
    </cfRule>
  </conditionalFormatting>
  <conditionalFormatting sqref="I4">
    <cfRule type="expression" priority="605">
      <formula>$D$1&lt;I4</formula>
    </cfRule>
    <cfRule type="expression" priority="606">
      <formula>$D$1&gt;I4</formula>
    </cfRule>
  </conditionalFormatting>
  <conditionalFormatting sqref="I5">
    <cfRule type="expression" priority="607">
      <formula>$D$1&lt;I5</formula>
    </cfRule>
    <cfRule type="expression" priority="608">
      <formula>$D$1&gt;I5</formula>
    </cfRule>
  </conditionalFormatting>
  <conditionalFormatting sqref="I5">
    <cfRule type="expression" priority="609">
      <formula>$D$1&lt;I5</formula>
    </cfRule>
    <cfRule type="expression" dxfId="5028" priority="610">
      <formula>$D$1&gt;I5</formula>
    </cfRule>
  </conditionalFormatting>
  <conditionalFormatting sqref="I5">
    <cfRule type="expression" dxfId="5027" priority="611">
      <formula>$D$1&lt;I5</formula>
    </cfRule>
    <cfRule type="expression" priority="612">
      <formula>$D$1&gt;I5</formula>
    </cfRule>
  </conditionalFormatting>
  <conditionalFormatting sqref="I4">
    <cfRule type="expression" priority="613">
      <formula>$D$1&lt;I4</formula>
    </cfRule>
    <cfRule type="expression" priority="614">
      <formula>$D$1&gt;I4</formula>
    </cfRule>
  </conditionalFormatting>
  <conditionalFormatting sqref="I5">
    <cfRule type="cellIs" dxfId="5026" priority="615" operator="equal">
      <formula>5</formula>
    </cfRule>
    <cfRule type="cellIs" dxfId="5025" priority="616" operator="equal">
      <formula>4</formula>
    </cfRule>
    <cfRule type="cellIs" dxfId="5024" priority="617" operator="equal">
      <formula>3</formula>
    </cfRule>
  </conditionalFormatting>
  <conditionalFormatting sqref="I5">
    <cfRule type="cellIs" dxfId="5023" priority="618" operator="equal">
      <formula>5</formula>
    </cfRule>
    <cfRule type="cellIs" priority="619" operator="equal">
      <formula>4</formula>
    </cfRule>
    <cfRule type="cellIs" priority="620" operator="equal">
      <formula>3</formula>
    </cfRule>
  </conditionalFormatting>
  <conditionalFormatting sqref="I4">
    <cfRule type="expression" priority="621">
      <formula>$D$1&lt;I4</formula>
    </cfRule>
    <cfRule type="expression" dxfId="5022" priority="622">
      <formula>$D$1&gt;I4</formula>
    </cfRule>
  </conditionalFormatting>
  <conditionalFormatting sqref="I5">
    <cfRule type="cellIs" dxfId="5021" priority="623" operator="equal">
      <formula>5</formula>
    </cfRule>
    <cfRule type="cellIs" priority="624" operator="equal">
      <formula>4</formula>
    </cfRule>
    <cfRule type="cellIs" priority="625" operator="equal">
      <formula>3</formula>
    </cfRule>
  </conditionalFormatting>
  <conditionalFormatting sqref="I4">
    <cfRule type="expression" priority="626">
      <formula>$D$1&lt;I4</formula>
    </cfRule>
    <cfRule type="expression" dxfId="5020" priority="627">
      <formula>$D$1&gt;I4</formula>
    </cfRule>
  </conditionalFormatting>
  <conditionalFormatting sqref="K4">
    <cfRule type="expression" dxfId="5019" priority="628">
      <formula>$D$1&lt;K4</formula>
    </cfRule>
    <cfRule type="expression" dxfId="5018" priority="629">
      <formula>$D$1&gt;K4</formula>
    </cfRule>
  </conditionalFormatting>
  <conditionalFormatting sqref="K4">
    <cfRule type="expression" dxfId="5017" priority="630">
      <formula>$D$1&lt;K4</formula>
    </cfRule>
    <cfRule type="expression" dxfId="5016" priority="631">
      <formula>$D$1&gt;K4</formula>
    </cfRule>
  </conditionalFormatting>
  <conditionalFormatting sqref="K4">
    <cfRule type="expression" dxfId="5015" priority="632">
      <formula>$D$1&lt;K4</formula>
    </cfRule>
    <cfRule type="expression" priority="633">
      <formula>$D$1&gt;K4</formula>
    </cfRule>
  </conditionalFormatting>
  <conditionalFormatting sqref="K5">
    <cfRule type="cellIs" priority="634" operator="equal">
      <formula>5</formula>
    </cfRule>
    <cfRule type="cellIs" priority="635" operator="equal">
      <formula>4</formula>
    </cfRule>
    <cfRule type="cellIs" dxfId="5014" priority="636" operator="equal">
      <formula>3</formula>
    </cfRule>
  </conditionalFormatting>
  <conditionalFormatting sqref="M4">
    <cfRule type="expression" dxfId="5013" priority="637">
      <formula>$D$1&lt;M4</formula>
    </cfRule>
    <cfRule type="expression" dxfId="5012" priority="638">
      <formula>$D$1&gt;M4</formula>
    </cfRule>
  </conditionalFormatting>
  <conditionalFormatting sqref="M4">
    <cfRule type="expression" dxfId="5011" priority="639">
      <formula>$D$1&lt;M4</formula>
    </cfRule>
    <cfRule type="expression" dxfId="5010" priority="640">
      <formula>$D$1&gt;M4</formula>
    </cfRule>
  </conditionalFormatting>
  <conditionalFormatting sqref="M4">
    <cfRule type="expression" dxfId="5009" priority="641">
      <formula>$D$1&lt;M4</formula>
    </cfRule>
    <cfRule type="expression" dxfId="5008" priority="642">
      <formula>$D$1&gt;M4</formula>
    </cfRule>
  </conditionalFormatting>
  <conditionalFormatting sqref="M4">
    <cfRule type="expression" dxfId="5007" priority="643">
      <formula>$D$1&lt;M4</formula>
    </cfRule>
    <cfRule type="expression" priority="644">
      <formula>$D$1&gt;M4</formula>
    </cfRule>
  </conditionalFormatting>
  <conditionalFormatting sqref="M4">
    <cfRule type="expression" priority="645">
      <formula>$D$1&lt;M4</formula>
    </cfRule>
    <cfRule type="expression" priority="646">
      <formula>$D$1&gt;M4</formula>
    </cfRule>
  </conditionalFormatting>
  <conditionalFormatting sqref="M4">
    <cfRule type="expression" dxfId="5006" priority="647">
      <formula>$D$1&lt;M4</formula>
    </cfRule>
    <cfRule type="expression" dxfId="5005" priority="648">
      <formula>$D$1&gt;M4</formula>
    </cfRule>
  </conditionalFormatting>
  <conditionalFormatting sqref="M4">
    <cfRule type="expression" dxfId="5004" priority="649">
      <formula>$D$1&lt;M4</formula>
    </cfRule>
    <cfRule type="expression" dxfId="5003" priority="650">
      <formula>$D$1&gt;M4</formula>
    </cfRule>
  </conditionalFormatting>
  <conditionalFormatting sqref="M4">
    <cfRule type="expression" priority="651">
      <formula>$D$1&lt;M4</formula>
    </cfRule>
    <cfRule type="expression" priority="652">
      <formula>$D$1&gt;M4</formula>
    </cfRule>
  </conditionalFormatting>
  <conditionalFormatting sqref="M4">
    <cfRule type="expression" priority="653">
      <formula>$D$1&lt;M4</formula>
    </cfRule>
    <cfRule type="expression" dxfId="5002" priority="654">
      <formula>$D$1&gt;M4</formula>
    </cfRule>
  </conditionalFormatting>
  <conditionalFormatting sqref="M4">
    <cfRule type="expression" dxfId="5001" priority="655">
      <formula>$D$1&lt;M4</formula>
    </cfRule>
    <cfRule type="expression" dxfId="5000" priority="656">
      <formula>$D$1&gt;M4</formula>
    </cfRule>
  </conditionalFormatting>
  <conditionalFormatting sqref="M4">
    <cfRule type="expression" dxfId="4999" priority="657">
      <formula>$D$1&lt;M4</formula>
    </cfRule>
    <cfRule type="expression" priority="658">
      <formula>$D$1&gt;M4</formula>
    </cfRule>
  </conditionalFormatting>
  <conditionalFormatting sqref="M4">
    <cfRule type="expression" priority="659">
      <formula>$D$1&lt;M4</formula>
    </cfRule>
    <cfRule type="expression" priority="660">
      <formula>$D$1&gt;M4</formula>
    </cfRule>
  </conditionalFormatting>
  <conditionalFormatting sqref="M4">
    <cfRule type="expression" dxfId="4998" priority="661">
      <formula>$D$1&lt;M4</formula>
    </cfRule>
    <cfRule type="expression" dxfId="4997" priority="662">
      <formula>$D$1&gt;M4</formula>
    </cfRule>
  </conditionalFormatting>
  <conditionalFormatting sqref="M4">
    <cfRule type="expression" dxfId="4996" priority="663">
      <formula>$D$1&lt;M4</formula>
    </cfRule>
    <cfRule type="expression" dxfId="4995" priority="664">
      <formula>$D$1&gt;M4</formula>
    </cfRule>
  </conditionalFormatting>
  <conditionalFormatting sqref="M4">
    <cfRule type="expression" priority="665">
      <formula>$D$1&lt;M4</formula>
    </cfRule>
    <cfRule type="expression" priority="666">
      <formula>$D$1&gt;M4</formula>
    </cfRule>
  </conditionalFormatting>
  <conditionalFormatting sqref="M4">
    <cfRule type="expression" priority="667">
      <formula>$D$1&lt;M4</formula>
    </cfRule>
    <cfRule type="expression" priority="668">
      <formula>$D$1&gt;M4</formula>
    </cfRule>
  </conditionalFormatting>
  <conditionalFormatting sqref="M4">
    <cfRule type="expression" priority="669">
      <formula>$D$1&lt;M4</formula>
    </cfRule>
    <cfRule type="expression" priority="670">
      <formula>$D$1&gt;M4</formula>
    </cfRule>
  </conditionalFormatting>
  <conditionalFormatting sqref="M4">
    <cfRule type="expression" dxfId="4994" priority="671">
      <formula>$D$1&lt;M4</formula>
    </cfRule>
    <cfRule type="expression" dxfId="4993" priority="672">
      <formula>$D$1&gt;M4</formula>
    </cfRule>
  </conditionalFormatting>
  <conditionalFormatting sqref="M4">
    <cfRule type="expression" dxfId="4992" priority="673">
      <formula>$D$1&lt;M4</formula>
    </cfRule>
    <cfRule type="expression" dxfId="4991" priority="674">
      <formula>$D$1&gt;M4</formula>
    </cfRule>
  </conditionalFormatting>
  <conditionalFormatting sqref="M4">
    <cfRule type="expression" priority="675">
      <formula>$D$1&lt;M4</formula>
    </cfRule>
    <cfRule type="expression" priority="676">
      <formula>$D$1&gt;M4</formula>
    </cfRule>
  </conditionalFormatting>
  <conditionalFormatting sqref="M4">
    <cfRule type="expression" priority="677">
      <formula>$D$1&lt;M4</formula>
    </cfRule>
    <cfRule type="expression" dxfId="4990" priority="678">
      <formula>$D$1&gt;M4</formula>
    </cfRule>
  </conditionalFormatting>
  <conditionalFormatting sqref="M4">
    <cfRule type="expression" dxfId="4989" priority="679">
      <formula>$D$1&lt;M4</formula>
    </cfRule>
    <cfRule type="expression" dxfId="4988" priority="680">
      <formula>$D$1&gt;M4</formula>
    </cfRule>
  </conditionalFormatting>
  <conditionalFormatting sqref="M4">
    <cfRule type="expression" dxfId="4987" priority="681">
      <formula>$D$1&lt;M4</formula>
    </cfRule>
    <cfRule type="expression" dxfId="4986" priority="682">
      <formula>$D$1&gt;M4</formula>
    </cfRule>
  </conditionalFormatting>
  <conditionalFormatting sqref="M4">
    <cfRule type="expression" dxfId="4985" priority="683">
      <formula>$D$1&lt;M4</formula>
    </cfRule>
    <cfRule type="expression" dxfId="4984" priority="684">
      <formula>$D$1&gt;M4</formula>
    </cfRule>
  </conditionalFormatting>
  <conditionalFormatting sqref="M4">
    <cfRule type="expression" dxfId="4983" priority="685">
      <formula>$D$1&lt;M4</formula>
    </cfRule>
    <cfRule type="expression" priority="686">
      <formula>$D$1&gt;M4</formula>
    </cfRule>
  </conditionalFormatting>
  <conditionalFormatting sqref="M4">
    <cfRule type="expression" priority="687">
      <formula>$D$1&lt;M4</formula>
    </cfRule>
    <cfRule type="expression" priority="688">
      <formula>$D$1&gt;M4</formula>
    </cfRule>
  </conditionalFormatting>
  <conditionalFormatting sqref="M5">
    <cfRule type="cellIs" dxfId="4982" priority="689" operator="equal">
      <formula>5</formula>
    </cfRule>
    <cfRule type="cellIs" dxfId="4981" priority="690" operator="equal">
      <formula>4</formula>
    </cfRule>
    <cfRule type="cellIs" dxfId="4980" priority="691" operator="equal">
      <formula>3</formula>
    </cfRule>
  </conditionalFormatting>
  <conditionalFormatting sqref="M5">
    <cfRule type="cellIs" dxfId="4979" priority="692" operator="equal">
      <formula>5</formula>
    </cfRule>
    <cfRule type="cellIs" priority="693" operator="equal">
      <formula>4</formula>
    </cfRule>
    <cfRule type="cellIs" priority="694" operator="equal">
      <formula>3</formula>
    </cfRule>
  </conditionalFormatting>
  <conditionalFormatting sqref="M5">
    <cfRule type="cellIs" priority="695" operator="equal">
      <formula>5</formula>
    </cfRule>
    <cfRule type="cellIs" dxfId="4978" priority="696" operator="equal">
      <formula>4</formula>
    </cfRule>
    <cfRule type="cellIs" dxfId="4977" priority="697" operator="equal">
      <formula>3</formula>
    </cfRule>
  </conditionalFormatting>
  <conditionalFormatting sqref="M5">
    <cfRule type="cellIs" dxfId="4976" priority="698" operator="equal">
      <formula>5</formula>
    </cfRule>
    <cfRule type="cellIs" dxfId="4975" priority="699" operator="equal">
      <formula>4</formula>
    </cfRule>
    <cfRule type="cellIs" dxfId="4974" priority="700" operator="equal">
      <formula>3</formula>
    </cfRule>
  </conditionalFormatting>
  <conditionalFormatting sqref="M5">
    <cfRule type="cellIs" dxfId="4973" priority="701" operator="equal">
      <formula>5</formula>
    </cfRule>
    <cfRule type="cellIs" dxfId="4972" priority="702" operator="equal">
      <formula>4</formula>
    </cfRule>
    <cfRule type="cellIs" dxfId="4971" priority="703" operator="equal">
      <formula>3</formula>
    </cfRule>
  </conditionalFormatting>
  <conditionalFormatting sqref="M5">
    <cfRule type="cellIs" dxfId="4970" priority="704" operator="equal">
      <formula>5</formula>
    </cfRule>
    <cfRule type="cellIs" priority="705" operator="equal">
      <formula>4</formula>
    </cfRule>
    <cfRule type="cellIs" priority="706" operator="equal">
      <formula>3</formula>
    </cfRule>
  </conditionalFormatting>
  <conditionalFormatting sqref="M5">
    <cfRule type="cellIs" priority="707" operator="equal">
      <formula>5</formula>
    </cfRule>
    <cfRule type="cellIs" dxfId="4969" priority="708" operator="equal">
      <formula>4</formula>
    </cfRule>
    <cfRule type="cellIs" dxfId="4968" priority="709" operator="equal">
      <formula>3</formula>
    </cfRule>
  </conditionalFormatting>
  <conditionalFormatting sqref="N4">
    <cfRule type="expression" priority="710">
      <formula>$D$1&lt;N4</formula>
    </cfRule>
    <cfRule type="expression" priority="711">
      <formula>$D$1&gt;N4</formula>
    </cfRule>
  </conditionalFormatting>
  <conditionalFormatting sqref="N4">
    <cfRule type="expression" priority="712">
      <formula>$D$1&lt;N4</formula>
    </cfRule>
    <cfRule type="expression" dxfId="4967" priority="713">
      <formula>$D$1&gt;N4</formula>
    </cfRule>
  </conditionalFormatting>
  <conditionalFormatting sqref="N5">
    <cfRule type="expression" dxfId="4966" priority="714">
      <formula>$D$1&lt;N5</formula>
    </cfRule>
    <cfRule type="expression" priority="715">
      <formula>$D$1&gt;N5</formula>
    </cfRule>
  </conditionalFormatting>
  <conditionalFormatting sqref="N5">
    <cfRule type="expression" priority="716">
      <formula>$D$1&lt;N5</formula>
    </cfRule>
    <cfRule type="expression" priority="717">
      <formula>$D$1&gt;N5</formula>
    </cfRule>
  </conditionalFormatting>
  <conditionalFormatting sqref="N5">
    <cfRule type="expression" dxfId="4965" priority="718">
      <formula>$D$1&lt;N5</formula>
    </cfRule>
    <cfRule type="expression" dxfId="4964" priority="719">
      <formula>$D$1&gt;N5</formula>
    </cfRule>
  </conditionalFormatting>
  <conditionalFormatting sqref="N5">
    <cfRule type="expression" dxfId="4963" priority="720">
      <formula>$D$1&lt;N5</formula>
    </cfRule>
    <cfRule type="expression" dxfId="4962" priority="721">
      <formula>$D$1&gt;N5</formula>
    </cfRule>
  </conditionalFormatting>
  <conditionalFormatting sqref="N5">
    <cfRule type="expression" dxfId="4961" priority="722">
      <formula>$D$1&lt;N5</formula>
    </cfRule>
    <cfRule type="expression" dxfId="4960" priority="723">
      <formula>$D$1&gt;N5</formula>
    </cfRule>
  </conditionalFormatting>
  <conditionalFormatting sqref="N5">
    <cfRule type="expression" dxfId="4959" priority="724">
      <formula>$D$1&lt;N5</formula>
    </cfRule>
    <cfRule type="expression" dxfId="4958" priority="725">
      <formula>$D$1&gt;N5</formula>
    </cfRule>
  </conditionalFormatting>
  <conditionalFormatting sqref="N5">
    <cfRule type="expression" priority="726">
      <formula>$D$1&lt;N5</formula>
    </cfRule>
    <cfRule type="expression" priority="727">
      <formula>$D$1&gt;N5</formula>
    </cfRule>
  </conditionalFormatting>
  <conditionalFormatting sqref="N5">
    <cfRule type="expression" priority="728">
      <formula>$D$1&lt;N5</formula>
    </cfRule>
    <cfRule type="expression" dxfId="4957" priority="729">
      <formula>$D$1&gt;N5</formula>
    </cfRule>
  </conditionalFormatting>
  <conditionalFormatting sqref="N5">
    <cfRule type="expression" dxfId="4956" priority="730">
      <formula>$D$1&lt;N5</formula>
    </cfRule>
    <cfRule type="expression" dxfId="4955" priority="731">
      <formula>$D$1&gt;N5</formula>
    </cfRule>
  </conditionalFormatting>
  <conditionalFormatting sqref="N5">
    <cfRule type="expression" dxfId="4954" priority="732">
      <formula>$D$1&lt;N5</formula>
    </cfRule>
    <cfRule type="expression" dxfId="4953" priority="733">
      <formula>$D$1&gt;N5</formula>
    </cfRule>
  </conditionalFormatting>
  <conditionalFormatting sqref="N5">
    <cfRule type="expression" dxfId="4952" priority="734">
      <formula>$D$1&lt;N5</formula>
    </cfRule>
    <cfRule type="expression" priority="735">
      <formula>$D$1&gt;N5</formula>
    </cfRule>
  </conditionalFormatting>
  <conditionalFormatting sqref="N5">
    <cfRule type="expression" priority="736">
      <formula>$D$1&lt;N5</formula>
    </cfRule>
    <cfRule type="expression" priority="737">
      <formula>$D$1&gt;N5</formula>
    </cfRule>
  </conditionalFormatting>
  <conditionalFormatting sqref="N5">
    <cfRule type="expression" dxfId="4951" priority="738">
      <formula>$D$1&lt;N5</formula>
    </cfRule>
    <cfRule type="expression" dxfId="4950" priority="739">
      <formula>$D$1&gt;N5</formula>
    </cfRule>
  </conditionalFormatting>
  <conditionalFormatting sqref="N5">
    <cfRule type="expression" priority="740">
      <formula>$D$1&lt;N5</formula>
    </cfRule>
    <cfRule type="expression" priority="741">
      <formula>$D$1&gt;N5</formula>
    </cfRule>
  </conditionalFormatting>
  <conditionalFormatting sqref="N5">
    <cfRule type="expression" priority="742">
      <formula>$D$1&lt;N5</formula>
    </cfRule>
    <cfRule type="expression" priority="743">
      <formula>$D$1&gt;N5</formula>
    </cfRule>
  </conditionalFormatting>
  <conditionalFormatting sqref="N5">
    <cfRule type="expression" priority="744">
      <formula>$D$1&lt;N5</formula>
    </cfRule>
    <cfRule type="expression" priority="745">
      <formula>$D$1&gt;N5</formula>
    </cfRule>
  </conditionalFormatting>
  <conditionalFormatting sqref="N5">
    <cfRule type="expression" dxfId="4949" priority="746">
      <formula>$D$1&lt;N5</formula>
    </cfRule>
    <cfRule type="expression" dxfId="4948" priority="747">
      <formula>$D$1&gt;N5</formula>
    </cfRule>
  </conditionalFormatting>
  <conditionalFormatting sqref="N5">
    <cfRule type="expression" dxfId="4947" priority="748">
      <formula>$D$1&lt;N5</formula>
    </cfRule>
    <cfRule type="expression" dxfId="4946" priority="749">
      <formula>$D$1&gt;N5</formula>
    </cfRule>
  </conditionalFormatting>
  <conditionalFormatting sqref="N5">
    <cfRule type="expression" dxfId="4945" priority="750">
      <formula>$D$1&lt;N5</formula>
    </cfRule>
    <cfRule type="expression" dxfId="4944" priority="751">
      <formula>$D$1&gt;N5</formula>
    </cfRule>
  </conditionalFormatting>
  <conditionalFormatting sqref="N5">
    <cfRule type="expression" dxfId="4943" priority="752">
      <formula>$D$1&lt;N5</formula>
    </cfRule>
    <cfRule type="expression" dxfId="4942" priority="753">
      <formula>$D$1&gt;N5</formula>
    </cfRule>
  </conditionalFormatting>
  <conditionalFormatting sqref="N5">
    <cfRule type="expression" dxfId="4941" priority="754">
      <formula>$D$1&lt;N5</formula>
    </cfRule>
    <cfRule type="expression" dxfId="4940" priority="755">
      <formula>$D$1&gt;N5</formula>
    </cfRule>
  </conditionalFormatting>
  <conditionalFormatting sqref="N4">
    <cfRule type="expression" dxfId="4939" priority="756">
      <formula>$D$1&lt;N4</formula>
    </cfRule>
    <cfRule type="expression" dxfId="4938" priority="757">
      <formula>$D$1&gt;N4</formula>
    </cfRule>
  </conditionalFormatting>
  <conditionalFormatting sqref="N4">
    <cfRule type="expression" dxfId="4937" priority="758">
      <formula>$D$1&lt;N4</formula>
    </cfRule>
    <cfRule type="expression" dxfId="4936" priority="759">
      <formula>$D$1&gt;N4</formula>
    </cfRule>
  </conditionalFormatting>
  <conditionalFormatting sqref="N4">
    <cfRule type="expression" dxfId="4935" priority="760">
      <formula>$D$1&lt;N4</formula>
    </cfRule>
    <cfRule type="expression" dxfId="4934" priority="761">
      <formula>$D$1&gt;N4</formula>
    </cfRule>
  </conditionalFormatting>
  <conditionalFormatting sqref="N4">
    <cfRule type="expression" dxfId="4933" priority="762">
      <formula>$D$1&lt;N4</formula>
    </cfRule>
    <cfRule type="expression" dxfId="4932" priority="763">
      <formula>$D$1&gt;N4</formula>
    </cfRule>
  </conditionalFormatting>
  <conditionalFormatting sqref="N5">
    <cfRule type="cellIs" dxfId="4931" priority="764" operator="equal">
      <formula>5</formula>
    </cfRule>
    <cfRule type="cellIs" dxfId="4930" priority="765" operator="equal">
      <formula>4</formula>
    </cfRule>
    <cfRule type="cellIs" dxfId="4929" priority="766" operator="equal">
      <formula>3</formula>
    </cfRule>
  </conditionalFormatting>
  <conditionalFormatting sqref="N4">
    <cfRule type="expression" dxfId="4928" priority="767">
      <formula>$D$1&lt;N4</formula>
    </cfRule>
    <cfRule type="expression" dxfId="4927" priority="768">
      <formula>$D$1&gt;N4</formula>
    </cfRule>
  </conditionalFormatting>
  <conditionalFormatting sqref="N4">
    <cfRule type="expression" dxfId="4926" priority="769">
      <formula>$D$1&lt;N4</formula>
    </cfRule>
    <cfRule type="expression" dxfId="4925" priority="770">
      <formula>$D$1&gt;N4</formula>
    </cfRule>
  </conditionalFormatting>
  <conditionalFormatting sqref="N4">
    <cfRule type="expression" dxfId="4924" priority="771">
      <formula>$D$1&lt;N4</formula>
    </cfRule>
    <cfRule type="expression" dxfId="4923" priority="772">
      <formula>$D$1&gt;N4</formula>
    </cfRule>
  </conditionalFormatting>
  <conditionalFormatting sqref="N4">
    <cfRule type="expression" dxfId="4922" priority="773">
      <formula>$D$1&lt;N4</formula>
    </cfRule>
    <cfRule type="expression" dxfId="4921" priority="774">
      <formula>$D$1&gt;N4</formula>
    </cfRule>
  </conditionalFormatting>
  <conditionalFormatting sqref="N5">
    <cfRule type="cellIs" dxfId="4920" priority="775" operator="equal">
      <formula>5</formula>
    </cfRule>
    <cfRule type="cellIs" dxfId="4919" priority="776" operator="equal">
      <formula>4</formula>
    </cfRule>
    <cfRule type="cellIs" dxfId="4918" priority="777" operator="equal">
      <formula>3</formula>
    </cfRule>
  </conditionalFormatting>
  <conditionalFormatting sqref="N5">
    <cfRule type="cellIs" dxfId="4917" priority="778" operator="equal">
      <formula>5</formula>
    </cfRule>
    <cfRule type="cellIs" priority="779" operator="equal">
      <formula>4</formula>
    </cfRule>
    <cfRule type="cellIs" priority="780" operator="equal">
      <formula>3</formula>
    </cfRule>
  </conditionalFormatting>
  <conditionalFormatting sqref="N4">
    <cfRule type="expression" priority="781">
      <formula>$D$1&lt;N4</formula>
    </cfRule>
    <cfRule type="expression" dxfId="4916" priority="782">
      <formula>$D$1&gt;N4</formula>
    </cfRule>
  </conditionalFormatting>
  <conditionalFormatting sqref="N4">
    <cfRule type="expression" dxfId="4915" priority="783">
      <formula>$D$1&lt;N4</formula>
    </cfRule>
    <cfRule type="expression" dxfId="4914" priority="784">
      <formula>$D$1&gt;N4</formula>
    </cfRule>
  </conditionalFormatting>
  <conditionalFormatting sqref="N4">
    <cfRule type="expression" dxfId="4913" priority="785">
      <formula>$D$1&lt;N4</formula>
    </cfRule>
    <cfRule type="expression" dxfId="4912" priority="786">
      <formula>$D$1&gt;N4</formula>
    </cfRule>
  </conditionalFormatting>
  <conditionalFormatting sqref="N4">
    <cfRule type="expression" dxfId="4911" priority="787">
      <formula>$D$1&lt;N4</formula>
    </cfRule>
    <cfRule type="expression" dxfId="4910" priority="788">
      <formula>$D$1&gt;N4</formula>
    </cfRule>
  </conditionalFormatting>
  <conditionalFormatting sqref="N4">
    <cfRule type="expression" dxfId="4909" priority="789">
      <formula>$D$1&lt;N4</formula>
    </cfRule>
    <cfRule type="expression" dxfId="4908" priority="790">
      <formula>$D$1&gt;N4</formula>
    </cfRule>
  </conditionalFormatting>
  <conditionalFormatting sqref="N4">
    <cfRule type="expression" dxfId="4907" priority="791">
      <formula>$D$1&lt;N4</formula>
    </cfRule>
    <cfRule type="expression" dxfId="4906" priority="792">
      <formula>$D$1&gt;N4</formula>
    </cfRule>
  </conditionalFormatting>
  <conditionalFormatting sqref="N4">
    <cfRule type="expression" dxfId="4905" priority="793">
      <formula>$D$1&lt;N4</formula>
    </cfRule>
    <cfRule type="expression" dxfId="4904" priority="794">
      <formula>$D$1&gt;N4</formula>
    </cfRule>
  </conditionalFormatting>
  <conditionalFormatting sqref="N4">
    <cfRule type="expression" dxfId="4903" priority="795">
      <formula>$D$1&lt;N4</formula>
    </cfRule>
    <cfRule type="expression" dxfId="4902" priority="796">
      <formula>$D$1&gt;N4</formula>
    </cfRule>
  </conditionalFormatting>
  <conditionalFormatting sqref="N4">
    <cfRule type="expression" dxfId="4901" priority="797">
      <formula>$D$1&lt;N4</formula>
    </cfRule>
    <cfRule type="expression" dxfId="4900" priority="798">
      <formula>$D$1&gt;N4</formula>
    </cfRule>
  </conditionalFormatting>
  <conditionalFormatting sqref="N4">
    <cfRule type="expression" dxfId="4899" priority="799">
      <formula>$D$1&lt;N4</formula>
    </cfRule>
    <cfRule type="expression" dxfId="4898" priority="800">
      <formula>$D$1&gt;N4</formula>
    </cfRule>
  </conditionalFormatting>
  <conditionalFormatting sqref="N4">
    <cfRule type="expression" dxfId="4897" priority="801">
      <formula>$D$1&lt;N4</formula>
    </cfRule>
    <cfRule type="expression" priority="802">
      <formula>$D$1&gt;N4</formula>
    </cfRule>
  </conditionalFormatting>
  <conditionalFormatting sqref="N4">
    <cfRule type="expression" priority="803">
      <formula>$D$1&lt;N4</formula>
    </cfRule>
    <cfRule type="expression" priority="804">
      <formula>$D$1&gt;N4</formula>
    </cfRule>
  </conditionalFormatting>
  <conditionalFormatting sqref="N5">
    <cfRule type="cellIs" dxfId="4896" priority="805" operator="equal">
      <formula>5</formula>
    </cfRule>
    <cfRule type="cellIs" dxfId="4895" priority="806" operator="equal">
      <formula>4</formula>
    </cfRule>
    <cfRule type="cellIs" dxfId="4894" priority="807" operator="equal">
      <formula>3</formula>
    </cfRule>
  </conditionalFormatting>
  <conditionalFormatting sqref="N4">
    <cfRule type="expression" dxfId="4893" priority="808">
      <formula>$D$1&lt;N4</formula>
    </cfRule>
    <cfRule type="expression" dxfId="4892" priority="809">
      <formula>$D$1&gt;N4</formula>
    </cfRule>
  </conditionalFormatting>
  <conditionalFormatting sqref="N5">
    <cfRule type="cellIs" dxfId="4891" priority="810" operator="equal">
      <formula>5</formula>
    </cfRule>
    <cfRule type="cellIs" dxfId="4890" priority="811" operator="equal">
      <formula>4</formula>
    </cfRule>
    <cfRule type="cellIs" dxfId="4889" priority="812" operator="equal">
      <formula>3</formula>
    </cfRule>
  </conditionalFormatting>
  <conditionalFormatting sqref="O5">
    <cfRule type="expression" dxfId="4888" priority="813">
      <formula>$D$1&lt;O5</formula>
    </cfRule>
    <cfRule type="expression" dxfId="4887" priority="814">
      <formula>$D$1&gt;O5</formula>
    </cfRule>
  </conditionalFormatting>
  <conditionalFormatting sqref="O5">
    <cfRule type="expression" dxfId="4886" priority="815">
      <formula>$D$1&lt;O5</formula>
    </cfRule>
    <cfRule type="expression" dxfId="4885" priority="816">
      <formula>$D$1&gt;O5</formula>
    </cfRule>
  </conditionalFormatting>
  <conditionalFormatting sqref="O5">
    <cfRule type="expression" priority="817">
      <formula>$D$1&lt;O5</formula>
    </cfRule>
    <cfRule type="expression" priority="818">
      <formula>$D$1&gt;O5</formula>
    </cfRule>
  </conditionalFormatting>
  <conditionalFormatting sqref="O5">
    <cfRule type="expression" priority="819">
      <formula>$D$1&lt;O5</formula>
    </cfRule>
    <cfRule type="expression" dxfId="4884" priority="820">
      <formula>$D$1&gt;O5</formula>
    </cfRule>
  </conditionalFormatting>
  <conditionalFormatting sqref="O5">
    <cfRule type="expression" dxfId="4883" priority="821">
      <formula>$D$1&lt;O5</formula>
    </cfRule>
    <cfRule type="expression" dxfId="4882" priority="822">
      <formula>$D$1&gt;O5</formula>
    </cfRule>
  </conditionalFormatting>
  <conditionalFormatting sqref="O4">
    <cfRule type="expression" dxfId="4881" priority="823">
      <formula>$D$1&lt;O4</formula>
    </cfRule>
    <cfRule type="expression" priority="824">
      <formula>$D$1&gt;O4</formula>
    </cfRule>
  </conditionalFormatting>
  <conditionalFormatting sqref="O4">
    <cfRule type="expression" priority="825">
      <formula>$D$1&lt;O4</formula>
    </cfRule>
    <cfRule type="expression" priority="826">
      <formula>$D$1&gt;O4</formula>
    </cfRule>
  </conditionalFormatting>
  <conditionalFormatting sqref="O4">
    <cfRule type="expression" dxfId="4880" priority="827">
      <formula>$D$1&lt;O4</formula>
    </cfRule>
    <cfRule type="expression" dxfId="4879" priority="828">
      <formula>$D$1&gt;O4</formula>
    </cfRule>
  </conditionalFormatting>
  <conditionalFormatting sqref="O5">
    <cfRule type="expression" dxfId="4878" priority="829">
      <formula>$D$1&lt;O5</formula>
    </cfRule>
    <cfRule type="expression" dxfId="4877" priority="830">
      <formula>$D$1&gt;O5</formula>
    </cfRule>
  </conditionalFormatting>
  <conditionalFormatting sqref="O5">
    <cfRule type="expression" dxfId="4876" priority="831">
      <formula>$D$1&lt;O5</formula>
    </cfRule>
    <cfRule type="expression" dxfId="4875" priority="832">
      <formula>$D$1&gt;O5</formula>
    </cfRule>
  </conditionalFormatting>
  <conditionalFormatting sqref="O5">
    <cfRule type="expression" dxfId="4874" priority="833">
      <formula>$D$1&lt;O5</formula>
    </cfRule>
    <cfRule type="expression" dxfId="4873" priority="834">
      <formula>$D$1&gt;O5</formula>
    </cfRule>
  </conditionalFormatting>
  <conditionalFormatting sqref="O4">
    <cfRule type="expression" dxfId="4872" priority="835">
      <formula>$D$1&lt;O4</formula>
    </cfRule>
    <cfRule type="expression" priority="836">
      <formula>$D$1&gt;O4</formula>
    </cfRule>
  </conditionalFormatting>
  <conditionalFormatting sqref="O4">
    <cfRule type="expression" priority="837">
      <formula>$D$1&lt;O4</formula>
    </cfRule>
    <cfRule type="expression" priority="838">
      <formula>$D$1&gt;O4</formula>
    </cfRule>
  </conditionalFormatting>
  <conditionalFormatting sqref="O4">
    <cfRule type="expression" dxfId="4871" priority="839">
      <formula>$D$1&lt;O4</formula>
    </cfRule>
    <cfRule type="expression" dxfId="4870" priority="840">
      <formula>$D$1&gt;O4</formula>
    </cfRule>
  </conditionalFormatting>
  <conditionalFormatting sqref="O4">
    <cfRule type="expression" dxfId="4869" priority="841">
      <formula>$D$1&lt;O4</formula>
    </cfRule>
    <cfRule type="expression" dxfId="4868" priority="842">
      <formula>$D$1&gt;O4</formula>
    </cfRule>
  </conditionalFormatting>
  <conditionalFormatting sqref="O4">
    <cfRule type="expression" dxfId="4867" priority="843">
      <formula>$D$1&lt;O4</formula>
    </cfRule>
    <cfRule type="expression" dxfId="4866" priority="844">
      <formula>$D$1&gt;O4</formula>
    </cfRule>
  </conditionalFormatting>
  <conditionalFormatting sqref="O5">
    <cfRule type="expression" dxfId="4865" priority="845">
      <formula>$D$1&lt;O5</formula>
    </cfRule>
    <cfRule type="expression" dxfId="4864" priority="846">
      <formula>$D$1&gt;O5</formula>
    </cfRule>
  </conditionalFormatting>
  <conditionalFormatting sqref="O5">
    <cfRule type="expression" priority="847">
      <formula>$D$1&lt;O5</formula>
    </cfRule>
    <cfRule type="expression" priority="848">
      <formula>$D$1&gt;O5</formula>
    </cfRule>
  </conditionalFormatting>
  <conditionalFormatting sqref="O4">
    <cfRule type="expression" priority="849">
      <formula>$D$1&lt;O4</formula>
    </cfRule>
    <cfRule type="expression" dxfId="4863" priority="850">
      <formula>$D$1&gt;O4</formula>
    </cfRule>
  </conditionalFormatting>
  <conditionalFormatting sqref="O4">
    <cfRule type="expression" dxfId="4862" priority="851">
      <formula>$D$1&lt;O4</formula>
    </cfRule>
    <cfRule type="expression" dxfId="4861" priority="852">
      <formula>$D$1&gt;O4</formula>
    </cfRule>
  </conditionalFormatting>
  <conditionalFormatting sqref="O4">
    <cfRule type="expression" dxfId="4860" priority="853">
      <formula>$D$1&lt;O4</formula>
    </cfRule>
    <cfRule type="expression" priority="854">
      <formula>$D$1&gt;O4</formula>
    </cfRule>
  </conditionalFormatting>
  <conditionalFormatting sqref="O4">
    <cfRule type="expression" priority="855">
      <formula>$D$1&lt;O4</formula>
    </cfRule>
    <cfRule type="expression" priority="856">
      <formula>$D$1&gt;O4</formula>
    </cfRule>
  </conditionalFormatting>
  <conditionalFormatting sqref="O4">
    <cfRule type="expression" priority="857">
      <formula>$D$1&lt;O4</formula>
    </cfRule>
    <cfRule type="expression" priority="858">
      <formula>$D$1&gt;O4</formula>
    </cfRule>
  </conditionalFormatting>
  <conditionalFormatting sqref="O4">
    <cfRule type="expression" priority="859">
      <formula>$D$1&lt;O4</formula>
    </cfRule>
    <cfRule type="expression" priority="860">
      <formula>$D$1&gt;O4</formula>
    </cfRule>
  </conditionalFormatting>
  <conditionalFormatting sqref="O4">
    <cfRule type="expression" priority="861">
      <formula>$D$1&lt;O4</formula>
    </cfRule>
    <cfRule type="expression" priority="862">
      <formula>$D$1&gt;O4</formula>
    </cfRule>
  </conditionalFormatting>
  <conditionalFormatting sqref="O5">
    <cfRule type="expression" priority="863">
      <formula>$D$1&lt;O5</formula>
    </cfRule>
    <cfRule type="expression" priority="864">
      <formula>$D$1&gt;O5</formula>
    </cfRule>
  </conditionalFormatting>
  <conditionalFormatting sqref="O5">
    <cfRule type="expression" priority="865">
      <formula>$D$1&lt;O5</formula>
    </cfRule>
    <cfRule type="expression" priority="866">
      <formula>$D$1&gt;O5</formula>
    </cfRule>
  </conditionalFormatting>
  <conditionalFormatting sqref="O5">
    <cfRule type="expression" priority="867">
      <formula>$D$1&lt;O5</formula>
    </cfRule>
    <cfRule type="expression" priority="868">
      <formula>$D$1&gt;O5</formula>
    </cfRule>
  </conditionalFormatting>
  <conditionalFormatting sqref="O5">
    <cfRule type="expression" priority="869">
      <formula>$D$1&lt;O5</formula>
    </cfRule>
    <cfRule type="expression" priority="870">
      <formula>$D$1&gt;O5</formula>
    </cfRule>
  </conditionalFormatting>
  <conditionalFormatting sqref="O5">
    <cfRule type="expression" priority="871">
      <formula>$D$1&lt;O5</formula>
    </cfRule>
    <cfRule type="expression" priority="872">
      <formula>$D$1&gt;O5</formula>
    </cfRule>
  </conditionalFormatting>
  <conditionalFormatting sqref="O5">
    <cfRule type="expression" priority="873">
      <formula>$D$1&lt;O5</formula>
    </cfRule>
    <cfRule type="expression" priority="874">
      <formula>$D$1&gt;O5</formula>
    </cfRule>
  </conditionalFormatting>
  <conditionalFormatting sqref="O5">
    <cfRule type="expression" dxfId="4859" priority="875">
      <formula>$D$1&lt;O5</formula>
    </cfRule>
    <cfRule type="expression" dxfId="4858" priority="876">
      <formula>$D$1&gt;O5</formula>
    </cfRule>
  </conditionalFormatting>
  <conditionalFormatting sqref="O5">
    <cfRule type="expression" dxfId="4857" priority="877">
      <formula>$D$1&lt;O5</formula>
    </cfRule>
    <cfRule type="expression" dxfId="4856" priority="878">
      <formula>$D$1&gt;O5</formula>
    </cfRule>
  </conditionalFormatting>
  <conditionalFormatting sqref="O5">
    <cfRule type="expression" dxfId="4855" priority="879">
      <formula>$D$1&lt;O5</formula>
    </cfRule>
    <cfRule type="expression" dxfId="4854" priority="880">
      <formula>$D$1&gt;O5</formula>
    </cfRule>
  </conditionalFormatting>
  <conditionalFormatting sqref="O5">
    <cfRule type="expression" priority="881">
      <formula>$D$1&lt;O5</formula>
    </cfRule>
    <cfRule type="expression" priority="882">
      <formula>$D$1&gt;O5</formula>
    </cfRule>
  </conditionalFormatting>
  <conditionalFormatting sqref="O5">
    <cfRule type="expression" priority="883">
      <formula>$D$1&lt;O5</formula>
    </cfRule>
    <cfRule type="expression" dxfId="4853" priority="884">
      <formula>$D$1&gt;O5</formula>
    </cfRule>
  </conditionalFormatting>
  <conditionalFormatting sqref="O5">
    <cfRule type="cellIs" dxfId="4852" priority="885" operator="equal">
      <formula>5</formula>
    </cfRule>
    <cfRule type="cellIs" dxfId="4851" priority="886" operator="equal">
      <formula>4</formula>
    </cfRule>
    <cfRule type="cellIs" dxfId="4850" priority="887" operator="equal">
      <formula>3</formula>
    </cfRule>
  </conditionalFormatting>
  <conditionalFormatting sqref="O5">
    <cfRule type="cellIs" dxfId="4849" priority="888" operator="equal">
      <formula>5</formula>
    </cfRule>
    <cfRule type="cellIs" dxfId="4848" priority="889" operator="equal">
      <formula>4</formula>
    </cfRule>
    <cfRule type="cellIs" dxfId="4847" priority="890" operator="equal">
      <formula>3</formula>
    </cfRule>
  </conditionalFormatting>
  <conditionalFormatting sqref="O5">
    <cfRule type="cellIs" dxfId="4846" priority="891" operator="equal">
      <formula>5</formula>
    </cfRule>
    <cfRule type="cellIs" priority="892" operator="equal">
      <formula>4</formula>
    </cfRule>
    <cfRule type="cellIs" priority="893" operator="equal">
      <formula>3</formula>
    </cfRule>
  </conditionalFormatting>
  <conditionalFormatting sqref="O4">
    <cfRule type="expression" priority="894">
      <formula>$D$1&lt;O4</formula>
    </cfRule>
    <cfRule type="expression" dxfId="4845" priority="895">
      <formula>$D$1&gt;O4</formula>
    </cfRule>
  </conditionalFormatting>
  <conditionalFormatting sqref="O4">
    <cfRule type="expression" dxfId="4844" priority="896">
      <formula>$D$1&lt;O4</formula>
    </cfRule>
    <cfRule type="expression" dxfId="4843" priority="897">
      <formula>$D$1&gt;O4</formula>
    </cfRule>
  </conditionalFormatting>
  <conditionalFormatting sqref="O4">
    <cfRule type="expression" dxfId="4842" priority="898">
      <formula>$D$1&lt;O4</formula>
    </cfRule>
    <cfRule type="expression" dxfId="4841" priority="899">
      <formula>$D$1&gt;O4</formula>
    </cfRule>
  </conditionalFormatting>
  <conditionalFormatting sqref="O4">
    <cfRule type="expression" dxfId="4840" priority="900">
      <formula>$D$1&lt;O4</formula>
    </cfRule>
    <cfRule type="expression" dxfId="4839" priority="901">
      <formula>$D$1&gt;O4</formula>
    </cfRule>
  </conditionalFormatting>
  <conditionalFormatting sqref="O4">
    <cfRule type="expression" dxfId="4838" priority="902">
      <formula>$D$1&lt;O4</formula>
    </cfRule>
    <cfRule type="expression" dxfId="4837" priority="903">
      <formula>$D$1&gt;O4</formula>
    </cfRule>
  </conditionalFormatting>
  <conditionalFormatting sqref="O4">
    <cfRule type="expression" dxfId="4836" priority="904">
      <formula>$D$1&lt;O4</formula>
    </cfRule>
    <cfRule type="expression" priority="905">
      <formula>$D$1&gt;O4</formula>
    </cfRule>
  </conditionalFormatting>
  <conditionalFormatting sqref="O4">
    <cfRule type="expression" priority="906">
      <formula>$D$1&lt;O4</formula>
    </cfRule>
    <cfRule type="expression" priority="907">
      <formula>$D$1&gt;O4</formula>
    </cfRule>
  </conditionalFormatting>
  <conditionalFormatting sqref="O4">
    <cfRule type="expression" dxfId="4835" priority="908">
      <formula>$D$1&lt;O4</formula>
    </cfRule>
    <cfRule type="expression" dxfId="4834" priority="909">
      <formula>$D$1&gt;O4</formula>
    </cfRule>
  </conditionalFormatting>
  <conditionalFormatting sqref="O5">
    <cfRule type="cellIs" dxfId="4833" priority="910" operator="equal">
      <formula>5</formula>
    </cfRule>
    <cfRule type="cellIs" dxfId="4832" priority="911" operator="equal">
      <formula>4</formula>
    </cfRule>
    <cfRule type="cellIs" dxfId="4831" priority="912" operator="equal">
      <formula>3</formula>
    </cfRule>
  </conditionalFormatting>
  <conditionalFormatting sqref="O5">
    <cfRule type="cellIs" dxfId="4830" priority="913" operator="equal">
      <formula>5</formula>
    </cfRule>
    <cfRule type="cellIs" dxfId="4829" priority="914" operator="equal">
      <formula>4</formula>
    </cfRule>
    <cfRule type="cellIs" dxfId="4828" priority="915" operator="equal">
      <formula>3</formula>
    </cfRule>
  </conditionalFormatting>
  <pageMargins left="0.7" right="0.7" top="0.75" bottom="0.75" header="0.51180555555555496" footer="0.51180555555555496"/>
  <pageSetup paperSize="9" scale="75" firstPageNumber="0" orientation="portrait" horizontalDpi="300" verticalDpi="300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AMK54"/>
  <sheetViews>
    <sheetView view="pageBreakPreview" zoomScale="65" zoomScaleNormal="100" zoomScalePageLayoutView="65" workbookViewId="0">
      <pane ySplit="5" topLeftCell="A6" activePane="bottomLeft" state="frozen"/>
      <selection pane="bottomLeft" activeCell="G8" sqref="G8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7" style="15" customWidth="1"/>
    <col min="5" max="5" width="6.6640625" style="15" customWidth="1"/>
    <col min="6" max="6" width="7.109375" hidden="1" customWidth="1"/>
    <col min="7" max="9" width="7.109375" customWidth="1"/>
    <col min="10" max="10" width="7.109375" hidden="1" customWidth="1"/>
    <col min="11" max="11" width="7.109375" customWidth="1"/>
    <col min="12" max="12" width="7.109375" hidden="1" customWidth="1"/>
    <col min="13" max="15" width="7.109375" customWidth="1"/>
    <col min="16" max="16" width="7.44140625" hidden="1" customWidth="1"/>
    <col min="17" max="17" width="5.88671875" hidden="1" customWidth="1"/>
    <col min="18" max="18" width="6.6640625" hidden="1" customWidth="1"/>
    <col min="19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3" width="3.44140625" style="16" hidden="1" customWidth="1"/>
    <col min="84" max="84" width="3.44140625" style="16" customWidth="1"/>
    <col min="85" max="85" width="3.6640625" style="16" customWidth="1"/>
    <col min="86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201" t="s">
        <v>790</v>
      </c>
      <c r="G2" s="1" t="s">
        <v>425</v>
      </c>
      <c r="H2" s="1"/>
      <c r="I2" s="1"/>
      <c r="J2" s="1"/>
      <c r="K2" s="1"/>
      <c r="L2" s="1"/>
      <c r="M2" s="500" t="s">
        <v>2</v>
      </c>
      <c r="N2" s="500"/>
      <c r="O2" s="500"/>
      <c r="P2" s="363"/>
      <c r="R2" s="366"/>
      <c r="S2" s="207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2435</v>
      </c>
      <c r="B3" s="13"/>
      <c r="C3" s="13"/>
      <c r="D3" s="39" t="s">
        <v>3</v>
      </c>
      <c r="E3" s="40"/>
      <c r="F3" s="204"/>
      <c r="G3" s="204">
        <v>43223</v>
      </c>
      <c r="H3" s="204">
        <v>43224</v>
      </c>
      <c r="I3" s="204">
        <v>43234</v>
      </c>
      <c r="J3" s="204"/>
      <c r="K3" s="204">
        <v>43236</v>
      </c>
      <c r="L3" s="204"/>
      <c r="M3" s="204">
        <v>43246</v>
      </c>
      <c r="N3" s="204">
        <v>43245</v>
      </c>
      <c r="O3" s="204">
        <v>43241</v>
      </c>
      <c r="P3" s="306"/>
      <c r="R3" s="185"/>
      <c r="S3" s="41"/>
      <c r="T3" s="193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3" t="s">
        <v>793</v>
      </c>
      <c r="J4" s="52"/>
      <c r="K4" s="52" t="s">
        <v>452</v>
      </c>
      <c r="L4" s="53"/>
      <c r="M4" s="55" t="s">
        <v>14</v>
      </c>
      <c r="N4" s="55" t="s">
        <v>795</v>
      </c>
      <c r="O4" s="52" t="s">
        <v>796</v>
      </c>
      <c r="P4" s="52"/>
      <c r="R4" s="232"/>
      <c r="S4" s="52"/>
      <c r="T4" s="193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777</v>
      </c>
      <c r="J5" s="65"/>
      <c r="K5" s="63" t="s">
        <v>799</v>
      </c>
      <c r="L5" s="63"/>
      <c r="M5" s="64" t="s">
        <v>28</v>
      </c>
      <c r="N5" s="64" t="s">
        <v>800</v>
      </c>
      <c r="O5" s="360" t="s">
        <v>801</v>
      </c>
      <c r="P5" s="63"/>
      <c r="R5" s="63"/>
      <c r="S5" s="66"/>
      <c r="T5" s="292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25" customHeight="1" x14ac:dyDescent="0.3">
      <c r="A6" s="80">
        <v>1</v>
      </c>
      <c r="B6" s="81" t="s">
        <v>36</v>
      </c>
      <c r="C6" s="343" t="s">
        <v>37</v>
      </c>
      <c r="D6" s="337" t="s">
        <v>897</v>
      </c>
      <c r="E6" s="84">
        <v>2435</v>
      </c>
      <c r="F6" s="85"/>
      <c r="G6" s="85">
        <v>4</v>
      </c>
      <c r="H6" s="85">
        <v>4</v>
      </c>
      <c r="I6" s="85">
        <v>4</v>
      </c>
      <c r="J6" s="85"/>
      <c r="K6" s="85">
        <v>4</v>
      </c>
      <c r="L6" s="85"/>
      <c r="M6" s="85">
        <v>5</v>
      </c>
      <c r="N6" s="85">
        <v>5</v>
      </c>
      <c r="O6" s="85">
        <v>5</v>
      </c>
      <c r="P6" s="85"/>
      <c r="Q6" s="85"/>
      <c r="R6" s="85"/>
      <c r="S6" s="85"/>
      <c r="T6" s="85"/>
      <c r="U6" s="86"/>
      <c r="V6" s="87">
        <f t="shared" ref="V6:V37" si="0">IF(AC6&gt;0,IF(SUM(X6:Y6)/AC6&gt;0,2,IF(AND(SUM(X6:Y6)/AC6=0,Z6/AC6&gt;0),3,IF(AND((AB6/AC6+AA6/AC6)=1,AA6/AC6&gt;0),4,5))),0)</f>
        <v>4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0</v>
      </c>
      <c r="AA6" s="88">
        <f t="shared" ref="AA6:AA37" si="5">COUNTIF(AG6:AV6,AA$5)</f>
        <v>4</v>
      </c>
      <c r="AB6" s="88">
        <f t="shared" ref="AB6:AB37" si="6">COUNTIF(AG6:AV6,AB$5)</f>
        <v>3</v>
      </c>
      <c r="AC6" s="88">
        <f t="shared" ref="AC6:AC38" si="7">SUM(X6:AB6)</f>
        <v>7</v>
      </c>
      <c r="AD6" s="89">
        <f t="shared" ref="AD6:AD39" si="8">IF(ISERROR(((X6+Y6)*2+Z6*3+AA6*4+AB6*5)/SUM(X6,Y6:AB6)),"",((X6+Y6)*2+Z6*3+AA6*4+AB6*5)/SUM(X6,Y6:AB6))</f>
        <v>4.4285714285714288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4</v>
      </c>
      <c r="AI6" s="92">
        <f t="shared" ref="AI6:AI37" si="12">IF(ISERROR(VALUE(LEFT(H6))),LEFT(H6),VALUE(LEFT(H6)))</f>
        <v>4</v>
      </c>
      <c r="AJ6" s="92">
        <f t="shared" ref="AJ6:AJ37" si="13">IF(ISERROR(VALUE(LEFT(I6))),LEFT(I6),VALUE(LEFT(I6)))</f>
        <v>4</v>
      </c>
      <c r="AK6" s="92" t="str">
        <f t="shared" ref="AK6:AK37" si="14">IF(ISERROR(VALUE(LEFT(J6))),LEFT(J6),VALUE(LEFT(J6)))</f>
        <v/>
      </c>
      <c r="AL6" s="92">
        <f t="shared" ref="AL6:AL37" si="15">IF(ISERROR(VALUE(LEFT(K6))),LEFT(K6),VALUE(LEFT(K6)))</f>
        <v>4</v>
      </c>
      <c r="AM6" s="92" t="str">
        <f t="shared" ref="AM6:AM37" si="16">IF(ISERROR(VALUE(LEFT(L6))),LEFT(L6),VALUE(LEFT(L6)))</f>
        <v/>
      </c>
      <c r="AN6" s="92">
        <f t="shared" ref="AN6:AN37" si="17">IF(ISERROR(VALUE(LEFT(M6))),LEFT(M6),VALUE(LEFT(M6)))</f>
        <v>5</v>
      </c>
      <c r="AO6" s="92">
        <f t="shared" ref="AO6:AO37" si="18">IF(ISERROR(VALUE(LEFT(N6))),LEFT(N6),VALUE(LEFT(N6)))</f>
        <v>5</v>
      </c>
      <c r="AP6" s="92">
        <f t="shared" ref="AP6:AP37" si="19">IF(ISERROR(VALUE(LEFT(O6))),LEFT(O6),VALUE(LEFT(O6)))</f>
        <v>5</v>
      </c>
      <c r="AQ6" s="92" t="str">
        <f t="shared" ref="AQ6:AQ37" si="20">IF(ISERROR(VALUE(LEFT(P6))),LEFT(P6),VALUE(LEFT(P6)))</f>
        <v/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25" customHeight="1" x14ac:dyDescent="0.3">
      <c r="A7" s="80">
        <v>2</v>
      </c>
      <c r="B7" s="81" t="s">
        <v>36</v>
      </c>
      <c r="C7" s="343" t="s">
        <v>37</v>
      </c>
      <c r="D7" s="337" t="s">
        <v>898</v>
      </c>
      <c r="E7" s="84">
        <v>2435</v>
      </c>
      <c r="F7" s="85"/>
      <c r="G7" s="85">
        <v>5</v>
      </c>
      <c r="H7" s="85">
        <v>4</v>
      </c>
      <c r="I7" s="85">
        <v>4</v>
      </c>
      <c r="J7" s="85"/>
      <c r="K7" s="85">
        <v>5</v>
      </c>
      <c r="L7" s="85"/>
      <c r="M7" s="85">
        <v>5</v>
      </c>
      <c r="N7" s="85">
        <v>4</v>
      </c>
      <c r="O7" s="85">
        <v>4</v>
      </c>
      <c r="P7" s="85"/>
      <c r="Q7" s="85"/>
      <c r="R7" s="85"/>
      <c r="S7" s="85"/>
      <c r="T7" s="85"/>
      <c r="U7" s="86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4</v>
      </c>
      <c r="AB7" s="88">
        <f t="shared" si="6"/>
        <v>3</v>
      </c>
      <c r="AC7" s="88">
        <f t="shared" si="7"/>
        <v>7</v>
      </c>
      <c r="AD7" s="89">
        <f t="shared" si="8"/>
        <v>4.4285714285714288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5</v>
      </c>
      <c r="AI7" s="92">
        <f t="shared" si="12"/>
        <v>4</v>
      </c>
      <c r="AJ7" s="92">
        <f t="shared" si="13"/>
        <v>4</v>
      </c>
      <c r="AK7" s="92" t="str">
        <f t="shared" si="14"/>
        <v/>
      </c>
      <c r="AL7" s="92">
        <f t="shared" si="15"/>
        <v>5</v>
      </c>
      <c r="AM7" s="92" t="str">
        <f t="shared" si="16"/>
        <v/>
      </c>
      <c r="AN7" s="92">
        <f t="shared" si="17"/>
        <v>5</v>
      </c>
      <c r="AO7" s="92">
        <f t="shared" si="18"/>
        <v>4</v>
      </c>
      <c r="AP7" s="92">
        <f t="shared" si="19"/>
        <v>4</v>
      </c>
      <c r="AQ7" s="92" t="str">
        <f t="shared" si="20"/>
        <v/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25" customHeight="1" x14ac:dyDescent="0.3">
      <c r="A8" s="80">
        <v>3</v>
      </c>
      <c r="B8" s="81" t="s">
        <v>36</v>
      </c>
      <c r="C8" s="343" t="s">
        <v>37</v>
      </c>
      <c r="D8" s="337" t="s">
        <v>899</v>
      </c>
      <c r="E8" s="84">
        <v>2435</v>
      </c>
      <c r="F8" s="85"/>
      <c r="G8" s="85">
        <v>5</v>
      </c>
      <c r="H8" s="85">
        <v>5</v>
      </c>
      <c r="I8" s="85">
        <v>5</v>
      </c>
      <c r="J8" s="85"/>
      <c r="K8" s="85">
        <v>5</v>
      </c>
      <c r="L8" s="85"/>
      <c r="M8" s="85">
        <v>5</v>
      </c>
      <c r="N8" s="85">
        <v>5</v>
      </c>
      <c r="O8" s="85">
        <v>5</v>
      </c>
      <c r="P8" s="85"/>
      <c r="Q8" s="85"/>
      <c r="R8" s="85"/>
      <c r="S8" s="85"/>
      <c r="T8" s="85"/>
      <c r="U8" s="86"/>
      <c r="V8" s="87">
        <f t="shared" si="0"/>
        <v>5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0</v>
      </c>
      <c r="AB8" s="88">
        <f t="shared" si="6"/>
        <v>7</v>
      </c>
      <c r="AC8" s="88">
        <f t="shared" si="7"/>
        <v>7</v>
      </c>
      <c r="AD8" s="89">
        <f t="shared" si="8"/>
        <v>5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5</v>
      </c>
      <c r="AI8" s="92">
        <f t="shared" si="12"/>
        <v>5</v>
      </c>
      <c r="AJ8" s="92">
        <f t="shared" si="13"/>
        <v>5</v>
      </c>
      <c r="AK8" s="92" t="str">
        <f t="shared" si="14"/>
        <v/>
      </c>
      <c r="AL8" s="92">
        <f t="shared" si="15"/>
        <v>5</v>
      </c>
      <c r="AM8" s="92" t="str">
        <f t="shared" si="16"/>
        <v/>
      </c>
      <c r="AN8" s="92">
        <f t="shared" si="17"/>
        <v>5</v>
      </c>
      <c r="AO8" s="92">
        <f t="shared" si="18"/>
        <v>5</v>
      </c>
      <c r="AP8" s="92">
        <f t="shared" si="19"/>
        <v>5</v>
      </c>
      <c r="AQ8" s="92" t="str">
        <f t="shared" si="20"/>
        <v/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25" customHeight="1" x14ac:dyDescent="0.3">
      <c r="A9" s="80">
        <v>4</v>
      </c>
      <c r="B9" s="81" t="s">
        <v>36</v>
      </c>
      <c r="C9" s="343" t="s">
        <v>353</v>
      </c>
      <c r="D9" s="337" t="s">
        <v>900</v>
      </c>
      <c r="E9" s="84">
        <v>2435</v>
      </c>
      <c r="F9" s="85"/>
      <c r="G9" s="85">
        <v>5</v>
      </c>
      <c r="H9" s="85">
        <v>5</v>
      </c>
      <c r="I9" s="85">
        <v>5</v>
      </c>
      <c r="J9" s="85"/>
      <c r="K9" s="85">
        <v>5</v>
      </c>
      <c r="L9" s="85"/>
      <c r="M9" s="85">
        <v>5</v>
      </c>
      <c r="N9" s="85">
        <v>5</v>
      </c>
      <c r="O9" s="85">
        <v>5</v>
      </c>
      <c r="P9" s="85"/>
      <c r="Q9" s="85"/>
      <c r="R9" s="85"/>
      <c r="S9" s="85"/>
      <c r="T9" s="85"/>
      <c r="U9" s="86"/>
      <c r="V9" s="87">
        <f t="shared" si="0"/>
        <v>5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0</v>
      </c>
      <c r="AB9" s="88">
        <f t="shared" si="6"/>
        <v>7</v>
      </c>
      <c r="AC9" s="88">
        <f t="shared" si="7"/>
        <v>7</v>
      </c>
      <c r="AD9" s="89">
        <f t="shared" si="8"/>
        <v>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5</v>
      </c>
      <c r="AJ9" s="92">
        <f t="shared" si="13"/>
        <v>5</v>
      </c>
      <c r="AK9" s="92" t="str">
        <f t="shared" si="14"/>
        <v/>
      </c>
      <c r="AL9" s="92">
        <f t="shared" si="15"/>
        <v>5</v>
      </c>
      <c r="AM9" s="92" t="str">
        <f t="shared" si="16"/>
        <v/>
      </c>
      <c r="AN9" s="92">
        <f t="shared" si="17"/>
        <v>5</v>
      </c>
      <c r="AO9" s="92">
        <f t="shared" si="18"/>
        <v>5</v>
      </c>
      <c r="AP9" s="92">
        <f t="shared" si="19"/>
        <v>5</v>
      </c>
      <c r="AQ9" s="92" t="str">
        <f t="shared" si="20"/>
        <v/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25" customHeight="1" x14ac:dyDescent="0.3">
      <c r="A10" s="80">
        <v>5</v>
      </c>
      <c r="B10" s="81" t="s">
        <v>36</v>
      </c>
      <c r="C10" s="343" t="s">
        <v>37</v>
      </c>
      <c r="D10" s="369" t="s">
        <v>901</v>
      </c>
      <c r="E10" s="84">
        <v>2435</v>
      </c>
      <c r="F10" s="85"/>
      <c r="G10" s="85">
        <v>5</v>
      </c>
      <c r="H10" s="85">
        <v>5</v>
      </c>
      <c r="I10" s="85">
        <v>4</v>
      </c>
      <c r="J10" s="85"/>
      <c r="K10" s="85">
        <v>5</v>
      </c>
      <c r="L10" s="85"/>
      <c r="M10" s="85">
        <v>5</v>
      </c>
      <c r="N10" s="85">
        <v>5</v>
      </c>
      <c r="O10" s="85">
        <v>5</v>
      </c>
      <c r="P10" s="85"/>
      <c r="Q10" s="85"/>
      <c r="R10" s="85"/>
      <c r="S10" s="85"/>
      <c r="T10" s="85"/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1</v>
      </c>
      <c r="AB10" s="88">
        <f t="shared" si="6"/>
        <v>6</v>
      </c>
      <c r="AC10" s="88">
        <f t="shared" si="7"/>
        <v>7</v>
      </c>
      <c r="AD10" s="89">
        <f t="shared" si="8"/>
        <v>4.8571428571428568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5</v>
      </c>
      <c r="AI10" s="92">
        <f t="shared" si="12"/>
        <v>5</v>
      </c>
      <c r="AJ10" s="92">
        <f t="shared" si="13"/>
        <v>4</v>
      </c>
      <c r="AK10" s="92" t="str">
        <f t="shared" si="14"/>
        <v/>
      </c>
      <c r="AL10" s="92">
        <f t="shared" si="15"/>
        <v>5</v>
      </c>
      <c r="AM10" s="92" t="str">
        <f t="shared" si="16"/>
        <v/>
      </c>
      <c r="AN10" s="92">
        <f t="shared" si="17"/>
        <v>5</v>
      </c>
      <c r="AO10" s="92">
        <f t="shared" si="18"/>
        <v>5</v>
      </c>
      <c r="AP10" s="92">
        <f t="shared" si="19"/>
        <v>5</v>
      </c>
      <c r="AQ10" s="92" t="str">
        <f t="shared" si="20"/>
        <v/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25" customHeight="1" x14ac:dyDescent="0.3">
      <c r="A11" s="80">
        <v>6</v>
      </c>
      <c r="B11" s="81" t="s">
        <v>36</v>
      </c>
      <c r="C11" s="343" t="s">
        <v>37</v>
      </c>
      <c r="D11" s="337" t="s">
        <v>902</v>
      </c>
      <c r="E11" s="84">
        <v>2435</v>
      </c>
      <c r="F11" s="85"/>
      <c r="G11" s="85">
        <v>4</v>
      </c>
      <c r="H11" s="85">
        <v>5</v>
      </c>
      <c r="I11" s="85">
        <v>4</v>
      </c>
      <c r="J11" s="85"/>
      <c r="K11" s="85">
        <v>5</v>
      </c>
      <c r="L11" s="85"/>
      <c r="M11" s="85">
        <v>5</v>
      </c>
      <c r="N11" s="85">
        <v>4</v>
      </c>
      <c r="O11" s="85">
        <v>4</v>
      </c>
      <c r="P11" s="85"/>
      <c r="Q11" s="85"/>
      <c r="R11" s="85"/>
      <c r="S11" s="85"/>
      <c r="T11" s="85"/>
      <c r="U11" s="85"/>
      <c r="V11" s="87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4</v>
      </c>
      <c r="AB11" s="98">
        <f t="shared" si="6"/>
        <v>3</v>
      </c>
      <c r="AC11" s="88">
        <f t="shared" si="7"/>
        <v>7</v>
      </c>
      <c r="AD11" s="89">
        <f t="shared" si="8"/>
        <v>4.4285714285714288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5</v>
      </c>
      <c r="AJ11" s="92">
        <f t="shared" si="13"/>
        <v>4</v>
      </c>
      <c r="AK11" s="92" t="str">
        <f t="shared" si="14"/>
        <v/>
      </c>
      <c r="AL11" s="92">
        <f t="shared" si="15"/>
        <v>5</v>
      </c>
      <c r="AM11" s="92" t="str">
        <f t="shared" si="16"/>
        <v/>
      </c>
      <c r="AN11" s="92">
        <f t="shared" si="17"/>
        <v>5</v>
      </c>
      <c r="AO11" s="92">
        <f t="shared" si="18"/>
        <v>4</v>
      </c>
      <c r="AP11" s="92">
        <f t="shared" si="19"/>
        <v>4</v>
      </c>
      <c r="AQ11" s="92" t="str">
        <f t="shared" si="20"/>
        <v/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25" customHeight="1" x14ac:dyDescent="0.3">
      <c r="A12" s="80">
        <v>7</v>
      </c>
      <c r="B12" s="81" t="s">
        <v>36</v>
      </c>
      <c r="C12" s="343" t="s">
        <v>37</v>
      </c>
      <c r="D12" s="337" t="s">
        <v>903</v>
      </c>
      <c r="E12" s="84">
        <v>2435</v>
      </c>
      <c r="F12" s="85"/>
      <c r="G12" s="85">
        <v>5</v>
      </c>
      <c r="H12" s="85">
        <v>4</v>
      </c>
      <c r="I12" s="85">
        <v>4</v>
      </c>
      <c r="J12" s="85"/>
      <c r="K12" s="85">
        <v>4</v>
      </c>
      <c r="L12" s="85"/>
      <c r="M12" s="85">
        <v>5</v>
      </c>
      <c r="N12" s="85">
        <v>5</v>
      </c>
      <c r="O12" s="85">
        <v>5</v>
      </c>
      <c r="P12" s="85"/>
      <c r="Q12" s="85"/>
      <c r="R12" s="85"/>
      <c r="S12" s="85"/>
      <c r="T12" s="85"/>
      <c r="U12" s="86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3</v>
      </c>
      <c r="AB12" s="88">
        <f t="shared" si="6"/>
        <v>4</v>
      </c>
      <c r="AC12" s="88">
        <f t="shared" si="7"/>
        <v>7</v>
      </c>
      <c r="AD12" s="89">
        <f t="shared" si="8"/>
        <v>4.5714285714285712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4</v>
      </c>
      <c r="AJ12" s="92">
        <f t="shared" si="13"/>
        <v>4</v>
      </c>
      <c r="AK12" s="92" t="str">
        <f t="shared" si="14"/>
        <v/>
      </c>
      <c r="AL12" s="92">
        <f t="shared" si="15"/>
        <v>4</v>
      </c>
      <c r="AM12" s="92" t="str">
        <f t="shared" si="16"/>
        <v/>
      </c>
      <c r="AN12" s="92">
        <f t="shared" si="17"/>
        <v>5</v>
      </c>
      <c r="AO12" s="92">
        <f t="shared" si="18"/>
        <v>5</v>
      </c>
      <c r="AP12" s="92">
        <f t="shared" si="19"/>
        <v>5</v>
      </c>
      <c r="AQ12" s="92" t="str">
        <f t="shared" si="20"/>
        <v/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25" customHeight="1" x14ac:dyDescent="0.3">
      <c r="A13" s="80">
        <v>8</v>
      </c>
      <c r="B13" s="248"/>
      <c r="C13" s="343" t="s">
        <v>37</v>
      </c>
      <c r="D13" s="337" t="s">
        <v>904</v>
      </c>
      <c r="E13" s="84">
        <v>2435</v>
      </c>
      <c r="F13" s="85"/>
      <c r="G13" s="85">
        <v>5</v>
      </c>
      <c r="H13" s="85">
        <v>5</v>
      </c>
      <c r="I13" s="85">
        <v>4</v>
      </c>
      <c r="J13" s="85"/>
      <c r="K13" s="85">
        <v>4</v>
      </c>
      <c r="L13" s="85"/>
      <c r="M13" s="85">
        <v>5</v>
      </c>
      <c r="N13" s="85">
        <v>5</v>
      </c>
      <c r="O13" s="85">
        <v>3</v>
      </c>
      <c r="P13" s="85"/>
      <c r="Q13" s="85"/>
      <c r="R13" s="85"/>
      <c r="S13" s="85"/>
      <c r="T13" s="85"/>
      <c r="U13" s="86"/>
      <c r="V13" s="87">
        <f t="shared" si="0"/>
        <v>3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1</v>
      </c>
      <c r="AA13" s="88">
        <f t="shared" si="5"/>
        <v>2</v>
      </c>
      <c r="AB13" s="88">
        <f t="shared" si="6"/>
        <v>4</v>
      </c>
      <c r="AC13" s="88">
        <f t="shared" si="7"/>
        <v>7</v>
      </c>
      <c r="AD13" s="89">
        <f t="shared" si="8"/>
        <v>4.4285714285714288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5</v>
      </c>
      <c r="AJ13" s="92">
        <f t="shared" si="13"/>
        <v>4</v>
      </c>
      <c r="AK13" s="92" t="str">
        <f t="shared" si="14"/>
        <v/>
      </c>
      <c r="AL13" s="92">
        <f t="shared" si="15"/>
        <v>4</v>
      </c>
      <c r="AM13" s="92" t="str">
        <f t="shared" si="16"/>
        <v/>
      </c>
      <c r="AN13" s="92">
        <f t="shared" si="17"/>
        <v>5</v>
      </c>
      <c r="AO13" s="92">
        <f t="shared" si="18"/>
        <v>5</v>
      </c>
      <c r="AP13" s="92">
        <f t="shared" si="19"/>
        <v>3</v>
      </c>
      <c r="AQ13" s="92" t="str">
        <f t="shared" si="20"/>
        <v/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25" customHeight="1" x14ac:dyDescent="0.3">
      <c r="A14" s="80">
        <v>9</v>
      </c>
      <c r="B14" s="248"/>
      <c r="C14" s="343" t="s">
        <v>52</v>
      </c>
      <c r="D14" s="337" t="s">
        <v>905</v>
      </c>
      <c r="E14" s="84">
        <v>2435</v>
      </c>
      <c r="F14" s="85"/>
      <c r="G14" s="85">
        <v>5</v>
      </c>
      <c r="H14" s="85">
        <v>4</v>
      </c>
      <c r="I14" s="85">
        <v>4</v>
      </c>
      <c r="J14" s="85"/>
      <c r="K14" s="85">
        <v>4</v>
      </c>
      <c r="L14" s="85"/>
      <c r="M14" s="85">
        <v>5</v>
      </c>
      <c r="N14" s="85">
        <v>5</v>
      </c>
      <c r="O14" s="85">
        <v>4</v>
      </c>
      <c r="P14" s="85"/>
      <c r="Q14" s="85"/>
      <c r="R14" s="85"/>
      <c r="S14" s="85"/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4</v>
      </c>
      <c r="AB14" s="104">
        <f t="shared" si="6"/>
        <v>3</v>
      </c>
      <c r="AC14" s="104">
        <f t="shared" si="7"/>
        <v>7</v>
      </c>
      <c r="AD14" s="105">
        <f t="shared" si="8"/>
        <v>4.4285714285714288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4</v>
      </c>
      <c r="AJ14" s="92">
        <f t="shared" si="13"/>
        <v>4</v>
      </c>
      <c r="AK14" s="92" t="str">
        <f t="shared" si="14"/>
        <v/>
      </c>
      <c r="AL14" s="92">
        <f t="shared" si="15"/>
        <v>4</v>
      </c>
      <c r="AM14" s="92" t="str">
        <f t="shared" si="16"/>
        <v/>
      </c>
      <c r="AN14" s="92">
        <f t="shared" si="17"/>
        <v>5</v>
      </c>
      <c r="AO14" s="92">
        <f t="shared" si="18"/>
        <v>5</v>
      </c>
      <c r="AP14" s="92">
        <f t="shared" si="19"/>
        <v>4</v>
      </c>
      <c r="AQ14" s="92" t="str">
        <f t="shared" si="20"/>
        <v/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25" customHeight="1" x14ac:dyDescent="0.3">
      <c r="A15" s="80">
        <v>10</v>
      </c>
      <c r="B15" s="248"/>
      <c r="C15" s="343" t="s">
        <v>37</v>
      </c>
      <c r="D15" s="337" t="s">
        <v>906</v>
      </c>
      <c r="E15" s="84">
        <v>2435</v>
      </c>
      <c r="F15" s="85"/>
      <c r="G15" s="85">
        <v>4</v>
      </c>
      <c r="H15" s="85">
        <v>5</v>
      </c>
      <c r="I15" s="85">
        <v>5</v>
      </c>
      <c r="J15" s="85"/>
      <c r="K15" s="85">
        <v>5</v>
      </c>
      <c r="L15" s="85"/>
      <c r="M15" s="85">
        <v>5</v>
      </c>
      <c r="N15" s="85">
        <v>4</v>
      </c>
      <c r="O15" s="85">
        <v>5</v>
      </c>
      <c r="P15" s="85"/>
      <c r="Q15" s="85"/>
      <c r="R15" s="85"/>
      <c r="S15" s="85"/>
      <c r="T15" s="85"/>
      <c r="U15" s="86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2</v>
      </c>
      <c r="AB15" s="104">
        <f t="shared" si="6"/>
        <v>5</v>
      </c>
      <c r="AC15" s="104">
        <f t="shared" si="7"/>
        <v>7</v>
      </c>
      <c r="AD15" s="105">
        <f t="shared" si="8"/>
        <v>4.7142857142857144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4</v>
      </c>
      <c r="AI15" s="92">
        <f t="shared" si="12"/>
        <v>5</v>
      </c>
      <c r="AJ15" s="92">
        <f t="shared" si="13"/>
        <v>5</v>
      </c>
      <c r="AK15" s="92" t="str">
        <f t="shared" si="14"/>
        <v/>
      </c>
      <c r="AL15" s="92">
        <f t="shared" si="15"/>
        <v>5</v>
      </c>
      <c r="AM15" s="92" t="str">
        <f t="shared" si="16"/>
        <v/>
      </c>
      <c r="AN15" s="92">
        <f t="shared" si="17"/>
        <v>5</v>
      </c>
      <c r="AO15" s="92">
        <f t="shared" si="18"/>
        <v>4</v>
      </c>
      <c r="AP15" s="92">
        <f t="shared" si="19"/>
        <v>5</v>
      </c>
      <c r="AQ15" s="92" t="str">
        <f t="shared" si="20"/>
        <v/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25" customHeight="1" x14ac:dyDescent="0.3">
      <c r="A16" s="80">
        <v>11</v>
      </c>
      <c r="B16" s="251"/>
      <c r="C16" s="343" t="s">
        <v>37</v>
      </c>
      <c r="D16" s="337" t="s">
        <v>907</v>
      </c>
      <c r="E16" s="84">
        <v>2435</v>
      </c>
      <c r="F16" s="85"/>
      <c r="G16" s="85">
        <v>4</v>
      </c>
      <c r="H16" s="85">
        <v>5</v>
      </c>
      <c r="I16" s="85">
        <v>5</v>
      </c>
      <c r="J16" s="85"/>
      <c r="K16" s="85">
        <v>5</v>
      </c>
      <c r="L16" s="85"/>
      <c r="M16" s="85">
        <v>5</v>
      </c>
      <c r="N16" s="85">
        <v>5</v>
      </c>
      <c r="O16" s="85">
        <v>4</v>
      </c>
      <c r="P16" s="85"/>
      <c r="Q16" s="85"/>
      <c r="R16" s="85"/>
      <c r="S16" s="85"/>
      <c r="T16" s="85"/>
      <c r="U16" s="86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2</v>
      </c>
      <c r="AB16" s="104">
        <f t="shared" si="6"/>
        <v>5</v>
      </c>
      <c r="AC16" s="104">
        <f t="shared" si="7"/>
        <v>7</v>
      </c>
      <c r="AD16" s="105">
        <f t="shared" si="8"/>
        <v>4.7142857142857144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4</v>
      </c>
      <c r="AI16" s="92">
        <f t="shared" si="12"/>
        <v>5</v>
      </c>
      <c r="AJ16" s="92">
        <f t="shared" si="13"/>
        <v>5</v>
      </c>
      <c r="AK16" s="92" t="str">
        <f t="shared" si="14"/>
        <v/>
      </c>
      <c r="AL16" s="92">
        <f t="shared" si="15"/>
        <v>5</v>
      </c>
      <c r="AM16" s="92" t="str">
        <f t="shared" si="16"/>
        <v/>
      </c>
      <c r="AN16" s="92">
        <f t="shared" si="17"/>
        <v>5</v>
      </c>
      <c r="AO16" s="92">
        <f t="shared" si="18"/>
        <v>5</v>
      </c>
      <c r="AP16" s="92">
        <f t="shared" si="19"/>
        <v>4</v>
      </c>
      <c r="AQ16" s="92" t="str">
        <f t="shared" si="20"/>
        <v/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25" customHeight="1" x14ac:dyDescent="0.3">
      <c r="A17" s="80">
        <v>12</v>
      </c>
      <c r="B17" s="199"/>
      <c r="C17" s="343" t="s">
        <v>37</v>
      </c>
      <c r="D17" s="337" t="s">
        <v>908</v>
      </c>
      <c r="E17" s="84">
        <v>2435</v>
      </c>
      <c r="F17" s="85"/>
      <c r="G17" s="85">
        <v>5</v>
      </c>
      <c r="H17" s="85">
        <v>5</v>
      </c>
      <c r="I17" s="85">
        <v>5</v>
      </c>
      <c r="J17" s="85"/>
      <c r="K17" s="85">
        <v>5</v>
      </c>
      <c r="L17" s="85"/>
      <c r="M17" s="85">
        <v>5</v>
      </c>
      <c r="N17" s="85">
        <v>4</v>
      </c>
      <c r="O17" s="85">
        <v>4</v>
      </c>
      <c r="P17" s="85"/>
      <c r="Q17" s="85"/>
      <c r="R17" s="85"/>
      <c r="S17" s="85"/>
      <c r="T17" s="85"/>
      <c r="U17" s="86"/>
      <c r="V17" s="103">
        <f t="shared" si="0"/>
        <v>4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2</v>
      </c>
      <c r="AB17" s="104">
        <f t="shared" si="6"/>
        <v>5</v>
      </c>
      <c r="AC17" s="104">
        <f t="shared" si="7"/>
        <v>7</v>
      </c>
      <c r="AD17" s="105">
        <f t="shared" si="8"/>
        <v>4.7142857142857144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5</v>
      </c>
      <c r="AI17" s="92">
        <f t="shared" si="12"/>
        <v>5</v>
      </c>
      <c r="AJ17" s="92">
        <f t="shared" si="13"/>
        <v>5</v>
      </c>
      <c r="AK17" s="92" t="str">
        <f t="shared" si="14"/>
        <v/>
      </c>
      <c r="AL17" s="92">
        <f t="shared" si="15"/>
        <v>5</v>
      </c>
      <c r="AM17" s="92" t="str">
        <f t="shared" si="16"/>
        <v/>
      </c>
      <c r="AN17" s="92">
        <f t="shared" si="17"/>
        <v>5</v>
      </c>
      <c r="AO17" s="92">
        <f t="shared" si="18"/>
        <v>4</v>
      </c>
      <c r="AP17" s="92">
        <f t="shared" si="19"/>
        <v>4</v>
      </c>
      <c r="AQ17" s="92" t="str">
        <f t="shared" si="20"/>
        <v/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25" customHeight="1" x14ac:dyDescent="0.3">
      <c r="A18" s="80">
        <v>13</v>
      </c>
      <c r="B18" s="199"/>
      <c r="C18" s="343" t="s">
        <v>37</v>
      </c>
      <c r="D18" s="337" t="s">
        <v>909</v>
      </c>
      <c r="E18" s="84">
        <v>2435</v>
      </c>
      <c r="F18" s="85"/>
      <c r="G18" s="85">
        <v>5</v>
      </c>
      <c r="H18" s="85">
        <v>5</v>
      </c>
      <c r="I18" s="85">
        <v>4</v>
      </c>
      <c r="J18" s="85"/>
      <c r="K18" s="85">
        <v>4</v>
      </c>
      <c r="L18" s="85"/>
      <c r="M18" s="85">
        <v>5</v>
      </c>
      <c r="N18" s="85">
        <v>3</v>
      </c>
      <c r="O18" s="85">
        <v>4</v>
      </c>
      <c r="P18" s="85"/>
      <c r="Q18" s="85"/>
      <c r="R18" s="85"/>
      <c r="S18" s="85"/>
      <c r="T18" s="85"/>
      <c r="U18" s="86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1</v>
      </c>
      <c r="AA18" s="104">
        <f t="shared" si="5"/>
        <v>3</v>
      </c>
      <c r="AB18" s="104">
        <f t="shared" si="6"/>
        <v>3</v>
      </c>
      <c r="AC18" s="104">
        <f t="shared" si="7"/>
        <v>7</v>
      </c>
      <c r="AD18" s="105">
        <f t="shared" si="8"/>
        <v>4.2857142857142856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5</v>
      </c>
      <c r="AJ18" s="92">
        <f t="shared" si="13"/>
        <v>4</v>
      </c>
      <c r="AK18" s="92" t="str">
        <f t="shared" si="14"/>
        <v/>
      </c>
      <c r="AL18" s="92">
        <f t="shared" si="15"/>
        <v>4</v>
      </c>
      <c r="AM18" s="92" t="str">
        <f t="shared" si="16"/>
        <v/>
      </c>
      <c r="AN18" s="92">
        <f t="shared" si="17"/>
        <v>5</v>
      </c>
      <c r="AO18" s="92">
        <f t="shared" si="18"/>
        <v>3</v>
      </c>
      <c r="AP18" s="92">
        <f t="shared" si="19"/>
        <v>4</v>
      </c>
      <c r="AQ18" s="92" t="str">
        <f t="shared" si="20"/>
        <v/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25" customHeight="1" x14ac:dyDescent="0.3">
      <c r="A19" s="80">
        <v>14</v>
      </c>
      <c r="B19" s="199"/>
      <c r="C19" s="343" t="s">
        <v>52</v>
      </c>
      <c r="D19" s="337" t="s">
        <v>910</v>
      </c>
      <c r="E19" s="84">
        <v>2435</v>
      </c>
      <c r="F19" s="85"/>
      <c r="G19" s="85">
        <v>4</v>
      </c>
      <c r="H19" s="85">
        <v>5</v>
      </c>
      <c r="I19" s="85">
        <v>5</v>
      </c>
      <c r="J19" s="85"/>
      <c r="K19" s="85">
        <v>5</v>
      </c>
      <c r="L19" s="85"/>
      <c r="M19" s="85">
        <v>5</v>
      </c>
      <c r="N19" s="85">
        <v>5</v>
      </c>
      <c r="O19" s="85">
        <v>4</v>
      </c>
      <c r="P19" s="85"/>
      <c r="Q19" s="85"/>
      <c r="R19" s="85"/>
      <c r="S19" s="85"/>
      <c r="T19" s="85"/>
      <c r="U19" s="86"/>
      <c r="V19" s="103">
        <f t="shared" si="0"/>
        <v>4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2</v>
      </c>
      <c r="AB19" s="104">
        <f t="shared" si="6"/>
        <v>5</v>
      </c>
      <c r="AC19" s="104">
        <f t="shared" si="7"/>
        <v>7</v>
      </c>
      <c r="AD19" s="105">
        <f t="shared" si="8"/>
        <v>4.7142857142857144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4</v>
      </c>
      <c r="AI19" s="92">
        <f t="shared" si="12"/>
        <v>5</v>
      </c>
      <c r="AJ19" s="92">
        <f t="shared" si="13"/>
        <v>5</v>
      </c>
      <c r="AK19" s="92" t="str">
        <f t="shared" si="14"/>
        <v/>
      </c>
      <c r="AL19" s="92">
        <f t="shared" si="15"/>
        <v>5</v>
      </c>
      <c r="AM19" s="92" t="str">
        <f t="shared" si="16"/>
        <v/>
      </c>
      <c r="AN19" s="92">
        <f t="shared" si="17"/>
        <v>5</v>
      </c>
      <c r="AO19" s="92">
        <f t="shared" si="18"/>
        <v>5</v>
      </c>
      <c r="AP19" s="92">
        <f t="shared" si="19"/>
        <v>4</v>
      </c>
      <c r="AQ19" s="92" t="str">
        <f t="shared" si="20"/>
        <v/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25" customHeight="1" x14ac:dyDescent="0.3">
      <c r="A20" s="80">
        <v>15</v>
      </c>
      <c r="B20" s="199"/>
      <c r="C20" s="368" t="s">
        <v>353</v>
      </c>
      <c r="D20" s="369" t="s">
        <v>911</v>
      </c>
      <c r="E20" s="84">
        <v>2435</v>
      </c>
      <c r="F20" s="85"/>
      <c r="G20" s="85">
        <v>5</v>
      </c>
      <c r="H20" s="85">
        <v>5</v>
      </c>
      <c r="I20" s="85">
        <v>5</v>
      </c>
      <c r="J20" s="85"/>
      <c r="K20" s="85">
        <v>5</v>
      </c>
      <c r="L20" s="85"/>
      <c r="M20" s="85">
        <v>5</v>
      </c>
      <c r="N20" s="85">
        <v>5</v>
      </c>
      <c r="O20" s="85">
        <v>5</v>
      </c>
      <c r="P20" s="85"/>
      <c r="Q20" s="85"/>
      <c r="R20" s="85"/>
      <c r="S20" s="85"/>
      <c r="T20" s="85"/>
      <c r="U20" s="86"/>
      <c r="V20" s="103">
        <f t="shared" si="0"/>
        <v>5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0</v>
      </c>
      <c r="AB20" s="104">
        <f t="shared" si="6"/>
        <v>7</v>
      </c>
      <c r="AC20" s="104">
        <f t="shared" si="7"/>
        <v>7</v>
      </c>
      <c r="AD20" s="105">
        <f t="shared" si="8"/>
        <v>5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5</v>
      </c>
      <c r="AI20" s="92">
        <f t="shared" si="12"/>
        <v>5</v>
      </c>
      <c r="AJ20" s="92">
        <f t="shared" si="13"/>
        <v>5</v>
      </c>
      <c r="AK20" s="92" t="str">
        <f t="shared" si="14"/>
        <v/>
      </c>
      <c r="AL20" s="92">
        <f t="shared" si="15"/>
        <v>5</v>
      </c>
      <c r="AM20" s="92" t="str">
        <f t="shared" si="16"/>
        <v/>
      </c>
      <c r="AN20" s="92">
        <f t="shared" si="17"/>
        <v>5</v>
      </c>
      <c r="AO20" s="92">
        <f t="shared" si="18"/>
        <v>5</v>
      </c>
      <c r="AP20" s="92">
        <f t="shared" si="19"/>
        <v>5</v>
      </c>
      <c r="AQ20" s="92" t="str">
        <f t="shared" si="20"/>
        <v/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25" customHeight="1" x14ac:dyDescent="0.3">
      <c r="A21" s="80">
        <v>16</v>
      </c>
      <c r="B21" s="199"/>
      <c r="C21" s="343" t="s">
        <v>37</v>
      </c>
      <c r="D21" s="337" t="s">
        <v>912</v>
      </c>
      <c r="E21" s="84">
        <v>2435</v>
      </c>
      <c r="F21" s="85"/>
      <c r="G21" s="85">
        <v>5</v>
      </c>
      <c r="H21" s="85">
        <v>5</v>
      </c>
      <c r="I21" s="85">
        <v>5</v>
      </c>
      <c r="J21" s="85"/>
      <c r="K21" s="85">
        <v>5</v>
      </c>
      <c r="L21" s="85"/>
      <c r="M21" s="85">
        <v>5</v>
      </c>
      <c r="N21" s="85">
        <v>5</v>
      </c>
      <c r="O21" s="85">
        <v>5</v>
      </c>
      <c r="P21" s="85"/>
      <c r="Q21" s="85"/>
      <c r="R21" s="85"/>
      <c r="S21" s="85"/>
      <c r="T21" s="85"/>
      <c r="U21" s="86"/>
      <c r="V21" s="103">
        <f t="shared" si="0"/>
        <v>5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0</v>
      </c>
      <c r="AB21" s="104">
        <f t="shared" si="6"/>
        <v>7</v>
      </c>
      <c r="AC21" s="104">
        <f t="shared" si="7"/>
        <v>7</v>
      </c>
      <c r="AD21" s="105">
        <f t="shared" si="8"/>
        <v>5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>
        <f t="shared" si="13"/>
        <v>5</v>
      </c>
      <c r="AK21" s="92" t="str">
        <f t="shared" si="14"/>
        <v/>
      </c>
      <c r="AL21" s="92">
        <f t="shared" si="15"/>
        <v>5</v>
      </c>
      <c r="AM21" s="92" t="str">
        <f t="shared" si="16"/>
        <v/>
      </c>
      <c r="AN21" s="92">
        <f t="shared" si="17"/>
        <v>5</v>
      </c>
      <c r="AO21" s="92">
        <f t="shared" si="18"/>
        <v>5</v>
      </c>
      <c r="AP21" s="92">
        <f t="shared" si="19"/>
        <v>5</v>
      </c>
      <c r="AQ21" s="92" t="str">
        <f t="shared" si="20"/>
        <v/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25" customHeight="1" x14ac:dyDescent="0.3">
      <c r="A22" s="80">
        <v>17</v>
      </c>
      <c r="B22" s="199"/>
      <c r="C22" s="343" t="s">
        <v>37</v>
      </c>
      <c r="D22" s="337" t="s">
        <v>913</v>
      </c>
      <c r="E22" s="84">
        <v>2435</v>
      </c>
      <c r="F22" s="85"/>
      <c r="G22" s="85">
        <v>5</v>
      </c>
      <c r="H22" s="85">
        <v>4</v>
      </c>
      <c r="I22" s="85">
        <v>4</v>
      </c>
      <c r="J22" s="85"/>
      <c r="K22" s="85">
        <v>5</v>
      </c>
      <c r="L22" s="85"/>
      <c r="M22" s="85">
        <v>5</v>
      </c>
      <c r="N22" s="85">
        <v>5</v>
      </c>
      <c r="O22" s="85">
        <v>4</v>
      </c>
      <c r="P22" s="85"/>
      <c r="Q22" s="85"/>
      <c r="R22" s="85"/>
      <c r="S22" s="85"/>
      <c r="T22" s="85"/>
      <c r="U22" s="86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3</v>
      </c>
      <c r="AB22" s="104">
        <f t="shared" si="6"/>
        <v>4</v>
      </c>
      <c r="AC22" s="104">
        <f t="shared" si="7"/>
        <v>7</v>
      </c>
      <c r="AD22" s="105">
        <f t="shared" si="8"/>
        <v>4.5714285714285712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4</v>
      </c>
      <c r="AJ22" s="92">
        <f t="shared" si="13"/>
        <v>4</v>
      </c>
      <c r="AK22" s="92" t="str">
        <f t="shared" si="14"/>
        <v/>
      </c>
      <c r="AL22" s="92">
        <f t="shared" si="15"/>
        <v>5</v>
      </c>
      <c r="AM22" s="92" t="str">
        <f t="shared" si="16"/>
        <v/>
      </c>
      <c r="AN22" s="92">
        <f t="shared" si="17"/>
        <v>5</v>
      </c>
      <c r="AO22" s="92">
        <f t="shared" si="18"/>
        <v>5</v>
      </c>
      <c r="AP22" s="92">
        <f t="shared" si="19"/>
        <v>4</v>
      </c>
      <c r="AQ22" s="92" t="str">
        <f t="shared" si="20"/>
        <v/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25" customHeight="1" x14ac:dyDescent="0.3">
      <c r="A23" s="80">
        <v>18</v>
      </c>
      <c r="B23" s="199"/>
      <c r="C23" s="343" t="s">
        <v>37</v>
      </c>
      <c r="D23" s="337" t="s">
        <v>914</v>
      </c>
      <c r="E23" s="84">
        <v>2435</v>
      </c>
      <c r="F23" s="85"/>
      <c r="G23" s="85">
        <v>5</v>
      </c>
      <c r="H23" s="85">
        <v>5</v>
      </c>
      <c r="I23" s="85">
        <v>5</v>
      </c>
      <c r="J23" s="85"/>
      <c r="K23" s="85">
        <v>5</v>
      </c>
      <c r="L23" s="85"/>
      <c r="M23" s="85">
        <v>5</v>
      </c>
      <c r="N23" s="85">
        <v>5</v>
      </c>
      <c r="O23" s="85">
        <v>5</v>
      </c>
      <c r="P23" s="85"/>
      <c r="Q23" s="85"/>
      <c r="R23" s="85"/>
      <c r="S23" s="85"/>
      <c r="T23" s="85"/>
      <c r="U23" s="86"/>
      <c r="V23" s="103">
        <f t="shared" si="0"/>
        <v>5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0</v>
      </c>
      <c r="AB23" s="104">
        <f t="shared" si="6"/>
        <v>7</v>
      </c>
      <c r="AC23" s="104">
        <f t="shared" si="7"/>
        <v>7</v>
      </c>
      <c r="AD23" s="105">
        <f t="shared" si="8"/>
        <v>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5</v>
      </c>
      <c r="AJ23" s="92">
        <f t="shared" si="13"/>
        <v>5</v>
      </c>
      <c r="AK23" s="92" t="str">
        <f t="shared" si="14"/>
        <v/>
      </c>
      <c r="AL23" s="92">
        <f t="shared" si="15"/>
        <v>5</v>
      </c>
      <c r="AM23" s="92" t="str">
        <f t="shared" si="16"/>
        <v/>
      </c>
      <c r="AN23" s="92">
        <f t="shared" si="17"/>
        <v>5</v>
      </c>
      <c r="AO23" s="92">
        <f t="shared" si="18"/>
        <v>5</v>
      </c>
      <c r="AP23" s="92">
        <f t="shared" si="19"/>
        <v>5</v>
      </c>
      <c r="AQ23" s="92" t="str">
        <f t="shared" si="20"/>
        <v/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25" customHeight="1" x14ac:dyDescent="0.3">
      <c r="A24" s="80">
        <v>19</v>
      </c>
      <c r="B24" s="199"/>
      <c r="C24" s="343" t="s">
        <v>37</v>
      </c>
      <c r="D24" s="337" t="s">
        <v>915</v>
      </c>
      <c r="E24" s="84">
        <v>2435</v>
      </c>
      <c r="F24" s="85"/>
      <c r="G24" s="85">
        <v>5</v>
      </c>
      <c r="H24" s="85">
        <v>5</v>
      </c>
      <c r="I24" s="85">
        <v>4</v>
      </c>
      <c r="J24" s="85"/>
      <c r="K24" s="85">
        <v>5</v>
      </c>
      <c r="L24" s="85"/>
      <c r="M24" s="85">
        <v>5</v>
      </c>
      <c r="N24" s="85">
        <v>5</v>
      </c>
      <c r="O24" s="85">
        <v>5</v>
      </c>
      <c r="P24" s="85"/>
      <c r="Q24" s="85"/>
      <c r="R24" s="85"/>
      <c r="S24" s="85"/>
      <c r="T24" s="85"/>
      <c r="U24" s="86"/>
      <c r="V24" s="103">
        <f t="shared" si="0"/>
        <v>4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0</v>
      </c>
      <c r="AA24" s="104">
        <f t="shared" si="5"/>
        <v>1</v>
      </c>
      <c r="AB24" s="104">
        <f t="shared" si="6"/>
        <v>6</v>
      </c>
      <c r="AC24" s="104">
        <f t="shared" si="7"/>
        <v>7</v>
      </c>
      <c r="AD24" s="105">
        <f t="shared" si="8"/>
        <v>4.8571428571428568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5</v>
      </c>
      <c r="AJ24" s="92">
        <f t="shared" si="13"/>
        <v>4</v>
      </c>
      <c r="AK24" s="92" t="str">
        <f t="shared" si="14"/>
        <v/>
      </c>
      <c r="AL24" s="92">
        <f t="shared" si="15"/>
        <v>5</v>
      </c>
      <c r="AM24" s="92" t="str">
        <f t="shared" si="16"/>
        <v/>
      </c>
      <c r="AN24" s="92">
        <f t="shared" si="17"/>
        <v>5</v>
      </c>
      <c r="AO24" s="92">
        <f t="shared" si="18"/>
        <v>5</v>
      </c>
      <c r="AP24" s="92">
        <f t="shared" si="19"/>
        <v>5</v>
      </c>
      <c r="AQ24" s="92" t="str">
        <f t="shared" si="20"/>
        <v/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25" customHeight="1" x14ac:dyDescent="0.3">
      <c r="A25" s="80">
        <v>20</v>
      </c>
      <c r="B25" s="199"/>
      <c r="C25" s="343" t="s">
        <v>37</v>
      </c>
      <c r="D25" s="337" t="s">
        <v>916</v>
      </c>
      <c r="E25" s="84">
        <v>2435</v>
      </c>
      <c r="F25" s="85"/>
      <c r="G25" s="85">
        <v>5</v>
      </c>
      <c r="H25" s="85">
        <v>5</v>
      </c>
      <c r="I25" s="85">
        <v>5</v>
      </c>
      <c r="J25" s="85"/>
      <c r="K25" s="85">
        <v>5</v>
      </c>
      <c r="L25" s="85"/>
      <c r="M25" s="85">
        <v>5</v>
      </c>
      <c r="N25" s="85">
        <v>5</v>
      </c>
      <c r="O25" s="85">
        <v>5</v>
      </c>
      <c r="P25" s="85"/>
      <c r="Q25" s="85"/>
      <c r="R25" s="85"/>
      <c r="S25" s="85"/>
      <c r="T25" s="85"/>
      <c r="U25" s="86"/>
      <c r="V25" s="103">
        <f t="shared" si="0"/>
        <v>5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0</v>
      </c>
      <c r="AB25" s="104">
        <f t="shared" si="6"/>
        <v>7</v>
      </c>
      <c r="AC25" s="104">
        <f t="shared" si="7"/>
        <v>7</v>
      </c>
      <c r="AD25" s="105">
        <f t="shared" si="8"/>
        <v>5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5</v>
      </c>
      <c r="AJ25" s="92">
        <f t="shared" si="13"/>
        <v>5</v>
      </c>
      <c r="AK25" s="92" t="str">
        <f t="shared" si="14"/>
        <v/>
      </c>
      <c r="AL25" s="92">
        <f t="shared" si="15"/>
        <v>5</v>
      </c>
      <c r="AM25" s="92" t="str">
        <f t="shared" si="16"/>
        <v/>
      </c>
      <c r="AN25" s="92">
        <f t="shared" si="17"/>
        <v>5</v>
      </c>
      <c r="AO25" s="92">
        <f t="shared" si="18"/>
        <v>5</v>
      </c>
      <c r="AP25" s="92">
        <f t="shared" si="19"/>
        <v>5</v>
      </c>
      <c r="AQ25" s="92" t="str">
        <f t="shared" si="20"/>
        <v/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25" customHeight="1" x14ac:dyDescent="0.3">
      <c r="A26" s="80">
        <v>21</v>
      </c>
      <c r="B26" s="199"/>
      <c r="C26" s="343" t="s">
        <v>37</v>
      </c>
      <c r="D26" s="337" t="s">
        <v>917</v>
      </c>
      <c r="E26" s="84">
        <v>2435</v>
      </c>
      <c r="F26" s="85"/>
      <c r="G26" s="85">
        <v>5</v>
      </c>
      <c r="H26" s="85">
        <v>5</v>
      </c>
      <c r="I26" s="85">
        <v>4</v>
      </c>
      <c r="J26" s="85"/>
      <c r="K26" s="85">
        <v>4</v>
      </c>
      <c r="L26" s="85"/>
      <c r="M26" s="85">
        <v>5</v>
      </c>
      <c r="N26" s="85">
        <v>5</v>
      </c>
      <c r="O26" s="85">
        <v>4</v>
      </c>
      <c r="P26" s="85"/>
      <c r="Q26" s="85"/>
      <c r="R26" s="85"/>
      <c r="S26" s="85"/>
      <c r="T26" s="85"/>
      <c r="U26" s="86"/>
      <c r="V26" s="103">
        <f t="shared" si="0"/>
        <v>4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3</v>
      </c>
      <c r="AB26" s="104">
        <f t="shared" si="6"/>
        <v>4</v>
      </c>
      <c r="AC26" s="104">
        <f t="shared" si="7"/>
        <v>7</v>
      </c>
      <c r="AD26" s="105">
        <f t="shared" si="8"/>
        <v>4.5714285714285712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4</v>
      </c>
      <c r="AK26" s="92" t="str">
        <f t="shared" si="14"/>
        <v/>
      </c>
      <c r="AL26" s="92">
        <f t="shared" si="15"/>
        <v>4</v>
      </c>
      <c r="AM26" s="92" t="str">
        <f t="shared" si="16"/>
        <v/>
      </c>
      <c r="AN26" s="92">
        <f t="shared" si="17"/>
        <v>5</v>
      </c>
      <c r="AO26" s="92">
        <f t="shared" si="18"/>
        <v>5</v>
      </c>
      <c r="AP26" s="92">
        <f t="shared" si="19"/>
        <v>4</v>
      </c>
      <c r="AQ26" s="92" t="str">
        <f t="shared" si="20"/>
        <v/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25" customHeight="1" x14ac:dyDescent="0.3">
      <c r="A27" s="80">
        <v>22</v>
      </c>
      <c r="B27" s="199"/>
      <c r="C27" s="343" t="s">
        <v>37</v>
      </c>
      <c r="D27" s="337" t="s">
        <v>918</v>
      </c>
      <c r="E27" s="84">
        <v>2435</v>
      </c>
      <c r="F27" s="85"/>
      <c r="G27" s="85">
        <v>4</v>
      </c>
      <c r="H27" s="85">
        <v>3</v>
      </c>
      <c r="I27" s="85">
        <v>4</v>
      </c>
      <c r="J27" s="85"/>
      <c r="K27" s="85">
        <v>4</v>
      </c>
      <c r="L27" s="85"/>
      <c r="M27" s="85">
        <v>5</v>
      </c>
      <c r="N27" s="85">
        <v>5</v>
      </c>
      <c r="O27" s="85">
        <v>3</v>
      </c>
      <c r="P27" s="85"/>
      <c r="Q27" s="85"/>
      <c r="R27" s="85"/>
      <c r="S27" s="85"/>
      <c r="T27" s="85"/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2</v>
      </c>
      <c r="AA27" s="104">
        <f t="shared" si="5"/>
        <v>3</v>
      </c>
      <c r="AB27" s="104">
        <f t="shared" si="6"/>
        <v>2</v>
      </c>
      <c r="AC27" s="104">
        <f t="shared" si="7"/>
        <v>7</v>
      </c>
      <c r="AD27" s="105">
        <f t="shared" si="8"/>
        <v>4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4</v>
      </c>
      <c r="AI27" s="92">
        <f t="shared" si="12"/>
        <v>3</v>
      </c>
      <c r="AJ27" s="92">
        <f t="shared" si="13"/>
        <v>4</v>
      </c>
      <c r="AK27" s="92" t="str">
        <f t="shared" si="14"/>
        <v/>
      </c>
      <c r="AL27" s="92">
        <f t="shared" si="15"/>
        <v>4</v>
      </c>
      <c r="AM27" s="92" t="str">
        <f t="shared" si="16"/>
        <v/>
      </c>
      <c r="AN27" s="92">
        <f t="shared" si="17"/>
        <v>5</v>
      </c>
      <c r="AO27" s="92">
        <f t="shared" si="18"/>
        <v>5</v>
      </c>
      <c r="AP27" s="92">
        <f t="shared" si="19"/>
        <v>3</v>
      </c>
      <c r="AQ27" s="92" t="str">
        <f t="shared" si="20"/>
        <v/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25" customHeight="1" x14ac:dyDescent="0.3">
      <c r="A28" s="80">
        <v>23</v>
      </c>
      <c r="B28" s="199"/>
      <c r="C28" s="343" t="s">
        <v>37</v>
      </c>
      <c r="D28" s="337" t="s">
        <v>919</v>
      </c>
      <c r="E28" s="84">
        <v>2435</v>
      </c>
      <c r="F28" s="85"/>
      <c r="G28" s="85">
        <v>5</v>
      </c>
      <c r="H28" s="85">
        <v>4</v>
      </c>
      <c r="I28" s="85">
        <v>4</v>
      </c>
      <c r="J28" s="85"/>
      <c r="K28" s="85">
        <v>5</v>
      </c>
      <c r="L28" s="85"/>
      <c r="M28" s="85">
        <v>5</v>
      </c>
      <c r="N28" s="85">
        <v>5</v>
      </c>
      <c r="O28" s="85">
        <v>3</v>
      </c>
      <c r="P28" s="85"/>
      <c r="Q28" s="85"/>
      <c r="R28" s="85"/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1</v>
      </c>
      <c r="AA28" s="104">
        <f t="shared" si="5"/>
        <v>2</v>
      </c>
      <c r="AB28" s="104">
        <f t="shared" si="6"/>
        <v>4</v>
      </c>
      <c r="AC28" s="104">
        <f t="shared" si="7"/>
        <v>7</v>
      </c>
      <c r="AD28" s="105">
        <f t="shared" si="8"/>
        <v>4.4285714285714288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5</v>
      </c>
      <c r="AI28" s="92">
        <f t="shared" si="12"/>
        <v>4</v>
      </c>
      <c r="AJ28" s="92">
        <f t="shared" si="13"/>
        <v>4</v>
      </c>
      <c r="AK28" s="92" t="str">
        <f t="shared" si="14"/>
        <v/>
      </c>
      <c r="AL28" s="92">
        <f t="shared" si="15"/>
        <v>5</v>
      </c>
      <c r="AM28" s="92" t="str">
        <f t="shared" si="16"/>
        <v/>
      </c>
      <c r="AN28" s="92">
        <f t="shared" si="17"/>
        <v>5</v>
      </c>
      <c r="AO28" s="92">
        <f t="shared" si="18"/>
        <v>5</v>
      </c>
      <c r="AP28" s="92">
        <f t="shared" si="19"/>
        <v>3</v>
      </c>
      <c r="AQ28" s="92" t="str">
        <f t="shared" si="20"/>
        <v/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25" customHeight="1" x14ac:dyDescent="0.3">
      <c r="A29" s="80">
        <v>24</v>
      </c>
      <c r="B29" s="199"/>
      <c r="C29" s="368" t="s">
        <v>37</v>
      </c>
      <c r="D29" s="369" t="s">
        <v>920</v>
      </c>
      <c r="E29" s="84">
        <v>2435</v>
      </c>
      <c r="F29" s="85"/>
      <c r="G29" s="85">
        <v>5</v>
      </c>
      <c r="H29" s="85">
        <v>5</v>
      </c>
      <c r="I29" s="85">
        <v>5</v>
      </c>
      <c r="J29" s="85"/>
      <c r="K29" s="85">
        <v>5</v>
      </c>
      <c r="L29" s="85"/>
      <c r="M29" s="85">
        <v>5</v>
      </c>
      <c r="N29" s="85">
        <v>5</v>
      </c>
      <c r="O29" s="85">
        <v>5</v>
      </c>
      <c r="P29" s="85"/>
      <c r="Q29" s="85"/>
      <c r="R29" s="85"/>
      <c r="S29" s="85"/>
      <c r="T29" s="85"/>
      <c r="U29" s="86"/>
      <c r="V29" s="103">
        <f t="shared" si="0"/>
        <v>5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7</v>
      </c>
      <c r="AC29" s="104">
        <f t="shared" si="7"/>
        <v>7</v>
      </c>
      <c r="AD29" s="105">
        <f t="shared" si="8"/>
        <v>5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5</v>
      </c>
      <c r="AJ29" s="92">
        <f t="shared" si="13"/>
        <v>5</v>
      </c>
      <c r="AK29" s="92" t="str">
        <f t="shared" si="14"/>
        <v/>
      </c>
      <c r="AL29" s="92">
        <f t="shared" si="15"/>
        <v>5</v>
      </c>
      <c r="AM29" s="92" t="str">
        <f t="shared" si="16"/>
        <v/>
      </c>
      <c r="AN29" s="92">
        <f t="shared" si="17"/>
        <v>5</v>
      </c>
      <c r="AO29" s="92">
        <f t="shared" si="18"/>
        <v>5</v>
      </c>
      <c r="AP29" s="92">
        <f t="shared" si="19"/>
        <v>5</v>
      </c>
      <c r="AQ29" s="92" t="str">
        <f t="shared" si="20"/>
        <v/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25" customHeight="1" x14ac:dyDescent="0.3">
      <c r="A30" s="80">
        <v>25</v>
      </c>
      <c r="B30" s="199"/>
      <c r="C30" s="343" t="s">
        <v>37</v>
      </c>
      <c r="D30" s="337" t="s">
        <v>921</v>
      </c>
      <c r="E30" s="84">
        <v>2435</v>
      </c>
      <c r="F30" s="85"/>
      <c r="G30" s="85">
        <v>5</v>
      </c>
      <c r="H30" s="85">
        <v>5</v>
      </c>
      <c r="I30" s="85">
        <v>5</v>
      </c>
      <c r="J30" s="85"/>
      <c r="K30" s="85">
        <v>5</v>
      </c>
      <c r="L30" s="85"/>
      <c r="M30" s="85">
        <v>5</v>
      </c>
      <c r="N30" s="85">
        <v>5</v>
      </c>
      <c r="O30" s="85">
        <v>5</v>
      </c>
      <c r="P30" s="85"/>
      <c r="Q30" s="85"/>
      <c r="R30" s="85"/>
      <c r="S30" s="85"/>
      <c r="T30" s="85"/>
      <c r="U30" s="86"/>
      <c r="V30" s="103">
        <f t="shared" si="0"/>
        <v>5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7</v>
      </c>
      <c r="AC30" s="104">
        <f t="shared" si="7"/>
        <v>7</v>
      </c>
      <c r="AD30" s="105">
        <f t="shared" si="8"/>
        <v>5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5</v>
      </c>
      <c r="AI30" s="92">
        <f t="shared" si="12"/>
        <v>5</v>
      </c>
      <c r="AJ30" s="92">
        <f t="shared" si="13"/>
        <v>5</v>
      </c>
      <c r="AK30" s="92" t="str">
        <f t="shared" si="14"/>
        <v/>
      </c>
      <c r="AL30" s="92">
        <f t="shared" si="15"/>
        <v>5</v>
      </c>
      <c r="AM30" s="92" t="str">
        <f t="shared" si="16"/>
        <v/>
      </c>
      <c r="AN30" s="92">
        <f t="shared" si="17"/>
        <v>5</v>
      </c>
      <c r="AO30" s="92">
        <f t="shared" si="18"/>
        <v>5</v>
      </c>
      <c r="AP30" s="92">
        <f t="shared" si="19"/>
        <v>5</v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3">
      <c r="A31" s="80"/>
      <c r="B31" s="199"/>
      <c r="C31" s="343"/>
      <c r="D31" s="337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85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/>
      <c r="B32" s="36"/>
      <c r="C32" s="36"/>
      <c r="D32" s="35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COUNTIF(E6:E36,"2435")</f>
        <v>25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4.76</v>
      </c>
      <c r="H38" s="128">
        <v>4.68</v>
      </c>
      <c r="I38" s="128">
        <v>4.4800000000000004</v>
      </c>
      <c r="J38" s="128" t="str">
        <v xml:space="preserve"> </v>
      </c>
      <c r="K38" s="128">
        <v>4.72</v>
      </c>
      <c r="L38" s="128" t="str">
        <v xml:space="preserve"> </v>
      </c>
      <c r="M38" s="128">
        <v>5</v>
      </c>
      <c r="N38" s="128">
        <v>4.76</v>
      </c>
      <c r="O38" s="129">
        <v>4.4000000000000004</v>
      </c>
      <c r="P38" s="130" t="str">
        <v xml:space="preserve"> 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>
        <f>сводн.!T37</f>
        <v>4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5</v>
      </c>
      <c r="AA38" s="104">
        <f>SUM(AA6:AA37)</f>
        <v>45</v>
      </c>
      <c r="AB38" s="104">
        <f>SUM(AB6:AB37)</f>
        <v>125</v>
      </c>
      <c r="AC38" s="104">
        <f t="shared" si="7"/>
        <v>175</v>
      </c>
      <c r="AD38" s="105">
        <f t="shared" si="8"/>
        <v>4.6857142857142859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4.76</v>
      </c>
      <c r="AI38" s="132">
        <f t="shared" si="28"/>
        <v>4.68</v>
      </c>
      <c r="AJ38" s="132">
        <f t="shared" si="28"/>
        <v>4.4800000000000004</v>
      </c>
      <c r="AK38" s="132" t="str">
        <f t="shared" si="28"/>
        <v xml:space="preserve"> </v>
      </c>
      <c r="AL38" s="132">
        <f t="shared" si="28"/>
        <v>4.72</v>
      </c>
      <c r="AM38" s="132" t="str">
        <f t="shared" si="28"/>
        <v xml:space="preserve"> </v>
      </c>
      <c r="AN38" s="132">
        <f t="shared" si="28"/>
        <v>5</v>
      </c>
      <c r="AO38" s="132">
        <f t="shared" si="28"/>
        <v>4.76</v>
      </c>
      <c r="AP38" s="132">
        <f t="shared" si="28"/>
        <v>4.4000000000000004</v>
      </c>
      <c r="AQ38" s="132" t="str">
        <f t="shared" si="28"/>
        <v xml:space="preserve"> 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19</v>
      </c>
      <c r="H39" s="137">
        <v>18</v>
      </c>
      <c r="I39" s="137">
        <v>12</v>
      </c>
      <c r="J39" s="137" t="str">
        <v>0</v>
      </c>
      <c r="K39" s="137">
        <v>18</v>
      </c>
      <c r="L39" s="137" t="str">
        <v>0</v>
      </c>
      <c r="M39" s="137">
        <v>25</v>
      </c>
      <c r="N39" s="137">
        <v>20</v>
      </c>
      <c r="O39" s="138">
        <v>13</v>
      </c>
      <c r="P39" s="138" t="str">
        <v>0</v>
      </c>
      <c r="Q39" s="138" t="str">
        <v>0</v>
      </c>
      <c r="R39" s="138" t="str">
        <v>0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8</v>
      </c>
      <c r="W39" s="140"/>
      <c r="X39" s="10">
        <f>SUM(X38:AB38)</f>
        <v>175</v>
      </c>
      <c r="Y39" s="10"/>
      <c r="Z39" s="10"/>
      <c r="AA39" s="10"/>
      <c r="AB39" s="10"/>
      <c r="AC39" s="141"/>
      <c r="AD39" s="105">
        <f t="shared" si="8"/>
        <v>2</v>
      </c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19</v>
      </c>
      <c r="AI39" s="144">
        <f t="shared" si="29"/>
        <v>18</v>
      </c>
      <c r="AJ39" s="144">
        <f t="shared" si="29"/>
        <v>12</v>
      </c>
      <c r="AK39" s="144" t="str">
        <f t="shared" si="29"/>
        <v>0</v>
      </c>
      <c r="AL39" s="144">
        <f t="shared" si="29"/>
        <v>18</v>
      </c>
      <c r="AM39" s="144" t="str">
        <f t="shared" si="29"/>
        <v>0</v>
      </c>
      <c r="AN39" s="144">
        <f t="shared" si="29"/>
        <v>25</v>
      </c>
      <c r="AO39" s="144">
        <f t="shared" si="29"/>
        <v>20</v>
      </c>
      <c r="AP39" s="144">
        <f t="shared" si="29"/>
        <v>13</v>
      </c>
      <c r="AQ39" s="144" t="str">
        <f t="shared" si="29"/>
        <v>0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6</v>
      </c>
      <c r="H40" s="153">
        <v>6</v>
      </c>
      <c r="I40" s="153">
        <v>13</v>
      </c>
      <c r="J40" s="153" t="str">
        <v>0</v>
      </c>
      <c r="K40" s="153">
        <v>7</v>
      </c>
      <c r="L40" s="153" t="str">
        <v>0</v>
      </c>
      <c r="M40" s="153" t="str">
        <v>0</v>
      </c>
      <c r="N40" s="153">
        <v>4</v>
      </c>
      <c r="O40" s="154">
        <v>9</v>
      </c>
      <c r="P40" s="154" t="str">
        <v>0</v>
      </c>
      <c r="Q40" s="154" t="str">
        <v>0</v>
      </c>
      <c r="R40" s="154" t="str">
        <v>0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13</v>
      </c>
      <c r="W40" s="156"/>
      <c r="X40" s="156"/>
      <c r="Y40" s="156" t="str">
        <f>IF(COUNTIF(Y6:Y37,4)=0," ",COUNTIF(Y6:Y37,4))</f>
        <v xml:space="preserve"> </v>
      </c>
      <c r="Z40" s="156" t="str">
        <f>IF(COUNTIF(Z6:Z37,4)=0," ",COUNTIF(Z6:Z37,4))</f>
        <v xml:space="preserve"> </v>
      </c>
      <c r="AA40" s="156">
        <f>IF(COUNTIF(AA6:AA37,4)=0," ",COUNTIF(AA6:AA37,4))</f>
        <v>4</v>
      </c>
      <c r="AB40" s="156">
        <f>IF(COUNTIF(AB6:AB37,4)=0," ",COUNTIF(AB6:AB37,4))</f>
        <v>5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6</v>
      </c>
      <c r="AI40" s="156">
        <f t="shared" si="30"/>
        <v>6</v>
      </c>
      <c r="AJ40" s="156">
        <f t="shared" si="30"/>
        <v>13</v>
      </c>
      <c r="AK40" s="156" t="str">
        <f t="shared" si="30"/>
        <v>0</v>
      </c>
      <c r="AL40" s="156">
        <f t="shared" si="30"/>
        <v>7</v>
      </c>
      <c r="AM40" s="156" t="str">
        <f t="shared" si="30"/>
        <v>0</v>
      </c>
      <c r="AN40" s="156" t="str">
        <f t="shared" si="30"/>
        <v>0</v>
      </c>
      <c r="AO40" s="156">
        <f t="shared" si="30"/>
        <v>4</v>
      </c>
      <c r="AP40" s="156">
        <f t="shared" si="30"/>
        <v>9</v>
      </c>
      <c r="AQ40" s="156" t="str">
        <f t="shared" si="30"/>
        <v>0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>
        <v>1</v>
      </c>
      <c r="I41" s="167" t="str">
        <v>0</v>
      </c>
      <c r="J41" s="167" t="str">
        <v>0</v>
      </c>
      <c r="K41" s="167" t="str">
        <v>0</v>
      </c>
      <c r="L41" s="167" t="str">
        <v>0</v>
      </c>
      <c r="M41" s="167" t="str">
        <v>0</v>
      </c>
      <c r="N41" s="167">
        <v>1</v>
      </c>
      <c r="O41" s="168">
        <v>3</v>
      </c>
      <c r="P41" s="168" t="str">
        <v>0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4</v>
      </c>
      <c r="W41" s="170"/>
      <c r="X41" s="170"/>
      <c r="Y41" s="170" t="str">
        <f>IF(COUNTIF(Y6:Y37,3)=0," ",COUNTIF(Y6:Y37,3))</f>
        <v xml:space="preserve"> </v>
      </c>
      <c r="Z41" s="170" t="str">
        <f>IF(COUNTIF(Z6:Z37,3)=0," ",COUNTIF(Z6:Z37,3))</f>
        <v xml:space="preserve"> </v>
      </c>
      <c r="AA41" s="170">
        <f>IF(COUNTIF(AA6:AA37,3)=0," ",COUNTIF(AA6:AA37,3))</f>
        <v>5</v>
      </c>
      <c r="AB41" s="170">
        <f>IF(COUNTIF(AB6:AB37,3)=0," ",COUNTIF(AB6:AB37,3))</f>
        <v>5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 t="str">
        <f t="shared" si="31"/>
        <v>0</v>
      </c>
      <c r="AI41" s="170">
        <f t="shared" si="31"/>
        <v>1</v>
      </c>
      <c r="AJ41" s="170" t="str">
        <f t="shared" si="31"/>
        <v>0</v>
      </c>
      <c r="AK41" s="170" t="str">
        <f t="shared" si="31"/>
        <v>0</v>
      </c>
      <c r="AL41" s="170" t="str">
        <f t="shared" si="31"/>
        <v>0</v>
      </c>
      <c r="AM41" s="170" t="str">
        <f t="shared" si="31"/>
        <v>0</v>
      </c>
      <c r="AN41" s="170" t="str">
        <f t="shared" si="31"/>
        <v>0</v>
      </c>
      <c r="AO41" s="170">
        <f t="shared" si="31"/>
        <v>1</v>
      </c>
      <c r="AP41" s="170">
        <f t="shared" si="31"/>
        <v>3</v>
      </c>
      <c r="AQ41" s="170" t="str">
        <f t="shared" si="31"/>
        <v>0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1</v>
      </c>
      <c r="AA42" s="87">
        <f>IF(COUNTIF(AA6:AA37,2)=0," ",COUNTIF(AA6:AA37,2))</f>
        <v>6</v>
      </c>
      <c r="AB42" s="87">
        <f>IF(COUNTIF(AB6:AB37,2)=0," ",COUNTIF(AB6:AB37,2))</f>
        <v>1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L2"/>
    <mergeCell ref="M2:O2"/>
    <mergeCell ref="A3:C4"/>
    <mergeCell ref="AD3:AD5"/>
    <mergeCell ref="AG3:AW3"/>
  </mergeCells>
  <conditionalFormatting sqref="C5 Y5 AI5 AG5 T5 P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4827" priority="5" operator="equal">
      <formula>4</formula>
    </cfRule>
    <cfRule type="cellIs" dxfId="4826" priority="6" operator="equal">
      <formula>3</formula>
    </cfRule>
  </conditionalFormatting>
  <conditionalFormatting sqref="Z5:AC5 W40:AF43 AE6:AE39 W39 R32:V45 F34:Q45 AG43:CB43 W44:AW45 AG6:AW42 S6:V31 F6:P31">
    <cfRule type="cellIs" dxfId="4825" priority="7" operator="equal">
      <formula>5</formula>
    </cfRule>
    <cfRule type="cellIs" dxfId="4824" priority="8" operator="equal">
      <formula>4</formula>
    </cfRule>
    <cfRule type="cellIs" dxfId="4823" priority="9" operator="equal">
      <formula>3</formula>
    </cfRule>
  </conditionalFormatting>
  <conditionalFormatting sqref="AF6:AF37">
    <cfRule type="expression" dxfId="4822" priority="10">
      <formula>VALUE(RIGHT(AF6))&gt;AE6</formula>
    </cfRule>
    <cfRule type="expression" dxfId="4821" priority="11">
      <formula>EXACT(RIGHT(AF6,3),"зач")</formula>
    </cfRule>
  </conditionalFormatting>
  <conditionalFormatting sqref="AE3:AJ4 T4:AC4 S3:AC3 P3:P4">
    <cfRule type="expression" dxfId="4820" priority="12">
      <formula>$D$1&lt;P3</formula>
    </cfRule>
    <cfRule type="expression" dxfId="4819" priority="13">
      <formula>$D$1&gt;P3</formula>
    </cfRule>
  </conditionalFormatting>
  <conditionalFormatting sqref="S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5">
    <cfRule type="cellIs" dxfId="4818" priority="17" operator="equal">
      <formula>5</formula>
    </cfRule>
    <cfRule type="cellIs" dxfId="4817" priority="18" operator="equal">
      <formula>4</formula>
    </cfRule>
    <cfRule type="cellIs" priority="19" operator="equal">
      <formula>3</formula>
    </cfRule>
  </conditionalFormatting>
  <conditionalFormatting sqref="T3:T4">
    <cfRule type="expression" priority="20">
      <formula>$D$1&lt;T3</formula>
    </cfRule>
    <cfRule type="expression" priority="21">
      <formula>$D$1&gt;T3</formula>
    </cfRule>
  </conditionalFormatting>
  <conditionalFormatting sqref="S4">
    <cfRule type="expression" priority="22">
      <formula>$D$1&lt;S4</formula>
    </cfRule>
    <cfRule type="expression" priority="23">
      <formula>$D$1&gt;S4</formula>
    </cfRule>
  </conditionalFormatting>
  <conditionalFormatting sqref="S4">
    <cfRule type="expression" priority="24">
      <formula>$D$1&lt;S4</formula>
    </cfRule>
    <cfRule type="expression" dxfId="4816" priority="25">
      <formula>$D$1&gt;S4</formula>
    </cfRule>
  </conditionalFormatting>
  <conditionalFormatting sqref="S4">
    <cfRule type="expression" dxfId="4815" priority="26">
      <formula>$D$1&lt;S4</formula>
    </cfRule>
    <cfRule type="expression" dxfId="4814" priority="27">
      <formula>$D$1&gt;S4</formula>
    </cfRule>
  </conditionalFormatting>
  <conditionalFormatting sqref="S4">
    <cfRule type="expression" dxfId="4813" priority="28">
      <formula>$D$1&lt;S4</formula>
    </cfRule>
    <cfRule type="expression" dxfId="4812" priority="29">
      <formula>$D$1&gt;S4</formula>
    </cfRule>
  </conditionalFormatting>
  <conditionalFormatting sqref="S4">
    <cfRule type="expression" dxfId="4811" priority="30">
      <formula>$D$1&lt;S4</formula>
    </cfRule>
    <cfRule type="expression" priority="31">
      <formula>$D$1&gt;S4</formula>
    </cfRule>
  </conditionalFormatting>
  <conditionalFormatting sqref="S4">
    <cfRule type="expression" priority="32">
      <formula>$D$1&lt;S4</formula>
    </cfRule>
    <cfRule type="expression" priority="33">
      <formula>$D$1&gt;S4</formula>
    </cfRule>
  </conditionalFormatting>
  <conditionalFormatting sqref="P4">
    <cfRule type="expression" dxfId="4810" priority="34">
      <formula>$D$1&lt;P4</formula>
    </cfRule>
    <cfRule type="expression" dxfId="4809" priority="35">
      <formula>$D$1&gt;P4</formula>
    </cfRule>
  </conditionalFormatting>
  <conditionalFormatting sqref="P4">
    <cfRule type="expression" priority="36">
      <formula>$D$1&lt;P4</formula>
    </cfRule>
    <cfRule type="expression" priority="37">
      <formula>$D$1&gt;P4</formula>
    </cfRule>
  </conditionalFormatting>
  <conditionalFormatting sqref="Q6:R31">
    <cfRule type="cellIs" priority="38" operator="equal">
      <formula>5</formula>
    </cfRule>
    <cfRule type="cellIs" dxfId="4808" priority="39" operator="equal">
      <formula>4</formula>
    </cfRule>
    <cfRule type="cellIs" dxfId="4807" priority="40" operator="equal">
      <formula>3</formula>
    </cfRule>
  </conditionalFormatting>
  <conditionalFormatting sqref="R3">
    <cfRule type="expression" priority="41">
      <formula>$D$1&lt;R3</formula>
    </cfRule>
    <cfRule type="expression" priority="42">
      <formula>$D$1&gt;R3</formula>
    </cfRule>
  </conditionalFormatting>
  <conditionalFormatting sqref="R4">
    <cfRule type="expression" priority="43">
      <formula>$D$4&lt;R4</formula>
    </cfRule>
    <cfRule type="expression" dxfId="4806" priority="44">
      <formula>$D$4&gt;R4</formula>
    </cfRule>
  </conditionalFormatting>
  <conditionalFormatting sqref="R4">
    <cfRule type="expression" dxfId="4805" priority="45">
      <formula>$D$1&lt;R4</formula>
    </cfRule>
    <cfRule type="expression" dxfId="4804" priority="46">
      <formula>$D$1&gt;R4</formula>
    </cfRule>
  </conditionalFormatting>
  <conditionalFormatting sqref="R4">
    <cfRule type="expression" dxfId="4803" priority="47">
      <formula>$D$4&lt;R4</formula>
    </cfRule>
    <cfRule type="expression" dxfId="4802" priority="48">
      <formula>$D$4&gt;R4</formula>
    </cfRule>
  </conditionalFormatting>
  <conditionalFormatting sqref="R5">
    <cfRule type="cellIs" dxfId="4801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P4">
    <cfRule type="expression" priority="52">
      <formula>$D$1&lt;P4</formula>
    </cfRule>
    <cfRule type="expression" dxfId="4800" priority="53">
      <formula>$D$1&gt;P4</formula>
    </cfRule>
  </conditionalFormatting>
  <conditionalFormatting sqref="P3">
    <cfRule type="expression" dxfId="4799" priority="54">
      <formula>$D$1&lt;P3</formula>
    </cfRule>
    <cfRule type="expression" dxfId="4798" priority="55">
      <formula>$D$1&gt;P3</formula>
    </cfRule>
  </conditionalFormatting>
  <conditionalFormatting sqref="P4">
    <cfRule type="expression" dxfId="4797" priority="56">
      <formula>$D$1&lt;P4</formula>
    </cfRule>
    <cfRule type="expression" priority="57">
      <formula>$D$1&gt;P4</formula>
    </cfRule>
  </conditionalFormatting>
  <conditionalFormatting sqref="P4">
    <cfRule type="expression" priority="58">
      <formula>$D$1&lt;P4</formula>
    </cfRule>
    <cfRule type="expression" priority="59">
      <formula>$D$1&gt;P4</formula>
    </cfRule>
  </conditionalFormatting>
  <conditionalFormatting sqref="P3">
    <cfRule type="expression" dxfId="4796" priority="60">
      <formula>$D$1&lt;P3</formula>
    </cfRule>
    <cfRule type="expression" dxfId="4795" priority="61">
      <formula>$D$1&gt;P3</formula>
    </cfRule>
  </conditionalFormatting>
  <conditionalFormatting sqref="P4">
    <cfRule type="expression" priority="62">
      <formula>$D$1&lt;P4</formula>
    </cfRule>
    <cfRule type="expression" priority="63">
      <formula>$D$1&gt;P4</formula>
    </cfRule>
  </conditionalFormatting>
  <conditionalFormatting sqref="P4">
    <cfRule type="expression" priority="64">
      <formula>$D$1&lt;P4</formula>
    </cfRule>
    <cfRule type="expression" priority="65">
      <formula>$D$1&gt;P4</formula>
    </cfRule>
  </conditionalFormatting>
  <conditionalFormatting sqref="P4">
    <cfRule type="expression" priority="66">
      <formula>$D$1&lt;P4</formula>
    </cfRule>
    <cfRule type="expression" priority="67">
      <formula>$D$1&gt;P4</formula>
    </cfRule>
  </conditionalFormatting>
  <conditionalFormatting sqref="I3">
    <cfRule type="expression" dxfId="4794" priority="68">
      <formula>$D$1&lt;I3</formula>
    </cfRule>
    <cfRule type="expression" dxfId="4793" priority="69">
      <formula>$D$1&gt;I3</formula>
    </cfRule>
  </conditionalFormatting>
  <conditionalFormatting sqref="K3">
    <cfRule type="expression" dxfId="4792" priority="70">
      <formula>$D$1&lt;K3</formula>
    </cfRule>
    <cfRule type="expression" dxfId="4791" priority="71">
      <formula>$D$1&gt;K3</formula>
    </cfRule>
  </conditionalFormatting>
  <conditionalFormatting sqref="P4">
    <cfRule type="expression" dxfId="4790" priority="72">
      <formula>$D$1&lt;P4</formula>
    </cfRule>
    <cfRule type="expression" dxfId="4789" priority="73">
      <formula>$D$1&gt;P4</formula>
    </cfRule>
  </conditionalFormatting>
  <conditionalFormatting sqref="P5">
    <cfRule type="cellIs" dxfId="4788" priority="74" operator="equal">
      <formula>5</formula>
    </cfRule>
    <cfRule type="cellIs" dxfId="4787" priority="75" operator="equal">
      <formula>4</formula>
    </cfRule>
    <cfRule type="cellIs" dxfId="4786" priority="76" operator="equal">
      <formula>3</formula>
    </cfRule>
  </conditionalFormatting>
  <conditionalFormatting sqref="P4">
    <cfRule type="expression" dxfId="4785" priority="77">
      <formula>$D$1&lt;P4</formula>
    </cfRule>
    <cfRule type="expression" dxfId="4784" priority="78">
      <formula>$D$1&gt;P4</formula>
    </cfRule>
  </conditionalFormatting>
  <conditionalFormatting sqref="P5">
    <cfRule type="cellIs" dxfId="4783" priority="79" operator="equal">
      <formula>5</formula>
    </cfRule>
    <cfRule type="cellIs" dxfId="4782" priority="80" operator="equal">
      <formula>4</formula>
    </cfRule>
    <cfRule type="cellIs" dxfId="4781" priority="81" operator="equal">
      <formula>3</formula>
    </cfRule>
  </conditionalFormatting>
  <conditionalFormatting sqref="P4">
    <cfRule type="expression" priority="82">
      <formula>$D$1&lt;P4</formula>
    </cfRule>
    <cfRule type="expression" priority="83">
      <formula>$D$1&gt;P4</formula>
    </cfRule>
  </conditionalFormatting>
  <conditionalFormatting sqref="P4">
    <cfRule type="expression" priority="84">
      <formula>$D$1&lt;P4</formula>
    </cfRule>
    <cfRule type="expression" dxfId="4780" priority="85">
      <formula>$D$1&gt;P4</formula>
    </cfRule>
  </conditionalFormatting>
  <conditionalFormatting sqref="P4">
    <cfRule type="expression" dxfId="4779" priority="86">
      <formula>$D$1&lt;P4</formula>
    </cfRule>
    <cfRule type="expression" dxfId="4778" priority="87">
      <formula>$D$1&gt;P4</formula>
    </cfRule>
  </conditionalFormatting>
  <conditionalFormatting sqref="J3">
    <cfRule type="expression" dxfId="4777" priority="88">
      <formula>$D$1&lt;J3</formula>
    </cfRule>
    <cfRule type="expression" dxfId="4776" priority="89">
      <formula>$D$1&gt;J3</formula>
    </cfRule>
  </conditionalFormatting>
  <conditionalFormatting sqref="K3">
    <cfRule type="expression" dxfId="4775" priority="90">
      <formula>$D$1&lt;K3</formula>
    </cfRule>
    <cfRule type="expression" dxfId="4774" priority="91">
      <formula>$D$1&gt;K3</formula>
    </cfRule>
  </conditionalFormatting>
  <conditionalFormatting sqref="H3">
    <cfRule type="expression" dxfId="4773" priority="92">
      <formula>$D$1&lt;H3</formula>
    </cfRule>
    <cfRule type="expression" dxfId="4772" priority="93">
      <formula>$D$1&gt;H3</formula>
    </cfRule>
  </conditionalFormatting>
  <conditionalFormatting sqref="H3">
    <cfRule type="expression" dxfId="4771" priority="94">
      <formula>$D$1&lt;H3</formula>
    </cfRule>
    <cfRule type="expression" dxfId="4770" priority="95">
      <formula>$D$1&gt;H3</formula>
    </cfRule>
  </conditionalFormatting>
  <conditionalFormatting sqref="H3">
    <cfRule type="expression" dxfId="4769" priority="96">
      <formula>$D$1&lt;H3</formula>
    </cfRule>
    <cfRule type="expression" priority="97">
      <formula>$D$1&gt;H3</formula>
    </cfRule>
  </conditionalFormatting>
  <conditionalFormatting sqref="I3">
    <cfRule type="expression" priority="98">
      <formula>$D$1&lt;I3</formula>
    </cfRule>
    <cfRule type="expression" priority="99">
      <formula>$D$1&gt;I3</formula>
    </cfRule>
  </conditionalFormatting>
  <conditionalFormatting sqref="J3">
    <cfRule type="expression" dxfId="4768" priority="100">
      <formula>$D$1&lt;J3</formula>
    </cfRule>
    <cfRule type="expression" dxfId="4767" priority="101">
      <formula>$D$1&gt;J3</formula>
    </cfRule>
  </conditionalFormatting>
  <conditionalFormatting sqref="J3">
    <cfRule type="expression" dxfId="4766" priority="102">
      <formula>$D$1&lt;J3</formula>
    </cfRule>
    <cfRule type="expression" dxfId="4765" priority="103">
      <formula>$D$1&gt;J3</formula>
    </cfRule>
  </conditionalFormatting>
  <conditionalFormatting sqref="J4">
    <cfRule type="expression" priority="104">
      <formula>$D$1&lt;J4</formula>
    </cfRule>
    <cfRule type="expression" priority="105">
      <formula>$D$1&gt;J4</formula>
    </cfRule>
  </conditionalFormatting>
  <conditionalFormatting sqref="J4">
    <cfRule type="expression" priority="106">
      <formula>$D$1&lt;J4</formula>
    </cfRule>
    <cfRule type="expression" dxfId="4764" priority="107">
      <formula>$D$1&gt;J4</formula>
    </cfRule>
  </conditionalFormatting>
  <conditionalFormatting sqref="J4">
    <cfRule type="expression" dxfId="4763" priority="108">
      <formula>$D$1&lt;J4</formula>
    </cfRule>
    <cfRule type="expression" dxfId="4762" priority="109">
      <formula>$D$1&gt;J4</formula>
    </cfRule>
  </conditionalFormatting>
  <conditionalFormatting sqref="J4">
    <cfRule type="expression" dxfId="4761" priority="110">
      <formula>$D$1&lt;J4</formula>
    </cfRule>
    <cfRule type="expression" dxfId="4760" priority="111">
      <formula>$D$1&gt;J4</formula>
    </cfRule>
  </conditionalFormatting>
  <conditionalFormatting sqref="J4">
    <cfRule type="expression" dxfId="4759" priority="112">
      <formula>$D$1&lt;J4</formula>
    </cfRule>
    <cfRule type="expression" dxfId="4758" priority="113">
      <formula>$D$1&gt;J4</formula>
    </cfRule>
  </conditionalFormatting>
  <conditionalFormatting sqref="J4">
    <cfRule type="expression" dxfId="4757" priority="114">
      <formula>$D$1&lt;J4</formula>
    </cfRule>
    <cfRule type="expression" dxfId="4756" priority="115">
      <formula>$D$1&gt;J4</formula>
    </cfRule>
  </conditionalFormatting>
  <conditionalFormatting sqref="J4">
    <cfRule type="expression" dxfId="4755" priority="116">
      <formula>$D$1&lt;J4</formula>
    </cfRule>
    <cfRule type="expression" dxfId="4754" priority="117">
      <formula>$D$1&gt;J4</formula>
    </cfRule>
  </conditionalFormatting>
  <conditionalFormatting sqref="P3">
    <cfRule type="expression" dxfId="4753" priority="118">
      <formula>$D$1&lt;P3</formula>
    </cfRule>
    <cfRule type="expression" dxfId="4752" priority="119">
      <formula>$D$1&gt;P3</formula>
    </cfRule>
  </conditionalFormatting>
  <conditionalFormatting sqref="J5">
    <cfRule type="cellIs" dxfId="4751" priority="120" operator="equal">
      <formula>5</formula>
    </cfRule>
    <cfRule type="cellIs" dxfId="4750" priority="121" operator="equal">
      <formula>4</formula>
    </cfRule>
    <cfRule type="cellIs" dxfId="4749" priority="122" operator="equal">
      <formula>3</formula>
    </cfRule>
  </conditionalFormatting>
  <conditionalFormatting sqref="P3">
    <cfRule type="expression" dxfId="4748" priority="123">
      <formula>$D$1&lt;P3</formula>
    </cfRule>
    <cfRule type="expression" dxfId="4747" priority="124">
      <formula>$D$1&gt;P3</formula>
    </cfRule>
  </conditionalFormatting>
  <conditionalFormatting sqref="L4">
    <cfRule type="expression" dxfId="4746" priority="125">
      <formula>$D$1&lt;L4</formula>
    </cfRule>
    <cfRule type="expression" dxfId="4745" priority="126">
      <formula>$D$1&gt;L4</formula>
    </cfRule>
  </conditionalFormatting>
  <conditionalFormatting sqref="L4">
    <cfRule type="expression" dxfId="4744" priority="127">
      <formula>$D$1&lt;L4</formula>
    </cfRule>
    <cfRule type="expression" dxfId="4743" priority="128">
      <formula>$D$1&gt;L4</formula>
    </cfRule>
  </conditionalFormatting>
  <conditionalFormatting sqref="L5">
    <cfRule type="expression" dxfId="4742" priority="129">
      <formula>$D$1&lt;L5</formula>
    </cfRule>
    <cfRule type="expression" priority="130">
      <formula>$D$1&gt;L5</formula>
    </cfRule>
  </conditionalFormatting>
  <conditionalFormatting sqref="L5">
    <cfRule type="expression" priority="131">
      <formula>$D$1&lt;L5</formula>
    </cfRule>
    <cfRule type="expression" priority="132">
      <formula>$D$1&gt;L5</formula>
    </cfRule>
  </conditionalFormatting>
  <conditionalFormatting sqref="L5">
    <cfRule type="expression" priority="133">
      <formula>$D$1&lt;L5</formula>
    </cfRule>
    <cfRule type="expression" priority="134">
      <formula>$D$1&gt;L5</formula>
    </cfRule>
  </conditionalFormatting>
  <conditionalFormatting sqref="L4">
    <cfRule type="expression" priority="135">
      <formula>$D$1&lt;L4</formula>
    </cfRule>
    <cfRule type="expression" dxfId="4741" priority="136">
      <formula>$D$1&gt;L4</formula>
    </cfRule>
  </conditionalFormatting>
  <conditionalFormatting sqref="M3">
    <cfRule type="expression" dxfId="4740" priority="137">
      <formula>$D$1&lt;M3</formula>
    </cfRule>
    <cfRule type="expression" priority="138">
      <formula>$D$1&gt;M3</formula>
    </cfRule>
  </conditionalFormatting>
  <conditionalFormatting sqref="M5">
    <cfRule type="expression" priority="139">
      <formula>$D$1&lt;M5</formula>
    </cfRule>
    <cfRule type="expression" priority="140">
      <formula>$D$1&gt;M5</formula>
    </cfRule>
  </conditionalFormatting>
  <conditionalFormatting sqref="M5">
    <cfRule type="expression" dxfId="4739" priority="141">
      <formula>$D$1&lt;M5</formula>
    </cfRule>
    <cfRule type="expression" dxfId="4738" priority="142">
      <formula>$D$1&gt;M5</formula>
    </cfRule>
  </conditionalFormatting>
  <conditionalFormatting sqref="M5">
    <cfRule type="expression" dxfId="4737" priority="143">
      <formula>$D$1&lt;M5</formula>
    </cfRule>
    <cfRule type="expression" dxfId="4736" priority="144">
      <formula>$D$1&gt;M5</formula>
    </cfRule>
  </conditionalFormatting>
  <conditionalFormatting sqref="P5">
    <cfRule type="cellIs" priority="145" operator="equal">
      <formula>5</formula>
    </cfRule>
    <cfRule type="cellIs" priority="146" operator="equal">
      <formula>4</formula>
    </cfRule>
    <cfRule type="cellIs" priority="147" operator="equal">
      <formula>3</formula>
    </cfRule>
  </conditionalFormatting>
  <conditionalFormatting sqref="P5">
    <cfRule type="cellIs" dxfId="4735" priority="148" operator="equal">
      <formula>5</formula>
    </cfRule>
    <cfRule type="cellIs" dxfId="4734" priority="149" operator="equal">
      <formula>4</formula>
    </cfRule>
    <cfRule type="cellIs" priority="150" operator="equal">
      <formula>3</formula>
    </cfRule>
  </conditionalFormatting>
  <conditionalFormatting sqref="P4">
    <cfRule type="expression" priority="151">
      <formula>$D$1&lt;P4</formula>
    </cfRule>
    <cfRule type="expression" priority="152">
      <formula>$D$1&gt;P4</formula>
    </cfRule>
  </conditionalFormatting>
  <conditionalFormatting sqref="P5">
    <cfRule type="cellIs" dxfId="4733" priority="153" operator="equal">
      <formula>5</formula>
    </cfRule>
    <cfRule type="cellIs" dxfId="4732" priority="154" operator="equal">
      <formula>4</formula>
    </cfRule>
    <cfRule type="cellIs" dxfId="4731" priority="155" operator="equal">
      <formula>3</formula>
    </cfRule>
  </conditionalFormatting>
  <conditionalFormatting sqref="P4">
    <cfRule type="expression" dxfId="4730" priority="156">
      <formula>$D$1&lt;P4</formula>
    </cfRule>
    <cfRule type="expression" dxfId="4729" priority="157">
      <formula>$D$1&gt;P4</formula>
    </cfRule>
  </conditionalFormatting>
  <conditionalFormatting sqref="P4">
    <cfRule type="expression" dxfId="4728" priority="158">
      <formula>$D$1&lt;P4</formula>
    </cfRule>
    <cfRule type="expression" priority="159">
      <formula>$D$1&gt;P4</formula>
    </cfRule>
  </conditionalFormatting>
  <conditionalFormatting sqref="P5">
    <cfRule type="cellIs" priority="160" operator="equal">
      <formula>5</formula>
    </cfRule>
    <cfRule type="cellIs" priority="161" operator="equal">
      <formula>4</formula>
    </cfRule>
    <cfRule type="cellIs" dxfId="4727" priority="162" operator="equal">
      <formula>3</formula>
    </cfRule>
  </conditionalFormatting>
  <conditionalFormatting sqref="P4">
    <cfRule type="expression" dxfId="4726" priority="163">
      <formula>$D$1&lt;P4</formula>
    </cfRule>
    <cfRule type="expression" dxfId="4725" priority="164">
      <formula>$D$1&gt;P4</formula>
    </cfRule>
  </conditionalFormatting>
  <conditionalFormatting sqref="P5">
    <cfRule type="cellIs" dxfId="4724" priority="165" operator="equal">
      <formula>5</formula>
    </cfRule>
    <cfRule type="cellIs" dxfId="4723" priority="166" operator="equal">
      <formula>4</formula>
    </cfRule>
    <cfRule type="cellIs" dxfId="4722" priority="167" operator="equal">
      <formula>3</formula>
    </cfRule>
  </conditionalFormatting>
  <conditionalFormatting sqref="P4">
    <cfRule type="expression" dxfId="4721" priority="168">
      <formula>$D$1&lt;P4</formula>
    </cfRule>
    <cfRule type="expression" dxfId="4720" priority="169">
      <formula>$D$1&gt;P4</formula>
    </cfRule>
  </conditionalFormatting>
  <conditionalFormatting sqref="P5">
    <cfRule type="cellIs" priority="170" operator="equal">
      <formula>5</formula>
    </cfRule>
    <cfRule type="cellIs" priority="171" operator="equal">
      <formula>4</formula>
    </cfRule>
    <cfRule type="cellIs" priority="172" operator="equal">
      <formula>3</formula>
    </cfRule>
  </conditionalFormatting>
  <conditionalFormatting sqref="P5">
    <cfRule type="cellIs" dxfId="4719" priority="173" operator="equal">
      <formula>5</formula>
    </cfRule>
    <cfRule type="cellIs" dxfId="4718" priority="174" operator="equal">
      <formula>4</formula>
    </cfRule>
    <cfRule type="cellIs" dxfId="4717" priority="175" operator="equal">
      <formula>3</formula>
    </cfRule>
  </conditionalFormatting>
  <conditionalFormatting sqref="P4">
    <cfRule type="expression" dxfId="4716" priority="176">
      <formula>$D$1&lt;P4</formula>
    </cfRule>
    <cfRule type="expression" priority="177">
      <formula>$D$1&gt;P4</formula>
    </cfRule>
  </conditionalFormatting>
  <conditionalFormatting sqref="P4">
    <cfRule type="expression" priority="178">
      <formula>$D$1&lt;P4</formula>
    </cfRule>
    <cfRule type="expression" priority="179">
      <formula>$D$1&gt;P4</formula>
    </cfRule>
  </conditionalFormatting>
  <conditionalFormatting sqref="P4">
    <cfRule type="expression" dxfId="4715" priority="180">
      <formula>$D$1&lt;P4</formula>
    </cfRule>
    <cfRule type="expression" dxfId="4714" priority="181">
      <formula>$D$1&gt;P4</formula>
    </cfRule>
  </conditionalFormatting>
  <conditionalFormatting sqref="P4">
    <cfRule type="expression" dxfId="4713" priority="182">
      <formula>$D$1&lt;P4</formula>
    </cfRule>
    <cfRule type="expression" dxfId="4712" priority="183">
      <formula>$D$1&gt;P4</formula>
    </cfRule>
  </conditionalFormatting>
  <conditionalFormatting sqref="P4">
    <cfRule type="expression" priority="184">
      <formula>$D$1&lt;P4</formula>
    </cfRule>
    <cfRule type="expression" priority="185">
      <formula>$D$1&gt;P4</formula>
    </cfRule>
  </conditionalFormatting>
  <conditionalFormatting sqref="P4">
    <cfRule type="expression" priority="186">
      <formula>$D$1&lt;P4</formula>
    </cfRule>
    <cfRule type="expression" dxfId="4711" priority="187">
      <formula>$D$1&gt;P4</formula>
    </cfRule>
  </conditionalFormatting>
  <conditionalFormatting sqref="P4">
    <cfRule type="expression" dxfId="4710" priority="188">
      <formula>$D$1&lt;P4</formula>
    </cfRule>
    <cfRule type="expression" dxfId="4709" priority="189">
      <formula>$D$1&gt;P4</formula>
    </cfRule>
  </conditionalFormatting>
  <conditionalFormatting sqref="P4">
    <cfRule type="expression" dxfId="4708" priority="190">
      <formula>$D$1&lt;P4</formula>
    </cfRule>
    <cfRule type="expression" priority="191">
      <formula>$D$1&gt;P4</formula>
    </cfRule>
  </conditionalFormatting>
  <conditionalFormatting sqref="P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P5">
    <cfRule type="cellIs" priority="195" operator="equal">
      <formula>5</formula>
    </cfRule>
    <cfRule type="cellIs" priority="196" operator="equal">
      <formula>4</formula>
    </cfRule>
    <cfRule type="cellIs" dxfId="4707" priority="197" operator="equal">
      <formula>3</formula>
    </cfRule>
  </conditionalFormatting>
  <conditionalFormatting sqref="P4">
    <cfRule type="expression" dxfId="4706" priority="198">
      <formula>$D$1&lt;P4</formula>
    </cfRule>
    <cfRule type="expression" dxfId="4705" priority="199">
      <formula>$D$1&gt;P4</formula>
    </cfRule>
  </conditionalFormatting>
  <conditionalFormatting sqref="P5">
    <cfRule type="cellIs" dxfId="4704" priority="200" operator="equal">
      <formula>5</formula>
    </cfRule>
    <cfRule type="cellIs" priority="201" operator="equal">
      <formula>4</formula>
    </cfRule>
    <cfRule type="cellIs" priority="202" operator="equal">
      <formula>3</formula>
    </cfRule>
  </conditionalFormatting>
  <conditionalFormatting sqref="P4">
    <cfRule type="expression" priority="203">
      <formula>$D$1&lt;P4</formula>
    </cfRule>
    <cfRule type="expression" dxfId="4703" priority="204">
      <formula>$D$1&gt;P4</formula>
    </cfRule>
  </conditionalFormatting>
  <conditionalFormatting sqref="P4">
    <cfRule type="expression" dxfId="4702" priority="205">
      <formula>$D$1&lt;P4</formula>
    </cfRule>
    <cfRule type="expression" dxfId="4701" priority="206">
      <formula>$D$1&gt;P4</formula>
    </cfRule>
  </conditionalFormatting>
  <conditionalFormatting sqref="P4">
    <cfRule type="expression" dxfId="4700" priority="207">
      <formula>$D$1&lt;P4</formula>
    </cfRule>
    <cfRule type="expression" dxfId="4699" priority="208">
      <formula>$D$1&gt;P4</formula>
    </cfRule>
  </conditionalFormatting>
  <conditionalFormatting sqref="P4">
    <cfRule type="expression" dxfId="4698" priority="209">
      <formula>$D$1&lt;P4</formula>
    </cfRule>
    <cfRule type="expression" dxfId="4697" priority="210">
      <formula>$D$1&gt;P4</formula>
    </cfRule>
  </conditionalFormatting>
  <conditionalFormatting sqref="P4">
    <cfRule type="expression" dxfId="4696" priority="211">
      <formula>$D$1&lt;P4</formula>
    </cfRule>
    <cfRule type="expression" priority="212">
      <formula>$D$1&gt;P4</formula>
    </cfRule>
  </conditionalFormatting>
  <conditionalFormatting sqref="P4">
    <cfRule type="expression" priority="213">
      <formula>$D$1&lt;P4</formula>
    </cfRule>
    <cfRule type="expression" priority="214">
      <formula>$D$1&gt;P4</formula>
    </cfRule>
  </conditionalFormatting>
  <conditionalFormatting sqref="P4">
    <cfRule type="expression" dxfId="4695" priority="215">
      <formula>$D$1&lt;P4</formula>
    </cfRule>
    <cfRule type="expression" dxfId="4694" priority="216">
      <formula>$D$1&gt;P4</formula>
    </cfRule>
  </conditionalFormatting>
  <conditionalFormatting sqref="P4">
    <cfRule type="expression" dxfId="4693" priority="217">
      <formula>$D$1&lt;P4</formula>
    </cfRule>
    <cfRule type="expression" dxfId="4692" priority="218">
      <formula>$D$1&gt;P4</formula>
    </cfRule>
  </conditionalFormatting>
  <conditionalFormatting sqref="P4">
    <cfRule type="expression" priority="219">
      <formula>$D$1&lt;P4</formula>
    </cfRule>
    <cfRule type="expression" priority="220">
      <formula>$D$1&gt;P4</formula>
    </cfRule>
  </conditionalFormatting>
  <conditionalFormatting sqref="F4">
    <cfRule type="expression" priority="221">
      <formula>$D$1&lt;F4</formula>
    </cfRule>
    <cfRule type="expression" dxfId="4691" priority="222">
      <formula>$D$1&gt;F4</formula>
    </cfRule>
  </conditionalFormatting>
  <conditionalFormatting sqref="F4">
    <cfRule type="expression" dxfId="4690" priority="223">
      <formula>$D$1&lt;F4</formula>
    </cfRule>
    <cfRule type="expression" dxfId="4689" priority="224">
      <formula>$D$1&gt;F4</formula>
    </cfRule>
  </conditionalFormatting>
  <conditionalFormatting sqref="F3">
    <cfRule type="expression" dxfId="4688" priority="225">
      <formula>$D$1&lt;F3</formula>
    </cfRule>
    <cfRule type="expression" dxfId="4687" priority="226">
      <formula>$D$1&gt;F3</formula>
    </cfRule>
  </conditionalFormatting>
  <conditionalFormatting sqref="F4">
    <cfRule type="expression" dxfId="4686" priority="227">
      <formula>$D$1&lt;F4</formula>
    </cfRule>
    <cfRule type="expression" dxfId="4685" priority="228">
      <formula>$D$1&gt;F4</formula>
    </cfRule>
  </conditionalFormatting>
  <conditionalFormatting sqref="M5">
    <cfRule type="expression" dxfId="4684" priority="229">
      <formula>$D$1&lt;M5</formula>
    </cfRule>
    <cfRule type="expression" dxfId="4683" priority="230">
      <formula>$D$1&gt;M5</formula>
    </cfRule>
  </conditionalFormatting>
  <conditionalFormatting sqref="L3">
    <cfRule type="expression" priority="231">
      <formula>$D$1&lt;L3</formula>
    </cfRule>
    <cfRule type="expression" priority="232">
      <formula>$D$1&gt;L3</formula>
    </cfRule>
  </conditionalFormatting>
  <conditionalFormatting sqref="H3:I3">
    <cfRule type="expression" priority="233">
      <formula>$D$1&lt;H3</formula>
    </cfRule>
    <cfRule type="expression" priority="234">
      <formula>$D$1&gt;H3</formula>
    </cfRule>
  </conditionalFormatting>
  <conditionalFormatting sqref="H3:L3 N3:O3">
    <cfRule type="expression" dxfId="4682" priority="235">
      <formula>$D$1&lt;H3</formula>
    </cfRule>
    <cfRule type="expression" dxfId="4681" priority="236">
      <formula>$D$1&gt;H3</formula>
    </cfRule>
  </conditionalFormatting>
  <conditionalFormatting sqref="H3:L3">
    <cfRule type="expression" dxfId="4680" priority="237">
      <formula>$D$1&lt;H3</formula>
    </cfRule>
    <cfRule type="expression" dxfId="4679" priority="238">
      <formula>$D$1&gt;H3</formula>
    </cfRule>
  </conditionalFormatting>
  <conditionalFormatting sqref="J3">
    <cfRule type="expression" dxfId="4678" priority="239">
      <formula>$D$1&lt;J3</formula>
    </cfRule>
    <cfRule type="expression" dxfId="4677" priority="240">
      <formula>$D$1&gt;J3</formula>
    </cfRule>
  </conditionalFormatting>
  <conditionalFormatting sqref="I4">
    <cfRule type="expression" dxfId="4676" priority="241">
      <formula>$D$1&lt;I4</formula>
    </cfRule>
    <cfRule type="expression" dxfId="4675" priority="242">
      <formula>$D$1&gt;I4</formula>
    </cfRule>
  </conditionalFormatting>
  <conditionalFormatting sqref="I4">
    <cfRule type="expression" dxfId="4674" priority="243">
      <formula>$D$1&lt;I4</formula>
    </cfRule>
    <cfRule type="expression" priority="244">
      <formula>$D$1&gt;I4</formula>
    </cfRule>
  </conditionalFormatting>
  <conditionalFormatting sqref="M5">
    <cfRule type="expression" priority="245">
      <formula>$D$1&lt;M5</formula>
    </cfRule>
    <cfRule type="expression" priority="246">
      <formula>$D$1&gt;M5</formula>
    </cfRule>
  </conditionalFormatting>
  <conditionalFormatting sqref="M4">
    <cfRule type="expression" dxfId="4673" priority="247">
      <formula>$D$1&lt;M4</formula>
    </cfRule>
    <cfRule type="expression" dxfId="4672" priority="248">
      <formula>$D$1&gt;M4</formula>
    </cfRule>
  </conditionalFormatting>
  <conditionalFormatting sqref="M4">
    <cfRule type="expression" dxfId="4671" priority="249">
      <formula>$D$1&lt;M4</formula>
    </cfRule>
    <cfRule type="expression" dxfId="4670" priority="250">
      <formula>$D$1&gt;M4</formula>
    </cfRule>
  </conditionalFormatting>
  <conditionalFormatting sqref="M4">
    <cfRule type="expression" dxfId="4669" priority="251">
      <formula>$D$1&lt;M4</formula>
    </cfRule>
    <cfRule type="expression" dxfId="4668" priority="252">
      <formula>$D$1&gt;M4</formula>
    </cfRule>
  </conditionalFormatting>
  <conditionalFormatting sqref="M5">
    <cfRule type="expression" dxfId="4667" priority="253">
      <formula>$D$1&lt;M5</formula>
    </cfRule>
    <cfRule type="expression" dxfId="4666" priority="254">
      <formula>$D$1&gt;M5</formula>
    </cfRule>
  </conditionalFormatting>
  <conditionalFormatting sqref="M5">
    <cfRule type="expression" dxfId="4665" priority="255">
      <formula>$D$1&lt;M5</formula>
    </cfRule>
    <cfRule type="expression" priority="256">
      <formula>$D$1&gt;M5</formula>
    </cfRule>
  </conditionalFormatting>
  <conditionalFormatting sqref="M5">
    <cfRule type="expression" priority="257">
      <formula>$D$1&lt;M5</formula>
    </cfRule>
    <cfRule type="expression" priority="258">
      <formula>$D$1&gt;M5</formula>
    </cfRule>
  </conditionalFormatting>
  <conditionalFormatting sqref="M4">
    <cfRule type="expression" dxfId="4664" priority="259">
      <formula>$D$1&lt;M4</formula>
    </cfRule>
    <cfRule type="expression" dxfId="4663" priority="260">
      <formula>$D$1&gt;M4</formula>
    </cfRule>
  </conditionalFormatting>
  <conditionalFormatting sqref="M4">
    <cfRule type="expression" priority="261">
      <formula>$D$1&lt;M4</formula>
    </cfRule>
    <cfRule type="expression" priority="262">
      <formula>$D$1&gt;M4</formula>
    </cfRule>
  </conditionalFormatting>
  <conditionalFormatting sqref="M4">
    <cfRule type="expression" priority="263">
      <formula>$D$1&lt;M4</formula>
    </cfRule>
    <cfRule type="expression" priority="264">
      <formula>$D$1&gt;M4</formula>
    </cfRule>
  </conditionalFormatting>
  <conditionalFormatting sqref="J5">
    <cfRule type="cellIs" priority="265" operator="equal">
      <formula>5</formula>
    </cfRule>
    <cfRule type="cellIs" priority="266" operator="equal">
      <formula>4</formula>
    </cfRule>
    <cfRule type="cellIs" dxfId="4662" priority="267" operator="equal">
      <formula>3</formula>
    </cfRule>
  </conditionalFormatting>
  <conditionalFormatting sqref="L4">
    <cfRule type="expression" dxfId="4661" priority="268">
      <formula>$D$1&lt;L4</formula>
    </cfRule>
    <cfRule type="expression" dxfId="4660" priority="269">
      <formula>$D$1&gt;L4</formula>
    </cfRule>
  </conditionalFormatting>
  <conditionalFormatting sqref="L4">
    <cfRule type="expression" dxfId="4659" priority="270">
      <formula>$D$1&lt;L4</formula>
    </cfRule>
    <cfRule type="expression" dxfId="4658" priority="271">
      <formula>$D$1&gt;L4</formula>
    </cfRule>
  </conditionalFormatting>
  <conditionalFormatting sqref="L4">
    <cfRule type="expression" dxfId="4657" priority="272">
      <formula>$D$1&lt;L4</formula>
    </cfRule>
    <cfRule type="expression" priority="273">
      <formula>$D$1&gt;L4</formula>
    </cfRule>
  </conditionalFormatting>
  <conditionalFormatting sqref="L4">
    <cfRule type="expression" priority="274">
      <formula>$D$1&lt;L4</formula>
    </cfRule>
    <cfRule type="expression" priority="275">
      <formula>$D$1&gt;L4</formula>
    </cfRule>
  </conditionalFormatting>
  <conditionalFormatting sqref="L4">
    <cfRule type="expression" dxfId="4656" priority="276">
      <formula>$D$1&lt;L4</formula>
    </cfRule>
    <cfRule type="expression" dxfId="4655" priority="277">
      <formula>$D$1&gt;L4</formula>
    </cfRule>
  </conditionalFormatting>
  <conditionalFormatting sqref="M3">
    <cfRule type="expression" priority="278">
      <formula>$D$1&lt;M3</formula>
    </cfRule>
    <cfRule type="expression" priority="279">
      <formula>$D$1&gt;M3</formula>
    </cfRule>
  </conditionalFormatting>
  <conditionalFormatting sqref="M4">
    <cfRule type="expression" priority="280">
      <formula>$D$1&lt;M4</formula>
    </cfRule>
    <cfRule type="expression" dxfId="4654" priority="281">
      <formula>$D$1&gt;M4</formula>
    </cfRule>
  </conditionalFormatting>
  <conditionalFormatting sqref="M4">
    <cfRule type="expression" dxfId="4653" priority="282">
      <formula>$D$1&lt;M4</formula>
    </cfRule>
    <cfRule type="expression" priority="283">
      <formula>$D$1&gt;M4</formula>
    </cfRule>
  </conditionalFormatting>
  <conditionalFormatting sqref="M5">
    <cfRule type="expression" priority="284">
      <formula>$D$1&lt;M5</formula>
    </cfRule>
    <cfRule type="expression" priority="285">
      <formula>$D$1&gt;M5</formula>
    </cfRule>
  </conditionalFormatting>
  <conditionalFormatting sqref="M5">
    <cfRule type="expression" dxfId="4652" priority="286">
      <formula>$D$1&lt;M5</formula>
    </cfRule>
    <cfRule type="expression" dxfId="4651" priority="287">
      <formula>$D$1&gt;M5</formula>
    </cfRule>
  </conditionalFormatting>
  <conditionalFormatting sqref="M4">
    <cfRule type="expression" dxfId="4650" priority="288">
      <formula>$D$1&lt;M4</formula>
    </cfRule>
    <cfRule type="expression" dxfId="4649" priority="289">
      <formula>$D$1&gt;M4</formula>
    </cfRule>
  </conditionalFormatting>
  <conditionalFormatting sqref="M4">
    <cfRule type="expression" dxfId="4648" priority="290">
      <formula>$D$1&lt;M4</formula>
    </cfRule>
    <cfRule type="expression" dxfId="4647" priority="291">
      <formula>$D$1&gt;M4</formula>
    </cfRule>
  </conditionalFormatting>
  <conditionalFormatting sqref="M4">
    <cfRule type="expression" priority="292">
      <formula>$D$1&lt;M4</formula>
    </cfRule>
    <cfRule type="expression" priority="293">
      <formula>$D$1&gt;M4</formula>
    </cfRule>
  </conditionalFormatting>
  <conditionalFormatting sqref="M4">
    <cfRule type="expression" priority="294">
      <formula>$D$1&lt;M4</formula>
    </cfRule>
    <cfRule type="expression" dxfId="4646" priority="295">
      <formula>$D$1&gt;M4</formula>
    </cfRule>
  </conditionalFormatting>
  <conditionalFormatting sqref="M4">
    <cfRule type="expression" dxfId="4645" priority="296">
      <formula>$D$1&lt;M4</formula>
    </cfRule>
    <cfRule type="expression" dxfId="4644" priority="297">
      <formula>$D$1&gt;M4</formula>
    </cfRule>
  </conditionalFormatting>
  <conditionalFormatting sqref="M4">
    <cfRule type="expression" dxfId="4643" priority="298">
      <formula>$D$1&lt;M4</formula>
    </cfRule>
    <cfRule type="expression" dxfId="4642" priority="299">
      <formula>$D$1&gt;M4</formula>
    </cfRule>
  </conditionalFormatting>
  <conditionalFormatting sqref="M4">
    <cfRule type="expression" dxfId="4641" priority="300">
      <formula>$D$1&lt;M4</formula>
    </cfRule>
    <cfRule type="expression" dxfId="4640" priority="301">
      <formula>$D$1&gt;M4</formula>
    </cfRule>
  </conditionalFormatting>
  <conditionalFormatting sqref="K3">
    <cfRule type="expression" dxfId="4639" priority="302">
      <formula>$D$1&lt;K3</formula>
    </cfRule>
    <cfRule type="expression" dxfId="4638" priority="303">
      <formula>$D$1&gt;K3</formula>
    </cfRule>
  </conditionalFormatting>
  <conditionalFormatting sqref="I4">
    <cfRule type="expression" priority="304">
      <formula>$D$1&lt;I4</formula>
    </cfRule>
    <cfRule type="expression" priority="305">
      <formula>$D$1&gt;I4</formula>
    </cfRule>
  </conditionalFormatting>
  <conditionalFormatting sqref="J4">
    <cfRule type="expression" priority="306">
      <formula>$D$1&lt;J4</formula>
    </cfRule>
    <cfRule type="expression" dxfId="4637" priority="307">
      <formula>$D$1&gt;J4</formula>
    </cfRule>
  </conditionalFormatting>
  <conditionalFormatting sqref="J4">
    <cfRule type="expression" dxfId="4636" priority="308">
      <formula>$D$1&lt;J4</formula>
    </cfRule>
    <cfRule type="expression" priority="309">
      <formula>$D$1&gt;J4</formula>
    </cfRule>
  </conditionalFormatting>
  <conditionalFormatting sqref="J4">
    <cfRule type="expression" priority="310">
      <formula>$D$1&lt;J4</formula>
    </cfRule>
    <cfRule type="expression" priority="311">
      <formula>$D$1&gt;J4</formula>
    </cfRule>
  </conditionalFormatting>
  <conditionalFormatting sqref="J4">
    <cfRule type="expression" priority="312">
      <formula>$D$1&lt;J4</formula>
    </cfRule>
    <cfRule type="expression" priority="313">
      <formula>$D$1&gt;J4</formula>
    </cfRule>
  </conditionalFormatting>
  <conditionalFormatting sqref="J4">
    <cfRule type="expression" priority="314">
      <formula>$D$1&lt;J4</formula>
    </cfRule>
    <cfRule type="expression" dxfId="4635" priority="315">
      <formula>$D$1&gt;J4</formula>
    </cfRule>
  </conditionalFormatting>
  <conditionalFormatting sqref="J4">
    <cfRule type="expression" dxfId="4634" priority="316">
      <formula>$D$1&lt;J4</formula>
    </cfRule>
    <cfRule type="expression" dxfId="4633" priority="317">
      <formula>$D$1&gt;J4</formula>
    </cfRule>
  </conditionalFormatting>
  <conditionalFormatting sqref="J4">
    <cfRule type="expression" dxfId="4632" priority="318">
      <formula>$D$1&lt;J4</formula>
    </cfRule>
    <cfRule type="expression" dxfId="4631" priority="319">
      <formula>$D$1&gt;J4</formula>
    </cfRule>
  </conditionalFormatting>
  <conditionalFormatting sqref="J5">
    <cfRule type="cellIs" dxfId="4630" priority="320" operator="equal">
      <formula>5</formula>
    </cfRule>
    <cfRule type="cellIs" priority="321" operator="equal">
      <formula>4</formula>
    </cfRule>
    <cfRule type="cellIs" priority="322" operator="equal">
      <formula>3</formula>
    </cfRule>
  </conditionalFormatting>
  <conditionalFormatting sqref="J5">
    <cfRule type="cellIs" priority="323" operator="equal">
      <formula>5</formula>
    </cfRule>
    <cfRule type="cellIs" dxfId="4629" priority="324" operator="equal">
      <formula>4</formula>
    </cfRule>
    <cfRule type="cellIs" dxfId="4628" priority="325" operator="equal">
      <formula>3</formula>
    </cfRule>
  </conditionalFormatting>
  <conditionalFormatting sqref="J5">
    <cfRule type="cellIs" priority="326" operator="equal">
      <formula>5</formula>
    </cfRule>
    <cfRule type="cellIs" priority="327" operator="equal">
      <formula>4</formula>
    </cfRule>
    <cfRule type="cellIs" priority="328" operator="equal">
      <formula>3</formula>
    </cfRule>
  </conditionalFormatting>
  <conditionalFormatting sqref="J5">
    <cfRule type="cellIs" dxfId="4627" priority="329" operator="equal">
      <formula>5</formula>
    </cfRule>
    <cfRule type="cellIs" dxfId="4626" priority="330" operator="equal">
      <formula>4</formula>
    </cfRule>
    <cfRule type="cellIs" priority="331" operator="equal">
      <formula>3</formula>
    </cfRule>
  </conditionalFormatting>
  <conditionalFormatting sqref="J5">
    <cfRule type="cellIs" priority="332" operator="equal">
      <formula>5</formula>
    </cfRule>
    <cfRule type="cellIs" priority="333" operator="equal">
      <formula>4</formula>
    </cfRule>
    <cfRule type="cellIs" dxfId="4625" priority="334" operator="equal">
      <formula>3</formula>
    </cfRule>
  </conditionalFormatting>
  <conditionalFormatting sqref="J5">
    <cfRule type="cellIs" dxfId="4624" priority="335" operator="equal">
      <formula>5</formula>
    </cfRule>
    <cfRule type="cellIs" dxfId="4623" priority="336" operator="equal">
      <formula>4</formula>
    </cfRule>
    <cfRule type="cellIs" dxfId="4622" priority="337" operator="equal">
      <formula>3</formula>
    </cfRule>
  </conditionalFormatting>
  <conditionalFormatting sqref="J5">
    <cfRule type="cellIs" dxfId="4621" priority="338" operator="equal">
      <formula>5</formula>
    </cfRule>
    <cfRule type="cellIs" dxfId="4620" priority="339" operator="equal">
      <formula>4</formula>
    </cfRule>
    <cfRule type="cellIs" priority="340" operator="equal">
      <formula>3</formula>
    </cfRule>
  </conditionalFormatting>
  <conditionalFormatting sqref="J5">
    <cfRule type="cellIs" priority="341" operator="equal">
      <formula>5</formula>
    </cfRule>
    <cfRule type="cellIs" priority="342" operator="equal">
      <formula>4</formula>
    </cfRule>
    <cfRule type="cellIs" dxfId="4619" priority="343" operator="equal">
      <formula>3</formula>
    </cfRule>
  </conditionalFormatting>
  <conditionalFormatting sqref="J4">
    <cfRule type="expression" dxfId="4618" priority="344">
      <formula>$D$1&lt;J4</formula>
    </cfRule>
    <cfRule type="expression" dxfId="4617" priority="345">
      <formula>$D$1&gt;J4</formula>
    </cfRule>
  </conditionalFormatting>
  <conditionalFormatting sqref="J5">
    <cfRule type="cellIs" dxfId="4616" priority="346" operator="equal">
      <formula>5</formula>
    </cfRule>
    <cfRule type="cellIs" priority="347" operator="equal">
      <formula>4</formula>
    </cfRule>
    <cfRule type="cellIs" priority="348" operator="equal">
      <formula>3</formula>
    </cfRule>
  </conditionalFormatting>
  <conditionalFormatting sqref="J4">
    <cfRule type="expression" priority="349">
      <formula>$D$1&lt;J4</formula>
    </cfRule>
    <cfRule type="expression" dxfId="4615" priority="350">
      <formula>$D$1&gt;J4</formula>
    </cfRule>
  </conditionalFormatting>
  <conditionalFormatting sqref="J4">
    <cfRule type="expression" dxfId="4614" priority="351">
      <formula>$D$1&lt;J4</formula>
    </cfRule>
    <cfRule type="expression" priority="352">
      <formula>$D$1&gt;J4</formula>
    </cfRule>
  </conditionalFormatting>
  <conditionalFormatting sqref="J5">
    <cfRule type="cellIs" priority="353" operator="equal">
      <formula>5</formula>
    </cfRule>
    <cfRule type="cellIs" priority="354" operator="equal">
      <formula>4</formula>
    </cfRule>
    <cfRule type="cellIs" priority="355" operator="equal">
      <formula>3</formula>
    </cfRule>
  </conditionalFormatting>
  <conditionalFormatting sqref="J4">
    <cfRule type="expression" priority="356">
      <formula>$D$1&lt;J4</formula>
    </cfRule>
    <cfRule type="expression" priority="357">
      <formula>$D$1&gt;J4</formula>
    </cfRule>
  </conditionalFormatting>
  <conditionalFormatting sqref="J5">
    <cfRule type="cellIs" dxfId="4613" priority="358" operator="equal">
      <formula>5</formula>
    </cfRule>
    <cfRule type="cellIs" dxfId="4612" priority="359" operator="equal">
      <formula>4</formula>
    </cfRule>
    <cfRule type="cellIs" dxfId="4611" priority="360" operator="equal">
      <formula>3</formula>
    </cfRule>
  </conditionalFormatting>
  <conditionalFormatting sqref="J4">
    <cfRule type="expression" dxfId="4610" priority="361">
      <formula>$D$1&lt;J4</formula>
    </cfRule>
    <cfRule type="expression" dxfId="4609" priority="362">
      <formula>$D$1&gt;J4</formula>
    </cfRule>
  </conditionalFormatting>
  <conditionalFormatting sqref="J4">
    <cfRule type="expression" dxfId="4608" priority="363">
      <formula>$D$1&lt;J4</formula>
    </cfRule>
    <cfRule type="expression" dxfId="4607" priority="364">
      <formula>$D$1&gt;J4</formula>
    </cfRule>
  </conditionalFormatting>
  <conditionalFormatting sqref="J5">
    <cfRule type="cellIs" dxfId="4606" priority="365" operator="equal">
      <formula>5</formula>
    </cfRule>
    <cfRule type="cellIs" dxfId="4605" priority="366" operator="equal">
      <formula>4</formula>
    </cfRule>
    <cfRule type="cellIs" dxfId="4604" priority="367" operator="equal">
      <formula>3</formula>
    </cfRule>
  </conditionalFormatting>
  <conditionalFormatting sqref="J4">
    <cfRule type="expression" dxfId="4603" priority="368">
      <formula>$D$1&lt;J4</formula>
    </cfRule>
    <cfRule type="expression" dxfId="4602" priority="369">
      <formula>$D$1&gt;J4</formula>
    </cfRule>
  </conditionalFormatting>
  <conditionalFormatting sqref="J5">
    <cfRule type="cellIs" dxfId="4601" priority="370" operator="equal">
      <formula>5</formula>
    </cfRule>
    <cfRule type="cellIs" dxfId="4600" priority="371" operator="equal">
      <formula>4</formula>
    </cfRule>
    <cfRule type="cellIs" priority="372" operator="equal">
      <formula>3</formula>
    </cfRule>
  </conditionalFormatting>
  <conditionalFormatting sqref="J4">
    <cfRule type="expression" priority="373">
      <formula>$D$1&lt;J4</formula>
    </cfRule>
    <cfRule type="expression" priority="374">
      <formula>$D$1&gt;J4</formula>
    </cfRule>
  </conditionalFormatting>
  <conditionalFormatting sqref="L4">
    <cfRule type="expression" dxfId="4599" priority="375">
      <formula>$D$1&lt;L4</formula>
    </cfRule>
    <cfRule type="expression" dxfId="4598" priority="376">
      <formula>$D$1&gt;L4</formula>
    </cfRule>
  </conditionalFormatting>
  <conditionalFormatting sqref="L5">
    <cfRule type="cellIs" dxfId="4597" priority="377" operator="equal">
      <formula>5</formula>
    </cfRule>
    <cfRule type="cellIs" dxfId="4596" priority="378" operator="equal">
      <formula>4</formula>
    </cfRule>
    <cfRule type="cellIs" dxfId="4595" priority="379" operator="equal">
      <formula>3</formula>
    </cfRule>
  </conditionalFormatting>
  <conditionalFormatting sqref="L5">
    <cfRule type="cellIs" dxfId="4594" priority="380" operator="equal">
      <formula>5</formula>
    </cfRule>
    <cfRule type="cellIs" dxfId="4593" priority="381" operator="equal">
      <formula>4</formula>
    </cfRule>
    <cfRule type="cellIs" dxfId="4592" priority="382" operator="equal">
      <formula>3</formula>
    </cfRule>
  </conditionalFormatting>
  <conditionalFormatting sqref="L5">
    <cfRule type="cellIs" dxfId="4591" priority="383" operator="equal">
      <formula>5</formula>
    </cfRule>
    <cfRule type="cellIs" dxfId="4590" priority="384" operator="equal">
      <formula>4</formula>
    </cfRule>
    <cfRule type="cellIs" dxfId="4589" priority="385" operator="equal">
      <formula>3</formula>
    </cfRule>
  </conditionalFormatting>
  <conditionalFormatting sqref="M5">
    <cfRule type="expression" dxfId="4588" priority="386">
      <formula>$D$1&lt;M5</formula>
    </cfRule>
    <cfRule type="expression" priority="387">
      <formula>$D$1&gt;M5</formula>
    </cfRule>
  </conditionalFormatting>
  <conditionalFormatting sqref="M5">
    <cfRule type="expression" priority="388">
      <formula>$D$1&lt;M5</formula>
    </cfRule>
    <cfRule type="expression" priority="389">
      <formula>$D$1&gt;M5</formula>
    </cfRule>
  </conditionalFormatting>
  <conditionalFormatting sqref="M5">
    <cfRule type="expression" priority="390">
      <formula>$D$1&lt;M5</formula>
    </cfRule>
    <cfRule type="expression" priority="391">
      <formula>$D$1&gt;M5</formula>
    </cfRule>
  </conditionalFormatting>
  <conditionalFormatting sqref="M5">
    <cfRule type="expression" dxfId="4587" priority="392">
      <formula>$D$1&lt;M5</formula>
    </cfRule>
    <cfRule type="expression" dxfId="4586" priority="393">
      <formula>$D$1&gt;M5</formula>
    </cfRule>
  </conditionalFormatting>
  <conditionalFormatting sqref="M5">
    <cfRule type="expression" dxfId="4585" priority="394">
      <formula>$D$1&lt;M5</formula>
    </cfRule>
    <cfRule type="expression" dxfId="4584" priority="395">
      <formula>$D$1&gt;M5</formula>
    </cfRule>
  </conditionalFormatting>
  <conditionalFormatting sqref="M5">
    <cfRule type="expression" dxfId="4583" priority="396">
      <formula>$D$1&lt;M5</formula>
    </cfRule>
    <cfRule type="expression" dxfId="4582" priority="397">
      <formula>$D$1&gt;M5</formula>
    </cfRule>
  </conditionalFormatting>
  <conditionalFormatting sqref="M5">
    <cfRule type="expression" dxfId="4581" priority="398">
      <formula>$D$1&lt;M5</formula>
    </cfRule>
    <cfRule type="expression" dxfId="4580" priority="399">
      <formula>$D$1&gt;M5</formula>
    </cfRule>
  </conditionalFormatting>
  <conditionalFormatting sqref="M5">
    <cfRule type="expression" dxfId="4579" priority="400">
      <formula>$D$1&lt;M5</formula>
    </cfRule>
    <cfRule type="expression" priority="401">
      <formula>$D$1&gt;M5</formula>
    </cfRule>
  </conditionalFormatting>
  <conditionalFormatting sqref="M5">
    <cfRule type="expression" priority="402">
      <formula>$D$1&lt;M5</formula>
    </cfRule>
    <cfRule type="expression" priority="403">
      <formula>$D$1&gt;M5</formula>
    </cfRule>
  </conditionalFormatting>
  <conditionalFormatting sqref="M5">
    <cfRule type="expression" dxfId="4578" priority="404">
      <formula>$D$1&lt;M5</formula>
    </cfRule>
    <cfRule type="expression" dxfId="4577" priority="405">
      <formula>$D$1&gt;M5</formula>
    </cfRule>
  </conditionalFormatting>
  <conditionalFormatting sqref="M5">
    <cfRule type="expression" priority="406">
      <formula>$D$1&lt;M5</formula>
    </cfRule>
    <cfRule type="expression" priority="407">
      <formula>$D$1&gt;M5</formula>
    </cfRule>
  </conditionalFormatting>
  <conditionalFormatting sqref="M5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M5">
    <cfRule type="cellIs" priority="411" operator="equal">
      <formula>5</formula>
    </cfRule>
    <cfRule type="cellIs" dxfId="4576" priority="412" operator="equal">
      <formula>4</formula>
    </cfRule>
    <cfRule type="cellIs" dxfId="4575" priority="413" operator="equal">
      <formula>3</formula>
    </cfRule>
  </conditionalFormatting>
  <conditionalFormatting sqref="M5">
    <cfRule type="cellIs" dxfId="4574" priority="414" operator="equal">
      <formula>5</formula>
    </cfRule>
    <cfRule type="cellIs" dxfId="4573" priority="415" operator="equal">
      <formula>4</formula>
    </cfRule>
    <cfRule type="cellIs" dxfId="4572" priority="416" operator="equal">
      <formula>3</formula>
    </cfRule>
  </conditionalFormatting>
  <conditionalFormatting sqref="M4">
    <cfRule type="expression" dxfId="4571" priority="417">
      <formula>$D$1&lt;M4</formula>
    </cfRule>
    <cfRule type="expression" priority="418">
      <formula>$D$1&gt;M4</formula>
    </cfRule>
  </conditionalFormatting>
  <conditionalFormatting sqref="M4">
    <cfRule type="expression" priority="419">
      <formula>$D$1&lt;M4</formula>
    </cfRule>
    <cfRule type="expression" priority="420">
      <formula>$D$1&gt;M4</formula>
    </cfRule>
  </conditionalFormatting>
  <conditionalFormatting sqref="M4">
    <cfRule type="expression" dxfId="4570" priority="421">
      <formula>$D$1&lt;M4</formula>
    </cfRule>
    <cfRule type="expression" dxfId="4569" priority="422">
      <formula>$D$1&gt;M4</formula>
    </cfRule>
  </conditionalFormatting>
  <conditionalFormatting sqref="M4">
    <cfRule type="expression" priority="423">
      <formula>$D$1&lt;M4</formula>
    </cfRule>
    <cfRule type="expression" priority="424">
      <formula>$D$1&gt;M4</formula>
    </cfRule>
  </conditionalFormatting>
  <conditionalFormatting sqref="M4">
    <cfRule type="expression" priority="425">
      <formula>$D$1&lt;M4</formula>
    </cfRule>
    <cfRule type="expression" dxfId="4568" priority="426">
      <formula>$D$1&gt;M4</formula>
    </cfRule>
  </conditionalFormatting>
  <conditionalFormatting sqref="M4">
    <cfRule type="expression" dxfId="4567" priority="427">
      <formula>$D$1&lt;M4</formula>
    </cfRule>
    <cfRule type="expression" priority="428">
      <formula>$D$1&gt;M4</formula>
    </cfRule>
  </conditionalFormatting>
  <conditionalFormatting sqref="M4">
    <cfRule type="expression" priority="429">
      <formula>$D$1&lt;M4</formula>
    </cfRule>
    <cfRule type="expression" priority="430">
      <formula>$D$1&gt;M4</formula>
    </cfRule>
  </conditionalFormatting>
  <conditionalFormatting sqref="M4">
    <cfRule type="expression" dxfId="4566" priority="431">
      <formula>$D$1&lt;M4</formula>
    </cfRule>
    <cfRule type="expression" dxfId="4565" priority="432">
      <formula>$D$1&gt;M4</formula>
    </cfRule>
  </conditionalFormatting>
  <conditionalFormatting sqref="M5">
    <cfRule type="cellIs" dxfId="4564" priority="433" operator="equal">
      <formula>5</formula>
    </cfRule>
    <cfRule type="cellIs" dxfId="4563" priority="434" operator="equal">
      <formula>4</formula>
    </cfRule>
    <cfRule type="cellIs" dxfId="4562" priority="435" operator="equal">
      <formula>3</formula>
    </cfRule>
  </conditionalFormatting>
  <conditionalFormatting sqref="M5">
    <cfRule type="cellIs" dxfId="4561" priority="436" operator="equal">
      <formula>5</formula>
    </cfRule>
    <cfRule type="cellIs" priority="437" operator="equal">
      <formula>4</formula>
    </cfRule>
    <cfRule type="cellIs" priority="438" operator="equal">
      <formula>3</formula>
    </cfRule>
  </conditionalFormatting>
  <conditionalFormatting sqref="F5">
    <cfRule type="cellIs" priority="439" operator="equal">
      <formula>5</formula>
    </cfRule>
    <cfRule type="cellIs" dxfId="4560" priority="440" operator="equal">
      <formula>4</formula>
    </cfRule>
    <cfRule type="cellIs" dxfId="4559" priority="441" operator="equal">
      <formula>3</formula>
    </cfRule>
  </conditionalFormatting>
  <conditionalFormatting sqref="F5">
    <cfRule type="expression" dxfId="4558" priority="442">
      <formula>$D$1&lt;F5</formula>
    </cfRule>
    <cfRule type="expression" dxfId="4557" priority="443">
      <formula>$D$1&gt;F5</formula>
    </cfRule>
  </conditionalFormatting>
  <conditionalFormatting sqref="F5">
    <cfRule type="expression" priority="444">
      <formula>$D$1&lt;F5</formula>
    </cfRule>
    <cfRule type="expression" priority="445">
      <formula>$D$1&gt;F5</formula>
    </cfRule>
  </conditionalFormatting>
  <conditionalFormatting sqref="F5">
    <cfRule type="expression" priority="446">
      <formula>$D$1&lt;F5</formula>
    </cfRule>
    <cfRule type="expression" dxfId="4556" priority="447">
      <formula>$D$1&gt;F5</formula>
    </cfRule>
  </conditionalFormatting>
  <conditionalFormatting sqref="F4">
    <cfRule type="expression" dxfId="4555" priority="448">
      <formula>$D$1&lt;F4</formula>
    </cfRule>
    <cfRule type="expression" priority="449">
      <formula>$D$1&gt;F4</formula>
    </cfRule>
  </conditionalFormatting>
  <conditionalFormatting sqref="F5">
    <cfRule type="cellIs" priority="450" operator="equal">
      <formula>5</formula>
    </cfRule>
    <cfRule type="cellIs" priority="451" operator="equal">
      <formula>4</formula>
    </cfRule>
    <cfRule type="cellIs" priority="452" operator="equal">
      <formula>3</formula>
    </cfRule>
  </conditionalFormatting>
  <conditionalFormatting sqref="F5">
    <cfRule type="cellIs" priority="453" operator="equal">
      <formula>5</formula>
    </cfRule>
    <cfRule type="cellIs" priority="454" operator="equal">
      <formula>4</formula>
    </cfRule>
    <cfRule type="cellIs" dxfId="4554" priority="455" operator="equal">
      <formula>3</formula>
    </cfRule>
  </conditionalFormatting>
  <conditionalFormatting sqref="G3">
    <cfRule type="expression" dxfId="4553" priority="456">
      <formula>$D$1&lt;G3</formula>
    </cfRule>
    <cfRule type="expression" dxfId="4552" priority="457">
      <formula>$D$1&gt;G3</formula>
    </cfRule>
  </conditionalFormatting>
  <conditionalFormatting sqref="G3">
    <cfRule type="expression" dxfId="4551" priority="458">
      <formula>$D$1&lt;G3</formula>
    </cfRule>
    <cfRule type="expression" dxfId="4550" priority="459">
      <formula>$D$1&gt;G3</formula>
    </cfRule>
  </conditionalFormatting>
  <conditionalFormatting sqref="G3">
    <cfRule type="expression" dxfId="4549" priority="460">
      <formula>$D$1&lt;G3</formula>
    </cfRule>
    <cfRule type="expression" dxfId="4548" priority="461">
      <formula>$D$1&gt;G3</formula>
    </cfRule>
  </conditionalFormatting>
  <conditionalFormatting sqref="G4">
    <cfRule type="expression" dxfId="4547" priority="462">
      <formula>$D$1&lt;G4</formula>
    </cfRule>
    <cfRule type="expression" dxfId="4546" priority="463">
      <formula>$D$1&gt;G4</formula>
    </cfRule>
  </conditionalFormatting>
  <conditionalFormatting sqref="G4">
    <cfRule type="expression" dxfId="4545" priority="464">
      <formula>$D$1&lt;G4</formula>
    </cfRule>
    <cfRule type="expression" dxfId="4544" priority="465">
      <formula>$D$1&gt;G4</formula>
    </cfRule>
  </conditionalFormatting>
  <conditionalFormatting sqref="G5">
    <cfRule type="cellIs" dxfId="4543" priority="466" operator="equal">
      <formula>5</formula>
    </cfRule>
    <cfRule type="cellIs" dxfId="4542" priority="467" operator="equal">
      <formula>4</formula>
    </cfRule>
    <cfRule type="cellIs" dxfId="4541" priority="468" operator="equal">
      <formula>3</formula>
    </cfRule>
  </conditionalFormatting>
  <conditionalFormatting sqref="G4">
    <cfRule type="expression" priority="469">
      <formula>$D$1&lt;G4</formula>
    </cfRule>
    <cfRule type="expression" priority="470">
      <formula>$D$1&gt;G4</formula>
    </cfRule>
  </conditionalFormatting>
  <conditionalFormatting sqref="G5">
    <cfRule type="cellIs" priority="471" operator="equal">
      <formula>5</formula>
    </cfRule>
    <cfRule type="cellIs" dxfId="4540" priority="472" operator="equal">
      <formula>4</formula>
    </cfRule>
    <cfRule type="cellIs" dxfId="4539" priority="473" operator="equal">
      <formula>3</formula>
    </cfRule>
  </conditionalFormatting>
  <conditionalFormatting sqref="G4">
    <cfRule type="expression" dxfId="4538" priority="474">
      <formula>$D$1&lt;G4</formula>
    </cfRule>
    <cfRule type="expression" dxfId="4537" priority="475">
      <formula>$D$1&gt;G4</formula>
    </cfRule>
  </conditionalFormatting>
  <conditionalFormatting sqref="G4">
    <cfRule type="expression" priority="476">
      <formula>$D$1&lt;G4</formula>
    </cfRule>
    <cfRule type="expression" priority="477">
      <formula>$D$1&gt;G4</formula>
    </cfRule>
  </conditionalFormatting>
  <conditionalFormatting sqref="G5">
    <cfRule type="cellIs" priority="478" operator="equal">
      <formula>5</formula>
    </cfRule>
    <cfRule type="cellIs" dxfId="4536" priority="479" operator="equal">
      <formula>4</formula>
    </cfRule>
    <cfRule type="cellIs" dxfId="4535" priority="480" operator="equal">
      <formula>3</formula>
    </cfRule>
  </conditionalFormatting>
  <conditionalFormatting sqref="G4">
    <cfRule type="expression" dxfId="4534" priority="481">
      <formula>$D$1&lt;G4</formula>
    </cfRule>
    <cfRule type="expression" dxfId="4533" priority="482">
      <formula>$D$1&gt;G4</formula>
    </cfRule>
  </conditionalFormatting>
  <conditionalFormatting sqref="G4">
    <cfRule type="expression" dxfId="4532" priority="483">
      <formula>$D$1&lt;G4</formula>
    </cfRule>
    <cfRule type="expression" dxfId="4531" priority="484">
      <formula>$D$1&gt;G4</formula>
    </cfRule>
  </conditionalFormatting>
  <conditionalFormatting sqref="G4">
    <cfRule type="expression" dxfId="4530" priority="485">
      <formula>$D$1&lt;G4</formula>
    </cfRule>
    <cfRule type="expression" dxfId="4529" priority="486">
      <formula>$D$1&gt;G4</formula>
    </cfRule>
  </conditionalFormatting>
  <conditionalFormatting sqref="G4">
    <cfRule type="expression" dxfId="4528" priority="487">
      <formula>$D$1&lt;G4</formula>
    </cfRule>
    <cfRule type="expression" priority="488">
      <formula>$D$1&gt;G4</formula>
    </cfRule>
  </conditionalFormatting>
  <conditionalFormatting sqref="G4">
    <cfRule type="expression" priority="489">
      <formula>$D$1&lt;G4</formula>
    </cfRule>
    <cfRule type="expression" priority="490">
      <formula>$D$1&gt;G4</formula>
    </cfRule>
  </conditionalFormatting>
  <conditionalFormatting sqref="G4">
    <cfRule type="expression" dxfId="4527" priority="491">
      <formula>$D$1&lt;G4</formula>
    </cfRule>
    <cfRule type="expression" dxfId="4526" priority="492">
      <formula>$D$1&gt;G4</formula>
    </cfRule>
  </conditionalFormatting>
  <conditionalFormatting sqref="G4">
    <cfRule type="expression" priority="493">
      <formula>$D$1&lt;G4</formula>
    </cfRule>
    <cfRule type="expression" priority="494">
      <formula>$D$1&gt;G4</formula>
    </cfRule>
  </conditionalFormatting>
  <conditionalFormatting sqref="G4">
    <cfRule type="expression" priority="495">
      <formula>$D$1&lt;G4</formula>
    </cfRule>
    <cfRule type="expression" priority="496">
      <formula>$D$1&gt;G4</formula>
    </cfRule>
  </conditionalFormatting>
  <conditionalFormatting sqref="G4">
    <cfRule type="expression" priority="497">
      <formula>$D$1&lt;G4</formula>
    </cfRule>
    <cfRule type="expression" priority="498">
      <formula>$D$1&gt;G4</formula>
    </cfRule>
  </conditionalFormatting>
  <conditionalFormatting sqref="G4">
    <cfRule type="expression" dxfId="4525" priority="499">
      <formula>$D$1&lt;G4</formula>
    </cfRule>
    <cfRule type="expression" dxfId="4524" priority="500">
      <formula>$D$1&gt;G4</formula>
    </cfRule>
  </conditionalFormatting>
  <conditionalFormatting sqref="G5">
    <cfRule type="cellIs" dxfId="4523" priority="501" operator="equal">
      <formula>5</formula>
    </cfRule>
    <cfRule type="cellIs" dxfId="4522" priority="502" operator="equal">
      <formula>4</formula>
    </cfRule>
    <cfRule type="cellIs" dxfId="4521" priority="503" operator="equal">
      <formula>3</formula>
    </cfRule>
  </conditionalFormatting>
  <conditionalFormatting sqref="G4">
    <cfRule type="expression" dxfId="4520" priority="504">
      <formula>$D$1&lt;G4</formula>
    </cfRule>
    <cfRule type="expression" priority="505">
      <formula>$D$1&gt;G4</formula>
    </cfRule>
  </conditionalFormatting>
  <conditionalFormatting sqref="G4">
    <cfRule type="expression" priority="506">
      <formula>$D$1&lt;G4</formula>
    </cfRule>
    <cfRule type="expression" priority="507">
      <formula>$D$1&gt;G4</formula>
    </cfRule>
  </conditionalFormatting>
  <conditionalFormatting sqref="G4">
    <cfRule type="expression" dxfId="4519" priority="508">
      <formula>$D$1&lt;G4</formula>
    </cfRule>
    <cfRule type="expression" dxfId="4518" priority="509">
      <formula>$D$1&gt;G4</formula>
    </cfRule>
  </conditionalFormatting>
  <conditionalFormatting sqref="G4">
    <cfRule type="expression" priority="510">
      <formula>$D$1&lt;G4</formula>
    </cfRule>
    <cfRule type="expression" priority="511">
      <formula>$D$1&gt;G4</formula>
    </cfRule>
  </conditionalFormatting>
  <conditionalFormatting sqref="G5">
    <cfRule type="cellIs" priority="512" operator="equal">
      <formula>5</formula>
    </cfRule>
    <cfRule type="cellIs" dxfId="4517" priority="513" operator="equal">
      <formula>4</formula>
    </cfRule>
    <cfRule type="cellIs" dxfId="4516" priority="514" operator="equal">
      <formula>3</formula>
    </cfRule>
  </conditionalFormatting>
  <conditionalFormatting sqref="G5">
    <cfRule type="cellIs" priority="515" operator="equal">
      <formula>5</formula>
    </cfRule>
    <cfRule type="cellIs" priority="516" operator="equal">
      <formula>4</formula>
    </cfRule>
    <cfRule type="cellIs" priority="517" operator="equal">
      <formula>3</formula>
    </cfRule>
  </conditionalFormatting>
  <conditionalFormatting sqref="G5">
    <cfRule type="cellIs" dxfId="4515" priority="518" operator="equal">
      <formula>5</formula>
    </cfRule>
    <cfRule type="cellIs" dxfId="4514" priority="519" operator="equal">
      <formula>4</formula>
    </cfRule>
    <cfRule type="cellIs" dxfId="4513" priority="520" operator="equal">
      <formula>3</formula>
    </cfRule>
  </conditionalFormatting>
  <conditionalFormatting sqref="G4">
    <cfRule type="expression" dxfId="4512" priority="521">
      <formula>$D$1&lt;G4</formula>
    </cfRule>
    <cfRule type="expression" dxfId="4511" priority="522">
      <formula>$D$1&gt;G4</formula>
    </cfRule>
  </conditionalFormatting>
  <conditionalFormatting sqref="G4">
    <cfRule type="expression" dxfId="4510" priority="523">
      <formula>$D$1&lt;G4</formula>
    </cfRule>
    <cfRule type="expression" priority="524">
      <formula>$D$1&gt;G4</formula>
    </cfRule>
  </conditionalFormatting>
  <conditionalFormatting sqref="G4">
    <cfRule type="expression" priority="525">
      <formula>$D$1&lt;G4</formula>
    </cfRule>
    <cfRule type="expression" priority="526">
      <formula>$D$1&gt;G4</formula>
    </cfRule>
  </conditionalFormatting>
  <conditionalFormatting sqref="G4">
    <cfRule type="expression" dxfId="4509" priority="527">
      <formula>$D$1&lt;G4</formula>
    </cfRule>
    <cfRule type="expression" dxfId="4508" priority="528">
      <formula>$D$1&gt;G4</formula>
    </cfRule>
  </conditionalFormatting>
  <conditionalFormatting sqref="G4">
    <cfRule type="expression" dxfId="4507" priority="529">
      <formula>$D$1&lt;G4</formula>
    </cfRule>
    <cfRule type="expression" dxfId="4506" priority="530">
      <formula>$D$1&gt;G4</formula>
    </cfRule>
  </conditionalFormatting>
  <conditionalFormatting sqref="G4">
    <cfRule type="expression" priority="531">
      <formula>$D$1&lt;G4</formula>
    </cfRule>
    <cfRule type="expression" priority="532">
      <formula>$D$1&gt;G4</formula>
    </cfRule>
  </conditionalFormatting>
  <conditionalFormatting sqref="G4">
    <cfRule type="expression" priority="533">
      <formula>$D$1&lt;G4</formula>
    </cfRule>
    <cfRule type="expression" dxfId="4505" priority="534">
      <formula>$D$1&gt;G4</formula>
    </cfRule>
  </conditionalFormatting>
  <conditionalFormatting sqref="G4">
    <cfRule type="expression" dxfId="4504" priority="535">
      <formula>$D$1&lt;G4</formula>
    </cfRule>
    <cfRule type="expression" priority="536">
      <formula>$D$1&gt;G4</formula>
    </cfRule>
  </conditionalFormatting>
  <conditionalFormatting sqref="H4">
    <cfRule type="expression" priority="537">
      <formula>$D$1&lt;H4</formula>
    </cfRule>
    <cfRule type="expression" priority="538">
      <formula>$D$1&gt;H4</formula>
    </cfRule>
  </conditionalFormatting>
  <conditionalFormatting sqref="H5">
    <cfRule type="cellIs" priority="539" operator="equal">
      <formula>5</formula>
    </cfRule>
    <cfRule type="cellIs" priority="540" operator="equal">
      <formula>4</formula>
    </cfRule>
    <cfRule type="cellIs" priority="541" operator="equal">
      <formula>3</formula>
    </cfRule>
  </conditionalFormatting>
  <conditionalFormatting sqref="H4">
    <cfRule type="expression" dxfId="4503" priority="542">
      <formula>$D$1&lt;H4</formula>
    </cfRule>
    <cfRule type="expression" dxfId="4502" priority="543">
      <formula>$D$1&gt;H4</formula>
    </cfRule>
  </conditionalFormatting>
  <conditionalFormatting sqref="H4">
    <cfRule type="expression" dxfId="4501" priority="544">
      <formula>$D$1&lt;H4</formula>
    </cfRule>
    <cfRule type="expression" dxfId="4500" priority="545">
      <formula>$D$1&gt;H4</formula>
    </cfRule>
  </conditionalFormatting>
  <conditionalFormatting sqref="H4">
    <cfRule type="expression" dxfId="4499" priority="546">
      <formula>$D$1&lt;H4</formula>
    </cfRule>
    <cfRule type="expression" dxfId="4498" priority="547">
      <formula>$D$1&gt;H4</formula>
    </cfRule>
  </conditionalFormatting>
  <conditionalFormatting sqref="H4">
    <cfRule type="expression" dxfId="4497" priority="548">
      <formula>$D$1&lt;H4</formula>
    </cfRule>
    <cfRule type="expression" dxfId="4496" priority="549">
      <formula>$D$1&gt;H4</formula>
    </cfRule>
  </conditionalFormatting>
  <conditionalFormatting sqref="H4">
    <cfRule type="expression" dxfId="4495" priority="550">
      <formula>$D$1&lt;H4</formula>
    </cfRule>
    <cfRule type="expression" dxfId="4494" priority="551">
      <formula>$D$1&gt;H4</formula>
    </cfRule>
  </conditionalFormatting>
  <conditionalFormatting sqref="H4">
    <cfRule type="expression" dxfId="4493" priority="552">
      <formula>$D$1&lt;H4</formula>
    </cfRule>
    <cfRule type="expression" dxfId="4492" priority="553">
      <formula>$D$1&gt;H4</formula>
    </cfRule>
  </conditionalFormatting>
  <conditionalFormatting sqref="H4">
    <cfRule type="expression" dxfId="4491" priority="554">
      <formula>$D$1&lt;H4</formula>
    </cfRule>
    <cfRule type="expression" dxfId="4490" priority="555">
      <formula>$D$1&gt;H4</formula>
    </cfRule>
  </conditionalFormatting>
  <conditionalFormatting sqref="H4">
    <cfRule type="expression" priority="556">
      <formula>$D$1&lt;H4</formula>
    </cfRule>
    <cfRule type="expression" priority="557">
      <formula>$D$1&gt;H4</formula>
    </cfRule>
  </conditionalFormatting>
  <conditionalFormatting sqref="H4">
    <cfRule type="expression" priority="558">
      <formula>$D$1&lt;H4</formula>
    </cfRule>
    <cfRule type="expression" dxfId="4489" priority="559">
      <formula>$D$1&gt;H4</formula>
    </cfRule>
  </conditionalFormatting>
  <conditionalFormatting sqref="H4">
    <cfRule type="expression" dxfId="4488" priority="560">
      <formula>$D$1&lt;H4</formula>
    </cfRule>
    <cfRule type="expression" dxfId="4487" priority="561">
      <formula>$D$1&gt;H4</formula>
    </cfRule>
  </conditionalFormatting>
  <conditionalFormatting sqref="H4">
    <cfRule type="expression" dxfId="4486" priority="562">
      <formula>$D$1&lt;H4</formula>
    </cfRule>
    <cfRule type="expression" dxfId="4485" priority="563">
      <formula>$D$1&gt;H4</formula>
    </cfRule>
  </conditionalFormatting>
  <conditionalFormatting sqref="H5">
    <cfRule type="cellIs" dxfId="4484" priority="564" operator="equal">
      <formula>5</formula>
    </cfRule>
    <cfRule type="cellIs" dxfId="4483" priority="565" operator="equal">
      <formula>4</formula>
    </cfRule>
    <cfRule type="cellIs" dxfId="4482" priority="566" operator="equal">
      <formula>3</formula>
    </cfRule>
  </conditionalFormatting>
  <conditionalFormatting sqref="H4">
    <cfRule type="expression" dxfId="4481" priority="567">
      <formula>$D$1&lt;H4</formula>
    </cfRule>
    <cfRule type="expression" dxfId="4480" priority="568">
      <formula>$D$1&gt;H4</formula>
    </cfRule>
  </conditionalFormatting>
  <conditionalFormatting sqref="H5">
    <cfRule type="cellIs" dxfId="4479" priority="569" operator="equal">
      <formula>5</formula>
    </cfRule>
    <cfRule type="cellIs" dxfId="4478" priority="570" operator="equal">
      <formula>4</formula>
    </cfRule>
    <cfRule type="cellIs" priority="571" operator="equal">
      <formula>3</formula>
    </cfRule>
  </conditionalFormatting>
  <conditionalFormatting sqref="H4">
    <cfRule type="expression" priority="572">
      <formula>$D$1&lt;H4</formula>
    </cfRule>
    <cfRule type="expression" priority="573">
      <formula>$D$1&gt;H4</formula>
    </cfRule>
  </conditionalFormatting>
  <conditionalFormatting sqref="H4">
    <cfRule type="expression" dxfId="4477" priority="574">
      <formula>$D$1&lt;H4</formula>
    </cfRule>
    <cfRule type="expression" dxfId="4476" priority="575">
      <formula>$D$1&gt;H4</formula>
    </cfRule>
  </conditionalFormatting>
  <conditionalFormatting sqref="H4">
    <cfRule type="expression" dxfId="4475" priority="576">
      <formula>$D$1&lt;H4</formula>
    </cfRule>
    <cfRule type="expression" dxfId="4474" priority="577">
      <formula>$D$1&gt;H4</formula>
    </cfRule>
  </conditionalFormatting>
  <conditionalFormatting sqref="H4">
    <cfRule type="expression" priority="578">
      <formula>$D$1&lt;H4</formula>
    </cfRule>
    <cfRule type="expression" priority="579">
      <formula>$D$1&gt;H4</formula>
    </cfRule>
  </conditionalFormatting>
  <conditionalFormatting sqref="H4">
    <cfRule type="expression" priority="580">
      <formula>$D$1&lt;H4</formula>
    </cfRule>
    <cfRule type="expression" dxfId="4473" priority="581">
      <formula>$D$1&gt;H4</formula>
    </cfRule>
  </conditionalFormatting>
  <conditionalFormatting sqref="H4">
    <cfRule type="expression" dxfId="4472" priority="582">
      <formula>$D$1&lt;H4</formula>
    </cfRule>
    <cfRule type="expression" dxfId="4471" priority="583">
      <formula>$D$1&gt;H4</formula>
    </cfRule>
  </conditionalFormatting>
  <conditionalFormatting sqref="H4">
    <cfRule type="expression" dxfId="4470" priority="584">
      <formula>$D$1&lt;H4</formula>
    </cfRule>
    <cfRule type="expression" dxfId="4469" priority="585">
      <formula>$D$1&gt;H4</formula>
    </cfRule>
  </conditionalFormatting>
  <conditionalFormatting sqref="H5">
    <cfRule type="cellIs" dxfId="4468" priority="586" operator="equal">
      <formula>5</formula>
    </cfRule>
    <cfRule type="cellIs" dxfId="4467" priority="587" operator="equal">
      <formula>4</formula>
    </cfRule>
    <cfRule type="cellIs" dxfId="4466" priority="588" operator="equal">
      <formula>3</formula>
    </cfRule>
  </conditionalFormatting>
  <conditionalFormatting sqref="H4">
    <cfRule type="expression" dxfId="4465" priority="589">
      <formula>$D$1&lt;H4</formula>
    </cfRule>
    <cfRule type="expression" dxfId="4464" priority="590">
      <formula>$D$1&gt;H4</formula>
    </cfRule>
  </conditionalFormatting>
  <conditionalFormatting sqref="H4">
    <cfRule type="expression" dxfId="4463" priority="591">
      <formula>$D$1&lt;H4</formula>
    </cfRule>
    <cfRule type="expression" dxfId="4462" priority="592">
      <formula>$D$1&gt;H4</formula>
    </cfRule>
  </conditionalFormatting>
  <conditionalFormatting sqref="H5">
    <cfRule type="cellIs" dxfId="4461" priority="593" operator="equal">
      <formula>5</formula>
    </cfRule>
    <cfRule type="cellIs" dxfId="4460" priority="594" operator="equal">
      <formula>4</formula>
    </cfRule>
    <cfRule type="cellIs" dxfId="4459" priority="595" operator="equal">
      <formula>3</formula>
    </cfRule>
  </conditionalFormatting>
  <conditionalFormatting sqref="H4">
    <cfRule type="expression" dxfId="4458" priority="596">
      <formula>$D$1&lt;H4</formula>
    </cfRule>
    <cfRule type="expression" dxfId="4457" priority="597">
      <formula>$D$1&gt;H4</formula>
    </cfRule>
  </conditionalFormatting>
  <conditionalFormatting sqref="H4">
    <cfRule type="expression" dxfId="4456" priority="598">
      <formula>$D$1&lt;H4</formula>
    </cfRule>
    <cfRule type="expression" dxfId="4455" priority="599">
      <formula>$D$1&gt;H4</formula>
    </cfRule>
  </conditionalFormatting>
  <conditionalFormatting sqref="H5">
    <cfRule type="cellIs" dxfId="4454" priority="600" operator="equal">
      <formula>5</formula>
    </cfRule>
    <cfRule type="cellIs" dxfId="4453" priority="601" operator="equal">
      <formula>4</formula>
    </cfRule>
    <cfRule type="cellIs" dxfId="4452" priority="602" operator="equal">
      <formula>3</formula>
    </cfRule>
  </conditionalFormatting>
  <conditionalFormatting sqref="H5">
    <cfRule type="cellIs" dxfId="4451" priority="603" operator="equal">
      <formula>5</formula>
    </cfRule>
    <cfRule type="cellIs" priority="604" operator="equal">
      <formula>4</formula>
    </cfRule>
    <cfRule type="cellIs" priority="605" operator="equal">
      <formula>3</formula>
    </cfRule>
  </conditionalFormatting>
  <conditionalFormatting sqref="H4">
    <cfRule type="expression" priority="606">
      <formula>$D$1&lt;H4</formula>
    </cfRule>
    <cfRule type="expression" priority="607">
      <formula>$D$1&gt;H4</formula>
    </cfRule>
  </conditionalFormatting>
  <conditionalFormatting sqref="H4">
    <cfRule type="expression" priority="608">
      <formula>$D$1&lt;H4</formula>
    </cfRule>
    <cfRule type="expression" priority="609">
      <formula>$D$1&gt;H4</formula>
    </cfRule>
  </conditionalFormatting>
  <conditionalFormatting sqref="H4">
    <cfRule type="expression" dxfId="4450" priority="610">
      <formula>$D$1&lt;H4</formula>
    </cfRule>
    <cfRule type="expression" dxfId="4449" priority="611">
      <formula>$D$1&gt;H4</formula>
    </cfRule>
  </conditionalFormatting>
  <conditionalFormatting sqref="I5">
    <cfRule type="cellIs" priority="612" operator="equal">
      <formula>5</formula>
    </cfRule>
    <cfRule type="cellIs" priority="613" operator="equal">
      <formula>4</formula>
    </cfRule>
    <cfRule type="cellIs" priority="614" operator="equal">
      <formula>3</formula>
    </cfRule>
  </conditionalFormatting>
  <conditionalFormatting sqref="K4">
    <cfRule type="expression" dxfId="4448" priority="615">
      <formula>$D$1&lt;K4</formula>
    </cfRule>
    <cfRule type="expression" dxfId="4447" priority="616">
      <formula>$D$1&gt;K4</formula>
    </cfRule>
  </conditionalFormatting>
  <conditionalFormatting sqref="K4">
    <cfRule type="expression" dxfId="4446" priority="617">
      <formula>$D$1&lt;K4</formula>
    </cfRule>
    <cfRule type="expression" dxfId="4445" priority="618">
      <formula>$D$1&gt;K4</formula>
    </cfRule>
  </conditionalFormatting>
  <conditionalFormatting sqref="K5">
    <cfRule type="cellIs" priority="619" operator="equal">
      <formula>5</formula>
    </cfRule>
    <cfRule type="cellIs" priority="620" operator="equal">
      <formula>4</formula>
    </cfRule>
    <cfRule type="cellIs" priority="621" operator="equal">
      <formula>3</formula>
    </cfRule>
  </conditionalFormatting>
  <conditionalFormatting sqref="K5">
    <cfRule type="cellIs" dxfId="4444" priority="622" operator="equal">
      <formula>5</formula>
    </cfRule>
    <cfRule type="cellIs" dxfId="4443" priority="623" operator="equal">
      <formula>4</formula>
    </cfRule>
    <cfRule type="cellIs" priority="624" operator="equal">
      <formula>3</formula>
    </cfRule>
  </conditionalFormatting>
  <conditionalFormatting sqref="K4">
    <cfRule type="expression" priority="625">
      <formula>$D$1&lt;K4</formula>
    </cfRule>
    <cfRule type="expression" priority="626">
      <formula>$D$1&gt;K4</formula>
    </cfRule>
  </conditionalFormatting>
  <conditionalFormatting sqref="K4">
    <cfRule type="expression" dxfId="4442" priority="627">
      <formula>$D$1&lt;K4</formula>
    </cfRule>
    <cfRule type="expression" dxfId="4441" priority="628">
      <formula>$D$1&gt;K4</formula>
    </cfRule>
  </conditionalFormatting>
  <conditionalFormatting sqref="K4">
    <cfRule type="expression" dxfId="4440" priority="629">
      <formula>$D$1&lt;K4</formula>
    </cfRule>
    <cfRule type="expression" dxfId="4439" priority="630">
      <formula>$D$1&gt;K4</formula>
    </cfRule>
  </conditionalFormatting>
  <conditionalFormatting sqref="K4">
    <cfRule type="expression" dxfId="4438" priority="631">
      <formula>$D$1&lt;K4</formula>
    </cfRule>
    <cfRule type="expression" dxfId="4437" priority="632">
      <formula>$D$1&gt;K4</formula>
    </cfRule>
  </conditionalFormatting>
  <conditionalFormatting sqref="K4">
    <cfRule type="expression" priority="633">
      <formula>$D$1&lt;K4</formula>
    </cfRule>
    <cfRule type="expression" priority="634">
      <formula>$D$1&gt;K4</formula>
    </cfRule>
  </conditionalFormatting>
  <conditionalFormatting sqref="K4">
    <cfRule type="expression" priority="635">
      <formula>$D$1&lt;K4</formula>
    </cfRule>
    <cfRule type="expression" dxfId="4436" priority="636">
      <formula>$D$1&gt;K4</formula>
    </cfRule>
  </conditionalFormatting>
  <conditionalFormatting sqref="K4">
    <cfRule type="expression" dxfId="4435" priority="637">
      <formula>$D$1&lt;K4</formula>
    </cfRule>
    <cfRule type="expression" dxfId="4434" priority="638">
      <formula>$D$1&gt;K4</formula>
    </cfRule>
  </conditionalFormatting>
  <conditionalFormatting sqref="K4">
    <cfRule type="expression" dxfId="4433" priority="639">
      <formula>$D$1&lt;K4</formula>
    </cfRule>
    <cfRule type="expression" dxfId="4432" priority="640">
      <formula>$D$1&gt;K4</formula>
    </cfRule>
  </conditionalFormatting>
  <conditionalFormatting sqref="K4">
    <cfRule type="expression" dxfId="4431" priority="641">
      <formula>$D$1&lt;K4</formula>
    </cfRule>
    <cfRule type="expression" dxfId="4430" priority="642">
      <formula>$D$1&gt;K4</formula>
    </cfRule>
  </conditionalFormatting>
  <conditionalFormatting sqref="K5">
    <cfRule type="cellIs" dxfId="4429" priority="643" operator="equal">
      <formula>5</formula>
    </cfRule>
    <cfRule type="cellIs" priority="644" operator="equal">
      <formula>4</formula>
    </cfRule>
    <cfRule type="cellIs" priority="645" operator="equal">
      <formula>3</formula>
    </cfRule>
  </conditionalFormatting>
  <conditionalFormatting sqref="K4">
    <cfRule type="expression" priority="646">
      <formula>$D$1&lt;K4</formula>
    </cfRule>
    <cfRule type="expression" dxfId="4428" priority="647">
      <formula>$D$1&gt;K4</formula>
    </cfRule>
  </conditionalFormatting>
  <conditionalFormatting sqref="K4">
    <cfRule type="expression" dxfId="4427" priority="648">
      <formula>$D$1&lt;K4</formula>
    </cfRule>
    <cfRule type="expression" dxfId="4426" priority="649">
      <formula>$D$1&gt;K4</formula>
    </cfRule>
  </conditionalFormatting>
  <conditionalFormatting sqref="K4">
    <cfRule type="expression" dxfId="4425" priority="650">
      <formula>$D$1&lt;K4</formula>
    </cfRule>
    <cfRule type="expression" priority="651">
      <formula>$D$1&gt;K4</formula>
    </cfRule>
  </conditionalFormatting>
  <conditionalFormatting sqref="K4">
    <cfRule type="expression" priority="652">
      <formula>$D$1&lt;K4</formula>
    </cfRule>
    <cfRule type="expression" priority="653">
      <formula>$D$1&gt;K4</formula>
    </cfRule>
  </conditionalFormatting>
  <conditionalFormatting sqref="K4">
    <cfRule type="expression" dxfId="4424" priority="654">
      <formula>$D$1&lt;K4</formula>
    </cfRule>
    <cfRule type="expression" dxfId="4423" priority="655">
      <formula>$D$1&gt;K4</formula>
    </cfRule>
  </conditionalFormatting>
  <conditionalFormatting sqref="K5">
    <cfRule type="cellIs" dxfId="4422" priority="656" operator="equal">
      <formula>5</formula>
    </cfRule>
    <cfRule type="cellIs" dxfId="4421" priority="657" operator="equal">
      <formula>4</formula>
    </cfRule>
    <cfRule type="cellIs" priority="658" operator="equal">
      <formula>3</formula>
    </cfRule>
  </conditionalFormatting>
  <conditionalFormatting sqref="K4">
    <cfRule type="expression" priority="659">
      <formula>$D$1&lt;K4</formula>
    </cfRule>
    <cfRule type="expression" priority="660">
      <formula>$D$1&gt;K4</formula>
    </cfRule>
  </conditionalFormatting>
  <conditionalFormatting sqref="K5">
    <cfRule type="cellIs" dxfId="4420" priority="661" operator="equal">
      <formula>5</formula>
    </cfRule>
    <cfRule type="cellIs" dxfId="4419" priority="662" operator="equal">
      <formula>4</formula>
    </cfRule>
    <cfRule type="cellIs" dxfId="4418" priority="663" operator="equal">
      <formula>3</formula>
    </cfRule>
  </conditionalFormatting>
  <conditionalFormatting sqref="K4">
    <cfRule type="expression" dxfId="4417" priority="664">
      <formula>$D$1&lt;K4</formula>
    </cfRule>
    <cfRule type="expression" priority="665">
      <formula>$D$1&gt;K4</formula>
    </cfRule>
  </conditionalFormatting>
  <conditionalFormatting sqref="K5">
    <cfRule type="cellIs" priority="666" operator="equal">
      <formula>5</formula>
    </cfRule>
    <cfRule type="cellIs" priority="667" operator="equal">
      <formula>4</formula>
    </cfRule>
    <cfRule type="cellIs" priority="668" operator="equal">
      <formula>3</formula>
    </cfRule>
  </conditionalFormatting>
  <conditionalFormatting sqref="K4">
    <cfRule type="expression" priority="669">
      <formula>$D$1&lt;K4</formula>
    </cfRule>
    <cfRule type="expression" priority="670">
      <formula>$D$1&gt;K4</formula>
    </cfRule>
  </conditionalFormatting>
  <conditionalFormatting sqref="K5">
    <cfRule type="cellIs" dxfId="4416" priority="671" operator="equal">
      <formula>5</formula>
    </cfRule>
    <cfRule type="cellIs" dxfId="4415" priority="672" operator="equal">
      <formula>4</formula>
    </cfRule>
    <cfRule type="cellIs" dxfId="4414" priority="673" operator="equal">
      <formula>3</formula>
    </cfRule>
  </conditionalFormatting>
  <conditionalFormatting sqref="K4">
    <cfRule type="expression" dxfId="4413" priority="674">
      <formula>$D$1&lt;K4</formula>
    </cfRule>
    <cfRule type="expression" priority="675">
      <formula>$D$1&gt;K4</formula>
    </cfRule>
  </conditionalFormatting>
  <conditionalFormatting sqref="K4">
    <cfRule type="expression" priority="676">
      <formula>$D$1&lt;K4</formula>
    </cfRule>
    <cfRule type="expression" priority="677">
      <formula>$D$1&gt;K4</formula>
    </cfRule>
  </conditionalFormatting>
  <conditionalFormatting sqref="K4">
    <cfRule type="expression" dxfId="4412" priority="678">
      <formula>$D$1&lt;K4</formula>
    </cfRule>
    <cfRule type="expression" dxfId="4411" priority="679">
      <formula>$D$1&gt;K4</formula>
    </cfRule>
  </conditionalFormatting>
  <conditionalFormatting sqref="K4">
    <cfRule type="expression" dxfId="4410" priority="680">
      <formula>$D$1&lt;K4</formula>
    </cfRule>
    <cfRule type="expression" dxfId="4409" priority="681">
      <formula>$D$1&gt;K4</formula>
    </cfRule>
  </conditionalFormatting>
  <conditionalFormatting sqref="K4">
    <cfRule type="expression" dxfId="4408" priority="682">
      <formula>$D$1&lt;K4</formula>
    </cfRule>
    <cfRule type="expression" dxfId="4407" priority="683">
      <formula>$D$1&gt;K4</formula>
    </cfRule>
  </conditionalFormatting>
  <conditionalFormatting sqref="K4">
    <cfRule type="expression" dxfId="4406" priority="684">
      <formula>$D$1&lt;K4</formula>
    </cfRule>
    <cfRule type="expression" dxfId="4405" priority="685">
      <formula>$D$1&gt;K4</formula>
    </cfRule>
  </conditionalFormatting>
  <conditionalFormatting sqref="K4">
    <cfRule type="expression" priority="686">
      <formula>$D$1&lt;K4</formula>
    </cfRule>
    <cfRule type="expression" priority="687">
      <formula>$D$1&gt;K4</formula>
    </cfRule>
  </conditionalFormatting>
  <conditionalFormatting sqref="K4">
    <cfRule type="expression" priority="688">
      <formula>$D$1&lt;K4</formula>
    </cfRule>
    <cfRule type="expression" dxfId="4404" priority="689">
      <formula>$D$1&gt;K4</formula>
    </cfRule>
  </conditionalFormatting>
  <conditionalFormatting sqref="K4">
    <cfRule type="expression" dxfId="4403" priority="690">
      <formula>$D$1&lt;K4</formula>
    </cfRule>
    <cfRule type="expression" dxfId="4402" priority="691">
      <formula>$D$1&gt;K4</formula>
    </cfRule>
  </conditionalFormatting>
  <conditionalFormatting sqref="K4">
    <cfRule type="expression" dxfId="4401" priority="692">
      <formula>$D$1&lt;K4</formula>
    </cfRule>
    <cfRule type="expression" priority="693">
      <formula>$D$1&gt;K4</formula>
    </cfRule>
  </conditionalFormatting>
  <conditionalFormatting sqref="K4">
    <cfRule type="expression" priority="694">
      <formula>$D$1&lt;K4</formula>
    </cfRule>
    <cfRule type="expression" priority="695">
      <formula>$D$1&gt;K4</formula>
    </cfRule>
  </conditionalFormatting>
  <conditionalFormatting sqref="K4">
    <cfRule type="expression" dxfId="4400" priority="696">
      <formula>$D$1&lt;K4</formula>
    </cfRule>
    <cfRule type="expression" dxfId="4399" priority="697">
      <formula>$D$1&gt;K4</formula>
    </cfRule>
  </conditionalFormatting>
  <conditionalFormatting sqref="K4">
    <cfRule type="expression" dxfId="4398" priority="698">
      <formula>$D$1&lt;K4</formula>
    </cfRule>
    <cfRule type="expression" dxfId="4397" priority="699">
      <formula>$D$1&gt;K4</formula>
    </cfRule>
  </conditionalFormatting>
  <conditionalFormatting sqref="K4">
    <cfRule type="expression" dxfId="4396" priority="700">
      <formula>$D$1&lt;K4</formula>
    </cfRule>
    <cfRule type="expression" dxfId="4395" priority="701">
      <formula>$D$1&gt;K4</formula>
    </cfRule>
  </conditionalFormatting>
  <conditionalFormatting sqref="K5">
    <cfRule type="expression" dxfId="4394" priority="702">
      <formula>$D$1&lt;K5</formula>
    </cfRule>
    <cfRule type="expression" dxfId="4393" priority="703">
      <formula>$D$1&gt;K5</formula>
    </cfRule>
  </conditionalFormatting>
  <conditionalFormatting sqref="K5">
    <cfRule type="expression" dxfId="4392" priority="704">
      <formula>$D$1&lt;K5</formula>
    </cfRule>
    <cfRule type="expression" priority="705">
      <formula>$D$1&gt;K5</formula>
    </cfRule>
  </conditionalFormatting>
  <conditionalFormatting sqref="K5">
    <cfRule type="expression" priority="706">
      <formula>$D$1&lt;K5</formula>
    </cfRule>
    <cfRule type="expression" priority="707">
      <formula>$D$1&gt;K5</formula>
    </cfRule>
  </conditionalFormatting>
  <conditionalFormatting sqref="K4">
    <cfRule type="expression" dxfId="4391" priority="708">
      <formula>$D$1&lt;K4</formula>
    </cfRule>
    <cfRule type="expression" dxfId="4390" priority="709">
      <formula>$D$1&gt;K4</formula>
    </cfRule>
  </conditionalFormatting>
  <conditionalFormatting sqref="K5">
    <cfRule type="cellIs" priority="710" operator="equal">
      <formula>5</formula>
    </cfRule>
    <cfRule type="cellIs" priority="711" operator="equal">
      <formula>4</formula>
    </cfRule>
    <cfRule type="cellIs" priority="712" operator="equal">
      <formula>3</formula>
    </cfRule>
  </conditionalFormatting>
  <conditionalFormatting sqref="K5">
    <cfRule type="cellIs" dxfId="4389" priority="713" operator="equal">
      <formula>5</formula>
    </cfRule>
    <cfRule type="cellIs" dxfId="4388" priority="714" operator="equal">
      <formula>4</formula>
    </cfRule>
    <cfRule type="cellIs" priority="715" operator="equal">
      <formula>3</formula>
    </cfRule>
  </conditionalFormatting>
  <conditionalFormatting sqref="K4">
    <cfRule type="expression" priority="716">
      <formula>$D$1&lt;K4</formula>
    </cfRule>
    <cfRule type="expression" priority="717">
      <formula>$D$1&gt;K4</formula>
    </cfRule>
  </conditionalFormatting>
  <conditionalFormatting sqref="K5">
    <cfRule type="cellIs" dxfId="4387" priority="718" operator="equal">
      <formula>5</formula>
    </cfRule>
    <cfRule type="cellIs" dxfId="4386" priority="719" operator="equal">
      <formula>4</formula>
    </cfRule>
    <cfRule type="cellIs" dxfId="4385" priority="720" operator="equal">
      <formula>3</formula>
    </cfRule>
  </conditionalFormatting>
  <conditionalFormatting sqref="K4">
    <cfRule type="expression" dxfId="4384" priority="721">
      <formula>$D$1&lt;K4</formula>
    </cfRule>
    <cfRule type="expression" dxfId="4383" priority="722">
      <formula>$D$1&gt;K4</formula>
    </cfRule>
  </conditionalFormatting>
  <conditionalFormatting sqref="N4">
    <cfRule type="expression" dxfId="4382" priority="723">
      <formula>$D$1&lt;N4</formula>
    </cfRule>
    <cfRule type="expression" dxfId="4381" priority="724">
      <formula>$D$1&gt;N4</formula>
    </cfRule>
  </conditionalFormatting>
  <conditionalFormatting sqref="N4">
    <cfRule type="expression" dxfId="4380" priority="725">
      <formula>$D$1&lt;N4</formula>
    </cfRule>
    <cfRule type="expression" priority="726">
      <formula>$D$1&gt;N4</formula>
    </cfRule>
  </conditionalFormatting>
  <conditionalFormatting sqref="N5">
    <cfRule type="expression" priority="727">
      <formula>$D$1&lt;N5</formula>
    </cfRule>
    <cfRule type="expression" priority="728">
      <formula>$D$1&gt;N5</formula>
    </cfRule>
  </conditionalFormatting>
  <conditionalFormatting sqref="N5">
    <cfRule type="expression" dxfId="4379" priority="729">
      <formula>$D$1&lt;N5</formula>
    </cfRule>
    <cfRule type="expression" dxfId="4378" priority="730">
      <formula>$D$1&gt;N5</formula>
    </cfRule>
  </conditionalFormatting>
  <conditionalFormatting sqref="N5">
    <cfRule type="expression" dxfId="4377" priority="731">
      <formula>$D$1&lt;N5</formula>
    </cfRule>
    <cfRule type="expression" dxfId="4376" priority="732">
      <formula>$D$1&gt;N5</formula>
    </cfRule>
  </conditionalFormatting>
  <conditionalFormatting sqref="N5">
    <cfRule type="expression" dxfId="4375" priority="733">
      <formula>$D$1&lt;N5</formula>
    </cfRule>
    <cfRule type="expression" dxfId="4374" priority="734">
      <formula>$D$1&gt;N5</formula>
    </cfRule>
  </conditionalFormatting>
  <conditionalFormatting sqref="N5">
    <cfRule type="expression" priority="735">
      <formula>$D$1&lt;N5</formula>
    </cfRule>
    <cfRule type="expression" priority="736">
      <formula>$D$1&gt;N5</formula>
    </cfRule>
  </conditionalFormatting>
  <conditionalFormatting sqref="N5">
    <cfRule type="expression" priority="737">
      <formula>$D$1&lt;N5</formula>
    </cfRule>
    <cfRule type="expression" dxfId="4373" priority="738">
      <formula>$D$1&gt;N5</formula>
    </cfRule>
  </conditionalFormatting>
  <conditionalFormatting sqref="N5">
    <cfRule type="expression" dxfId="4372" priority="739">
      <formula>$D$1&lt;N5</formula>
    </cfRule>
    <cfRule type="expression" priority="740">
      <formula>$D$1&gt;N5</formula>
    </cfRule>
  </conditionalFormatting>
  <conditionalFormatting sqref="N5">
    <cfRule type="expression" priority="741">
      <formula>$D$1&lt;N5</formula>
    </cfRule>
    <cfRule type="expression" priority="742">
      <formula>$D$1&gt;N5</formula>
    </cfRule>
  </conditionalFormatting>
  <conditionalFormatting sqref="N5">
    <cfRule type="expression" priority="743">
      <formula>$D$1&lt;N5</formula>
    </cfRule>
    <cfRule type="expression" priority="744">
      <formula>$D$1&gt;N5</formula>
    </cfRule>
  </conditionalFormatting>
  <conditionalFormatting sqref="N5">
    <cfRule type="expression" priority="745">
      <formula>$D$1&lt;N5</formula>
    </cfRule>
    <cfRule type="expression" dxfId="4371" priority="746">
      <formula>$D$1&gt;N5</formula>
    </cfRule>
  </conditionalFormatting>
  <conditionalFormatting sqref="N5">
    <cfRule type="expression" dxfId="4370" priority="747">
      <formula>$D$1&lt;N5</formula>
    </cfRule>
    <cfRule type="expression" dxfId="4369" priority="748">
      <formula>$D$1&gt;N5</formula>
    </cfRule>
  </conditionalFormatting>
  <conditionalFormatting sqref="N5">
    <cfRule type="expression" dxfId="4368" priority="749">
      <formula>$D$1&lt;N5</formula>
    </cfRule>
    <cfRule type="expression" dxfId="4367" priority="750">
      <formula>$D$1&gt;N5</formula>
    </cfRule>
  </conditionalFormatting>
  <conditionalFormatting sqref="N5">
    <cfRule type="expression" dxfId="4366" priority="751">
      <formula>$D$1&lt;N5</formula>
    </cfRule>
    <cfRule type="expression" dxfId="4365" priority="752">
      <formula>$D$1&gt;N5</formula>
    </cfRule>
  </conditionalFormatting>
  <conditionalFormatting sqref="N5">
    <cfRule type="expression" dxfId="4364" priority="753">
      <formula>$D$1&lt;N5</formula>
    </cfRule>
    <cfRule type="expression" dxfId="4363" priority="754">
      <formula>$D$1&gt;N5</formula>
    </cfRule>
  </conditionalFormatting>
  <conditionalFormatting sqref="N5">
    <cfRule type="expression" dxfId="4362" priority="755">
      <formula>$D$1&lt;N5</formula>
    </cfRule>
    <cfRule type="expression" dxfId="4361" priority="756">
      <formula>$D$1&gt;N5</formula>
    </cfRule>
  </conditionalFormatting>
  <conditionalFormatting sqref="N5">
    <cfRule type="expression" dxfId="4360" priority="757">
      <formula>$D$1&lt;N5</formula>
    </cfRule>
    <cfRule type="expression" dxfId="4359" priority="758">
      <formula>$D$1&gt;N5</formula>
    </cfRule>
  </conditionalFormatting>
  <conditionalFormatting sqref="N5">
    <cfRule type="expression" dxfId="4358" priority="759">
      <formula>$D$1&lt;N5</formula>
    </cfRule>
    <cfRule type="expression" dxfId="4357" priority="760">
      <formula>$D$1&gt;N5</formula>
    </cfRule>
  </conditionalFormatting>
  <conditionalFormatting sqref="N5">
    <cfRule type="expression" dxfId="4356" priority="761">
      <formula>$D$1&lt;N5</formula>
    </cfRule>
    <cfRule type="expression" dxfId="4355" priority="762">
      <formula>$D$1&gt;N5</formula>
    </cfRule>
  </conditionalFormatting>
  <conditionalFormatting sqref="N5">
    <cfRule type="expression" dxfId="4354" priority="763">
      <formula>$D$1&lt;N5</formula>
    </cfRule>
    <cfRule type="expression" dxfId="4353" priority="764">
      <formula>$D$1&gt;N5</formula>
    </cfRule>
  </conditionalFormatting>
  <conditionalFormatting sqref="N5">
    <cfRule type="expression" dxfId="4352" priority="765">
      <formula>$D$1&lt;N5</formula>
    </cfRule>
    <cfRule type="expression" dxfId="4351" priority="766">
      <formula>$D$1&gt;N5</formula>
    </cfRule>
  </conditionalFormatting>
  <conditionalFormatting sqref="N5">
    <cfRule type="expression" dxfId="4350" priority="767">
      <formula>$D$1&lt;N5</formula>
    </cfRule>
    <cfRule type="expression" dxfId="4349" priority="768">
      <formula>$D$1&gt;N5</formula>
    </cfRule>
  </conditionalFormatting>
  <conditionalFormatting sqref="N4">
    <cfRule type="expression" dxfId="4348" priority="769">
      <formula>$D$1&lt;N4</formula>
    </cfRule>
    <cfRule type="expression" dxfId="4347" priority="770">
      <formula>$D$1&gt;N4</formula>
    </cfRule>
  </conditionalFormatting>
  <conditionalFormatting sqref="N4">
    <cfRule type="expression" dxfId="4346" priority="771">
      <formula>$D$1&lt;N4</formula>
    </cfRule>
    <cfRule type="expression" dxfId="4345" priority="772">
      <formula>$D$1&gt;N4</formula>
    </cfRule>
  </conditionalFormatting>
  <conditionalFormatting sqref="N4">
    <cfRule type="expression" dxfId="4344" priority="773">
      <formula>$D$1&lt;N4</formula>
    </cfRule>
    <cfRule type="expression" dxfId="4343" priority="774">
      <formula>$D$1&gt;N4</formula>
    </cfRule>
  </conditionalFormatting>
  <conditionalFormatting sqref="N4">
    <cfRule type="expression" dxfId="4342" priority="775">
      <formula>$D$1&lt;N4</formula>
    </cfRule>
    <cfRule type="expression" dxfId="4341" priority="776">
      <formula>$D$1&gt;N4</formula>
    </cfRule>
  </conditionalFormatting>
  <conditionalFormatting sqref="N5">
    <cfRule type="cellIs" dxfId="4340" priority="777" operator="equal">
      <formula>5</formula>
    </cfRule>
    <cfRule type="cellIs" dxfId="4339" priority="778" operator="equal">
      <formula>4</formula>
    </cfRule>
    <cfRule type="cellIs" priority="779" operator="equal">
      <formula>3</formula>
    </cfRule>
  </conditionalFormatting>
  <conditionalFormatting sqref="N4">
    <cfRule type="expression" priority="780">
      <formula>$D$1&lt;N4</formula>
    </cfRule>
    <cfRule type="expression" priority="781">
      <formula>$D$1&gt;N4</formula>
    </cfRule>
  </conditionalFormatting>
  <conditionalFormatting sqref="N4">
    <cfRule type="expression" dxfId="4338" priority="782">
      <formula>$D$1&lt;N4</formula>
    </cfRule>
    <cfRule type="expression" dxfId="4337" priority="783">
      <formula>$D$1&gt;N4</formula>
    </cfRule>
  </conditionalFormatting>
  <conditionalFormatting sqref="N4">
    <cfRule type="expression" dxfId="4336" priority="784">
      <formula>$D$1&lt;N4</formula>
    </cfRule>
    <cfRule type="expression" dxfId="4335" priority="785">
      <formula>$D$1&gt;N4</formula>
    </cfRule>
  </conditionalFormatting>
  <conditionalFormatting sqref="N4">
    <cfRule type="expression" dxfId="4334" priority="786">
      <formula>$D$1&lt;N4</formula>
    </cfRule>
    <cfRule type="expression" dxfId="4333" priority="787">
      <formula>$D$1&gt;N4</formula>
    </cfRule>
  </conditionalFormatting>
  <conditionalFormatting sqref="N5">
    <cfRule type="cellIs" dxfId="4332" priority="788" operator="equal">
      <formula>5</formula>
    </cfRule>
    <cfRule type="cellIs" dxfId="4331" priority="789" operator="equal">
      <formula>4</formula>
    </cfRule>
    <cfRule type="cellIs" dxfId="4330" priority="790" operator="equal">
      <formula>3</formula>
    </cfRule>
  </conditionalFormatting>
  <conditionalFormatting sqref="N5">
    <cfRule type="cellIs" dxfId="4329" priority="791" operator="equal">
      <formula>5</formula>
    </cfRule>
    <cfRule type="cellIs" dxfId="4328" priority="792" operator="equal">
      <formula>4</formula>
    </cfRule>
    <cfRule type="cellIs" dxfId="4327" priority="793" operator="equal">
      <formula>3</formula>
    </cfRule>
  </conditionalFormatting>
  <conditionalFormatting sqref="N4">
    <cfRule type="expression" dxfId="4326" priority="794">
      <formula>$D$1&lt;N4</formula>
    </cfRule>
    <cfRule type="expression" dxfId="4325" priority="795">
      <formula>$D$1&gt;N4</formula>
    </cfRule>
  </conditionalFormatting>
  <conditionalFormatting sqref="N4">
    <cfRule type="expression" dxfId="4324" priority="796">
      <formula>$D$1&lt;N4</formula>
    </cfRule>
    <cfRule type="expression" dxfId="4323" priority="797">
      <formula>$D$1&gt;N4</formula>
    </cfRule>
  </conditionalFormatting>
  <conditionalFormatting sqref="N4">
    <cfRule type="expression" dxfId="4322" priority="798">
      <formula>$D$1&lt;N4</formula>
    </cfRule>
    <cfRule type="expression" dxfId="4321" priority="799">
      <formula>$D$1&gt;N4</formula>
    </cfRule>
  </conditionalFormatting>
  <conditionalFormatting sqref="N4">
    <cfRule type="expression" dxfId="4320" priority="800">
      <formula>$D$1&lt;N4</formula>
    </cfRule>
    <cfRule type="expression" dxfId="4319" priority="801">
      <formula>$D$1&gt;N4</formula>
    </cfRule>
  </conditionalFormatting>
  <conditionalFormatting sqref="N4">
    <cfRule type="expression" priority="802">
      <formula>$D$1&lt;N4</formula>
    </cfRule>
    <cfRule type="expression" priority="803">
      <formula>$D$1&gt;N4</formula>
    </cfRule>
  </conditionalFormatting>
  <conditionalFormatting sqref="N4">
    <cfRule type="expression" priority="804">
      <formula>$D$1&lt;N4</formula>
    </cfRule>
    <cfRule type="expression" dxfId="4318" priority="805">
      <formula>$D$1&gt;N4</formula>
    </cfRule>
  </conditionalFormatting>
  <conditionalFormatting sqref="N4">
    <cfRule type="expression" dxfId="4317" priority="806">
      <formula>$D$1&lt;N4</formula>
    </cfRule>
    <cfRule type="expression" dxfId="4316" priority="807">
      <formula>$D$1&gt;N4</formula>
    </cfRule>
  </conditionalFormatting>
  <conditionalFormatting sqref="N4">
    <cfRule type="expression" dxfId="4315" priority="808">
      <formula>$D$1&lt;N4</formula>
    </cfRule>
    <cfRule type="expression" dxfId="4314" priority="809">
      <formula>$D$1&gt;N4</formula>
    </cfRule>
  </conditionalFormatting>
  <conditionalFormatting sqref="N4">
    <cfRule type="expression" dxfId="4313" priority="810">
      <formula>$D$1&lt;N4</formula>
    </cfRule>
    <cfRule type="expression" dxfId="4312" priority="811">
      <formula>$D$1&gt;N4</formula>
    </cfRule>
  </conditionalFormatting>
  <conditionalFormatting sqref="N4">
    <cfRule type="expression" dxfId="4311" priority="812">
      <formula>$D$1&lt;N4</formula>
    </cfRule>
    <cfRule type="expression" dxfId="4310" priority="813">
      <formula>$D$1&gt;N4</formula>
    </cfRule>
  </conditionalFormatting>
  <conditionalFormatting sqref="N4">
    <cfRule type="expression" dxfId="4309" priority="814">
      <formula>$D$1&lt;N4</formula>
    </cfRule>
    <cfRule type="expression" dxfId="4308" priority="815">
      <formula>$D$1&gt;N4</formula>
    </cfRule>
  </conditionalFormatting>
  <conditionalFormatting sqref="N4">
    <cfRule type="expression" dxfId="4307" priority="816">
      <formula>$D$1&lt;N4</formula>
    </cfRule>
    <cfRule type="expression" priority="817">
      <formula>$D$1&gt;N4</formula>
    </cfRule>
  </conditionalFormatting>
  <conditionalFormatting sqref="N5">
    <cfRule type="cellIs" priority="818" operator="equal">
      <formula>5</formula>
    </cfRule>
    <cfRule type="cellIs" priority="819" operator="equal">
      <formula>4</formula>
    </cfRule>
    <cfRule type="cellIs" dxfId="4306" priority="820" operator="equal">
      <formula>3</formula>
    </cfRule>
  </conditionalFormatting>
  <conditionalFormatting sqref="N4">
    <cfRule type="expression" dxfId="4305" priority="821">
      <formula>$D$1&lt;N4</formula>
    </cfRule>
    <cfRule type="expression" dxfId="4304" priority="822">
      <formula>$D$1&gt;N4</formula>
    </cfRule>
  </conditionalFormatting>
  <conditionalFormatting sqref="N5">
    <cfRule type="cellIs" dxfId="4303" priority="823" operator="equal">
      <formula>5</formula>
    </cfRule>
    <cfRule type="cellIs" priority="824" operator="equal">
      <formula>4</formula>
    </cfRule>
    <cfRule type="cellIs" priority="825" operator="equal">
      <formula>3</formula>
    </cfRule>
  </conditionalFormatting>
  <conditionalFormatting sqref="O4">
    <cfRule type="expression" priority="826">
      <formula>$D$1&lt;O4</formula>
    </cfRule>
    <cfRule type="expression" dxfId="4302" priority="827">
      <formula>$D$1&gt;O4</formula>
    </cfRule>
  </conditionalFormatting>
  <conditionalFormatting sqref="O4">
    <cfRule type="expression" dxfId="4301" priority="828">
      <formula>$D$1&lt;O4</formula>
    </cfRule>
    <cfRule type="expression" dxfId="4300" priority="829">
      <formula>$D$1&gt;O4</formula>
    </cfRule>
  </conditionalFormatting>
  <conditionalFormatting sqref="O4">
    <cfRule type="expression" dxfId="4299" priority="830">
      <formula>$D$1&lt;O4</formula>
    </cfRule>
    <cfRule type="expression" dxfId="4298" priority="831">
      <formula>$D$1&gt;O4</formula>
    </cfRule>
  </conditionalFormatting>
  <conditionalFormatting sqref="O4">
    <cfRule type="expression" dxfId="4297" priority="832">
      <formula>$D$1&lt;O4</formula>
    </cfRule>
    <cfRule type="expression" dxfId="4296" priority="833">
      <formula>$D$1&gt;O4</formula>
    </cfRule>
  </conditionalFormatting>
  <conditionalFormatting sqref="O4">
    <cfRule type="expression" dxfId="4295" priority="834">
      <formula>$D$1&lt;O4</formula>
    </cfRule>
    <cfRule type="expression" dxfId="4294" priority="835">
      <formula>$D$1&gt;O4</formula>
    </cfRule>
  </conditionalFormatting>
  <conditionalFormatting sqref="O4">
    <cfRule type="expression" priority="836">
      <formula>$D$1&lt;O4</formula>
    </cfRule>
    <cfRule type="expression" priority="837">
      <formula>$D$1&gt;O4</formula>
    </cfRule>
  </conditionalFormatting>
  <conditionalFormatting sqref="O4">
    <cfRule type="expression" priority="838">
      <formula>$D$1&lt;O4</formula>
    </cfRule>
    <cfRule type="expression" dxfId="4293" priority="839">
      <formula>$D$1&gt;O4</formula>
    </cfRule>
  </conditionalFormatting>
  <conditionalFormatting sqref="O4">
    <cfRule type="expression" dxfId="4292" priority="840">
      <formula>$D$1&lt;O4</formula>
    </cfRule>
    <cfRule type="expression" dxfId="4291" priority="841">
      <formula>$D$1&gt;O4</formula>
    </cfRule>
  </conditionalFormatting>
  <conditionalFormatting sqref="O4">
    <cfRule type="expression" dxfId="4290" priority="842">
      <formula>$D$1&lt;O4</formula>
    </cfRule>
    <cfRule type="expression" dxfId="4289" priority="843">
      <formula>$D$1&gt;O4</formula>
    </cfRule>
  </conditionalFormatting>
  <conditionalFormatting sqref="O4">
    <cfRule type="expression" dxfId="4288" priority="844">
      <formula>$D$1&lt;O4</formula>
    </cfRule>
    <cfRule type="expression" dxfId="4287" priority="845">
      <formula>$D$1&gt;O4</formula>
    </cfRule>
  </conditionalFormatting>
  <conditionalFormatting sqref="O4">
    <cfRule type="expression" dxfId="4286" priority="846">
      <formula>$D$1&lt;O4</formula>
    </cfRule>
    <cfRule type="expression" priority="847">
      <formula>$D$1&gt;O4</formula>
    </cfRule>
  </conditionalFormatting>
  <conditionalFormatting sqref="O4">
    <cfRule type="expression" priority="848">
      <formula>$D$1&lt;O4</formula>
    </cfRule>
    <cfRule type="expression" priority="849">
      <formula>$D$1&gt;O4</formula>
    </cfRule>
  </conditionalFormatting>
  <conditionalFormatting sqref="O4">
    <cfRule type="expression" dxfId="4285" priority="850">
      <formula>$D$1&lt;O4</formula>
    </cfRule>
    <cfRule type="expression" dxfId="4284" priority="851">
      <formula>$D$1&gt;O4</formula>
    </cfRule>
  </conditionalFormatting>
  <conditionalFormatting sqref="O4">
    <cfRule type="expression" dxfId="4283" priority="852">
      <formula>$D$1&lt;O4</formula>
    </cfRule>
    <cfRule type="expression" dxfId="4282" priority="853">
      <formula>$D$1&gt;O4</formula>
    </cfRule>
  </conditionalFormatting>
  <conditionalFormatting sqref="O4">
    <cfRule type="expression" priority="854">
      <formula>$D$1&lt;O4</formula>
    </cfRule>
    <cfRule type="expression" priority="855">
      <formula>$D$1&gt;O4</formula>
    </cfRule>
  </conditionalFormatting>
  <conditionalFormatting sqref="O4">
    <cfRule type="expression" priority="856">
      <formula>$D$1&lt;O4</formula>
    </cfRule>
    <cfRule type="expression" priority="857">
      <formula>$D$1&gt;O4</formula>
    </cfRule>
  </conditionalFormatting>
  <conditionalFormatting sqref="O4">
    <cfRule type="expression" priority="858">
      <formula>$D$1&lt;O4</formula>
    </cfRule>
    <cfRule type="expression" priority="859">
      <formula>$D$1&gt;O4</formula>
    </cfRule>
  </conditionalFormatting>
  <conditionalFormatting sqref="O4">
    <cfRule type="expression" priority="860">
      <formula>$D$1&lt;O4</formula>
    </cfRule>
    <cfRule type="expression" priority="861">
      <formula>$D$1&gt;O4</formula>
    </cfRule>
  </conditionalFormatting>
  <conditionalFormatting sqref="O4">
    <cfRule type="expression" priority="862">
      <formula>$D$1&lt;O4</formula>
    </cfRule>
    <cfRule type="expression" priority="863">
      <formula>$D$1&gt;O4</formula>
    </cfRule>
  </conditionalFormatting>
  <conditionalFormatting sqref="O4">
    <cfRule type="expression" priority="864">
      <formula>$D$1&lt;O4</formula>
    </cfRule>
    <cfRule type="expression" priority="865">
      <formula>$D$1&gt;O4</formula>
    </cfRule>
  </conditionalFormatting>
  <conditionalFormatting sqref="O4">
    <cfRule type="expression" priority="866">
      <formula>$D$1&lt;O4</formula>
    </cfRule>
    <cfRule type="expression" priority="867">
      <formula>$D$1&gt;O4</formula>
    </cfRule>
  </conditionalFormatting>
  <conditionalFormatting sqref="O4">
    <cfRule type="expression" priority="868">
      <formula>$D$1&lt;O4</formula>
    </cfRule>
    <cfRule type="expression" priority="869">
      <formula>$D$1&gt;O4</formula>
    </cfRule>
  </conditionalFormatting>
  <conditionalFormatting sqref="O4">
    <cfRule type="expression" priority="870">
      <formula>$D$1&lt;O4</formula>
    </cfRule>
    <cfRule type="expression" priority="871">
      <formula>$D$1&gt;O4</formula>
    </cfRule>
  </conditionalFormatting>
  <conditionalFormatting sqref="O4">
    <cfRule type="expression" priority="872">
      <formula>$D$1&lt;O4</formula>
    </cfRule>
    <cfRule type="expression" priority="873">
      <formula>$D$1&gt;O4</formula>
    </cfRule>
  </conditionalFormatting>
  <conditionalFormatting sqref="O4">
    <cfRule type="expression" priority="874">
      <formula>$D$1&lt;O4</formula>
    </cfRule>
    <cfRule type="expression" dxfId="4281" priority="875">
      <formula>$D$1&gt;O4</formula>
    </cfRule>
  </conditionalFormatting>
  <conditionalFormatting sqref="O4">
    <cfRule type="expression" dxfId="4280" priority="876">
      <formula>$D$1&lt;O4</formula>
    </cfRule>
    <cfRule type="expression" dxfId="4279" priority="877">
      <formula>$D$1&gt;O4</formula>
    </cfRule>
  </conditionalFormatting>
  <conditionalFormatting sqref="O5">
    <cfRule type="cellIs" dxfId="4278" priority="878" operator="equal">
      <formula>5</formula>
    </cfRule>
    <cfRule type="cellIs" dxfId="4277" priority="879" operator="equal">
      <formula>4</formula>
    </cfRule>
    <cfRule type="cellIs" dxfId="4276" priority="880" operator="equal">
      <formula>3</formula>
    </cfRule>
  </conditionalFormatting>
  <conditionalFormatting sqref="O5">
    <cfRule type="cellIs" priority="881" operator="equal">
      <formula>5</formula>
    </cfRule>
    <cfRule type="cellIs" priority="882" operator="equal">
      <formula>4</formula>
    </cfRule>
    <cfRule type="cellIs" priority="883" operator="equal">
      <formula>3</formula>
    </cfRule>
  </conditionalFormatting>
  <conditionalFormatting sqref="O5">
    <cfRule type="cellIs" dxfId="4275" priority="884" operator="equal">
      <formula>5</formula>
    </cfRule>
    <cfRule type="cellIs" dxfId="4274" priority="885" operator="equal">
      <formula>4</formula>
    </cfRule>
    <cfRule type="cellIs" dxfId="4273" priority="886" operator="equal">
      <formula>3</formula>
    </cfRule>
  </conditionalFormatting>
  <conditionalFormatting sqref="O5">
    <cfRule type="cellIs" dxfId="4272" priority="887" operator="equal">
      <formula>5</formula>
    </cfRule>
    <cfRule type="cellIs" dxfId="4271" priority="888" operator="equal">
      <formula>4</formula>
    </cfRule>
    <cfRule type="cellIs" dxfId="4270" priority="889" operator="equal">
      <formula>3</formula>
    </cfRule>
  </conditionalFormatting>
  <conditionalFormatting sqref="O5">
    <cfRule type="cellIs" dxfId="4269" priority="890" operator="equal">
      <formula>5</formula>
    </cfRule>
    <cfRule type="cellIs" dxfId="4268" priority="891" operator="equal">
      <formula>4</formula>
    </cfRule>
    <cfRule type="cellIs" priority="892" operator="equal">
      <formula>3</formula>
    </cfRule>
  </conditionalFormatting>
  <conditionalFormatting sqref="O5">
    <cfRule type="cellIs" priority="893" operator="equal">
      <formula>5</formula>
    </cfRule>
    <cfRule type="cellIs" priority="894" operator="equal">
      <formula>4</formula>
    </cfRule>
    <cfRule type="cellIs" dxfId="4267" priority="895" operator="equal">
      <formula>3</formula>
    </cfRule>
  </conditionalFormatting>
  <conditionalFormatting sqref="O5">
    <cfRule type="cellIs" dxfId="4266" priority="896" operator="equal">
      <formula>5</formula>
    </cfRule>
    <cfRule type="cellIs" dxfId="4265" priority="897" operator="equal">
      <formula>4</formula>
    </cfRule>
    <cfRule type="cellIs" dxfId="4264" priority="898" operator="equal">
      <formula>3</formula>
    </cfRule>
  </conditionalFormatting>
  <pageMargins left="0.7" right="0.7" top="0.75" bottom="0.75" header="0.51180555555555496" footer="0.51180555555555496"/>
  <pageSetup paperSize="9" scale="66" firstPageNumber="0" orientation="portrait" horizontalDpi="300" verticalDpi="300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MK47"/>
  <sheetViews>
    <sheetView view="pageBreakPreview" topLeftCell="A4" zoomScale="65" zoomScaleNormal="85" zoomScalePageLayoutView="65" workbookViewId="0">
      <selection activeCell="G5" sqref="G5"/>
    </sheetView>
  </sheetViews>
  <sheetFormatPr defaultRowHeight="13.2" x14ac:dyDescent="0.25"/>
  <cols>
    <col min="1" max="1" width="7.88671875" style="31" customWidth="1"/>
    <col min="2" max="2" width="8.6640625" style="31" hidden="1" customWidth="1"/>
    <col min="3" max="3" width="12.109375" style="31" customWidth="1"/>
    <col min="4" max="4" width="24.109375" style="31" customWidth="1"/>
    <col min="5" max="5" width="6.6640625" style="31" customWidth="1"/>
    <col min="6" max="6" width="7.109375" style="371" hidden="1" customWidth="1"/>
    <col min="7" max="9" width="7.109375" style="371" customWidth="1"/>
    <col min="10" max="10" width="7.109375" style="371" hidden="1" customWidth="1"/>
    <col min="11" max="11" width="7.109375" style="371" customWidth="1"/>
    <col min="12" max="12" width="7.109375" style="371" hidden="1" customWidth="1"/>
    <col min="13" max="15" width="7.109375" style="371" customWidth="1"/>
    <col min="16" max="16" width="7.44140625" style="371" hidden="1" customWidth="1"/>
    <col min="17" max="17" width="5.88671875" style="371" hidden="1" customWidth="1"/>
    <col min="18" max="18" width="6.6640625" style="371" hidden="1" customWidth="1"/>
    <col min="19" max="21" width="5.88671875" style="371" hidden="1" customWidth="1"/>
    <col min="22" max="22" width="4.33203125" style="371" customWidth="1"/>
    <col min="23" max="24" width="4.44140625" style="371" hidden="1" customWidth="1"/>
    <col min="25" max="29" width="3.6640625" style="371" hidden="1" customWidth="1"/>
    <col min="30" max="30" width="5.88671875" style="371" customWidth="1"/>
    <col min="31" max="31" width="5.21875" style="371" hidden="1" customWidth="1"/>
    <col min="32" max="32" width="4.6640625" style="371" hidden="1" customWidth="1"/>
    <col min="33" max="39" width="4.109375" style="371" hidden="1" customWidth="1"/>
    <col min="40" max="40" width="4.88671875" style="371" hidden="1" customWidth="1"/>
    <col min="41" max="48" width="4.109375" style="371" hidden="1" customWidth="1"/>
    <col min="49" max="49" width="3.88671875" style="371" hidden="1" customWidth="1"/>
    <col min="50" max="50" width="6.5546875" style="371" hidden="1" customWidth="1"/>
    <col min="51" max="51" width="2.6640625" style="371" hidden="1" customWidth="1"/>
    <col min="52" max="66" width="2.33203125" style="371" hidden="1" customWidth="1"/>
    <col min="67" max="67" width="4.109375" style="371" hidden="1" customWidth="1"/>
    <col min="68" max="68" width="9.88671875" style="33" hidden="1" customWidth="1"/>
    <col min="69" max="84" width="3.44140625" style="33" hidden="1" customWidth="1"/>
    <col min="85" max="85" width="3.6640625" style="33" hidden="1" customWidth="1"/>
    <col min="86" max="96" width="8" style="33" hidden="1" customWidth="1"/>
    <col min="97" max="102" width="8" style="33" customWidth="1"/>
    <col min="103" max="111" width="8" style="31" customWidth="1"/>
    <col min="112" max="1025" width="9.109375" style="31" customWidth="1"/>
  </cols>
  <sheetData>
    <row r="1" spans="1:102" ht="13.8" x14ac:dyDescent="0.25">
      <c r="A1" s="372"/>
      <c r="B1" s="372"/>
      <c r="C1" s="373"/>
      <c r="D1" s="374">
        <f ca="1">NOW()</f>
        <v>44023.683836226854</v>
      </c>
      <c r="E1" s="27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</row>
    <row r="2" spans="1:102" ht="13.8" x14ac:dyDescent="0.25">
      <c r="A2" s="372"/>
      <c r="B2" s="372"/>
      <c r="C2" s="373"/>
      <c r="D2" s="374"/>
      <c r="E2" s="27"/>
      <c r="F2" s="375" t="s">
        <v>790</v>
      </c>
      <c r="G2" s="502" t="s">
        <v>425</v>
      </c>
      <c r="H2" s="502"/>
      <c r="I2" s="502"/>
      <c r="J2" s="502"/>
      <c r="K2" s="502"/>
      <c r="L2" s="502"/>
      <c r="M2" s="503" t="s">
        <v>2</v>
      </c>
      <c r="N2" s="503"/>
      <c r="O2" s="503"/>
      <c r="P2" s="376"/>
      <c r="R2" s="366"/>
      <c r="S2" s="207"/>
      <c r="T2" s="37"/>
      <c r="U2" s="38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</row>
    <row r="3" spans="1:102" s="31" customFormat="1" ht="25.5" customHeight="1" x14ac:dyDescent="0.25">
      <c r="A3" s="504">
        <v>2436</v>
      </c>
      <c r="B3" s="504"/>
      <c r="C3" s="504"/>
      <c r="D3" s="377" t="s">
        <v>3</v>
      </c>
      <c r="E3" s="378"/>
      <c r="F3" s="185"/>
      <c r="G3" s="185">
        <v>43234</v>
      </c>
      <c r="H3" s="204">
        <v>43225</v>
      </c>
      <c r="I3" s="185">
        <v>43232</v>
      </c>
      <c r="J3" s="185"/>
      <c r="K3" s="185">
        <v>43236</v>
      </c>
      <c r="L3" s="185"/>
      <c r="M3" s="185">
        <v>43251</v>
      </c>
      <c r="N3" s="185">
        <v>43252</v>
      </c>
      <c r="O3" s="185">
        <v>43244</v>
      </c>
      <c r="P3" s="379"/>
      <c r="Q3" s="371"/>
      <c r="R3" s="185"/>
      <c r="S3" s="41"/>
      <c r="T3" s="193"/>
      <c r="U3" s="56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</row>
    <row r="4" spans="1:102" s="31" customFormat="1" ht="27.75" customHeight="1" x14ac:dyDescent="0.25">
      <c r="A4" s="504"/>
      <c r="B4" s="504"/>
      <c r="C4" s="504"/>
      <c r="D4" s="380" t="s">
        <v>5</v>
      </c>
      <c r="E4" s="378"/>
      <c r="F4" s="52"/>
      <c r="G4" s="52" t="s">
        <v>792</v>
      </c>
      <c r="H4" s="52" t="s">
        <v>791</v>
      </c>
      <c r="I4" s="53" t="s">
        <v>793</v>
      </c>
      <c r="J4" s="52"/>
      <c r="K4" s="52" t="s">
        <v>452</v>
      </c>
      <c r="L4" s="52"/>
      <c r="M4" s="55" t="s">
        <v>795</v>
      </c>
      <c r="N4" s="52" t="s">
        <v>14</v>
      </c>
      <c r="O4" s="52" t="s">
        <v>796</v>
      </c>
      <c r="P4" s="52"/>
      <c r="Q4" s="371"/>
      <c r="R4" s="381"/>
      <c r="S4" s="52"/>
      <c r="T4" s="193"/>
      <c r="U4" s="180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</row>
    <row r="5" spans="1:102" s="78" customFormat="1" ht="65.25" customHeight="1" x14ac:dyDescent="0.25">
      <c r="A5" s="382" t="s">
        <v>15</v>
      </c>
      <c r="B5" s="383" t="s">
        <v>16</v>
      </c>
      <c r="C5" s="384" t="s">
        <v>17</v>
      </c>
      <c r="D5" s="385" t="s">
        <v>18</v>
      </c>
      <c r="E5" s="386" t="s">
        <v>19</v>
      </c>
      <c r="F5" s="66"/>
      <c r="G5" s="66" t="s">
        <v>798</v>
      </c>
      <c r="H5" s="63" t="s">
        <v>797</v>
      </c>
      <c r="I5" s="63" t="s">
        <v>777</v>
      </c>
      <c r="J5" s="387"/>
      <c r="K5" s="63" t="s">
        <v>799</v>
      </c>
      <c r="L5" s="63"/>
      <c r="M5" s="64" t="s">
        <v>800</v>
      </c>
      <c r="N5" s="388" t="s">
        <v>28</v>
      </c>
      <c r="O5" s="360" t="s">
        <v>801</v>
      </c>
      <c r="P5" s="66"/>
      <c r="R5" s="66"/>
      <c r="S5" s="66"/>
      <c r="T5" s="292"/>
      <c r="U5" s="181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</row>
    <row r="6" spans="1:102" s="91" customFormat="1" ht="17.399999999999999" x14ac:dyDescent="0.3">
      <c r="A6" s="389">
        <v>1</v>
      </c>
      <c r="B6" s="390" t="s">
        <v>36</v>
      </c>
      <c r="C6" s="391" t="s">
        <v>37</v>
      </c>
      <c r="D6" s="392" t="s">
        <v>922</v>
      </c>
      <c r="E6" s="393">
        <v>2436</v>
      </c>
      <c r="F6" s="86"/>
      <c r="G6" s="86">
        <v>5</v>
      </c>
      <c r="H6" s="86">
        <v>5</v>
      </c>
      <c r="I6" s="86">
        <v>5</v>
      </c>
      <c r="J6" s="86"/>
      <c r="K6" s="86">
        <v>5</v>
      </c>
      <c r="L6" s="86">
        <v>5</v>
      </c>
      <c r="M6" s="86">
        <v>4</v>
      </c>
      <c r="N6" s="86">
        <v>5</v>
      </c>
      <c r="O6" s="86">
        <v>5</v>
      </c>
      <c r="P6" s="86"/>
      <c r="Q6" s="86"/>
      <c r="R6" s="86"/>
      <c r="S6" s="86"/>
      <c r="T6" s="86"/>
      <c r="U6" s="86"/>
      <c r="V6" s="87">
        <f t="shared" ref="V6:V36" si="0">IF(AC6&gt;0,IF(SUM(X6:Y6)/AC6&gt;0,2,IF(AND(SUM(X6:Y6)/AC6=0,Z6/AC6&gt;0),3,IF(AND((AB6/AC6+AA6/AC6)=1,AA6/AC6&gt;0),4,5))),0)</f>
        <v>4</v>
      </c>
      <c r="W6" s="88">
        <f t="shared" ref="W6:W36" si="1">COUNTIF(AG6:AV6,"б")</f>
        <v>0</v>
      </c>
      <c r="X6" s="88">
        <f t="shared" ref="X6:X36" si="2">COUNTIF(AG6:AV6,"д")</f>
        <v>0</v>
      </c>
      <c r="Y6" s="88">
        <f t="shared" ref="Y6:Y36" si="3">COUNTIF(AG6:AV6,2)+COUNTIF(AG6:AV6,"н")+COUNTIF(AG6:AV6,"д")</f>
        <v>0</v>
      </c>
      <c r="Z6" s="88">
        <f t="shared" ref="Z6:Z36" si="4">COUNTIF(AG6:AV6,Z$5)</f>
        <v>0</v>
      </c>
      <c r="AA6" s="88">
        <f t="shared" ref="AA6:AA36" si="5">COUNTIF(AG6:AV6,AA$5)</f>
        <v>1</v>
      </c>
      <c r="AB6" s="88">
        <f t="shared" ref="AB6:AB36" si="6">COUNTIF(AG6:AV6,AB$5)</f>
        <v>7</v>
      </c>
      <c r="AC6" s="88">
        <f t="shared" ref="AC6:AC37" si="7">SUM(X6:AB6)</f>
        <v>8</v>
      </c>
      <c r="AD6" s="89">
        <f t="shared" ref="AD6:AD38" si="8">IF(ISERROR(((X6+Y6)*2+Z6*3+AA6*4+AB6*5)/SUM(X6,Y6:AB6)),"",((X6+Y6)*2+Z6*3+AA6*4+AB6*5)/SUM(X6,Y6:AB6))</f>
        <v>4.875</v>
      </c>
      <c r="AE6" s="90">
        <f t="shared" ref="AE6:AE36" si="9">IF(AX6=5,0.5,IF(AX6=4,0.25,IF(AX6&lt;=3,0)))</f>
        <v>0</v>
      </c>
      <c r="AG6" s="92" t="str">
        <f t="shared" ref="AG6:AV10" si="10">IF(ISERROR(VALUE(LEFT(F6))),LEFT(F6),VALUE(LEFT(F6)))</f>
        <v/>
      </c>
      <c r="AH6" s="92">
        <f t="shared" si="10"/>
        <v>5</v>
      </c>
      <c r="AI6" s="92">
        <f t="shared" si="10"/>
        <v>5</v>
      </c>
      <c r="AJ6" s="92">
        <f t="shared" si="10"/>
        <v>5</v>
      </c>
      <c r="AK6" s="92" t="str">
        <f t="shared" si="10"/>
        <v/>
      </c>
      <c r="AL6" s="92">
        <f t="shared" si="10"/>
        <v>5</v>
      </c>
      <c r="AM6" s="92">
        <f t="shared" si="10"/>
        <v>5</v>
      </c>
      <c r="AN6" s="92">
        <f t="shared" si="10"/>
        <v>4</v>
      </c>
      <c r="AO6" s="92">
        <f t="shared" si="10"/>
        <v>5</v>
      </c>
      <c r="AP6" s="92">
        <f t="shared" si="10"/>
        <v>5</v>
      </c>
      <c r="AQ6" s="92" t="str">
        <f t="shared" si="10"/>
        <v/>
      </c>
      <c r="AR6" s="92" t="str">
        <f t="shared" si="10"/>
        <v/>
      </c>
      <c r="AS6" s="92" t="str">
        <f t="shared" si="10"/>
        <v/>
      </c>
      <c r="AT6" s="92" t="str">
        <f t="shared" si="10"/>
        <v/>
      </c>
      <c r="AU6" s="92" t="str">
        <f t="shared" si="10"/>
        <v/>
      </c>
      <c r="AV6" s="92" t="str">
        <f t="shared" si="10"/>
        <v/>
      </c>
      <c r="AW6" s="87">
        <f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4"/>
      <c r="CI6" s="94"/>
      <c r="CJ6" s="94"/>
      <c r="CK6" s="94"/>
      <c r="CL6" s="94"/>
      <c r="CM6" s="94"/>
    </row>
    <row r="7" spans="1:102" s="91" customFormat="1" ht="17.399999999999999" x14ac:dyDescent="0.3">
      <c r="A7" s="389">
        <v>2</v>
      </c>
      <c r="B7" s="390" t="s">
        <v>36</v>
      </c>
      <c r="C7" s="391" t="s">
        <v>37</v>
      </c>
      <c r="D7" s="392" t="s">
        <v>923</v>
      </c>
      <c r="E7" s="393">
        <v>2436</v>
      </c>
      <c r="F7" s="86"/>
      <c r="G7" s="86">
        <v>5</v>
      </c>
      <c r="H7" s="86" t="s">
        <v>41</v>
      </c>
      <c r="I7" s="86">
        <v>5</v>
      </c>
      <c r="J7" s="86"/>
      <c r="K7" s="86">
        <v>4</v>
      </c>
      <c r="L7" s="86"/>
      <c r="M7" s="86">
        <v>5</v>
      </c>
      <c r="N7" s="86">
        <v>5</v>
      </c>
      <c r="O7" s="86">
        <v>5</v>
      </c>
      <c r="P7" s="86"/>
      <c r="Q7" s="86"/>
      <c r="R7" s="86"/>
      <c r="S7" s="86"/>
      <c r="T7" s="86"/>
      <c r="U7" s="86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1</v>
      </c>
      <c r="AB7" s="88">
        <f t="shared" si="6"/>
        <v>5</v>
      </c>
      <c r="AC7" s="88">
        <f t="shared" si="7"/>
        <v>6</v>
      </c>
      <c r="AD7" s="89">
        <f t="shared" si="8"/>
        <v>4.833333333333333</v>
      </c>
      <c r="AE7" s="90">
        <f t="shared" si="9"/>
        <v>0</v>
      </c>
      <c r="AG7" s="92" t="str">
        <f t="shared" si="10"/>
        <v/>
      </c>
      <c r="AH7" s="92">
        <f t="shared" si="10"/>
        <v>5</v>
      </c>
      <c r="AI7" s="92" t="str">
        <f t="shared" si="10"/>
        <v>а</v>
      </c>
      <c r="AJ7" s="92">
        <f t="shared" si="10"/>
        <v>5</v>
      </c>
      <c r="AK7" s="92" t="str">
        <f t="shared" si="10"/>
        <v/>
      </c>
      <c r="AL7" s="92">
        <f t="shared" si="10"/>
        <v>4</v>
      </c>
      <c r="AM7" s="92" t="str">
        <f t="shared" si="10"/>
        <v/>
      </c>
      <c r="AN7" s="92">
        <f t="shared" si="10"/>
        <v>5</v>
      </c>
      <c r="AO7" s="92">
        <f t="shared" si="10"/>
        <v>5</v>
      </c>
      <c r="AP7" s="92">
        <f t="shared" si="10"/>
        <v>5</v>
      </c>
      <c r="AQ7" s="92" t="str">
        <f t="shared" si="10"/>
        <v/>
      </c>
      <c r="AR7" s="92" t="str">
        <f t="shared" si="10"/>
        <v/>
      </c>
      <c r="AS7" s="92" t="str">
        <f t="shared" si="10"/>
        <v/>
      </c>
      <c r="AT7" s="92" t="str">
        <f t="shared" si="10"/>
        <v/>
      </c>
      <c r="AU7" s="92" t="str">
        <f t="shared" si="10"/>
        <v/>
      </c>
      <c r="AV7" s="92" t="str">
        <f t="shared" si="10"/>
        <v/>
      </c>
      <c r="AW7" s="87">
        <f>COUNTIF(AG7:AV7,"з")</f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</row>
    <row r="8" spans="1:102" s="91" customFormat="1" ht="17.399999999999999" x14ac:dyDescent="0.3">
      <c r="A8" s="389">
        <v>3</v>
      </c>
      <c r="B8" s="390" t="s">
        <v>36</v>
      </c>
      <c r="C8" s="391" t="s">
        <v>37</v>
      </c>
      <c r="D8" s="392" t="s">
        <v>924</v>
      </c>
      <c r="E8" s="393">
        <v>2436</v>
      </c>
      <c r="F8" s="86"/>
      <c r="G8" s="86">
        <v>4</v>
      </c>
      <c r="H8" s="86" t="s">
        <v>40</v>
      </c>
      <c r="I8" s="86">
        <v>5</v>
      </c>
      <c r="J8" s="86"/>
      <c r="K8" s="86">
        <v>5</v>
      </c>
      <c r="L8" s="86"/>
      <c r="M8" s="86">
        <v>5</v>
      </c>
      <c r="N8" s="86">
        <v>5</v>
      </c>
      <c r="O8" s="86">
        <v>4</v>
      </c>
      <c r="P8" s="86"/>
      <c r="Q8" s="86"/>
      <c r="R8" s="86"/>
      <c r="S8" s="86"/>
      <c r="T8" s="86"/>
      <c r="U8" s="86"/>
      <c r="V8" s="87">
        <f t="shared" si="0"/>
        <v>4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2</v>
      </c>
      <c r="AB8" s="88">
        <f t="shared" si="6"/>
        <v>4</v>
      </c>
      <c r="AC8" s="88">
        <f t="shared" si="7"/>
        <v>6</v>
      </c>
      <c r="AD8" s="89">
        <f t="shared" si="8"/>
        <v>4.666666666666667</v>
      </c>
      <c r="AE8" s="90">
        <f t="shared" si="9"/>
        <v>0</v>
      </c>
      <c r="AG8" s="92" t="str">
        <f t="shared" si="10"/>
        <v/>
      </c>
      <c r="AH8" s="92">
        <f t="shared" si="10"/>
        <v>4</v>
      </c>
      <c r="AI8" s="92" t="str">
        <f t="shared" si="10"/>
        <v>а</v>
      </c>
      <c r="AJ8" s="92">
        <f t="shared" si="10"/>
        <v>5</v>
      </c>
      <c r="AK8" s="92" t="str">
        <f t="shared" si="10"/>
        <v/>
      </c>
      <c r="AL8" s="92">
        <f t="shared" si="10"/>
        <v>5</v>
      </c>
      <c r="AM8" s="92" t="str">
        <f t="shared" si="10"/>
        <v/>
      </c>
      <c r="AN8" s="92">
        <f t="shared" si="10"/>
        <v>5</v>
      </c>
      <c r="AO8" s="92">
        <f t="shared" si="10"/>
        <v>5</v>
      </c>
      <c r="AP8" s="92">
        <f t="shared" si="10"/>
        <v>4</v>
      </c>
      <c r="AQ8" s="92" t="str">
        <f t="shared" si="10"/>
        <v/>
      </c>
      <c r="AR8" s="92" t="str">
        <f t="shared" si="10"/>
        <v/>
      </c>
      <c r="AS8" s="92" t="str">
        <f t="shared" si="10"/>
        <v/>
      </c>
      <c r="AT8" s="92" t="str">
        <f t="shared" si="10"/>
        <v/>
      </c>
      <c r="AU8" s="92" t="str">
        <f t="shared" si="10"/>
        <v/>
      </c>
      <c r="AV8" s="92" t="str">
        <f t="shared" si="10"/>
        <v/>
      </c>
      <c r="AW8" s="87">
        <f>COUNTIF(AG8:AV8,"з")</f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</row>
    <row r="9" spans="1:102" s="91" customFormat="1" ht="17.399999999999999" x14ac:dyDescent="0.3">
      <c r="A9" s="389">
        <v>4</v>
      </c>
      <c r="B9" s="390" t="s">
        <v>36</v>
      </c>
      <c r="C9" s="391" t="s">
        <v>37</v>
      </c>
      <c r="D9" s="392" t="s">
        <v>925</v>
      </c>
      <c r="E9" s="393">
        <v>2436</v>
      </c>
      <c r="F9" s="86"/>
      <c r="G9" s="86">
        <v>5</v>
      </c>
      <c r="H9" s="86" t="s">
        <v>41</v>
      </c>
      <c r="I9" s="86">
        <v>4</v>
      </c>
      <c r="J9" s="86"/>
      <c r="K9" s="86">
        <v>4</v>
      </c>
      <c r="L9" s="86"/>
      <c r="M9" s="86">
        <v>4</v>
      </c>
      <c r="N9" s="86">
        <v>5</v>
      </c>
      <c r="O9" s="86">
        <v>3</v>
      </c>
      <c r="P9" s="86"/>
      <c r="Q9" s="86"/>
      <c r="R9" s="86"/>
      <c r="S9" s="86"/>
      <c r="T9" s="86"/>
      <c r="U9" s="86"/>
      <c r="V9" s="87">
        <f t="shared" si="0"/>
        <v>3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1</v>
      </c>
      <c r="AA9" s="88">
        <f t="shared" si="5"/>
        <v>3</v>
      </c>
      <c r="AB9" s="88">
        <f t="shared" si="6"/>
        <v>2</v>
      </c>
      <c r="AC9" s="88">
        <f t="shared" si="7"/>
        <v>6</v>
      </c>
      <c r="AD9" s="89">
        <f t="shared" si="8"/>
        <v>4.166666666666667</v>
      </c>
      <c r="AE9" s="90">
        <f t="shared" si="9"/>
        <v>0</v>
      </c>
      <c r="AG9" s="92" t="str">
        <f t="shared" si="10"/>
        <v/>
      </c>
      <c r="AH9" s="92">
        <f t="shared" si="10"/>
        <v>5</v>
      </c>
      <c r="AI9" s="92" t="str">
        <f t="shared" si="10"/>
        <v>а</v>
      </c>
      <c r="AJ9" s="92">
        <f t="shared" si="10"/>
        <v>4</v>
      </c>
      <c r="AK9" s="92" t="str">
        <f t="shared" si="10"/>
        <v/>
      </c>
      <c r="AL9" s="92">
        <f t="shared" si="10"/>
        <v>4</v>
      </c>
      <c r="AM9" s="92" t="str">
        <f t="shared" si="10"/>
        <v/>
      </c>
      <c r="AN9" s="92">
        <f t="shared" si="10"/>
        <v>4</v>
      </c>
      <c r="AO9" s="92">
        <f t="shared" si="10"/>
        <v>5</v>
      </c>
      <c r="AP9" s="92">
        <f t="shared" si="10"/>
        <v>3</v>
      </c>
      <c r="AQ9" s="92" t="str">
        <f t="shared" si="10"/>
        <v/>
      </c>
      <c r="AR9" s="92" t="str">
        <f t="shared" si="10"/>
        <v/>
      </c>
      <c r="AS9" s="92" t="str">
        <f t="shared" si="10"/>
        <v/>
      </c>
      <c r="AT9" s="92" t="str">
        <f t="shared" si="10"/>
        <v/>
      </c>
      <c r="AU9" s="92" t="str">
        <f t="shared" si="10"/>
        <v/>
      </c>
      <c r="AV9" s="92" t="str">
        <f t="shared" si="10"/>
        <v/>
      </c>
      <c r="AW9" s="87">
        <f>COUNTIF(AG9:AV9,"з")</f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</row>
    <row r="10" spans="1:102" s="91" customFormat="1" ht="17.399999999999999" x14ac:dyDescent="0.3">
      <c r="A10" s="389">
        <v>5</v>
      </c>
      <c r="B10" s="390" t="s">
        <v>36</v>
      </c>
      <c r="C10" s="391" t="s">
        <v>37</v>
      </c>
      <c r="D10" s="392" t="s">
        <v>926</v>
      </c>
      <c r="E10" s="393">
        <v>2436</v>
      </c>
      <c r="F10" s="86"/>
      <c r="G10" s="86">
        <v>5</v>
      </c>
      <c r="H10" s="86" t="s">
        <v>40</v>
      </c>
      <c r="I10" s="86">
        <v>4</v>
      </c>
      <c r="J10" s="86"/>
      <c r="K10" s="86">
        <v>5</v>
      </c>
      <c r="L10" s="86"/>
      <c r="M10" s="86">
        <v>5</v>
      </c>
      <c r="N10" s="86">
        <v>5</v>
      </c>
      <c r="O10" s="86">
        <v>4</v>
      </c>
      <c r="P10" s="86"/>
      <c r="Q10" s="86"/>
      <c r="R10" s="86"/>
      <c r="S10" s="86"/>
      <c r="T10" s="86"/>
      <c r="U10" s="86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2</v>
      </c>
      <c r="AB10" s="88">
        <f t="shared" si="6"/>
        <v>4</v>
      </c>
      <c r="AC10" s="88">
        <f t="shared" si="7"/>
        <v>6</v>
      </c>
      <c r="AD10" s="89">
        <f t="shared" si="8"/>
        <v>4.666666666666667</v>
      </c>
      <c r="AE10" s="90">
        <f t="shared" si="9"/>
        <v>0</v>
      </c>
      <c r="AG10" s="92" t="str">
        <f t="shared" si="10"/>
        <v/>
      </c>
      <c r="AH10" s="92">
        <f t="shared" si="10"/>
        <v>5</v>
      </c>
      <c r="AI10" s="92" t="str">
        <f t="shared" si="10"/>
        <v>а</v>
      </c>
      <c r="AJ10" s="92">
        <f t="shared" si="10"/>
        <v>4</v>
      </c>
      <c r="AK10" s="92" t="str">
        <f t="shared" si="10"/>
        <v/>
      </c>
      <c r="AL10" s="92">
        <f t="shared" si="10"/>
        <v>5</v>
      </c>
      <c r="AM10" s="92" t="str">
        <f t="shared" si="10"/>
        <v/>
      </c>
      <c r="AN10" s="92">
        <f t="shared" si="10"/>
        <v>5</v>
      </c>
      <c r="AO10" s="92">
        <f t="shared" si="10"/>
        <v>5</v>
      </c>
      <c r="AP10" s="92">
        <f t="shared" si="10"/>
        <v>4</v>
      </c>
      <c r="AQ10" s="92" t="str">
        <f t="shared" si="10"/>
        <v/>
      </c>
      <c r="AR10" s="92" t="str">
        <f t="shared" si="10"/>
        <v/>
      </c>
      <c r="AS10" s="92" t="str">
        <f t="shared" si="10"/>
        <v/>
      </c>
      <c r="AT10" s="92" t="str">
        <f t="shared" si="10"/>
        <v/>
      </c>
      <c r="AU10" s="92" t="str">
        <f t="shared" si="10"/>
        <v/>
      </c>
      <c r="AV10" s="92" t="str">
        <f t="shared" si="10"/>
        <v/>
      </c>
      <c r="AW10" s="87">
        <f>COUNTIF(AG10:AV10,"з")</f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</row>
    <row r="11" spans="1:102" s="91" customFormat="1" ht="17.399999999999999" x14ac:dyDescent="0.3">
      <c r="A11" s="389">
        <v>6</v>
      </c>
      <c r="B11" s="390"/>
      <c r="C11" s="391" t="s">
        <v>37</v>
      </c>
      <c r="D11" s="392" t="s">
        <v>927</v>
      </c>
      <c r="E11" s="393">
        <v>2436</v>
      </c>
      <c r="F11" s="86"/>
      <c r="G11" s="86">
        <v>4</v>
      </c>
      <c r="H11" s="86">
        <v>5</v>
      </c>
      <c r="I11" s="86">
        <v>5</v>
      </c>
      <c r="J11" s="86"/>
      <c r="K11" s="86">
        <v>4</v>
      </c>
      <c r="L11" s="86"/>
      <c r="M11" s="86">
        <v>4</v>
      </c>
      <c r="N11" s="86">
        <v>5</v>
      </c>
      <c r="O11" s="86">
        <v>3</v>
      </c>
      <c r="P11" s="86"/>
      <c r="Q11" s="86"/>
      <c r="R11" s="86"/>
      <c r="S11" s="86"/>
      <c r="T11" s="86"/>
      <c r="U11" s="86"/>
      <c r="V11" s="87">
        <f t="shared" si="0"/>
        <v>3</v>
      </c>
      <c r="W11" s="88">
        <f t="shared" si="1"/>
        <v>0</v>
      </c>
      <c r="X11" s="88">
        <f t="shared" si="2"/>
        <v>0</v>
      </c>
      <c r="Y11" s="88">
        <f t="shared" si="3"/>
        <v>0</v>
      </c>
      <c r="Z11" s="88">
        <f t="shared" si="4"/>
        <v>1</v>
      </c>
      <c r="AA11" s="88">
        <f t="shared" si="5"/>
        <v>3</v>
      </c>
      <c r="AB11" s="88">
        <f t="shared" si="6"/>
        <v>3</v>
      </c>
      <c r="AC11" s="88">
        <f t="shared" si="7"/>
        <v>7</v>
      </c>
      <c r="AD11" s="89">
        <f t="shared" si="8"/>
        <v>4.2857142857142856</v>
      </c>
      <c r="AE11" s="90">
        <f t="shared" si="9"/>
        <v>0</v>
      </c>
      <c r="AG11" s="92"/>
      <c r="AH11" s="92">
        <f t="shared" ref="AH11:AH36" si="11">IF(ISERROR(VALUE(LEFT(G11))),LEFT(G11),VALUE(LEFT(G11)))</f>
        <v>4</v>
      </c>
      <c r="AI11" s="92">
        <f t="shared" ref="AI11:AI36" si="12">IF(ISERROR(VALUE(LEFT(H11))),LEFT(H11),VALUE(LEFT(H11)))</f>
        <v>5</v>
      </c>
      <c r="AJ11" s="92">
        <f t="shared" ref="AJ11:AJ36" si="13">IF(ISERROR(VALUE(LEFT(I11))),LEFT(I11),VALUE(LEFT(I11)))</f>
        <v>5</v>
      </c>
      <c r="AK11" s="92"/>
      <c r="AL11" s="92">
        <f t="shared" ref="AL11:AL36" si="14">IF(ISERROR(VALUE(LEFT(K11))),LEFT(K11),VALUE(LEFT(K11)))</f>
        <v>4</v>
      </c>
      <c r="AM11" s="92" t="str">
        <f t="shared" ref="AM11:AM36" si="15">IF(ISERROR(VALUE(LEFT(L11))),LEFT(L11),VALUE(LEFT(L11)))</f>
        <v/>
      </c>
      <c r="AN11" s="92">
        <f t="shared" ref="AN11:AN36" si="16">IF(ISERROR(VALUE(LEFT(M11))),LEFT(M11),VALUE(LEFT(M11)))</f>
        <v>4</v>
      </c>
      <c r="AO11" s="92">
        <f t="shared" ref="AO11:AO36" si="17">IF(ISERROR(VALUE(LEFT(N11))),LEFT(N11),VALUE(LEFT(N11)))</f>
        <v>5</v>
      </c>
      <c r="AP11" s="92">
        <f t="shared" ref="AP11:AP36" si="18">IF(ISERROR(VALUE(LEFT(O11))),LEFT(O11),VALUE(LEFT(O11)))</f>
        <v>3</v>
      </c>
      <c r="AQ11" s="92"/>
      <c r="AR11" s="92"/>
      <c r="AS11" s="92"/>
      <c r="AT11" s="92"/>
      <c r="AU11" s="92"/>
      <c r="AV11" s="92"/>
      <c r="AW11" s="87"/>
      <c r="AX11" s="93"/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4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3"/>
      <c r="CH11" s="94"/>
      <c r="CI11" s="94"/>
      <c r="CJ11" s="94"/>
      <c r="CK11" s="94"/>
      <c r="CL11" s="94"/>
      <c r="CM11" s="94"/>
    </row>
    <row r="12" spans="1:102" s="91" customFormat="1" ht="17.399999999999999" x14ac:dyDescent="0.3">
      <c r="A12" s="389">
        <v>7</v>
      </c>
      <c r="B12" s="390" t="s">
        <v>36</v>
      </c>
      <c r="C12" s="391" t="s">
        <v>37</v>
      </c>
      <c r="D12" s="392" t="s">
        <v>928</v>
      </c>
      <c r="E12" s="393">
        <v>2436</v>
      </c>
      <c r="F12" s="86"/>
      <c r="G12" s="86">
        <v>5</v>
      </c>
      <c r="H12" s="86">
        <v>4</v>
      </c>
      <c r="I12" s="86">
        <v>5</v>
      </c>
      <c r="J12" s="86"/>
      <c r="K12" s="86">
        <v>5</v>
      </c>
      <c r="L12" s="86"/>
      <c r="M12" s="86">
        <v>5</v>
      </c>
      <c r="N12" s="86">
        <v>5</v>
      </c>
      <c r="O12" s="86">
        <v>4</v>
      </c>
      <c r="P12" s="86"/>
      <c r="Q12" s="86"/>
      <c r="R12" s="86"/>
      <c r="S12" s="86"/>
      <c r="T12" s="86"/>
      <c r="U12" s="86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2</v>
      </c>
      <c r="AB12" s="88">
        <f t="shared" si="6"/>
        <v>5</v>
      </c>
      <c r="AC12" s="88">
        <f t="shared" si="7"/>
        <v>7</v>
      </c>
      <c r="AD12" s="89">
        <f t="shared" si="8"/>
        <v>4.7142857142857144</v>
      </c>
      <c r="AE12" s="90">
        <f t="shared" si="9"/>
        <v>0</v>
      </c>
      <c r="AG12" s="92" t="str">
        <f t="shared" ref="AG12:AG21" si="19">IF(ISERROR(VALUE(LEFT(F12))),LEFT(F12),VALUE(LEFT(F12)))</f>
        <v/>
      </c>
      <c r="AH12" s="92">
        <f t="shared" si="11"/>
        <v>5</v>
      </c>
      <c r="AI12" s="92">
        <f t="shared" si="12"/>
        <v>4</v>
      </c>
      <c r="AJ12" s="92">
        <f t="shared" si="13"/>
        <v>5</v>
      </c>
      <c r="AK12" s="92" t="str">
        <f t="shared" ref="AK12:AK21" si="20">IF(ISERROR(VALUE(LEFT(J12))),LEFT(J12),VALUE(LEFT(J12)))</f>
        <v/>
      </c>
      <c r="AL12" s="92">
        <f t="shared" si="14"/>
        <v>5</v>
      </c>
      <c r="AM12" s="92" t="str">
        <f t="shared" si="15"/>
        <v/>
      </c>
      <c r="AN12" s="92">
        <f t="shared" si="16"/>
        <v>5</v>
      </c>
      <c r="AO12" s="92">
        <f t="shared" si="17"/>
        <v>5</v>
      </c>
      <c r="AP12" s="92">
        <f t="shared" si="18"/>
        <v>4</v>
      </c>
      <c r="AQ12" s="92" t="str">
        <f t="shared" ref="AQ12:AQ21" si="21">IF(ISERROR(VALUE(LEFT(P12))),LEFT(P12),VALUE(LEFT(P12)))</f>
        <v/>
      </c>
      <c r="AR12" s="92" t="str">
        <f t="shared" ref="AR12:AR21" si="22">IF(ISERROR(VALUE(LEFT(Q12))),LEFT(Q12),VALUE(LEFT(Q12)))</f>
        <v/>
      </c>
      <c r="AS12" s="92" t="str">
        <f t="shared" ref="AS12:AS21" si="23">IF(ISERROR(VALUE(LEFT(R12))),LEFT(R12),VALUE(LEFT(R12)))</f>
        <v/>
      </c>
      <c r="AT12" s="92" t="str">
        <f t="shared" ref="AT12:AT21" si="24">IF(ISERROR(VALUE(LEFT(S12))),LEFT(S12),VALUE(LEFT(S12)))</f>
        <v/>
      </c>
      <c r="AU12" s="92" t="str">
        <f t="shared" ref="AU12:AU21" si="25">IF(ISERROR(VALUE(LEFT(T12))),LEFT(T12),VALUE(LEFT(T12)))</f>
        <v/>
      </c>
      <c r="AV12" s="92" t="str">
        <f t="shared" ref="AV12:AV21" si="26">IF(ISERROR(VALUE(LEFT(U12))),LEFT(U12),VALUE(LEFT(U12)))</f>
        <v/>
      </c>
      <c r="AW12" s="87">
        <f t="shared" ref="AW12:AW21" si="27">COUNTIF(AG12:AV12,"з")</f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</row>
    <row r="13" spans="1:102" s="91" customFormat="1" ht="17.399999999999999" x14ac:dyDescent="0.3">
      <c r="A13" s="389">
        <v>8</v>
      </c>
      <c r="B13" s="394"/>
      <c r="C13" s="391" t="s">
        <v>37</v>
      </c>
      <c r="D13" s="392" t="s">
        <v>929</v>
      </c>
      <c r="E13" s="393">
        <v>2436</v>
      </c>
      <c r="F13" s="86"/>
      <c r="G13" s="86">
        <v>4</v>
      </c>
      <c r="H13" s="86" t="s">
        <v>40</v>
      </c>
      <c r="I13" s="86">
        <v>4</v>
      </c>
      <c r="J13" s="86"/>
      <c r="K13" s="86">
        <v>4</v>
      </c>
      <c r="L13" s="86"/>
      <c r="M13" s="86">
        <v>5</v>
      </c>
      <c r="N13" s="86">
        <v>5</v>
      </c>
      <c r="O13" s="86">
        <v>5</v>
      </c>
      <c r="P13" s="86"/>
      <c r="Q13" s="86"/>
      <c r="R13" s="86"/>
      <c r="S13" s="86"/>
      <c r="T13" s="86"/>
      <c r="U13" s="86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3</v>
      </c>
      <c r="AB13" s="88">
        <f t="shared" si="6"/>
        <v>3</v>
      </c>
      <c r="AC13" s="88">
        <f t="shared" si="7"/>
        <v>6</v>
      </c>
      <c r="AD13" s="89">
        <f t="shared" si="8"/>
        <v>4.5</v>
      </c>
      <c r="AE13" s="90">
        <f t="shared" si="9"/>
        <v>0</v>
      </c>
      <c r="AG13" s="92" t="str">
        <f t="shared" si="19"/>
        <v/>
      </c>
      <c r="AH13" s="92">
        <f t="shared" si="11"/>
        <v>4</v>
      </c>
      <c r="AI13" s="92" t="str">
        <f t="shared" si="12"/>
        <v>а</v>
      </c>
      <c r="AJ13" s="92">
        <f t="shared" si="13"/>
        <v>4</v>
      </c>
      <c r="AK13" s="92" t="str">
        <f t="shared" si="20"/>
        <v/>
      </c>
      <c r="AL13" s="92">
        <f t="shared" si="14"/>
        <v>4</v>
      </c>
      <c r="AM13" s="92" t="str">
        <f t="shared" si="15"/>
        <v/>
      </c>
      <c r="AN13" s="92">
        <f t="shared" si="16"/>
        <v>5</v>
      </c>
      <c r="AO13" s="92">
        <f t="shared" si="17"/>
        <v>5</v>
      </c>
      <c r="AP13" s="92">
        <f t="shared" si="18"/>
        <v>5</v>
      </c>
      <c r="AQ13" s="92" t="str">
        <f t="shared" si="21"/>
        <v/>
      </c>
      <c r="AR13" s="92" t="str">
        <f t="shared" si="22"/>
        <v/>
      </c>
      <c r="AS13" s="92" t="str">
        <f t="shared" si="23"/>
        <v/>
      </c>
      <c r="AT13" s="92" t="str">
        <f t="shared" si="24"/>
        <v/>
      </c>
      <c r="AU13" s="92" t="str">
        <f t="shared" si="25"/>
        <v/>
      </c>
      <c r="AV13" s="92" t="str">
        <f t="shared" si="26"/>
        <v/>
      </c>
      <c r="AW13" s="87">
        <f t="shared" si="27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</row>
    <row r="14" spans="1:102" ht="17.399999999999999" x14ac:dyDescent="0.3">
      <c r="A14" s="389">
        <v>9</v>
      </c>
      <c r="B14" s="394"/>
      <c r="C14" s="391" t="s">
        <v>37</v>
      </c>
      <c r="D14" s="392" t="s">
        <v>930</v>
      </c>
      <c r="E14" s="393">
        <v>2436</v>
      </c>
      <c r="F14" s="86"/>
      <c r="G14" s="86">
        <v>4</v>
      </c>
      <c r="H14" s="86" t="s">
        <v>41</v>
      </c>
      <c r="I14" s="86">
        <v>4</v>
      </c>
      <c r="J14" s="86"/>
      <c r="K14" s="86">
        <v>4</v>
      </c>
      <c r="L14" s="86"/>
      <c r="M14" s="86">
        <v>4</v>
      </c>
      <c r="N14" s="86">
        <v>5</v>
      </c>
      <c r="O14" s="86">
        <v>4</v>
      </c>
      <c r="P14" s="86"/>
      <c r="Q14" s="86"/>
      <c r="R14" s="86"/>
      <c r="S14" s="86"/>
      <c r="T14" s="86"/>
      <c r="U14" s="86"/>
      <c r="V14" s="87">
        <f t="shared" si="0"/>
        <v>4</v>
      </c>
      <c r="W14" s="88">
        <f t="shared" si="1"/>
        <v>0</v>
      </c>
      <c r="X14" s="88">
        <f t="shared" si="2"/>
        <v>0</v>
      </c>
      <c r="Y14" s="88">
        <f t="shared" si="3"/>
        <v>0</v>
      </c>
      <c r="Z14" s="88">
        <f t="shared" si="4"/>
        <v>0</v>
      </c>
      <c r="AA14" s="88">
        <f t="shared" si="5"/>
        <v>5</v>
      </c>
      <c r="AB14" s="88">
        <f t="shared" si="6"/>
        <v>1</v>
      </c>
      <c r="AC14" s="88">
        <f t="shared" si="7"/>
        <v>6</v>
      </c>
      <c r="AD14" s="89">
        <f t="shared" si="8"/>
        <v>4.166666666666667</v>
      </c>
      <c r="AE14" s="90">
        <f t="shared" si="9"/>
        <v>0</v>
      </c>
      <c r="AF14" s="31"/>
      <c r="AG14" s="92" t="str">
        <f t="shared" si="19"/>
        <v/>
      </c>
      <c r="AH14" s="92">
        <f t="shared" si="11"/>
        <v>4</v>
      </c>
      <c r="AI14" s="92" t="str">
        <f t="shared" si="12"/>
        <v>а</v>
      </c>
      <c r="AJ14" s="92">
        <f t="shared" si="13"/>
        <v>4</v>
      </c>
      <c r="AK14" s="92" t="str">
        <f t="shared" si="20"/>
        <v/>
      </c>
      <c r="AL14" s="92">
        <f t="shared" si="14"/>
        <v>4</v>
      </c>
      <c r="AM14" s="92" t="str">
        <f t="shared" si="15"/>
        <v/>
      </c>
      <c r="AN14" s="92">
        <f t="shared" si="16"/>
        <v>4</v>
      </c>
      <c r="AO14" s="92">
        <f t="shared" si="17"/>
        <v>5</v>
      </c>
      <c r="AP14" s="92">
        <f t="shared" si="18"/>
        <v>4</v>
      </c>
      <c r="AQ14" s="92" t="str">
        <f t="shared" si="21"/>
        <v/>
      </c>
      <c r="AR14" s="92" t="str">
        <f t="shared" si="22"/>
        <v/>
      </c>
      <c r="AS14" s="92" t="str">
        <f t="shared" si="23"/>
        <v/>
      </c>
      <c r="AT14" s="92" t="str">
        <f t="shared" si="24"/>
        <v/>
      </c>
      <c r="AU14" s="92" t="str">
        <f t="shared" si="25"/>
        <v/>
      </c>
      <c r="AV14" s="92" t="str">
        <f t="shared" si="26"/>
        <v/>
      </c>
      <c r="AW14" s="87">
        <f t="shared" si="27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CG14" s="107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</row>
    <row r="15" spans="1:102" ht="17.399999999999999" x14ac:dyDescent="0.3">
      <c r="A15" s="389">
        <v>10</v>
      </c>
      <c r="B15" s="394"/>
      <c r="C15" s="391" t="s">
        <v>37</v>
      </c>
      <c r="D15" s="392" t="s">
        <v>931</v>
      </c>
      <c r="E15" s="393">
        <v>2436</v>
      </c>
      <c r="F15" s="86"/>
      <c r="G15" s="86">
        <v>4</v>
      </c>
      <c r="H15" s="86" t="s">
        <v>41</v>
      </c>
      <c r="I15" s="86">
        <v>4</v>
      </c>
      <c r="J15" s="86"/>
      <c r="K15" s="86">
        <v>4</v>
      </c>
      <c r="L15" s="86"/>
      <c r="M15" s="86">
        <v>5</v>
      </c>
      <c r="N15" s="86">
        <v>5</v>
      </c>
      <c r="O15" s="86">
        <v>4</v>
      </c>
      <c r="P15" s="86"/>
      <c r="Q15" s="86"/>
      <c r="R15" s="86"/>
      <c r="S15" s="86"/>
      <c r="T15" s="86"/>
      <c r="U15" s="86"/>
      <c r="V15" s="87">
        <f t="shared" si="0"/>
        <v>4</v>
      </c>
      <c r="W15" s="88">
        <f t="shared" si="1"/>
        <v>0</v>
      </c>
      <c r="X15" s="88">
        <f t="shared" si="2"/>
        <v>0</v>
      </c>
      <c r="Y15" s="88">
        <f t="shared" si="3"/>
        <v>0</v>
      </c>
      <c r="Z15" s="88">
        <f t="shared" si="4"/>
        <v>0</v>
      </c>
      <c r="AA15" s="88">
        <f t="shared" si="5"/>
        <v>4</v>
      </c>
      <c r="AB15" s="88">
        <f t="shared" si="6"/>
        <v>2</v>
      </c>
      <c r="AC15" s="88">
        <f t="shared" si="7"/>
        <v>6</v>
      </c>
      <c r="AD15" s="89">
        <f t="shared" si="8"/>
        <v>4.333333333333333</v>
      </c>
      <c r="AE15" s="90">
        <f t="shared" si="9"/>
        <v>0</v>
      </c>
      <c r="AF15" s="31"/>
      <c r="AG15" s="92" t="str">
        <f t="shared" si="19"/>
        <v/>
      </c>
      <c r="AH15" s="92">
        <f t="shared" si="11"/>
        <v>4</v>
      </c>
      <c r="AI15" s="92" t="str">
        <f t="shared" si="12"/>
        <v>а</v>
      </c>
      <c r="AJ15" s="92">
        <f t="shared" si="13"/>
        <v>4</v>
      </c>
      <c r="AK15" s="92" t="str">
        <f t="shared" si="20"/>
        <v/>
      </c>
      <c r="AL15" s="92">
        <f t="shared" si="14"/>
        <v>4</v>
      </c>
      <c r="AM15" s="92" t="str">
        <f t="shared" si="15"/>
        <v/>
      </c>
      <c r="AN15" s="92">
        <f t="shared" si="16"/>
        <v>5</v>
      </c>
      <c r="AO15" s="92">
        <f t="shared" si="17"/>
        <v>5</v>
      </c>
      <c r="AP15" s="92">
        <f t="shared" si="18"/>
        <v>4</v>
      </c>
      <c r="AQ15" s="92" t="str">
        <f t="shared" si="21"/>
        <v/>
      </c>
      <c r="AR15" s="92" t="str">
        <f t="shared" si="22"/>
        <v/>
      </c>
      <c r="AS15" s="92" t="str">
        <f t="shared" si="23"/>
        <v/>
      </c>
      <c r="AT15" s="92" t="str">
        <f t="shared" si="24"/>
        <v/>
      </c>
      <c r="AU15" s="92" t="str">
        <f t="shared" si="25"/>
        <v/>
      </c>
      <c r="AV15" s="92" t="str">
        <f t="shared" si="26"/>
        <v/>
      </c>
      <c r="AW15" s="87">
        <f t="shared" si="27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CG15" s="107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</row>
    <row r="16" spans="1:102" ht="17.399999999999999" x14ac:dyDescent="0.3">
      <c r="A16" s="389">
        <v>11</v>
      </c>
      <c r="B16" s="395"/>
      <c r="C16" s="391" t="s">
        <v>37</v>
      </c>
      <c r="D16" s="392" t="s">
        <v>932</v>
      </c>
      <c r="E16" s="393">
        <v>2436</v>
      </c>
      <c r="F16" s="86"/>
      <c r="G16" s="86">
        <v>4</v>
      </c>
      <c r="H16" s="86" t="s">
        <v>41</v>
      </c>
      <c r="I16" s="86">
        <v>4</v>
      </c>
      <c r="J16" s="86"/>
      <c r="K16" s="86">
        <v>4</v>
      </c>
      <c r="L16" s="86"/>
      <c r="M16" s="86">
        <v>5</v>
      </c>
      <c r="N16" s="86">
        <v>5</v>
      </c>
      <c r="O16" s="86">
        <v>4</v>
      </c>
      <c r="P16" s="86"/>
      <c r="Q16" s="86"/>
      <c r="R16" s="86"/>
      <c r="S16" s="86"/>
      <c r="T16" s="86"/>
      <c r="U16" s="86"/>
      <c r="V16" s="87">
        <f t="shared" si="0"/>
        <v>4</v>
      </c>
      <c r="W16" s="88">
        <f t="shared" si="1"/>
        <v>0</v>
      </c>
      <c r="X16" s="88">
        <f t="shared" si="2"/>
        <v>0</v>
      </c>
      <c r="Y16" s="88">
        <f t="shared" si="3"/>
        <v>0</v>
      </c>
      <c r="Z16" s="88">
        <f t="shared" si="4"/>
        <v>0</v>
      </c>
      <c r="AA16" s="88">
        <f t="shared" si="5"/>
        <v>4</v>
      </c>
      <c r="AB16" s="88">
        <f t="shared" si="6"/>
        <v>2</v>
      </c>
      <c r="AC16" s="88">
        <f t="shared" si="7"/>
        <v>6</v>
      </c>
      <c r="AD16" s="89">
        <f t="shared" si="8"/>
        <v>4.333333333333333</v>
      </c>
      <c r="AE16" s="90">
        <f t="shared" si="9"/>
        <v>0</v>
      </c>
      <c r="AF16" s="31"/>
      <c r="AG16" s="92" t="str">
        <f t="shared" si="19"/>
        <v/>
      </c>
      <c r="AH16" s="92">
        <f t="shared" si="11"/>
        <v>4</v>
      </c>
      <c r="AI16" s="92" t="str">
        <f t="shared" si="12"/>
        <v>а</v>
      </c>
      <c r="AJ16" s="92">
        <f t="shared" si="13"/>
        <v>4</v>
      </c>
      <c r="AK16" s="92" t="str">
        <f t="shared" si="20"/>
        <v/>
      </c>
      <c r="AL16" s="92">
        <f t="shared" si="14"/>
        <v>4</v>
      </c>
      <c r="AM16" s="92" t="str">
        <f t="shared" si="15"/>
        <v/>
      </c>
      <c r="AN16" s="92">
        <f t="shared" si="16"/>
        <v>5</v>
      </c>
      <c r="AO16" s="92">
        <f t="shared" si="17"/>
        <v>5</v>
      </c>
      <c r="AP16" s="92">
        <f t="shared" si="18"/>
        <v>4</v>
      </c>
      <c r="AQ16" s="92" t="str">
        <f t="shared" si="21"/>
        <v/>
      </c>
      <c r="AR16" s="92" t="str">
        <f t="shared" si="22"/>
        <v/>
      </c>
      <c r="AS16" s="92" t="str">
        <f t="shared" si="23"/>
        <v/>
      </c>
      <c r="AT16" s="92" t="str">
        <f t="shared" si="24"/>
        <v/>
      </c>
      <c r="AU16" s="92" t="str">
        <f t="shared" si="25"/>
        <v/>
      </c>
      <c r="AV16" s="92" t="str">
        <f t="shared" si="26"/>
        <v/>
      </c>
      <c r="AW16" s="87">
        <f t="shared" si="27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CG16" s="107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</row>
    <row r="17" spans="1:102" ht="17.399999999999999" x14ac:dyDescent="0.3">
      <c r="A17" s="389">
        <v>12</v>
      </c>
      <c r="B17" s="396"/>
      <c r="C17" s="391" t="s">
        <v>37</v>
      </c>
      <c r="D17" s="392" t="s">
        <v>933</v>
      </c>
      <c r="E17" s="393">
        <v>2436</v>
      </c>
      <c r="F17" s="86"/>
      <c r="G17" s="86">
        <v>4</v>
      </c>
      <c r="H17" s="86">
        <v>4</v>
      </c>
      <c r="I17" s="86">
        <v>4</v>
      </c>
      <c r="J17" s="86"/>
      <c r="K17" s="86">
        <v>5</v>
      </c>
      <c r="L17" s="86"/>
      <c r="M17" s="86">
        <v>5</v>
      </c>
      <c r="N17" s="86">
        <v>5</v>
      </c>
      <c r="O17" s="86">
        <v>4</v>
      </c>
      <c r="P17" s="86"/>
      <c r="Q17" s="86"/>
      <c r="R17" s="86"/>
      <c r="S17" s="86"/>
      <c r="T17" s="86"/>
      <c r="U17" s="86"/>
      <c r="V17" s="87">
        <f t="shared" si="0"/>
        <v>4</v>
      </c>
      <c r="W17" s="88">
        <f t="shared" si="1"/>
        <v>0</v>
      </c>
      <c r="X17" s="88">
        <f t="shared" si="2"/>
        <v>0</v>
      </c>
      <c r="Y17" s="88">
        <f t="shared" si="3"/>
        <v>0</v>
      </c>
      <c r="Z17" s="88">
        <f t="shared" si="4"/>
        <v>0</v>
      </c>
      <c r="AA17" s="88">
        <f t="shared" si="5"/>
        <v>4</v>
      </c>
      <c r="AB17" s="88">
        <f t="shared" si="6"/>
        <v>3</v>
      </c>
      <c r="AC17" s="88">
        <f t="shared" si="7"/>
        <v>7</v>
      </c>
      <c r="AD17" s="89">
        <f t="shared" si="8"/>
        <v>4.4285714285714288</v>
      </c>
      <c r="AE17" s="90">
        <f t="shared" si="9"/>
        <v>0</v>
      </c>
      <c r="AF17" s="31"/>
      <c r="AG17" s="92" t="str">
        <f t="shared" si="19"/>
        <v/>
      </c>
      <c r="AH17" s="92">
        <f t="shared" si="11"/>
        <v>4</v>
      </c>
      <c r="AI17" s="92">
        <f t="shared" si="12"/>
        <v>4</v>
      </c>
      <c r="AJ17" s="92">
        <f t="shared" si="13"/>
        <v>4</v>
      </c>
      <c r="AK17" s="92" t="str">
        <f t="shared" si="20"/>
        <v/>
      </c>
      <c r="AL17" s="92">
        <f t="shared" si="14"/>
        <v>5</v>
      </c>
      <c r="AM17" s="92" t="str">
        <f t="shared" si="15"/>
        <v/>
      </c>
      <c r="AN17" s="92">
        <f t="shared" si="16"/>
        <v>5</v>
      </c>
      <c r="AO17" s="92">
        <f t="shared" si="17"/>
        <v>5</v>
      </c>
      <c r="AP17" s="92">
        <f t="shared" si="18"/>
        <v>4</v>
      </c>
      <c r="AQ17" s="92" t="str">
        <f t="shared" si="21"/>
        <v/>
      </c>
      <c r="AR17" s="92" t="str">
        <f t="shared" si="22"/>
        <v/>
      </c>
      <c r="AS17" s="92" t="str">
        <f t="shared" si="23"/>
        <v/>
      </c>
      <c r="AT17" s="92" t="str">
        <f t="shared" si="24"/>
        <v/>
      </c>
      <c r="AU17" s="92" t="str">
        <f t="shared" si="25"/>
        <v/>
      </c>
      <c r="AV17" s="92" t="str">
        <f t="shared" si="26"/>
        <v/>
      </c>
      <c r="AW17" s="87">
        <f t="shared" si="27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CG17" s="107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</row>
    <row r="18" spans="1:102" ht="17.399999999999999" x14ac:dyDescent="0.3">
      <c r="A18" s="389">
        <v>13</v>
      </c>
      <c r="B18" s="396"/>
      <c r="C18" s="391" t="s">
        <v>37</v>
      </c>
      <c r="D18" s="392" t="s">
        <v>934</v>
      </c>
      <c r="E18" s="393">
        <v>2436</v>
      </c>
      <c r="F18" s="86"/>
      <c r="G18" s="86">
        <v>5</v>
      </c>
      <c r="H18" s="86">
        <v>5</v>
      </c>
      <c r="I18" s="86">
        <v>5</v>
      </c>
      <c r="J18" s="86"/>
      <c r="K18" s="86">
        <v>5</v>
      </c>
      <c r="L18" s="86"/>
      <c r="M18" s="86">
        <v>5</v>
      </c>
      <c r="N18" s="86">
        <v>5</v>
      </c>
      <c r="O18" s="86">
        <v>4</v>
      </c>
      <c r="P18" s="86"/>
      <c r="Q18" s="86"/>
      <c r="R18" s="86"/>
      <c r="S18" s="86"/>
      <c r="T18" s="86"/>
      <c r="U18" s="86"/>
      <c r="V18" s="87">
        <f t="shared" si="0"/>
        <v>4</v>
      </c>
      <c r="W18" s="88">
        <f t="shared" si="1"/>
        <v>0</v>
      </c>
      <c r="X18" s="88">
        <f t="shared" si="2"/>
        <v>0</v>
      </c>
      <c r="Y18" s="88">
        <f t="shared" si="3"/>
        <v>0</v>
      </c>
      <c r="Z18" s="88">
        <f t="shared" si="4"/>
        <v>0</v>
      </c>
      <c r="AA18" s="88">
        <f t="shared" si="5"/>
        <v>1</v>
      </c>
      <c r="AB18" s="88">
        <f t="shared" si="6"/>
        <v>6</v>
      </c>
      <c r="AC18" s="88">
        <f t="shared" si="7"/>
        <v>7</v>
      </c>
      <c r="AD18" s="89">
        <f t="shared" si="8"/>
        <v>4.8571428571428568</v>
      </c>
      <c r="AE18" s="90">
        <f t="shared" si="9"/>
        <v>0</v>
      </c>
      <c r="AF18" s="31"/>
      <c r="AG18" s="92" t="str">
        <f t="shared" si="19"/>
        <v/>
      </c>
      <c r="AH18" s="92">
        <f t="shared" si="11"/>
        <v>5</v>
      </c>
      <c r="AI18" s="92">
        <f t="shared" si="12"/>
        <v>5</v>
      </c>
      <c r="AJ18" s="92">
        <f t="shared" si="13"/>
        <v>5</v>
      </c>
      <c r="AK18" s="92" t="str">
        <f t="shared" si="20"/>
        <v/>
      </c>
      <c r="AL18" s="92">
        <f t="shared" si="14"/>
        <v>5</v>
      </c>
      <c r="AM18" s="92" t="str">
        <f t="shared" si="15"/>
        <v/>
      </c>
      <c r="AN18" s="92">
        <f t="shared" si="16"/>
        <v>5</v>
      </c>
      <c r="AO18" s="92">
        <f t="shared" si="17"/>
        <v>5</v>
      </c>
      <c r="AP18" s="92">
        <f t="shared" si="18"/>
        <v>4</v>
      </c>
      <c r="AQ18" s="92" t="str">
        <f t="shared" si="21"/>
        <v/>
      </c>
      <c r="AR18" s="92" t="str">
        <f t="shared" si="22"/>
        <v/>
      </c>
      <c r="AS18" s="92" t="str">
        <f t="shared" si="23"/>
        <v/>
      </c>
      <c r="AT18" s="92" t="str">
        <f t="shared" si="24"/>
        <v/>
      </c>
      <c r="AU18" s="92" t="str">
        <f t="shared" si="25"/>
        <v/>
      </c>
      <c r="AV18" s="92" t="str">
        <f t="shared" si="26"/>
        <v/>
      </c>
      <c r="AW18" s="87">
        <f t="shared" si="27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CG18" s="107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</row>
    <row r="19" spans="1:102" ht="17.399999999999999" x14ac:dyDescent="0.3">
      <c r="A19" s="389">
        <v>14</v>
      </c>
      <c r="B19" s="396"/>
      <c r="C19" s="391" t="s">
        <v>52</v>
      </c>
      <c r="D19" s="392" t="s">
        <v>935</v>
      </c>
      <c r="E19" s="393">
        <v>2436</v>
      </c>
      <c r="F19" s="86"/>
      <c r="G19" s="86">
        <v>5</v>
      </c>
      <c r="H19" s="86" t="s">
        <v>41</v>
      </c>
      <c r="I19" s="86">
        <v>5</v>
      </c>
      <c r="J19" s="86"/>
      <c r="K19" s="86">
        <v>5</v>
      </c>
      <c r="L19" s="86"/>
      <c r="M19" s="86">
        <v>5</v>
      </c>
      <c r="N19" s="86">
        <v>5</v>
      </c>
      <c r="O19" s="86">
        <v>5</v>
      </c>
      <c r="P19" s="86"/>
      <c r="Q19" s="86"/>
      <c r="R19" s="86"/>
      <c r="S19" s="86"/>
      <c r="T19" s="86"/>
      <c r="U19" s="86"/>
      <c r="V19" s="87">
        <f t="shared" si="0"/>
        <v>5</v>
      </c>
      <c r="W19" s="88">
        <f t="shared" si="1"/>
        <v>0</v>
      </c>
      <c r="X19" s="88">
        <f t="shared" si="2"/>
        <v>0</v>
      </c>
      <c r="Y19" s="88">
        <f t="shared" si="3"/>
        <v>0</v>
      </c>
      <c r="Z19" s="88">
        <f t="shared" si="4"/>
        <v>0</v>
      </c>
      <c r="AA19" s="88">
        <f t="shared" si="5"/>
        <v>0</v>
      </c>
      <c r="AB19" s="88">
        <f t="shared" si="6"/>
        <v>6</v>
      </c>
      <c r="AC19" s="88">
        <f t="shared" si="7"/>
        <v>6</v>
      </c>
      <c r="AD19" s="89">
        <f t="shared" si="8"/>
        <v>5</v>
      </c>
      <c r="AE19" s="90">
        <f t="shared" si="9"/>
        <v>0</v>
      </c>
      <c r="AF19" s="31"/>
      <c r="AG19" s="92" t="str">
        <f t="shared" si="19"/>
        <v/>
      </c>
      <c r="AH19" s="92">
        <f t="shared" si="11"/>
        <v>5</v>
      </c>
      <c r="AI19" s="92" t="str">
        <f t="shared" si="12"/>
        <v>а</v>
      </c>
      <c r="AJ19" s="92">
        <f t="shared" si="13"/>
        <v>5</v>
      </c>
      <c r="AK19" s="92" t="str">
        <f t="shared" si="20"/>
        <v/>
      </c>
      <c r="AL19" s="92">
        <f t="shared" si="14"/>
        <v>5</v>
      </c>
      <c r="AM19" s="92" t="str">
        <f t="shared" si="15"/>
        <v/>
      </c>
      <c r="AN19" s="92">
        <f t="shared" si="16"/>
        <v>5</v>
      </c>
      <c r="AO19" s="92">
        <f t="shared" si="17"/>
        <v>5</v>
      </c>
      <c r="AP19" s="92">
        <f t="shared" si="18"/>
        <v>5</v>
      </c>
      <c r="AQ19" s="92" t="str">
        <f t="shared" si="21"/>
        <v/>
      </c>
      <c r="AR19" s="92" t="str">
        <f t="shared" si="22"/>
        <v/>
      </c>
      <c r="AS19" s="92" t="str">
        <f t="shared" si="23"/>
        <v/>
      </c>
      <c r="AT19" s="92" t="str">
        <f t="shared" si="24"/>
        <v/>
      </c>
      <c r="AU19" s="92" t="str">
        <f t="shared" si="25"/>
        <v/>
      </c>
      <c r="AV19" s="92" t="str">
        <f t="shared" si="26"/>
        <v/>
      </c>
      <c r="AW19" s="87">
        <f t="shared" si="27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CG19" s="107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</row>
    <row r="20" spans="1:102" ht="17.399999999999999" x14ac:dyDescent="0.3">
      <c r="A20" s="389">
        <v>15</v>
      </c>
      <c r="B20" s="396"/>
      <c r="C20" s="391" t="s">
        <v>37</v>
      </c>
      <c r="D20" s="392" t="s">
        <v>936</v>
      </c>
      <c r="E20" s="393">
        <v>2436</v>
      </c>
      <c r="F20" s="86"/>
      <c r="G20" s="86">
        <v>5</v>
      </c>
      <c r="H20" s="86" t="s">
        <v>41</v>
      </c>
      <c r="I20" s="86">
        <v>4</v>
      </c>
      <c r="J20" s="86"/>
      <c r="K20" s="86">
        <v>5</v>
      </c>
      <c r="L20" s="86"/>
      <c r="M20" s="86">
        <v>5</v>
      </c>
      <c r="N20" s="86">
        <v>5</v>
      </c>
      <c r="O20" s="86">
        <v>4</v>
      </c>
      <c r="P20" s="86"/>
      <c r="Q20" s="86"/>
      <c r="R20" s="86"/>
      <c r="S20" s="86"/>
      <c r="T20" s="86"/>
      <c r="U20" s="86"/>
      <c r="V20" s="87">
        <f t="shared" si="0"/>
        <v>4</v>
      </c>
      <c r="W20" s="88">
        <f t="shared" si="1"/>
        <v>0</v>
      </c>
      <c r="X20" s="88">
        <f t="shared" si="2"/>
        <v>0</v>
      </c>
      <c r="Y20" s="88">
        <f t="shared" si="3"/>
        <v>0</v>
      </c>
      <c r="Z20" s="88">
        <f t="shared" si="4"/>
        <v>0</v>
      </c>
      <c r="AA20" s="88">
        <f t="shared" si="5"/>
        <v>2</v>
      </c>
      <c r="AB20" s="88">
        <f t="shared" si="6"/>
        <v>4</v>
      </c>
      <c r="AC20" s="88">
        <f t="shared" si="7"/>
        <v>6</v>
      </c>
      <c r="AD20" s="89">
        <f t="shared" si="8"/>
        <v>4.666666666666667</v>
      </c>
      <c r="AE20" s="90">
        <f t="shared" si="9"/>
        <v>0</v>
      </c>
      <c r="AF20" s="31"/>
      <c r="AG20" s="92" t="str">
        <f t="shared" si="19"/>
        <v/>
      </c>
      <c r="AH20" s="92">
        <f t="shared" si="11"/>
        <v>5</v>
      </c>
      <c r="AI20" s="92" t="str">
        <f t="shared" si="12"/>
        <v>а</v>
      </c>
      <c r="AJ20" s="92">
        <f t="shared" si="13"/>
        <v>4</v>
      </c>
      <c r="AK20" s="92" t="str">
        <f t="shared" si="20"/>
        <v/>
      </c>
      <c r="AL20" s="92">
        <f t="shared" si="14"/>
        <v>5</v>
      </c>
      <c r="AM20" s="92" t="str">
        <f t="shared" si="15"/>
        <v/>
      </c>
      <c r="AN20" s="92">
        <f t="shared" si="16"/>
        <v>5</v>
      </c>
      <c r="AO20" s="92">
        <f t="shared" si="17"/>
        <v>5</v>
      </c>
      <c r="AP20" s="92">
        <f t="shared" si="18"/>
        <v>4</v>
      </c>
      <c r="AQ20" s="92" t="str">
        <f t="shared" si="21"/>
        <v/>
      </c>
      <c r="AR20" s="92" t="str">
        <f t="shared" si="22"/>
        <v/>
      </c>
      <c r="AS20" s="92" t="str">
        <f t="shared" si="23"/>
        <v/>
      </c>
      <c r="AT20" s="92" t="str">
        <f t="shared" si="24"/>
        <v/>
      </c>
      <c r="AU20" s="92" t="str">
        <f t="shared" si="25"/>
        <v/>
      </c>
      <c r="AV20" s="92" t="str">
        <f t="shared" si="26"/>
        <v/>
      </c>
      <c r="AW20" s="87">
        <f t="shared" si="27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CG20" s="107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</row>
    <row r="21" spans="1:102" ht="17.399999999999999" x14ac:dyDescent="0.3">
      <c r="A21" s="389">
        <v>16</v>
      </c>
      <c r="B21" s="396"/>
      <c r="C21" s="391" t="s">
        <v>37</v>
      </c>
      <c r="D21" s="392" t="s">
        <v>937</v>
      </c>
      <c r="E21" s="393">
        <v>2436</v>
      </c>
      <c r="F21" s="86"/>
      <c r="G21" s="86">
        <v>4</v>
      </c>
      <c r="H21" s="86" t="s">
        <v>41</v>
      </c>
      <c r="I21" s="86">
        <v>5</v>
      </c>
      <c r="J21" s="86"/>
      <c r="K21" s="86">
        <v>4</v>
      </c>
      <c r="L21" s="86"/>
      <c r="M21" s="86">
        <v>5</v>
      </c>
      <c r="N21" s="86">
        <v>5</v>
      </c>
      <c r="O21" s="86">
        <v>5</v>
      </c>
      <c r="P21" s="86"/>
      <c r="Q21" s="86"/>
      <c r="R21" s="86"/>
      <c r="S21" s="86"/>
      <c r="T21" s="86"/>
      <c r="U21" s="86"/>
      <c r="V21" s="87">
        <f t="shared" si="0"/>
        <v>4</v>
      </c>
      <c r="W21" s="88">
        <f t="shared" si="1"/>
        <v>0</v>
      </c>
      <c r="X21" s="88">
        <f t="shared" si="2"/>
        <v>0</v>
      </c>
      <c r="Y21" s="88">
        <f t="shared" si="3"/>
        <v>0</v>
      </c>
      <c r="Z21" s="88">
        <f t="shared" si="4"/>
        <v>0</v>
      </c>
      <c r="AA21" s="88">
        <f t="shared" si="5"/>
        <v>2</v>
      </c>
      <c r="AB21" s="88">
        <f t="shared" si="6"/>
        <v>4</v>
      </c>
      <c r="AC21" s="88">
        <f t="shared" si="7"/>
        <v>6</v>
      </c>
      <c r="AD21" s="89">
        <f t="shared" si="8"/>
        <v>4.666666666666667</v>
      </c>
      <c r="AE21" s="90">
        <f t="shared" si="9"/>
        <v>0</v>
      </c>
      <c r="AF21" s="31"/>
      <c r="AG21" s="92" t="str">
        <f t="shared" si="19"/>
        <v/>
      </c>
      <c r="AH21" s="92">
        <f t="shared" si="11"/>
        <v>4</v>
      </c>
      <c r="AI21" s="92" t="str">
        <f t="shared" si="12"/>
        <v>а</v>
      </c>
      <c r="AJ21" s="92">
        <f t="shared" si="13"/>
        <v>5</v>
      </c>
      <c r="AK21" s="92" t="str">
        <f t="shared" si="20"/>
        <v/>
      </c>
      <c r="AL21" s="92">
        <f t="shared" si="14"/>
        <v>4</v>
      </c>
      <c r="AM21" s="92" t="str">
        <f t="shared" si="15"/>
        <v/>
      </c>
      <c r="AN21" s="92">
        <f t="shared" si="16"/>
        <v>5</v>
      </c>
      <c r="AO21" s="92">
        <f t="shared" si="17"/>
        <v>5</v>
      </c>
      <c r="AP21" s="92">
        <f t="shared" si="18"/>
        <v>5</v>
      </c>
      <c r="AQ21" s="92" t="str">
        <f t="shared" si="21"/>
        <v/>
      </c>
      <c r="AR21" s="92" t="str">
        <f t="shared" si="22"/>
        <v/>
      </c>
      <c r="AS21" s="92" t="str">
        <f t="shared" si="23"/>
        <v/>
      </c>
      <c r="AT21" s="92" t="str">
        <f t="shared" si="24"/>
        <v/>
      </c>
      <c r="AU21" s="92" t="str">
        <f t="shared" si="25"/>
        <v/>
      </c>
      <c r="AV21" s="92" t="str">
        <f t="shared" si="26"/>
        <v/>
      </c>
      <c r="AW21" s="87">
        <f t="shared" si="27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CG21" s="107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</row>
    <row r="22" spans="1:102" ht="17.399999999999999" x14ac:dyDescent="0.3">
      <c r="A22" s="389">
        <v>17</v>
      </c>
      <c r="B22" s="396"/>
      <c r="C22" s="391" t="s">
        <v>37</v>
      </c>
      <c r="D22" s="392" t="s">
        <v>938</v>
      </c>
      <c r="E22" s="393">
        <v>2436</v>
      </c>
      <c r="F22" s="86"/>
      <c r="G22" s="86">
        <v>5</v>
      </c>
      <c r="H22" s="86" t="s">
        <v>41</v>
      </c>
      <c r="I22" s="86">
        <v>5</v>
      </c>
      <c r="J22" s="86"/>
      <c r="K22" s="86">
        <v>5</v>
      </c>
      <c r="L22" s="86"/>
      <c r="M22" s="86">
        <v>5</v>
      </c>
      <c r="N22" s="86">
        <v>5</v>
      </c>
      <c r="O22" s="86">
        <v>5</v>
      </c>
      <c r="P22" s="86"/>
      <c r="Q22" s="86"/>
      <c r="R22" s="86"/>
      <c r="S22" s="86"/>
      <c r="T22" s="86"/>
      <c r="U22" s="86"/>
      <c r="V22" s="87">
        <f t="shared" si="0"/>
        <v>5</v>
      </c>
      <c r="W22" s="88">
        <f t="shared" si="1"/>
        <v>0</v>
      </c>
      <c r="X22" s="88">
        <f t="shared" si="2"/>
        <v>0</v>
      </c>
      <c r="Y22" s="88">
        <f t="shared" si="3"/>
        <v>0</v>
      </c>
      <c r="Z22" s="88">
        <f t="shared" si="4"/>
        <v>0</v>
      </c>
      <c r="AA22" s="88">
        <f t="shared" si="5"/>
        <v>0</v>
      </c>
      <c r="AB22" s="88">
        <f t="shared" si="6"/>
        <v>6</v>
      </c>
      <c r="AC22" s="88">
        <f t="shared" si="7"/>
        <v>6</v>
      </c>
      <c r="AD22" s="89">
        <f t="shared" si="8"/>
        <v>5</v>
      </c>
      <c r="AE22" s="90">
        <f t="shared" si="9"/>
        <v>0</v>
      </c>
      <c r="AF22" s="31"/>
      <c r="AG22" s="92"/>
      <c r="AH22" s="92">
        <f t="shared" si="11"/>
        <v>5</v>
      </c>
      <c r="AI22" s="92" t="str">
        <f t="shared" si="12"/>
        <v>а</v>
      </c>
      <c r="AJ22" s="92">
        <f t="shared" si="13"/>
        <v>5</v>
      </c>
      <c r="AK22" s="92"/>
      <c r="AL22" s="92">
        <f t="shared" si="14"/>
        <v>5</v>
      </c>
      <c r="AM22" s="92" t="str">
        <f t="shared" si="15"/>
        <v/>
      </c>
      <c r="AN22" s="92">
        <f t="shared" si="16"/>
        <v>5</v>
      </c>
      <c r="AO22" s="92">
        <f t="shared" si="17"/>
        <v>5</v>
      </c>
      <c r="AP22" s="92">
        <f t="shared" si="18"/>
        <v>5</v>
      </c>
      <c r="AQ22" s="92"/>
      <c r="AR22" s="92"/>
      <c r="AS22" s="92"/>
      <c r="AT22" s="92"/>
      <c r="AU22" s="92"/>
      <c r="AV22" s="92"/>
      <c r="AW22" s="87"/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CG22" s="107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</row>
    <row r="23" spans="1:102" ht="17.399999999999999" x14ac:dyDescent="0.3">
      <c r="A23" s="389">
        <v>18</v>
      </c>
      <c r="B23" s="396"/>
      <c r="C23" s="391" t="s">
        <v>37</v>
      </c>
      <c r="D23" s="392" t="s">
        <v>939</v>
      </c>
      <c r="E23" s="393">
        <v>2436</v>
      </c>
      <c r="F23" s="86"/>
      <c r="G23" s="86">
        <v>5</v>
      </c>
      <c r="H23" s="86" t="s">
        <v>41</v>
      </c>
      <c r="I23" s="86">
        <v>5</v>
      </c>
      <c r="J23" s="86"/>
      <c r="K23" s="86">
        <v>5</v>
      </c>
      <c r="L23" s="86"/>
      <c r="M23" s="86">
        <v>5</v>
      </c>
      <c r="N23" s="86">
        <v>5</v>
      </c>
      <c r="O23" s="86">
        <v>5</v>
      </c>
      <c r="P23" s="86"/>
      <c r="Q23" s="86"/>
      <c r="R23" s="86"/>
      <c r="S23" s="86"/>
      <c r="T23" s="86"/>
      <c r="U23" s="86"/>
      <c r="V23" s="87">
        <f t="shared" si="0"/>
        <v>5</v>
      </c>
      <c r="W23" s="88">
        <f t="shared" si="1"/>
        <v>0</v>
      </c>
      <c r="X23" s="88">
        <f t="shared" si="2"/>
        <v>0</v>
      </c>
      <c r="Y23" s="88">
        <f t="shared" si="3"/>
        <v>0</v>
      </c>
      <c r="Z23" s="88">
        <f t="shared" si="4"/>
        <v>0</v>
      </c>
      <c r="AA23" s="88">
        <f t="shared" si="5"/>
        <v>0</v>
      </c>
      <c r="AB23" s="88">
        <f t="shared" si="6"/>
        <v>6</v>
      </c>
      <c r="AC23" s="88">
        <f t="shared" si="7"/>
        <v>6</v>
      </c>
      <c r="AD23" s="89">
        <f t="shared" si="8"/>
        <v>5</v>
      </c>
      <c r="AE23" s="90">
        <f t="shared" si="9"/>
        <v>0</v>
      </c>
      <c r="AF23" s="31"/>
      <c r="AG23" s="92" t="str">
        <f>IF(ISERROR(VALUE(LEFT(F23))),LEFT(F23),VALUE(LEFT(F23)))</f>
        <v/>
      </c>
      <c r="AH23" s="92">
        <f t="shared" si="11"/>
        <v>5</v>
      </c>
      <c r="AI23" s="92" t="str">
        <f t="shared" si="12"/>
        <v>а</v>
      </c>
      <c r="AJ23" s="92">
        <f t="shared" si="13"/>
        <v>5</v>
      </c>
      <c r="AK23" s="92" t="str">
        <f>IF(ISERROR(VALUE(LEFT(J23))),LEFT(J23),VALUE(LEFT(J23)))</f>
        <v/>
      </c>
      <c r="AL23" s="92">
        <f t="shared" si="14"/>
        <v>5</v>
      </c>
      <c r="AM23" s="92" t="str">
        <f t="shared" si="15"/>
        <v/>
      </c>
      <c r="AN23" s="92">
        <f t="shared" si="16"/>
        <v>5</v>
      </c>
      <c r="AO23" s="92">
        <f t="shared" si="17"/>
        <v>5</v>
      </c>
      <c r="AP23" s="92">
        <f t="shared" si="18"/>
        <v>5</v>
      </c>
      <c r="AQ23" s="92" t="str">
        <f t="shared" ref="AQ23:AV24" si="28">IF(ISERROR(VALUE(LEFT(P23))),LEFT(P23),VALUE(LEFT(P23)))</f>
        <v/>
      </c>
      <c r="AR23" s="92" t="str">
        <f t="shared" si="28"/>
        <v/>
      </c>
      <c r="AS23" s="92" t="str">
        <f t="shared" si="28"/>
        <v/>
      </c>
      <c r="AT23" s="92" t="str">
        <f t="shared" si="28"/>
        <v/>
      </c>
      <c r="AU23" s="92" t="str">
        <f t="shared" si="28"/>
        <v/>
      </c>
      <c r="AV23" s="92" t="str">
        <f t="shared" si="28"/>
        <v/>
      </c>
      <c r="AW23" s="87">
        <f>COUNTIF(AG23:AV23,"з")</f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CG23" s="107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</row>
    <row r="24" spans="1:102" ht="17.399999999999999" x14ac:dyDescent="0.3">
      <c r="A24" s="389">
        <v>19</v>
      </c>
      <c r="B24" s="396"/>
      <c r="C24" s="391" t="s">
        <v>37</v>
      </c>
      <c r="D24" s="392" t="s">
        <v>940</v>
      </c>
      <c r="E24" s="393">
        <v>2436</v>
      </c>
      <c r="F24" s="86"/>
      <c r="G24" s="86">
        <v>5</v>
      </c>
      <c r="H24" s="86">
        <v>5</v>
      </c>
      <c r="I24" s="86">
        <v>4</v>
      </c>
      <c r="J24" s="86"/>
      <c r="K24" s="86">
        <v>5</v>
      </c>
      <c r="L24" s="86"/>
      <c r="M24" s="86">
        <v>5</v>
      </c>
      <c r="N24" s="86">
        <v>5</v>
      </c>
      <c r="O24" s="86">
        <v>5</v>
      </c>
      <c r="P24" s="86"/>
      <c r="Q24" s="86"/>
      <c r="R24" s="86"/>
      <c r="S24" s="86"/>
      <c r="T24" s="86"/>
      <c r="U24" s="86"/>
      <c r="V24" s="87">
        <f t="shared" si="0"/>
        <v>4</v>
      </c>
      <c r="W24" s="88">
        <f t="shared" si="1"/>
        <v>0</v>
      </c>
      <c r="X24" s="88">
        <f t="shared" si="2"/>
        <v>0</v>
      </c>
      <c r="Y24" s="88">
        <f t="shared" si="3"/>
        <v>0</v>
      </c>
      <c r="Z24" s="88">
        <f t="shared" si="4"/>
        <v>0</v>
      </c>
      <c r="AA24" s="88">
        <f t="shared" si="5"/>
        <v>1</v>
      </c>
      <c r="AB24" s="88">
        <f t="shared" si="6"/>
        <v>6</v>
      </c>
      <c r="AC24" s="88">
        <f t="shared" si="7"/>
        <v>7</v>
      </c>
      <c r="AD24" s="89">
        <f t="shared" si="8"/>
        <v>4.8571428571428568</v>
      </c>
      <c r="AE24" s="90">
        <f t="shared" si="9"/>
        <v>0</v>
      </c>
      <c r="AF24" s="31"/>
      <c r="AG24" s="92" t="str">
        <f>IF(ISERROR(VALUE(LEFT(F24))),LEFT(F24),VALUE(LEFT(F24)))</f>
        <v/>
      </c>
      <c r="AH24" s="92">
        <f t="shared" si="11"/>
        <v>5</v>
      </c>
      <c r="AI24" s="92">
        <f t="shared" si="12"/>
        <v>5</v>
      </c>
      <c r="AJ24" s="92">
        <f t="shared" si="13"/>
        <v>4</v>
      </c>
      <c r="AK24" s="92" t="str">
        <f>IF(ISERROR(VALUE(LEFT(J24))),LEFT(J24),VALUE(LEFT(J24)))</f>
        <v/>
      </c>
      <c r="AL24" s="92">
        <f t="shared" si="14"/>
        <v>5</v>
      </c>
      <c r="AM24" s="92" t="str">
        <f t="shared" si="15"/>
        <v/>
      </c>
      <c r="AN24" s="92">
        <f t="shared" si="16"/>
        <v>5</v>
      </c>
      <c r="AO24" s="92">
        <f t="shared" si="17"/>
        <v>5</v>
      </c>
      <c r="AP24" s="92">
        <f t="shared" si="18"/>
        <v>5</v>
      </c>
      <c r="AQ24" s="92" t="str">
        <f t="shared" si="28"/>
        <v/>
      </c>
      <c r="AR24" s="92" t="str">
        <f t="shared" si="28"/>
        <v/>
      </c>
      <c r="AS24" s="92" t="str">
        <f t="shared" si="28"/>
        <v/>
      </c>
      <c r="AT24" s="92" t="str">
        <f t="shared" si="28"/>
        <v/>
      </c>
      <c r="AU24" s="92" t="str">
        <f t="shared" si="28"/>
        <v/>
      </c>
      <c r="AV24" s="92" t="str">
        <f t="shared" si="28"/>
        <v/>
      </c>
      <c r="AW24" s="87">
        <f>COUNTIF(AG24:AV24,"з")</f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CG24" s="107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</row>
    <row r="25" spans="1:102" ht="17.399999999999999" x14ac:dyDescent="0.3">
      <c r="A25" s="389">
        <v>20</v>
      </c>
      <c r="B25" s="396"/>
      <c r="C25" s="391" t="s">
        <v>37</v>
      </c>
      <c r="D25" s="392" t="s">
        <v>941</v>
      </c>
      <c r="E25" s="393">
        <v>2436</v>
      </c>
      <c r="F25" s="86"/>
      <c r="G25" s="86">
        <v>4</v>
      </c>
      <c r="H25" s="86">
        <v>5</v>
      </c>
      <c r="I25" s="86">
        <v>5</v>
      </c>
      <c r="J25" s="86"/>
      <c r="K25" s="86">
        <v>5</v>
      </c>
      <c r="L25" s="86"/>
      <c r="M25" s="86">
        <v>4</v>
      </c>
      <c r="N25" s="86">
        <v>5</v>
      </c>
      <c r="O25" s="86">
        <v>4</v>
      </c>
      <c r="P25" s="86"/>
      <c r="Q25" s="86"/>
      <c r="R25" s="86"/>
      <c r="S25" s="86"/>
      <c r="T25" s="86"/>
      <c r="U25" s="86"/>
      <c r="V25" s="87">
        <f t="shared" si="0"/>
        <v>4</v>
      </c>
      <c r="W25" s="88">
        <f t="shared" si="1"/>
        <v>0</v>
      </c>
      <c r="X25" s="88">
        <f t="shared" si="2"/>
        <v>0</v>
      </c>
      <c r="Y25" s="88">
        <f t="shared" si="3"/>
        <v>0</v>
      </c>
      <c r="Z25" s="88">
        <f t="shared" si="4"/>
        <v>0</v>
      </c>
      <c r="AA25" s="88">
        <f t="shared" si="5"/>
        <v>3</v>
      </c>
      <c r="AB25" s="88">
        <f t="shared" si="6"/>
        <v>4</v>
      </c>
      <c r="AC25" s="88">
        <f t="shared" si="7"/>
        <v>7</v>
      </c>
      <c r="AD25" s="89">
        <f t="shared" si="8"/>
        <v>4.5714285714285712</v>
      </c>
      <c r="AE25" s="90">
        <f t="shared" si="9"/>
        <v>0</v>
      </c>
      <c r="AF25" s="31"/>
      <c r="AG25" s="92"/>
      <c r="AH25" s="92">
        <f t="shared" si="11"/>
        <v>4</v>
      </c>
      <c r="AI25" s="92">
        <f t="shared" si="12"/>
        <v>5</v>
      </c>
      <c r="AJ25" s="92">
        <f t="shared" si="13"/>
        <v>5</v>
      </c>
      <c r="AK25" s="92"/>
      <c r="AL25" s="92">
        <f t="shared" si="14"/>
        <v>5</v>
      </c>
      <c r="AM25" s="92" t="str">
        <f t="shared" si="15"/>
        <v/>
      </c>
      <c r="AN25" s="92">
        <f t="shared" si="16"/>
        <v>4</v>
      </c>
      <c r="AO25" s="92">
        <f t="shared" si="17"/>
        <v>5</v>
      </c>
      <c r="AP25" s="92">
        <f t="shared" si="18"/>
        <v>4</v>
      </c>
      <c r="AQ25" s="92"/>
      <c r="AR25" s="92"/>
      <c r="AS25" s="92"/>
      <c r="AT25" s="92"/>
      <c r="AU25" s="92"/>
      <c r="AV25" s="92"/>
      <c r="AW25" s="87"/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CG25" s="107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</row>
    <row r="26" spans="1:102" ht="17.399999999999999" x14ac:dyDescent="0.3">
      <c r="A26" s="389">
        <v>21</v>
      </c>
      <c r="B26" s="396"/>
      <c r="C26" s="391" t="s">
        <v>37</v>
      </c>
      <c r="D26" s="392" t="s">
        <v>942</v>
      </c>
      <c r="E26" s="393">
        <v>2436</v>
      </c>
      <c r="F26" s="86"/>
      <c r="G26" s="86">
        <v>5</v>
      </c>
      <c r="H26" s="86">
        <v>5</v>
      </c>
      <c r="I26" s="86">
        <v>5</v>
      </c>
      <c r="J26" s="86"/>
      <c r="K26" s="86">
        <v>5</v>
      </c>
      <c r="L26" s="86"/>
      <c r="M26" s="86">
        <v>5</v>
      </c>
      <c r="N26" s="86">
        <v>5</v>
      </c>
      <c r="O26" s="86">
        <v>5</v>
      </c>
      <c r="P26" s="86"/>
      <c r="Q26" s="86"/>
      <c r="R26" s="86"/>
      <c r="S26" s="86"/>
      <c r="T26" s="86"/>
      <c r="U26" s="86"/>
      <c r="V26" s="87">
        <f t="shared" si="0"/>
        <v>5</v>
      </c>
      <c r="W26" s="88">
        <f t="shared" si="1"/>
        <v>0</v>
      </c>
      <c r="X26" s="88">
        <f t="shared" si="2"/>
        <v>0</v>
      </c>
      <c r="Y26" s="88">
        <f t="shared" si="3"/>
        <v>0</v>
      </c>
      <c r="Z26" s="88">
        <f t="shared" si="4"/>
        <v>0</v>
      </c>
      <c r="AA26" s="88">
        <f t="shared" si="5"/>
        <v>0</v>
      </c>
      <c r="AB26" s="88">
        <f t="shared" si="6"/>
        <v>7</v>
      </c>
      <c r="AC26" s="88">
        <f t="shared" si="7"/>
        <v>7</v>
      </c>
      <c r="AD26" s="89">
        <f t="shared" si="8"/>
        <v>5</v>
      </c>
      <c r="AE26" s="90">
        <f t="shared" si="9"/>
        <v>0</v>
      </c>
      <c r="AF26" s="31"/>
      <c r="AG26" s="92" t="str">
        <f t="shared" ref="AG26:AG36" si="29">IF(ISERROR(VALUE(LEFT(F26))),LEFT(F26),VALUE(LEFT(F26)))</f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 t="str">
        <f t="shared" ref="AK26:AK36" si="30">IF(ISERROR(VALUE(LEFT(J26))),LEFT(J26),VALUE(LEFT(J26)))</f>
        <v/>
      </c>
      <c r="AL26" s="92">
        <f t="shared" si="14"/>
        <v>5</v>
      </c>
      <c r="AM26" s="92" t="str">
        <f t="shared" si="15"/>
        <v/>
      </c>
      <c r="AN26" s="92">
        <f t="shared" si="16"/>
        <v>5</v>
      </c>
      <c r="AO26" s="92">
        <f t="shared" si="17"/>
        <v>5</v>
      </c>
      <c r="AP26" s="92">
        <f t="shared" si="18"/>
        <v>5</v>
      </c>
      <c r="AQ26" s="92" t="str">
        <f t="shared" ref="AQ26:AQ36" si="31">IF(ISERROR(VALUE(LEFT(P26))),LEFT(P26),VALUE(LEFT(P26)))</f>
        <v/>
      </c>
      <c r="AR26" s="92" t="str">
        <f t="shared" ref="AR26:AR36" si="32">IF(ISERROR(VALUE(LEFT(Q26))),LEFT(Q26),VALUE(LEFT(Q26)))</f>
        <v/>
      </c>
      <c r="AS26" s="92" t="str">
        <f t="shared" ref="AS26:AS36" si="33">IF(ISERROR(VALUE(LEFT(R26))),LEFT(R26),VALUE(LEFT(R26)))</f>
        <v/>
      </c>
      <c r="AT26" s="92" t="str">
        <f t="shared" ref="AT26:AT36" si="34">IF(ISERROR(VALUE(LEFT(S26))),LEFT(S26),VALUE(LEFT(S26)))</f>
        <v/>
      </c>
      <c r="AU26" s="92" t="str">
        <f t="shared" ref="AU26:AU36" si="35">IF(ISERROR(VALUE(LEFT(T26))),LEFT(T26),VALUE(LEFT(T26)))</f>
        <v/>
      </c>
      <c r="AV26" s="92" t="str">
        <f t="shared" ref="AV26:AV36" si="36">IF(ISERROR(VALUE(LEFT(U26))),LEFT(U26),VALUE(LEFT(U26)))</f>
        <v/>
      </c>
      <c r="AW26" s="87">
        <f t="shared" ref="AW26:AW36" si="37">COUNTIF(AG26:AV26,"з")</f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CG26" s="107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</row>
    <row r="27" spans="1:102" ht="17.399999999999999" x14ac:dyDescent="0.3">
      <c r="A27" s="389">
        <v>22</v>
      </c>
      <c r="B27" s="396"/>
      <c r="C27" s="391" t="s">
        <v>37</v>
      </c>
      <c r="D27" s="392" t="s">
        <v>943</v>
      </c>
      <c r="E27" s="393">
        <v>2436</v>
      </c>
      <c r="F27" s="86"/>
      <c r="G27" s="86">
        <v>5</v>
      </c>
      <c r="H27" s="86">
        <v>5</v>
      </c>
      <c r="I27" s="86">
        <v>5</v>
      </c>
      <c r="J27" s="86"/>
      <c r="K27" s="86">
        <v>5</v>
      </c>
      <c r="L27" s="86"/>
      <c r="M27" s="86">
        <v>5</v>
      </c>
      <c r="N27" s="86">
        <v>5</v>
      </c>
      <c r="O27" s="86">
        <v>5</v>
      </c>
      <c r="P27" s="86"/>
      <c r="Q27" s="86"/>
      <c r="R27" s="86"/>
      <c r="S27" s="86"/>
      <c r="T27" s="86"/>
      <c r="U27" s="86"/>
      <c r="V27" s="87">
        <f t="shared" si="0"/>
        <v>5</v>
      </c>
      <c r="W27" s="88">
        <f t="shared" si="1"/>
        <v>0</v>
      </c>
      <c r="X27" s="88">
        <f t="shared" si="2"/>
        <v>0</v>
      </c>
      <c r="Y27" s="88">
        <f t="shared" si="3"/>
        <v>0</v>
      </c>
      <c r="Z27" s="88">
        <f t="shared" si="4"/>
        <v>0</v>
      </c>
      <c r="AA27" s="88">
        <f t="shared" si="5"/>
        <v>0</v>
      </c>
      <c r="AB27" s="88">
        <f t="shared" si="6"/>
        <v>7</v>
      </c>
      <c r="AC27" s="88">
        <f t="shared" si="7"/>
        <v>7</v>
      </c>
      <c r="AD27" s="89">
        <f t="shared" si="8"/>
        <v>5</v>
      </c>
      <c r="AE27" s="90">
        <f t="shared" si="9"/>
        <v>0</v>
      </c>
      <c r="AF27" s="31"/>
      <c r="AG27" s="92" t="str">
        <f t="shared" si="29"/>
        <v/>
      </c>
      <c r="AH27" s="92">
        <f t="shared" si="11"/>
        <v>5</v>
      </c>
      <c r="AI27" s="92">
        <f t="shared" si="12"/>
        <v>5</v>
      </c>
      <c r="AJ27" s="92">
        <f t="shared" si="13"/>
        <v>5</v>
      </c>
      <c r="AK27" s="92" t="str">
        <f t="shared" si="30"/>
        <v/>
      </c>
      <c r="AL27" s="92">
        <f t="shared" si="14"/>
        <v>5</v>
      </c>
      <c r="AM27" s="92" t="str">
        <f t="shared" si="15"/>
        <v/>
      </c>
      <c r="AN27" s="92">
        <f t="shared" si="16"/>
        <v>5</v>
      </c>
      <c r="AO27" s="92">
        <f t="shared" si="17"/>
        <v>5</v>
      </c>
      <c r="AP27" s="92">
        <f t="shared" si="18"/>
        <v>5</v>
      </c>
      <c r="AQ27" s="92" t="str">
        <f t="shared" si="31"/>
        <v/>
      </c>
      <c r="AR27" s="92" t="str">
        <f t="shared" si="32"/>
        <v/>
      </c>
      <c r="AS27" s="92" t="str">
        <f t="shared" si="33"/>
        <v/>
      </c>
      <c r="AT27" s="92" t="str">
        <f t="shared" si="34"/>
        <v/>
      </c>
      <c r="AU27" s="92" t="str">
        <f t="shared" si="35"/>
        <v/>
      </c>
      <c r="AV27" s="92" t="str">
        <f t="shared" si="36"/>
        <v/>
      </c>
      <c r="AW27" s="87">
        <f t="shared" si="37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CG27" s="107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</row>
    <row r="28" spans="1:102" ht="17.399999999999999" x14ac:dyDescent="0.3">
      <c r="A28" s="389">
        <v>23</v>
      </c>
      <c r="B28" s="396"/>
      <c r="C28" s="391" t="s">
        <v>37</v>
      </c>
      <c r="D28" s="392" t="s">
        <v>944</v>
      </c>
      <c r="E28" s="393">
        <v>2436</v>
      </c>
      <c r="F28" s="86"/>
      <c r="G28" s="86">
        <v>4</v>
      </c>
      <c r="H28" s="86" t="s">
        <v>41</v>
      </c>
      <c r="I28" s="86">
        <v>4</v>
      </c>
      <c r="J28" s="86"/>
      <c r="K28" s="86">
        <v>4</v>
      </c>
      <c r="L28" s="86"/>
      <c r="M28" s="86">
        <v>5</v>
      </c>
      <c r="N28" s="86">
        <v>5</v>
      </c>
      <c r="O28" s="86">
        <v>3</v>
      </c>
      <c r="P28" s="86"/>
      <c r="Q28" s="86"/>
      <c r="R28" s="86"/>
      <c r="S28" s="86"/>
      <c r="T28" s="86"/>
      <c r="U28" s="86"/>
      <c r="V28" s="87">
        <f t="shared" si="0"/>
        <v>3</v>
      </c>
      <c r="W28" s="88">
        <f t="shared" si="1"/>
        <v>0</v>
      </c>
      <c r="X28" s="88">
        <f t="shared" si="2"/>
        <v>0</v>
      </c>
      <c r="Y28" s="88">
        <f t="shared" si="3"/>
        <v>0</v>
      </c>
      <c r="Z28" s="88">
        <f t="shared" si="4"/>
        <v>1</v>
      </c>
      <c r="AA28" s="88">
        <f t="shared" si="5"/>
        <v>3</v>
      </c>
      <c r="AB28" s="88">
        <f t="shared" si="6"/>
        <v>2</v>
      </c>
      <c r="AC28" s="88">
        <f t="shared" si="7"/>
        <v>6</v>
      </c>
      <c r="AD28" s="89">
        <f t="shared" si="8"/>
        <v>4.166666666666667</v>
      </c>
      <c r="AE28" s="90">
        <f t="shared" si="9"/>
        <v>0</v>
      </c>
      <c r="AF28" s="31"/>
      <c r="AG28" s="92" t="str">
        <f t="shared" si="29"/>
        <v/>
      </c>
      <c r="AH28" s="92">
        <f t="shared" si="11"/>
        <v>4</v>
      </c>
      <c r="AI28" s="92" t="str">
        <f t="shared" si="12"/>
        <v>а</v>
      </c>
      <c r="AJ28" s="92">
        <f t="shared" si="13"/>
        <v>4</v>
      </c>
      <c r="AK28" s="92" t="str">
        <f t="shared" si="30"/>
        <v/>
      </c>
      <c r="AL28" s="92">
        <f t="shared" si="14"/>
        <v>4</v>
      </c>
      <c r="AM28" s="92" t="str">
        <f t="shared" si="15"/>
        <v/>
      </c>
      <c r="AN28" s="92">
        <f t="shared" si="16"/>
        <v>5</v>
      </c>
      <c r="AO28" s="92">
        <f t="shared" si="17"/>
        <v>5</v>
      </c>
      <c r="AP28" s="92">
        <f t="shared" si="18"/>
        <v>3</v>
      </c>
      <c r="AQ28" s="92" t="str">
        <f t="shared" si="31"/>
        <v/>
      </c>
      <c r="AR28" s="92" t="str">
        <f t="shared" si="32"/>
        <v/>
      </c>
      <c r="AS28" s="92" t="str">
        <f t="shared" si="33"/>
        <v/>
      </c>
      <c r="AT28" s="92" t="str">
        <f t="shared" si="34"/>
        <v/>
      </c>
      <c r="AU28" s="92" t="str">
        <f t="shared" si="35"/>
        <v/>
      </c>
      <c r="AV28" s="92" t="str">
        <f t="shared" si="36"/>
        <v/>
      </c>
      <c r="AW28" s="87">
        <f t="shared" si="37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CG28" s="107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</row>
    <row r="29" spans="1:102" ht="17.399999999999999" x14ac:dyDescent="0.3">
      <c r="A29" s="389">
        <v>24</v>
      </c>
      <c r="B29" s="396"/>
      <c r="C29" s="391" t="s">
        <v>37</v>
      </c>
      <c r="D29" s="392" t="s">
        <v>945</v>
      </c>
      <c r="E29" s="393">
        <v>2436</v>
      </c>
      <c r="F29" s="86"/>
      <c r="G29" s="86">
        <v>4</v>
      </c>
      <c r="H29" s="86">
        <v>4</v>
      </c>
      <c r="I29" s="86">
        <v>4</v>
      </c>
      <c r="J29" s="86"/>
      <c r="K29" s="86">
        <v>4</v>
      </c>
      <c r="L29" s="86"/>
      <c r="M29" s="86">
        <v>5</v>
      </c>
      <c r="N29" s="86">
        <v>5</v>
      </c>
      <c r="O29" s="86">
        <v>4</v>
      </c>
      <c r="P29" s="86"/>
      <c r="Q29" s="86"/>
      <c r="R29" s="86"/>
      <c r="S29" s="86"/>
      <c r="T29" s="86"/>
      <c r="U29" s="86"/>
      <c r="V29" s="87">
        <f t="shared" si="0"/>
        <v>4</v>
      </c>
      <c r="W29" s="88">
        <f t="shared" si="1"/>
        <v>0</v>
      </c>
      <c r="X29" s="88">
        <f t="shared" si="2"/>
        <v>0</v>
      </c>
      <c r="Y29" s="88">
        <f t="shared" si="3"/>
        <v>0</v>
      </c>
      <c r="Z29" s="88">
        <f t="shared" si="4"/>
        <v>0</v>
      </c>
      <c r="AA29" s="88">
        <f t="shared" si="5"/>
        <v>5</v>
      </c>
      <c r="AB29" s="88">
        <f t="shared" si="6"/>
        <v>2</v>
      </c>
      <c r="AC29" s="88">
        <f t="shared" si="7"/>
        <v>7</v>
      </c>
      <c r="AD29" s="89">
        <f t="shared" si="8"/>
        <v>4.2857142857142856</v>
      </c>
      <c r="AE29" s="90">
        <f t="shared" si="9"/>
        <v>0</v>
      </c>
      <c r="AF29" s="31"/>
      <c r="AG29" s="92" t="str">
        <f t="shared" si="29"/>
        <v/>
      </c>
      <c r="AH29" s="92">
        <f t="shared" si="11"/>
        <v>4</v>
      </c>
      <c r="AI29" s="92">
        <f t="shared" si="12"/>
        <v>4</v>
      </c>
      <c r="AJ29" s="92">
        <f t="shared" si="13"/>
        <v>4</v>
      </c>
      <c r="AK29" s="92" t="str">
        <f t="shared" si="30"/>
        <v/>
      </c>
      <c r="AL29" s="92">
        <f t="shared" si="14"/>
        <v>4</v>
      </c>
      <c r="AM29" s="92" t="str">
        <f t="shared" si="15"/>
        <v/>
      </c>
      <c r="AN29" s="92">
        <f t="shared" si="16"/>
        <v>5</v>
      </c>
      <c r="AO29" s="92">
        <f t="shared" si="17"/>
        <v>5</v>
      </c>
      <c r="AP29" s="92">
        <f t="shared" si="18"/>
        <v>4</v>
      </c>
      <c r="AQ29" s="92" t="str">
        <f t="shared" si="31"/>
        <v/>
      </c>
      <c r="AR29" s="92" t="str">
        <f t="shared" si="32"/>
        <v/>
      </c>
      <c r="AS29" s="92" t="str">
        <f t="shared" si="33"/>
        <v/>
      </c>
      <c r="AT29" s="92" t="str">
        <f t="shared" si="34"/>
        <v/>
      </c>
      <c r="AU29" s="92" t="str">
        <f t="shared" si="35"/>
        <v/>
      </c>
      <c r="AV29" s="92" t="str">
        <f t="shared" si="36"/>
        <v/>
      </c>
      <c r="AW29" s="87">
        <f t="shared" si="37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CG29" s="107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</row>
    <row r="30" spans="1:102" ht="18" hidden="1" customHeight="1" x14ac:dyDescent="0.3">
      <c r="A30" s="389"/>
      <c r="B30" s="396"/>
      <c r="C30" s="391"/>
      <c r="D30" s="392"/>
      <c r="E30" s="393"/>
      <c r="F30" s="86"/>
      <c r="G30" s="86"/>
      <c r="H30" s="86"/>
      <c r="I30" s="86"/>
      <c r="J30" s="86"/>
      <c r="K30" s="86"/>
      <c r="L30" s="86"/>
      <c r="M30" s="86"/>
      <c r="N30" s="86"/>
      <c r="O30" s="86"/>
      <c r="P30" s="86"/>
      <c r="Q30" s="86"/>
      <c r="R30" s="86"/>
      <c r="S30" s="86"/>
      <c r="T30" s="86"/>
      <c r="U30" s="86"/>
      <c r="V30" s="87">
        <f t="shared" si="0"/>
        <v>0</v>
      </c>
      <c r="W30" s="88">
        <f t="shared" si="1"/>
        <v>0</v>
      </c>
      <c r="X30" s="88">
        <f t="shared" si="2"/>
        <v>0</v>
      </c>
      <c r="Y30" s="88">
        <f t="shared" si="3"/>
        <v>0</v>
      </c>
      <c r="Z30" s="88">
        <f t="shared" si="4"/>
        <v>0</v>
      </c>
      <c r="AA30" s="88">
        <f t="shared" si="5"/>
        <v>0</v>
      </c>
      <c r="AB30" s="88">
        <f t="shared" si="6"/>
        <v>0</v>
      </c>
      <c r="AC30" s="88">
        <f t="shared" si="7"/>
        <v>0</v>
      </c>
      <c r="AD30" s="89" t="str">
        <f t="shared" si="8"/>
        <v/>
      </c>
      <c r="AE30" s="90">
        <f t="shared" si="9"/>
        <v>0</v>
      </c>
      <c r="AF30" s="31"/>
      <c r="AG30" s="92" t="str">
        <f t="shared" si="29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30"/>
        <v/>
      </c>
      <c r="AL30" s="92" t="str">
        <f t="shared" si="14"/>
        <v/>
      </c>
      <c r="AM30" s="92" t="str">
        <f t="shared" si="15"/>
        <v/>
      </c>
      <c r="AN30" s="92" t="str">
        <f t="shared" si="16"/>
        <v/>
      </c>
      <c r="AO30" s="92" t="str">
        <f t="shared" si="17"/>
        <v/>
      </c>
      <c r="AP30" s="92" t="str">
        <f t="shared" si="18"/>
        <v/>
      </c>
      <c r="AQ30" s="92" t="str">
        <f t="shared" si="31"/>
        <v/>
      </c>
      <c r="AR30" s="92" t="str">
        <f t="shared" si="32"/>
        <v/>
      </c>
      <c r="AS30" s="92" t="str">
        <f t="shared" si="33"/>
        <v/>
      </c>
      <c r="AT30" s="92" t="str">
        <f t="shared" si="34"/>
        <v/>
      </c>
      <c r="AU30" s="92" t="str">
        <f t="shared" si="35"/>
        <v/>
      </c>
      <c r="AV30" s="92" t="str">
        <f t="shared" si="36"/>
        <v/>
      </c>
      <c r="AW30" s="87">
        <f t="shared" si="37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CG30" s="107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</row>
    <row r="31" spans="1:102" ht="18" hidden="1" customHeight="1" x14ac:dyDescent="0.25">
      <c r="A31" s="389"/>
      <c r="B31" s="180"/>
      <c r="C31" s="180"/>
      <c r="D31" s="397"/>
      <c r="E31" s="398"/>
      <c r="F31" s="399"/>
      <c r="G31" s="399"/>
      <c r="H31" s="399"/>
      <c r="I31" s="399"/>
      <c r="J31" s="399"/>
      <c r="K31" s="399"/>
      <c r="L31" s="399"/>
      <c r="M31" s="399"/>
      <c r="N31" s="399"/>
      <c r="O31" s="399"/>
      <c r="P31" s="399"/>
      <c r="Q31" s="399"/>
      <c r="R31" s="115"/>
      <c r="S31" s="86"/>
      <c r="T31" s="86"/>
      <c r="U31" s="86"/>
      <c r="V31" s="87">
        <f t="shared" si="0"/>
        <v>0</v>
      </c>
      <c r="W31" s="88">
        <f t="shared" si="1"/>
        <v>0</v>
      </c>
      <c r="X31" s="88">
        <f t="shared" si="2"/>
        <v>0</v>
      </c>
      <c r="Y31" s="88">
        <f t="shared" si="3"/>
        <v>0</v>
      </c>
      <c r="Z31" s="88">
        <f t="shared" si="4"/>
        <v>0</v>
      </c>
      <c r="AA31" s="88">
        <f t="shared" si="5"/>
        <v>0</v>
      </c>
      <c r="AB31" s="88">
        <f t="shared" si="6"/>
        <v>0</v>
      </c>
      <c r="AC31" s="88">
        <f t="shared" si="7"/>
        <v>0</v>
      </c>
      <c r="AD31" s="89" t="str">
        <f t="shared" si="8"/>
        <v/>
      </c>
      <c r="AE31" s="90">
        <f t="shared" si="9"/>
        <v>0</v>
      </c>
      <c r="AF31" s="31"/>
      <c r="AG31" s="184" t="str">
        <f t="shared" si="29"/>
        <v/>
      </c>
      <c r="AH31" s="184" t="str">
        <f t="shared" si="11"/>
        <v/>
      </c>
      <c r="AI31" s="184" t="str">
        <f t="shared" si="12"/>
        <v/>
      </c>
      <c r="AJ31" s="184" t="str">
        <f t="shared" si="13"/>
        <v/>
      </c>
      <c r="AK31" s="184" t="str">
        <f t="shared" si="30"/>
        <v/>
      </c>
      <c r="AL31" s="184" t="str">
        <f t="shared" si="14"/>
        <v/>
      </c>
      <c r="AM31" s="184" t="str">
        <f t="shared" si="15"/>
        <v/>
      </c>
      <c r="AN31" s="184" t="str">
        <f t="shared" si="16"/>
        <v/>
      </c>
      <c r="AO31" s="184" t="str">
        <f t="shared" si="17"/>
        <v/>
      </c>
      <c r="AP31" s="184" t="str">
        <f t="shared" si="18"/>
        <v/>
      </c>
      <c r="AQ31" s="184" t="str">
        <f t="shared" si="31"/>
        <v/>
      </c>
      <c r="AR31" s="184" t="str">
        <f t="shared" si="32"/>
        <v/>
      </c>
      <c r="AS31" s="184" t="str">
        <f t="shared" si="33"/>
        <v/>
      </c>
      <c r="AT31" s="184" t="str">
        <f t="shared" si="34"/>
        <v/>
      </c>
      <c r="AU31" s="184" t="str">
        <f t="shared" si="35"/>
        <v/>
      </c>
      <c r="AV31" s="184" t="str">
        <f t="shared" si="36"/>
        <v/>
      </c>
      <c r="AW31" s="103">
        <f t="shared" si="37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CG31" s="107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</row>
    <row r="32" spans="1:102" ht="18" hidden="1" customHeight="1" x14ac:dyDescent="0.25">
      <c r="A32" s="389"/>
      <c r="B32" s="180"/>
      <c r="C32" s="180"/>
      <c r="D32" s="180"/>
      <c r="E32" s="398"/>
      <c r="F32" s="399"/>
      <c r="G32" s="399"/>
      <c r="H32" s="399"/>
      <c r="I32" s="399"/>
      <c r="J32" s="399"/>
      <c r="K32" s="399"/>
      <c r="L32" s="399"/>
      <c r="M32" s="399"/>
      <c r="N32" s="399"/>
      <c r="O32" s="399"/>
      <c r="P32" s="399"/>
      <c r="Q32" s="399"/>
      <c r="R32" s="115"/>
      <c r="S32" s="86"/>
      <c r="T32" s="86"/>
      <c r="U32" s="86"/>
      <c r="V32" s="87">
        <f t="shared" si="0"/>
        <v>0</v>
      </c>
      <c r="W32" s="88">
        <f t="shared" si="1"/>
        <v>0</v>
      </c>
      <c r="X32" s="88">
        <f t="shared" si="2"/>
        <v>0</v>
      </c>
      <c r="Y32" s="88">
        <f t="shared" si="3"/>
        <v>0</v>
      </c>
      <c r="Z32" s="88">
        <f t="shared" si="4"/>
        <v>0</v>
      </c>
      <c r="AA32" s="88">
        <f t="shared" si="5"/>
        <v>0</v>
      </c>
      <c r="AB32" s="88">
        <f t="shared" si="6"/>
        <v>0</v>
      </c>
      <c r="AC32" s="88">
        <f t="shared" si="7"/>
        <v>0</v>
      </c>
      <c r="AD32" s="89" t="str">
        <f t="shared" si="8"/>
        <v/>
      </c>
      <c r="AE32" s="90">
        <f t="shared" si="9"/>
        <v>0</v>
      </c>
      <c r="AF32" s="31"/>
      <c r="AG32" s="184" t="str">
        <f t="shared" si="29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30"/>
        <v/>
      </c>
      <c r="AL32" s="184" t="str">
        <f t="shared" si="14"/>
        <v/>
      </c>
      <c r="AM32" s="184" t="str">
        <f t="shared" si="15"/>
        <v/>
      </c>
      <c r="AN32" s="184" t="str">
        <f t="shared" si="16"/>
        <v/>
      </c>
      <c r="AO32" s="184" t="str">
        <f t="shared" si="17"/>
        <v/>
      </c>
      <c r="AP32" s="184" t="str">
        <f t="shared" si="18"/>
        <v/>
      </c>
      <c r="AQ32" s="184" t="str">
        <f t="shared" si="31"/>
        <v/>
      </c>
      <c r="AR32" s="184" t="str">
        <f t="shared" si="32"/>
        <v/>
      </c>
      <c r="AS32" s="184" t="str">
        <f t="shared" si="33"/>
        <v/>
      </c>
      <c r="AT32" s="184" t="str">
        <f t="shared" si="34"/>
        <v/>
      </c>
      <c r="AU32" s="184" t="str">
        <f t="shared" si="35"/>
        <v/>
      </c>
      <c r="AV32" s="184" t="str">
        <f t="shared" si="36"/>
        <v/>
      </c>
      <c r="AW32" s="103">
        <f t="shared" si="37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CG32" s="107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</row>
    <row r="33" spans="1:157" ht="18" hidden="1" customHeight="1" x14ac:dyDescent="0.25">
      <c r="A33" s="389"/>
      <c r="B33" s="400"/>
      <c r="C33" s="401"/>
      <c r="D33" s="402"/>
      <c r="E33" s="398"/>
      <c r="F33" s="86"/>
      <c r="G33" s="86"/>
      <c r="H33" s="86"/>
      <c r="I33" s="86"/>
      <c r="J33" s="86"/>
      <c r="K33" s="86"/>
      <c r="L33" s="115"/>
      <c r="M33" s="86"/>
      <c r="N33" s="86"/>
      <c r="O33" s="115"/>
      <c r="P33" s="86"/>
      <c r="Q33" s="115"/>
      <c r="R33" s="115"/>
      <c r="S33" s="86"/>
      <c r="T33" s="86"/>
      <c r="U33" s="86"/>
      <c r="V33" s="87">
        <f t="shared" si="0"/>
        <v>0</v>
      </c>
      <c r="W33" s="88">
        <f t="shared" si="1"/>
        <v>0</v>
      </c>
      <c r="X33" s="88">
        <f t="shared" si="2"/>
        <v>0</v>
      </c>
      <c r="Y33" s="88">
        <f t="shared" si="3"/>
        <v>0</v>
      </c>
      <c r="Z33" s="88">
        <f t="shared" si="4"/>
        <v>0</v>
      </c>
      <c r="AA33" s="88">
        <f t="shared" si="5"/>
        <v>0</v>
      </c>
      <c r="AB33" s="88">
        <f t="shared" si="6"/>
        <v>0</v>
      </c>
      <c r="AC33" s="88">
        <f t="shared" si="7"/>
        <v>0</v>
      </c>
      <c r="AD33" s="89" t="str">
        <f t="shared" si="8"/>
        <v/>
      </c>
      <c r="AE33" s="90">
        <f t="shared" si="9"/>
        <v>0</v>
      </c>
      <c r="AF33" s="31"/>
      <c r="AG33" s="184" t="str">
        <f t="shared" si="29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30"/>
        <v/>
      </c>
      <c r="AL33" s="184" t="str">
        <f t="shared" si="14"/>
        <v/>
      </c>
      <c r="AM33" s="184" t="str">
        <f t="shared" si="15"/>
        <v/>
      </c>
      <c r="AN33" s="184" t="str">
        <f t="shared" si="16"/>
        <v/>
      </c>
      <c r="AO33" s="184" t="str">
        <f t="shared" si="17"/>
        <v/>
      </c>
      <c r="AP33" s="184" t="str">
        <f t="shared" si="18"/>
        <v/>
      </c>
      <c r="AQ33" s="184" t="str">
        <f t="shared" si="31"/>
        <v/>
      </c>
      <c r="AR33" s="184" t="str">
        <f t="shared" si="32"/>
        <v/>
      </c>
      <c r="AS33" s="184" t="str">
        <f t="shared" si="33"/>
        <v/>
      </c>
      <c r="AT33" s="184" t="str">
        <f t="shared" si="34"/>
        <v/>
      </c>
      <c r="AU33" s="184" t="str">
        <f t="shared" si="35"/>
        <v/>
      </c>
      <c r="AV33" s="184" t="str">
        <f t="shared" si="36"/>
        <v/>
      </c>
      <c r="AW33" s="103">
        <f t="shared" si="37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CG33" s="107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</row>
    <row r="34" spans="1:157" ht="18" hidden="1" customHeight="1" x14ac:dyDescent="0.25">
      <c r="A34" s="389"/>
      <c r="B34" s="400"/>
      <c r="C34" s="401"/>
      <c r="D34" s="402"/>
      <c r="E34" s="398"/>
      <c r="F34" s="86"/>
      <c r="G34" s="86"/>
      <c r="H34" s="86"/>
      <c r="I34" s="86"/>
      <c r="J34" s="86"/>
      <c r="K34" s="86"/>
      <c r="L34" s="115"/>
      <c r="M34" s="86"/>
      <c r="N34" s="86"/>
      <c r="O34" s="115"/>
      <c r="P34" s="86"/>
      <c r="Q34" s="115"/>
      <c r="R34" s="115"/>
      <c r="S34" s="86"/>
      <c r="T34" s="86"/>
      <c r="U34" s="86"/>
      <c r="V34" s="87">
        <f t="shared" si="0"/>
        <v>0</v>
      </c>
      <c r="W34" s="88">
        <f t="shared" si="1"/>
        <v>0</v>
      </c>
      <c r="X34" s="88">
        <f t="shared" si="2"/>
        <v>0</v>
      </c>
      <c r="Y34" s="88">
        <f t="shared" si="3"/>
        <v>0</v>
      </c>
      <c r="Z34" s="88">
        <f t="shared" si="4"/>
        <v>0</v>
      </c>
      <c r="AA34" s="88">
        <f t="shared" si="5"/>
        <v>0</v>
      </c>
      <c r="AB34" s="88">
        <f t="shared" si="6"/>
        <v>0</v>
      </c>
      <c r="AC34" s="88">
        <f t="shared" si="7"/>
        <v>0</v>
      </c>
      <c r="AD34" s="89" t="str">
        <f t="shared" si="8"/>
        <v/>
      </c>
      <c r="AE34" s="90">
        <f t="shared" si="9"/>
        <v>0</v>
      </c>
      <c r="AF34" s="31"/>
      <c r="AG34" s="184" t="str">
        <f t="shared" si="29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30"/>
        <v/>
      </c>
      <c r="AL34" s="184" t="str">
        <f t="shared" si="14"/>
        <v/>
      </c>
      <c r="AM34" s="184" t="str">
        <f t="shared" si="15"/>
        <v/>
      </c>
      <c r="AN34" s="184" t="str">
        <f t="shared" si="16"/>
        <v/>
      </c>
      <c r="AO34" s="184" t="str">
        <f t="shared" si="17"/>
        <v/>
      </c>
      <c r="AP34" s="184" t="str">
        <f t="shared" si="18"/>
        <v/>
      </c>
      <c r="AQ34" s="184" t="str">
        <f t="shared" si="31"/>
        <v/>
      </c>
      <c r="AR34" s="184" t="str">
        <f t="shared" si="32"/>
        <v/>
      </c>
      <c r="AS34" s="184" t="str">
        <f t="shared" si="33"/>
        <v/>
      </c>
      <c r="AT34" s="184" t="str">
        <f t="shared" si="34"/>
        <v/>
      </c>
      <c r="AU34" s="184" t="str">
        <f t="shared" si="35"/>
        <v/>
      </c>
      <c r="AV34" s="184" t="str">
        <f t="shared" si="36"/>
        <v/>
      </c>
      <c r="AW34" s="103">
        <f t="shared" si="37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CG34" s="107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</row>
    <row r="35" spans="1:157" ht="18" hidden="1" customHeight="1" x14ac:dyDescent="0.25">
      <c r="A35" s="389"/>
      <c r="B35" s="400"/>
      <c r="C35" s="401"/>
      <c r="D35" s="402"/>
      <c r="E35" s="398"/>
      <c r="F35" s="86"/>
      <c r="G35" s="86"/>
      <c r="H35" s="86"/>
      <c r="I35" s="86"/>
      <c r="J35" s="86"/>
      <c r="K35" s="86"/>
      <c r="L35" s="115"/>
      <c r="M35" s="86"/>
      <c r="N35" s="86"/>
      <c r="O35" s="115"/>
      <c r="P35" s="86"/>
      <c r="Q35" s="115"/>
      <c r="R35" s="115"/>
      <c r="S35" s="86"/>
      <c r="T35" s="86"/>
      <c r="U35" s="86"/>
      <c r="V35" s="87">
        <f t="shared" si="0"/>
        <v>0</v>
      </c>
      <c r="W35" s="88">
        <f t="shared" si="1"/>
        <v>0</v>
      </c>
      <c r="X35" s="88">
        <f t="shared" si="2"/>
        <v>0</v>
      </c>
      <c r="Y35" s="88">
        <f t="shared" si="3"/>
        <v>0</v>
      </c>
      <c r="Z35" s="88">
        <f t="shared" si="4"/>
        <v>0</v>
      </c>
      <c r="AA35" s="88">
        <f t="shared" si="5"/>
        <v>0</v>
      </c>
      <c r="AB35" s="88">
        <f t="shared" si="6"/>
        <v>0</v>
      </c>
      <c r="AC35" s="88">
        <f t="shared" si="7"/>
        <v>0</v>
      </c>
      <c r="AD35" s="89" t="str">
        <f t="shared" si="8"/>
        <v/>
      </c>
      <c r="AE35" s="90">
        <f t="shared" si="9"/>
        <v>0</v>
      </c>
      <c r="AF35" s="31"/>
      <c r="AG35" s="184" t="str">
        <f t="shared" si="29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30"/>
        <v/>
      </c>
      <c r="AL35" s="184" t="str">
        <f t="shared" si="14"/>
        <v/>
      </c>
      <c r="AM35" s="184" t="str">
        <f t="shared" si="15"/>
        <v/>
      </c>
      <c r="AN35" s="184" t="str">
        <f t="shared" si="16"/>
        <v/>
      </c>
      <c r="AO35" s="184" t="str">
        <f t="shared" si="17"/>
        <v/>
      </c>
      <c r="AP35" s="184" t="str">
        <f t="shared" si="18"/>
        <v/>
      </c>
      <c r="AQ35" s="184" t="str">
        <f t="shared" si="31"/>
        <v/>
      </c>
      <c r="AR35" s="184" t="str">
        <f t="shared" si="32"/>
        <v/>
      </c>
      <c r="AS35" s="184" t="str">
        <f t="shared" si="33"/>
        <v/>
      </c>
      <c r="AT35" s="184" t="str">
        <f t="shared" si="34"/>
        <v/>
      </c>
      <c r="AU35" s="184" t="str">
        <f t="shared" si="35"/>
        <v/>
      </c>
      <c r="AV35" s="184" t="str">
        <f t="shared" si="36"/>
        <v/>
      </c>
      <c r="AW35" s="103">
        <f t="shared" si="37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CG35" s="107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</row>
    <row r="36" spans="1:157" ht="18" hidden="1" customHeight="1" x14ac:dyDescent="0.3">
      <c r="A36" s="403"/>
      <c r="B36" s="404"/>
      <c r="C36" s="404"/>
      <c r="D36" s="404"/>
      <c r="E36" s="103"/>
      <c r="F36" s="86"/>
      <c r="G36" s="86"/>
      <c r="H36" s="86"/>
      <c r="I36" s="86"/>
      <c r="J36" s="86"/>
      <c r="K36" s="86"/>
      <c r="L36" s="115"/>
      <c r="M36" s="86"/>
      <c r="N36" s="86"/>
      <c r="O36" s="115"/>
      <c r="P36" s="86"/>
      <c r="Q36" s="86"/>
      <c r="R36" s="115"/>
      <c r="S36" s="86"/>
      <c r="T36" s="86"/>
      <c r="U36" s="86"/>
      <c r="V36" s="87">
        <f t="shared" si="0"/>
        <v>0</v>
      </c>
      <c r="W36" s="88">
        <f t="shared" si="1"/>
        <v>0</v>
      </c>
      <c r="X36" s="88">
        <f t="shared" si="2"/>
        <v>0</v>
      </c>
      <c r="Y36" s="88">
        <f t="shared" si="3"/>
        <v>0</v>
      </c>
      <c r="Z36" s="88">
        <f t="shared" si="4"/>
        <v>0</v>
      </c>
      <c r="AA36" s="88">
        <f t="shared" si="5"/>
        <v>0</v>
      </c>
      <c r="AB36" s="88">
        <f t="shared" si="6"/>
        <v>0</v>
      </c>
      <c r="AC36" s="88">
        <f t="shared" si="7"/>
        <v>0</v>
      </c>
      <c r="AD36" s="89" t="str">
        <f t="shared" si="8"/>
        <v/>
      </c>
      <c r="AE36" s="90">
        <f t="shared" si="9"/>
        <v>0</v>
      </c>
      <c r="AF36" s="31"/>
      <c r="AG36" s="184" t="str">
        <f t="shared" si="29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30"/>
        <v/>
      </c>
      <c r="AL36" s="184" t="str">
        <f t="shared" si="14"/>
        <v/>
      </c>
      <c r="AM36" s="184" t="str">
        <f t="shared" si="15"/>
        <v/>
      </c>
      <c r="AN36" s="184" t="str">
        <f t="shared" si="16"/>
        <v/>
      </c>
      <c r="AO36" s="184" t="str">
        <f t="shared" si="17"/>
        <v/>
      </c>
      <c r="AP36" s="184" t="str">
        <f t="shared" si="18"/>
        <v/>
      </c>
      <c r="AQ36" s="184" t="str">
        <f t="shared" si="31"/>
        <v/>
      </c>
      <c r="AR36" s="184" t="str">
        <f t="shared" si="32"/>
        <v/>
      </c>
      <c r="AS36" s="184" t="str">
        <f t="shared" si="33"/>
        <v/>
      </c>
      <c r="AT36" s="184" t="str">
        <f t="shared" si="34"/>
        <v/>
      </c>
      <c r="AU36" s="184" t="str">
        <f t="shared" si="35"/>
        <v/>
      </c>
      <c r="AV36" s="184" t="str">
        <f t="shared" si="36"/>
        <v/>
      </c>
      <c r="AW36" s="103">
        <f t="shared" si="37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CG36" s="107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</row>
    <row r="37" spans="1:157" ht="18" customHeight="1" x14ac:dyDescent="0.25">
      <c r="A37" s="405"/>
      <c r="B37" s="405"/>
      <c r="C37" s="406" t="s">
        <v>68</v>
      </c>
      <c r="D37" s="406"/>
      <c r="E37" s="103"/>
      <c r="F37" s="128" t="str">
        <f t="array" ref="F37:U44">AG37:AV44</f>
        <v xml:space="preserve"> </v>
      </c>
      <c r="G37" s="128">
        <v>4.541666666666667</v>
      </c>
      <c r="H37" s="128">
        <v>4.7</v>
      </c>
      <c r="I37" s="128">
        <v>4.541666666666667</v>
      </c>
      <c r="J37" s="128" t="str">
        <v xml:space="preserve"> </v>
      </c>
      <c r="K37" s="128">
        <v>4.583333333333333</v>
      </c>
      <c r="L37" s="128">
        <v>5</v>
      </c>
      <c r="M37" s="128">
        <v>4.791666666666667</v>
      </c>
      <c r="N37" s="128">
        <v>5</v>
      </c>
      <c r="O37" s="130">
        <v>4.291666666666667</v>
      </c>
      <c r="P37" s="130" t="str">
        <v xml:space="preserve"> </v>
      </c>
      <c r="Q37" s="130" t="str">
        <v xml:space="preserve"> </v>
      </c>
      <c r="R37" s="130" t="str">
        <v xml:space="preserve"> </v>
      </c>
      <c r="S37" s="128" t="str">
        <v xml:space="preserve"> </v>
      </c>
      <c r="T37" s="128" t="str">
        <v xml:space="preserve"> </v>
      </c>
      <c r="U37" s="128" t="str">
        <v xml:space="preserve"> </v>
      </c>
      <c r="V37" s="103">
        <f>сводн.!T37</f>
        <v>4</v>
      </c>
      <c r="W37" s="104">
        <f>SUM(W6:W36)</f>
        <v>0</v>
      </c>
      <c r="X37" s="104">
        <f>SUM(X6:X36)</f>
        <v>0</v>
      </c>
      <c r="Y37" s="104">
        <f>SUM(Y6:Y36)-X37</f>
        <v>0</v>
      </c>
      <c r="Z37" s="104">
        <f>SUM(Z6:Z36)</f>
        <v>3</v>
      </c>
      <c r="AA37" s="104">
        <f>SUM(AA6:AA36)</f>
        <v>51</v>
      </c>
      <c r="AB37" s="104">
        <f>SUM(AB6:AB36)</f>
        <v>101</v>
      </c>
      <c r="AC37" s="104">
        <f t="shared" si="7"/>
        <v>155</v>
      </c>
      <c r="AD37" s="105">
        <f t="shared" si="8"/>
        <v>4.6322580645161286</v>
      </c>
      <c r="AE37" s="131"/>
      <c r="AF37" s="31"/>
      <c r="AG37" s="132" t="str">
        <f t="shared" ref="AG37:AV37" si="38">IF(COUNT(AG6:AG36)=0," ",SUM(AG6:AG36)/COUNT(AG6:AG36))</f>
        <v xml:space="preserve"> </v>
      </c>
      <c r="AH37" s="132">
        <f t="shared" si="38"/>
        <v>4.541666666666667</v>
      </c>
      <c r="AI37" s="132">
        <f t="shared" si="38"/>
        <v>4.7</v>
      </c>
      <c r="AJ37" s="132">
        <f t="shared" si="38"/>
        <v>4.541666666666667</v>
      </c>
      <c r="AK37" s="132" t="str">
        <f t="shared" si="38"/>
        <v xml:space="preserve"> </v>
      </c>
      <c r="AL37" s="132">
        <f t="shared" si="38"/>
        <v>4.583333333333333</v>
      </c>
      <c r="AM37" s="132">
        <f t="shared" si="38"/>
        <v>5</v>
      </c>
      <c r="AN37" s="132">
        <f t="shared" si="38"/>
        <v>4.791666666666667</v>
      </c>
      <c r="AO37" s="132">
        <f t="shared" si="38"/>
        <v>5</v>
      </c>
      <c r="AP37" s="132">
        <f t="shared" si="38"/>
        <v>4.291666666666667</v>
      </c>
      <c r="AQ37" s="132" t="str">
        <f t="shared" si="38"/>
        <v xml:space="preserve"> </v>
      </c>
      <c r="AR37" s="132" t="str">
        <f t="shared" si="38"/>
        <v xml:space="preserve"> </v>
      </c>
      <c r="AS37" s="132" t="str">
        <f t="shared" si="38"/>
        <v xml:space="preserve"> </v>
      </c>
      <c r="AT37" s="132" t="str">
        <f t="shared" si="38"/>
        <v xml:space="preserve"> </v>
      </c>
      <c r="AU37" s="132" t="str">
        <f t="shared" si="38"/>
        <v xml:space="preserve"> </v>
      </c>
      <c r="AV37" s="133" t="str">
        <f t="shared" si="38"/>
        <v xml:space="preserve"> </v>
      </c>
      <c r="AW37" s="87"/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</row>
    <row r="38" spans="1:157" s="143" customFormat="1" ht="13.5" customHeight="1" x14ac:dyDescent="0.25">
      <c r="A38" s="407"/>
      <c r="B38" s="407"/>
      <c r="C38" s="408" t="s">
        <v>69</v>
      </c>
      <c r="D38" s="408"/>
      <c r="E38" s="140"/>
      <c r="F38" s="137" t="str">
        <v>0</v>
      </c>
      <c r="G38" s="137">
        <v>13</v>
      </c>
      <c r="H38" s="137">
        <v>7</v>
      </c>
      <c r="I38" s="137">
        <v>13</v>
      </c>
      <c r="J38" s="137" t="str">
        <v>0</v>
      </c>
      <c r="K38" s="137">
        <v>14</v>
      </c>
      <c r="L38" s="137">
        <v>1</v>
      </c>
      <c r="M38" s="137">
        <v>19</v>
      </c>
      <c r="N38" s="137">
        <v>24</v>
      </c>
      <c r="O38" s="138">
        <v>10</v>
      </c>
      <c r="P38" s="138" t="str">
        <v>0</v>
      </c>
      <c r="Q38" s="138" t="str">
        <v>0</v>
      </c>
      <c r="R38" s="138" t="str">
        <v>0</v>
      </c>
      <c r="S38" s="137" t="str">
        <v>0</v>
      </c>
      <c r="T38" s="137" t="str">
        <v>0</v>
      </c>
      <c r="U38" s="137" t="str">
        <v xml:space="preserve"> </v>
      </c>
      <c r="V38" s="139">
        <f>IF(COUNTIF(V6:V36,5)=0,"0",COUNTIF(V6:V36,5))</f>
        <v>5</v>
      </c>
      <c r="W38" s="140"/>
      <c r="X38" s="10">
        <f>SUM(X37:AB37)</f>
        <v>155</v>
      </c>
      <c r="Y38" s="10"/>
      <c r="Z38" s="10"/>
      <c r="AA38" s="10"/>
      <c r="AB38" s="10"/>
      <c r="AC38" s="141"/>
      <c r="AD38" s="105">
        <f t="shared" si="8"/>
        <v>2</v>
      </c>
      <c r="AE38" s="142"/>
      <c r="AG38" s="144" t="str">
        <f t="shared" ref="AG38:AU38" si="39">IF(COUNTIF(AG6:AG36,5)=0,"0",COUNTIF(AG6:AG36,5))</f>
        <v>0</v>
      </c>
      <c r="AH38" s="144">
        <f t="shared" si="39"/>
        <v>13</v>
      </c>
      <c r="AI38" s="144">
        <f t="shared" si="39"/>
        <v>7</v>
      </c>
      <c r="AJ38" s="144">
        <f t="shared" si="39"/>
        <v>13</v>
      </c>
      <c r="AK38" s="144" t="str">
        <f t="shared" si="39"/>
        <v>0</v>
      </c>
      <c r="AL38" s="144">
        <f t="shared" si="39"/>
        <v>14</v>
      </c>
      <c r="AM38" s="144">
        <f t="shared" si="39"/>
        <v>1</v>
      </c>
      <c r="AN38" s="144">
        <f t="shared" si="39"/>
        <v>19</v>
      </c>
      <c r="AO38" s="144">
        <f t="shared" si="39"/>
        <v>24</v>
      </c>
      <c r="AP38" s="144">
        <f t="shared" si="39"/>
        <v>10</v>
      </c>
      <c r="AQ38" s="144" t="str">
        <f t="shared" si="39"/>
        <v>0</v>
      </c>
      <c r="AR38" s="144" t="str">
        <f t="shared" si="39"/>
        <v>0</v>
      </c>
      <c r="AS38" s="144" t="str">
        <f t="shared" si="39"/>
        <v>0</v>
      </c>
      <c r="AT38" s="144" t="str">
        <f t="shared" si="39"/>
        <v>0</v>
      </c>
      <c r="AU38" s="144" t="str">
        <f t="shared" si="39"/>
        <v>0</v>
      </c>
      <c r="AV38" s="145" t="str">
        <f>IF(COUNTIF(AV6:AV36,5)=0," ",COUNTIF(AV6:AV36,5))</f>
        <v xml:space="preserve"> </v>
      </c>
      <c r="AW38" s="144"/>
      <c r="AX38" s="146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  <c r="CE38" s="148"/>
      <c r="CF38" s="148"/>
      <c r="CG38" s="148"/>
      <c r="CH38" s="148"/>
      <c r="CI38" s="148"/>
      <c r="CJ38" s="148"/>
      <c r="CK38" s="148"/>
      <c r="CL38" s="148"/>
      <c r="CM38" s="148"/>
    </row>
    <row r="39" spans="1:157" s="162" customFormat="1" ht="13.5" customHeight="1" x14ac:dyDescent="0.25">
      <c r="A39" s="409"/>
      <c r="B39" s="409"/>
      <c r="C39" s="410" t="s">
        <v>70</v>
      </c>
      <c r="D39" s="410"/>
      <c r="E39" s="411"/>
      <c r="F39" s="153" t="str">
        <v>0</v>
      </c>
      <c r="G39" s="153">
        <v>11</v>
      </c>
      <c r="H39" s="153">
        <v>3</v>
      </c>
      <c r="I39" s="153">
        <v>11</v>
      </c>
      <c r="J39" s="153" t="str">
        <v>0</v>
      </c>
      <c r="K39" s="153">
        <v>10</v>
      </c>
      <c r="L39" s="153" t="str">
        <v>0</v>
      </c>
      <c r="M39" s="153">
        <v>5</v>
      </c>
      <c r="N39" s="153" t="str">
        <v>0</v>
      </c>
      <c r="O39" s="154">
        <v>11</v>
      </c>
      <c r="P39" s="154" t="str">
        <v>0</v>
      </c>
      <c r="Q39" s="154" t="str">
        <v>0</v>
      </c>
      <c r="R39" s="154" t="str">
        <v>0</v>
      </c>
      <c r="S39" s="153" t="str">
        <v>0</v>
      </c>
      <c r="T39" s="153" t="str">
        <v>0</v>
      </c>
      <c r="U39" s="153" t="str">
        <v xml:space="preserve"> </v>
      </c>
      <c r="V39" s="155">
        <f>IF(COUNTIF(V6:V36,4)=0,"0",COUNTIF(V6:V36,4))</f>
        <v>16</v>
      </c>
      <c r="W39" s="156"/>
      <c r="X39" s="156"/>
      <c r="Y39" s="156" t="str">
        <f>IF(COUNTIF(Y6:Y36,4)=0," ",COUNTIF(Y6:Y36,4))</f>
        <v xml:space="preserve"> </v>
      </c>
      <c r="Z39" s="156" t="str">
        <f>IF(COUNTIF(Z6:Z36,4)=0," ",COUNTIF(Z6:Z36,4))</f>
        <v xml:space="preserve"> </v>
      </c>
      <c r="AA39" s="156">
        <f>IF(COUNTIF(AA6:AA36,4)=0," ",COUNTIF(AA6:AA36,4))</f>
        <v>3</v>
      </c>
      <c r="AB39" s="156">
        <f>IF(COUNTIF(AB6:AB36,4)=0," ",COUNTIF(AB6:AB36,4))</f>
        <v>5</v>
      </c>
      <c r="AC39" s="156"/>
      <c r="AD39" s="156"/>
      <c r="AE39" s="157" t="str">
        <f>IF(COUNTIF(AE6:AE36,4)=0," ",COUNTIF(AE6:AE36,4))</f>
        <v xml:space="preserve"> </v>
      </c>
      <c r="AF39" s="156" t="str">
        <f>IF(COUNTIF(AF6:AF36,4)=0," ",COUNTIF(AF6:AF36,4))</f>
        <v xml:space="preserve"> </v>
      </c>
      <c r="AG39" s="156" t="str">
        <f t="shared" ref="AG39:AU39" si="40">IF(COUNTIF(AG6:AG36,4)=0,"0",COUNTIF(AG6:AG36,4))</f>
        <v>0</v>
      </c>
      <c r="AH39" s="156">
        <f t="shared" si="40"/>
        <v>11</v>
      </c>
      <c r="AI39" s="156">
        <f t="shared" si="40"/>
        <v>3</v>
      </c>
      <c r="AJ39" s="156">
        <f t="shared" si="40"/>
        <v>11</v>
      </c>
      <c r="AK39" s="156" t="str">
        <f t="shared" si="40"/>
        <v>0</v>
      </c>
      <c r="AL39" s="156">
        <f t="shared" si="40"/>
        <v>10</v>
      </c>
      <c r="AM39" s="156" t="str">
        <f t="shared" si="40"/>
        <v>0</v>
      </c>
      <c r="AN39" s="156">
        <f t="shared" si="40"/>
        <v>5</v>
      </c>
      <c r="AO39" s="156" t="str">
        <f t="shared" si="40"/>
        <v>0</v>
      </c>
      <c r="AP39" s="156">
        <f t="shared" si="40"/>
        <v>11</v>
      </c>
      <c r="AQ39" s="156" t="str">
        <f t="shared" si="40"/>
        <v>0</v>
      </c>
      <c r="AR39" s="156" t="str">
        <f t="shared" si="40"/>
        <v>0</v>
      </c>
      <c r="AS39" s="156" t="str">
        <f t="shared" si="40"/>
        <v>0</v>
      </c>
      <c r="AT39" s="156" t="str">
        <f t="shared" si="40"/>
        <v>0</v>
      </c>
      <c r="AU39" s="156" t="str">
        <f t="shared" si="40"/>
        <v>0</v>
      </c>
      <c r="AV39" s="158" t="str">
        <f>IF(COUNTIF(AV6:AV36,4)=0," ",COUNTIF(AV6:AV36,4))</f>
        <v xml:space="preserve"> </v>
      </c>
      <c r="AW39" s="156"/>
      <c r="AX39" s="159"/>
      <c r="AY39" s="160"/>
      <c r="AZ39" s="160"/>
      <c r="BA39" s="160"/>
      <c r="BB39" s="160"/>
      <c r="BC39" s="160"/>
      <c r="BD39" s="160"/>
      <c r="BE39" s="160"/>
      <c r="BF39" s="160"/>
      <c r="BG39" s="160"/>
      <c r="BH39" s="160"/>
      <c r="BI39" s="160"/>
      <c r="BJ39" s="160"/>
      <c r="BK39" s="160"/>
      <c r="BL39" s="160"/>
      <c r="BM39" s="160"/>
      <c r="BN39" s="160"/>
      <c r="BO39" s="161"/>
      <c r="BP39" s="161"/>
      <c r="BQ39" s="161"/>
      <c r="BR39" s="161"/>
      <c r="BS39" s="161"/>
      <c r="BT39" s="161"/>
      <c r="BU39" s="161"/>
      <c r="BV39" s="161"/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/>
      <c r="CL39" s="161"/>
      <c r="CM39" s="161"/>
    </row>
    <row r="40" spans="1:157" s="176" customFormat="1" x14ac:dyDescent="0.25">
      <c r="A40" s="412"/>
      <c r="B40" s="412"/>
      <c r="C40" s="413" t="s">
        <v>71</v>
      </c>
      <c r="D40" s="413"/>
      <c r="E40" s="414"/>
      <c r="F40" s="167" t="str">
        <v>0</v>
      </c>
      <c r="G40" s="167" t="str">
        <v>0</v>
      </c>
      <c r="H40" s="167" t="str">
        <v>0</v>
      </c>
      <c r="I40" s="167" t="str">
        <v>0</v>
      </c>
      <c r="J40" s="167" t="str">
        <v>0</v>
      </c>
      <c r="K40" s="167" t="str">
        <v>0</v>
      </c>
      <c r="L40" s="167" t="str">
        <v>0</v>
      </c>
      <c r="M40" s="167" t="str">
        <v>0</v>
      </c>
      <c r="N40" s="167" t="str">
        <v>0</v>
      </c>
      <c r="O40" s="168">
        <v>3</v>
      </c>
      <c r="P40" s="168" t="str">
        <v>0</v>
      </c>
      <c r="Q40" s="168" t="str">
        <v>0</v>
      </c>
      <c r="R40" s="168" t="str">
        <v>0</v>
      </c>
      <c r="S40" s="167" t="str">
        <v>0</v>
      </c>
      <c r="T40" s="167" t="str">
        <v>0</v>
      </c>
      <c r="U40" s="167" t="str">
        <v xml:space="preserve"> </v>
      </c>
      <c r="V40" s="169">
        <f>IF(COUNTIF(V6:V36,3)=0,"0",COUNTIF(V6:V36,3))</f>
        <v>3</v>
      </c>
      <c r="W40" s="170"/>
      <c r="X40" s="170"/>
      <c r="Y40" s="170" t="str">
        <f>IF(COUNTIF(Y6:Y36,3)=0," ",COUNTIF(Y6:Y36,3))</f>
        <v xml:space="preserve"> </v>
      </c>
      <c r="Z40" s="170" t="str">
        <f>IF(COUNTIF(Z6:Z36,3)=0," ",COUNTIF(Z6:Z36,3))</f>
        <v xml:space="preserve"> </v>
      </c>
      <c r="AA40" s="170">
        <f>IF(COUNTIF(AA6:AA36,3)=0," ",COUNTIF(AA6:AA36,3))</f>
        <v>5</v>
      </c>
      <c r="AB40" s="170">
        <f>IF(COUNTIF(AB6:AB36,3)=0," ",COUNTIF(AB6:AB36,3))</f>
        <v>3</v>
      </c>
      <c r="AC40" s="170"/>
      <c r="AD40" s="170"/>
      <c r="AE40" s="171" t="str">
        <f>IF(COUNTIF(AE6:AE36,3)=0," ",COUNTIF(AE6:AE36,3))</f>
        <v xml:space="preserve"> </v>
      </c>
      <c r="AF40" s="170" t="str">
        <f>IF(COUNTIF(AF6:AF36,3)=0," ",COUNTIF(AF6:AF36,3))</f>
        <v xml:space="preserve"> </v>
      </c>
      <c r="AG40" s="170" t="str">
        <f t="shared" ref="AG40:AU40" si="41">IF(COUNTIF(AG6:AG36,3)=0,"0",COUNTIF(AG6:AG36,3))</f>
        <v>0</v>
      </c>
      <c r="AH40" s="170" t="str">
        <f t="shared" si="41"/>
        <v>0</v>
      </c>
      <c r="AI40" s="170" t="str">
        <f t="shared" si="41"/>
        <v>0</v>
      </c>
      <c r="AJ40" s="170" t="str">
        <f t="shared" si="41"/>
        <v>0</v>
      </c>
      <c r="AK40" s="170" t="str">
        <f t="shared" si="41"/>
        <v>0</v>
      </c>
      <c r="AL40" s="170" t="str">
        <f t="shared" si="41"/>
        <v>0</v>
      </c>
      <c r="AM40" s="170" t="str">
        <f t="shared" si="41"/>
        <v>0</v>
      </c>
      <c r="AN40" s="170" t="str">
        <f t="shared" si="41"/>
        <v>0</v>
      </c>
      <c r="AO40" s="170" t="str">
        <f t="shared" si="41"/>
        <v>0</v>
      </c>
      <c r="AP40" s="170">
        <f t="shared" si="41"/>
        <v>3</v>
      </c>
      <c r="AQ40" s="170" t="str">
        <f t="shared" si="41"/>
        <v>0</v>
      </c>
      <c r="AR40" s="170" t="str">
        <f t="shared" si="41"/>
        <v>0</v>
      </c>
      <c r="AS40" s="170" t="str">
        <f t="shared" si="41"/>
        <v>0</v>
      </c>
      <c r="AT40" s="170" t="str">
        <f t="shared" si="41"/>
        <v>0</v>
      </c>
      <c r="AU40" s="170" t="str">
        <f t="shared" si="41"/>
        <v>0</v>
      </c>
      <c r="AV40" s="172" t="str">
        <f>IF(COUNTIF(AV6:AV36,3)=0," ",COUNTIF(AV6:AV36,3))</f>
        <v xml:space="preserve"> </v>
      </c>
      <c r="AW40" s="170"/>
      <c r="AX40" s="173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5"/>
      <c r="BP40" s="175"/>
      <c r="BQ40" s="175"/>
      <c r="BR40" s="175"/>
      <c r="BS40" s="175"/>
      <c r="BT40" s="175"/>
      <c r="BU40" s="175"/>
      <c r="BV40" s="175"/>
      <c r="BW40" s="175"/>
      <c r="BX40" s="175"/>
      <c r="BY40" s="175"/>
      <c r="BZ40" s="175"/>
      <c r="CA40" s="175"/>
      <c r="CB40" s="175"/>
      <c r="CC40" s="175"/>
      <c r="CD40" s="175"/>
      <c r="CE40" s="175"/>
      <c r="CF40" s="175"/>
      <c r="CG40" s="175"/>
      <c r="CH40" s="175"/>
      <c r="CI40" s="175"/>
      <c r="CJ40" s="175"/>
      <c r="CK40" s="175"/>
      <c r="CL40" s="175"/>
      <c r="CM40" s="175"/>
    </row>
    <row r="41" spans="1:157" x14ac:dyDescent="0.25">
      <c r="A41" s="405"/>
      <c r="B41" s="405"/>
      <c r="C41" s="406" t="s">
        <v>72</v>
      </c>
      <c r="D41" s="406"/>
      <c r="E41" s="103"/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115">
        <v>0</v>
      </c>
      <c r="P41" s="115">
        <v>0</v>
      </c>
      <c r="Q41" s="115">
        <v>0</v>
      </c>
      <c r="R41" s="115">
        <v>0</v>
      </c>
      <c r="S41" s="86">
        <v>0</v>
      </c>
      <c r="T41" s="86">
        <v>0</v>
      </c>
      <c r="U41" s="86">
        <v>0</v>
      </c>
      <c r="V41" s="87" t="str">
        <f>IF(COUNTIF(V6:V36,2)=0,"0",COUNTIF(V6:V36,2))</f>
        <v>0</v>
      </c>
      <c r="W41" s="87"/>
      <c r="X41" s="87"/>
      <c r="Y41" s="87" t="str">
        <f>IF(COUNTIF(Y6:Y36,2)=0," ",COUNTIF(Y6:Y36,2))</f>
        <v xml:space="preserve"> </v>
      </c>
      <c r="Z41" s="87" t="str">
        <f>IF(COUNTIF(Z6:Z36,2)=0," ",COUNTIF(Z6:Z36,2))</f>
        <v xml:space="preserve"> </v>
      </c>
      <c r="AA41" s="87">
        <f>IF(COUNTIF(AA6:AA36,2)=0," ",COUNTIF(AA6:AA36,2))</f>
        <v>5</v>
      </c>
      <c r="AB41" s="87">
        <f>IF(COUNTIF(AB6:AB36,2)=0," ",COUNTIF(AB6:AB36,2))</f>
        <v>5</v>
      </c>
      <c r="AC41" s="87"/>
      <c r="AD41" s="87"/>
      <c r="AE41" s="178" t="str">
        <f>IF(COUNTIF(AE6:AE36,2)=0," ",COUNTIF(AE6:AE36,2))</f>
        <v xml:space="preserve"> </v>
      </c>
      <c r="AF41" s="87" t="str">
        <f>IF(COUNTIF(AF6:AF36,2)=0," ",COUNTIF(AF6:AF36,2))</f>
        <v xml:space="preserve"> </v>
      </c>
      <c r="AG41" s="87">
        <f t="shared" ref="AG41:AV41" si="42">COUNTIF(AG6:AG35,2)+COUNTIF(AG6:AG35,"д")</f>
        <v>0</v>
      </c>
      <c r="AH41" s="87">
        <f t="shared" si="42"/>
        <v>0</v>
      </c>
      <c r="AI41" s="87">
        <f t="shared" si="42"/>
        <v>0</v>
      </c>
      <c r="AJ41" s="87">
        <f t="shared" si="42"/>
        <v>0</v>
      </c>
      <c r="AK41" s="87">
        <f t="shared" si="42"/>
        <v>0</v>
      </c>
      <c r="AL41" s="87">
        <f t="shared" si="42"/>
        <v>0</v>
      </c>
      <c r="AM41" s="87">
        <f t="shared" si="42"/>
        <v>0</v>
      </c>
      <c r="AN41" s="87">
        <f t="shared" si="42"/>
        <v>0</v>
      </c>
      <c r="AO41" s="87">
        <f t="shared" si="42"/>
        <v>0</v>
      </c>
      <c r="AP41" s="87">
        <f t="shared" si="42"/>
        <v>0</v>
      </c>
      <c r="AQ41" s="87">
        <f t="shared" si="42"/>
        <v>0</v>
      </c>
      <c r="AR41" s="87">
        <f t="shared" si="42"/>
        <v>0</v>
      </c>
      <c r="AS41" s="87">
        <f t="shared" si="42"/>
        <v>0</v>
      </c>
      <c r="AT41" s="87">
        <f t="shared" si="42"/>
        <v>0</v>
      </c>
      <c r="AU41" s="87">
        <f t="shared" si="42"/>
        <v>0</v>
      </c>
      <c r="AV41" s="87">
        <f t="shared" si="42"/>
        <v>0</v>
      </c>
      <c r="AW41" s="87"/>
      <c r="AX41" s="107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33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DG41" s="371"/>
    </row>
    <row r="42" spans="1:157" x14ac:dyDescent="0.25">
      <c r="A42" s="405"/>
      <c r="B42" s="405"/>
      <c r="C42" s="406" t="s">
        <v>73</v>
      </c>
      <c r="D42" s="406"/>
      <c r="E42" s="103"/>
      <c r="F42" s="86">
        <v>0</v>
      </c>
      <c r="G42" s="86">
        <v>0</v>
      </c>
      <c r="H42" s="86">
        <v>14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>
        <f t="shared" ref="V42:AB42" si="43">COUNTBLANK(V6:V26)</f>
        <v>0</v>
      </c>
      <c r="W42" s="87">
        <f t="shared" si="43"/>
        <v>0</v>
      </c>
      <c r="X42" s="87">
        <f t="shared" si="43"/>
        <v>0</v>
      </c>
      <c r="Y42" s="87">
        <f t="shared" si="43"/>
        <v>0</v>
      </c>
      <c r="Z42" s="87">
        <f t="shared" si="43"/>
        <v>0</v>
      </c>
      <c r="AA42" s="87">
        <f t="shared" si="43"/>
        <v>0</v>
      </c>
      <c r="AB42" s="87">
        <f t="shared" si="43"/>
        <v>0</v>
      </c>
      <c r="AC42" s="87"/>
      <c r="AD42" s="87">
        <f>COUNTBLANK(AD6:AD29)</f>
        <v>0</v>
      </c>
      <c r="AE42" s="178" t="str">
        <f>IF(COUNTIF(AE6:AE36,"б")=0," ",COUNTIF(AE6:AE36,"б"))</f>
        <v xml:space="preserve"> </v>
      </c>
      <c r="AF42" s="179">
        <f t="shared" ref="AF42:BK42" si="44">IF(COUNTIF(AF6:AF36,"б")=0+COUNTIF(AF6:AF36,"а")=0,"0",COUNTIF(AF6:AF36,"б")+COUNTIF(AF6:AF36,"а"))</f>
        <v>0</v>
      </c>
      <c r="AG42" s="179">
        <f t="shared" si="44"/>
        <v>0</v>
      </c>
      <c r="AH42" s="179">
        <f t="shared" si="44"/>
        <v>0</v>
      </c>
      <c r="AI42" s="179">
        <f t="shared" si="44"/>
        <v>14</v>
      </c>
      <c r="AJ42" s="179">
        <f t="shared" si="44"/>
        <v>0</v>
      </c>
      <c r="AK42" s="179">
        <f t="shared" si="44"/>
        <v>0</v>
      </c>
      <c r="AL42" s="179">
        <f t="shared" si="44"/>
        <v>0</v>
      </c>
      <c r="AM42" s="179">
        <f t="shared" si="44"/>
        <v>0</v>
      </c>
      <c r="AN42" s="179">
        <f t="shared" si="44"/>
        <v>0</v>
      </c>
      <c r="AO42" s="179">
        <f t="shared" si="44"/>
        <v>0</v>
      </c>
      <c r="AP42" s="179">
        <f t="shared" si="44"/>
        <v>0</v>
      </c>
      <c r="AQ42" s="179">
        <f t="shared" si="44"/>
        <v>0</v>
      </c>
      <c r="AR42" s="179">
        <f t="shared" si="44"/>
        <v>0</v>
      </c>
      <c r="AS42" s="179">
        <f t="shared" si="44"/>
        <v>0</v>
      </c>
      <c r="AT42" s="179">
        <f t="shared" si="44"/>
        <v>0</v>
      </c>
      <c r="AU42" s="179">
        <f t="shared" si="44"/>
        <v>0</v>
      </c>
      <c r="AV42" s="179">
        <f t="shared" si="44"/>
        <v>0</v>
      </c>
      <c r="AW42" s="179">
        <f t="shared" si="44"/>
        <v>0</v>
      </c>
      <c r="AX42" s="179">
        <f t="shared" si="44"/>
        <v>0</v>
      </c>
      <c r="AY42" s="179">
        <f t="shared" si="44"/>
        <v>0</v>
      </c>
      <c r="AZ42" s="179">
        <f t="shared" si="44"/>
        <v>0</v>
      </c>
      <c r="BA42" s="179">
        <f t="shared" si="44"/>
        <v>0</v>
      </c>
      <c r="BB42" s="179">
        <f t="shared" si="44"/>
        <v>0</v>
      </c>
      <c r="BC42" s="179">
        <f t="shared" si="44"/>
        <v>0</v>
      </c>
      <c r="BD42" s="179">
        <f t="shared" si="44"/>
        <v>0</v>
      </c>
      <c r="BE42" s="179">
        <f t="shared" si="44"/>
        <v>0</v>
      </c>
      <c r="BF42" s="179">
        <f t="shared" si="44"/>
        <v>0</v>
      </c>
      <c r="BG42" s="179">
        <f t="shared" si="44"/>
        <v>0</v>
      </c>
      <c r="BH42" s="179">
        <f t="shared" si="44"/>
        <v>0</v>
      </c>
      <c r="BI42" s="179">
        <f t="shared" si="44"/>
        <v>0</v>
      </c>
      <c r="BJ42" s="179">
        <f t="shared" si="44"/>
        <v>0</v>
      </c>
      <c r="BK42" s="179">
        <f t="shared" si="44"/>
        <v>0</v>
      </c>
      <c r="BL42" s="179">
        <f t="shared" ref="BL42:CB42" si="45">IF(COUNTIF(BL6:BL36,"б")=0+COUNTIF(BL6:BL36,"а")=0,"0",COUNTIF(BL6:BL36,"б")+COUNTIF(BL6:BL36,"а"))</f>
        <v>0</v>
      </c>
      <c r="BM42" s="179">
        <f t="shared" si="45"/>
        <v>0</v>
      </c>
      <c r="BN42" s="179">
        <f t="shared" si="45"/>
        <v>0</v>
      </c>
      <c r="BO42" s="179">
        <f t="shared" si="45"/>
        <v>0</v>
      </c>
      <c r="BP42" s="179">
        <f t="shared" si="45"/>
        <v>0</v>
      </c>
      <c r="BQ42" s="179">
        <f t="shared" si="45"/>
        <v>0</v>
      </c>
      <c r="BR42" s="179">
        <f t="shared" si="45"/>
        <v>0</v>
      </c>
      <c r="BS42" s="179">
        <f t="shared" si="45"/>
        <v>0</v>
      </c>
      <c r="BT42" s="179">
        <f t="shared" si="45"/>
        <v>0</v>
      </c>
      <c r="BU42" s="179">
        <f t="shared" si="45"/>
        <v>0</v>
      </c>
      <c r="BV42" s="179">
        <f t="shared" si="45"/>
        <v>0</v>
      </c>
      <c r="BW42" s="179">
        <f t="shared" si="45"/>
        <v>0</v>
      </c>
      <c r="BX42" s="179">
        <f t="shared" si="45"/>
        <v>0</v>
      </c>
      <c r="BY42" s="179">
        <f t="shared" si="45"/>
        <v>0</v>
      </c>
      <c r="BZ42" s="179">
        <f t="shared" si="45"/>
        <v>0</v>
      </c>
      <c r="CA42" s="179">
        <f t="shared" si="45"/>
        <v>0</v>
      </c>
      <c r="CB42" s="179">
        <f t="shared" si="45"/>
        <v>0</v>
      </c>
      <c r="CC42" s="371"/>
      <c r="CD42" s="371"/>
      <c r="CE42" s="371"/>
      <c r="CF42" s="371"/>
      <c r="CG42" s="371"/>
      <c r="CH42" s="371"/>
      <c r="CI42" s="371"/>
      <c r="CJ42" s="371"/>
      <c r="CK42" s="371"/>
      <c r="CL42" s="371"/>
      <c r="CM42" s="371"/>
      <c r="CN42" s="371"/>
      <c r="CO42" s="371"/>
      <c r="CP42" s="371"/>
      <c r="CQ42" s="371"/>
      <c r="CR42" s="371"/>
      <c r="CS42" s="371"/>
      <c r="CT42" s="371"/>
      <c r="CU42" s="371"/>
      <c r="CV42" s="371"/>
      <c r="CW42" s="371"/>
      <c r="CX42" s="371"/>
      <c r="CY42" s="371"/>
      <c r="CZ42" s="371"/>
      <c r="DA42" s="371"/>
      <c r="DB42" s="371"/>
      <c r="DC42" s="371"/>
      <c r="DD42" s="371"/>
      <c r="DE42" s="371"/>
      <c r="DF42" s="371"/>
      <c r="DG42" s="371"/>
      <c r="DH42" s="371"/>
      <c r="DI42" s="371"/>
      <c r="DJ42" s="371"/>
      <c r="DK42" s="371"/>
      <c r="DL42" s="371"/>
      <c r="DM42" s="371"/>
      <c r="DN42" s="371"/>
      <c r="DO42" s="371"/>
      <c r="DP42" s="371"/>
      <c r="DQ42" s="371"/>
      <c r="DR42" s="371"/>
      <c r="DS42" s="371"/>
      <c r="DT42" s="371"/>
      <c r="DU42" s="371"/>
      <c r="DV42" s="371"/>
      <c r="DW42" s="371"/>
      <c r="DX42" s="371"/>
      <c r="DY42" s="371"/>
      <c r="DZ42" s="371"/>
      <c r="EA42" s="371"/>
      <c r="EB42" s="371"/>
      <c r="EC42" s="371"/>
      <c r="ED42" s="371"/>
      <c r="EE42" s="371"/>
      <c r="EF42" s="371"/>
      <c r="EG42" s="371"/>
      <c r="EH42" s="371"/>
      <c r="EI42" s="371"/>
      <c r="EJ42" s="371"/>
      <c r="EK42" s="371"/>
      <c r="EL42" s="371"/>
      <c r="EM42" s="371"/>
      <c r="EN42" s="371"/>
      <c r="EO42" s="371"/>
      <c r="EP42" s="371"/>
      <c r="EQ42" s="371"/>
      <c r="ER42" s="371"/>
      <c r="ES42" s="371"/>
      <c r="ET42" s="371"/>
      <c r="EU42" s="371"/>
      <c r="EV42" s="371"/>
      <c r="EW42" s="371"/>
      <c r="EX42" s="371"/>
      <c r="EY42" s="371"/>
      <c r="EZ42" s="371"/>
      <c r="FA42" s="371"/>
    </row>
    <row r="43" spans="1:157" x14ac:dyDescent="0.25">
      <c r="A43" s="405"/>
      <c r="B43" s="405"/>
      <c r="C43" s="406" t="s">
        <v>74</v>
      </c>
      <c r="D43" s="406"/>
      <c r="E43" s="103"/>
      <c r="F43" s="86" t="str">
        <v>0</v>
      </c>
      <c r="G43" s="86" t="str">
        <v>0</v>
      </c>
      <c r="H43" s="86" t="str">
        <v>0</v>
      </c>
      <c r="I43" s="86" t="str">
        <v>0</v>
      </c>
      <c r="J43" s="86" t="str">
        <v>0</v>
      </c>
      <c r="K43" s="86" t="str">
        <v>0</v>
      </c>
      <c r="L43" s="86" t="str">
        <v>0</v>
      </c>
      <c r="M43" s="86" t="str">
        <v>0</v>
      </c>
      <c r="N43" s="86" t="str">
        <v>0</v>
      </c>
      <c r="O43" s="115" t="str">
        <v>0</v>
      </c>
      <c r="P43" s="115" t="str">
        <v>0</v>
      </c>
      <c r="Q43" s="115" t="str">
        <v>0</v>
      </c>
      <c r="R43" s="115" t="str">
        <v>0</v>
      </c>
      <c r="S43" s="86" t="str">
        <v>0</v>
      </c>
      <c r="T43" s="86" t="str">
        <v>0</v>
      </c>
      <c r="U43" s="86" t="str">
        <v>0</v>
      </c>
      <c r="V43" s="87" t="str">
        <f>IF(COUNTIF(V6:V36,"з")=0,"0",COUNTIF(V6:V36,"з"))</f>
        <v>0</v>
      </c>
      <c r="W43" s="87"/>
      <c r="X43" s="87"/>
      <c r="Y43" s="87" t="str">
        <f>IF(COUNTIF(Y6:Y36,"з")=0," ",COUNTIF(Y6:Y36,"з"))</f>
        <v xml:space="preserve"> </v>
      </c>
      <c r="Z43" s="87" t="str">
        <f>IF(COUNTIF(Z6:Z36,"з")=0," ",COUNTIF(Z6:Z36,"з"))</f>
        <v xml:space="preserve"> </v>
      </c>
      <c r="AA43" s="87" t="str">
        <f>IF(COUNTIF(AA6:AA36,"з")=0," ",COUNTIF(AA6:AA36,"з"))</f>
        <v xml:space="preserve"> </v>
      </c>
      <c r="AB43" s="87" t="str">
        <f>IF(COUNTIF(AB6:AB36,"з")=0," ",COUNTIF(AB6:AB36,"з"))</f>
        <v xml:space="preserve"> </v>
      </c>
      <c r="AC43" s="87"/>
      <c r="AD43" s="87" t="str">
        <f>IF(COUNTIF(AD6:AD36,"з")=0," ",COUNTIF(AD6:AD36,"з"))</f>
        <v xml:space="preserve"> </v>
      </c>
      <c r="AE43" s="178" t="str">
        <f>IF(COUNTIF(AE6:AE36,"з")=0," ",COUNTIF(AE6:AE36,"з"))</f>
        <v xml:space="preserve"> </v>
      </c>
      <c r="AF43" s="87" t="str">
        <f>IF(COUNTIF(AF6:AF36,"з")=0," ",COUNTIF(AF6:AF36,"з"))</f>
        <v xml:space="preserve"> </v>
      </c>
      <c r="AG43" s="87" t="str">
        <f t="shared" ref="AG43:AW43" si="46">IF(COUNTIF(AG6:AG36,"з")=0,"0",COUNTIF(AG6:AG36,"з"))</f>
        <v>0</v>
      </c>
      <c r="AH43" s="87" t="str">
        <f t="shared" si="46"/>
        <v>0</v>
      </c>
      <c r="AI43" s="87" t="str">
        <f t="shared" si="46"/>
        <v>0</v>
      </c>
      <c r="AJ43" s="87" t="str">
        <f t="shared" si="46"/>
        <v>0</v>
      </c>
      <c r="AK43" s="87" t="str">
        <f t="shared" si="46"/>
        <v>0</v>
      </c>
      <c r="AL43" s="87" t="str">
        <f t="shared" si="46"/>
        <v>0</v>
      </c>
      <c r="AM43" s="87" t="str">
        <f t="shared" si="46"/>
        <v>0</v>
      </c>
      <c r="AN43" s="87" t="str">
        <f t="shared" si="46"/>
        <v>0</v>
      </c>
      <c r="AO43" s="87" t="str">
        <f t="shared" si="46"/>
        <v>0</v>
      </c>
      <c r="AP43" s="87" t="str">
        <f t="shared" si="46"/>
        <v>0</v>
      </c>
      <c r="AQ43" s="87" t="str">
        <f t="shared" si="46"/>
        <v>0</v>
      </c>
      <c r="AR43" s="87" t="str">
        <f t="shared" si="46"/>
        <v>0</v>
      </c>
      <c r="AS43" s="87" t="str">
        <f t="shared" si="46"/>
        <v>0</v>
      </c>
      <c r="AT43" s="87" t="str">
        <f t="shared" si="46"/>
        <v>0</v>
      </c>
      <c r="AU43" s="87" t="str">
        <f t="shared" si="46"/>
        <v>0</v>
      </c>
      <c r="AV43" s="87" t="str">
        <f t="shared" si="46"/>
        <v>0</v>
      </c>
      <c r="AW43" s="87" t="str">
        <f t="shared" si="46"/>
        <v>0</v>
      </c>
      <c r="AX43" s="33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3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DG43" s="371"/>
    </row>
    <row r="44" spans="1:157" s="33" customFormat="1" x14ac:dyDescent="0.25">
      <c r="A44" s="405"/>
      <c r="B44" s="405"/>
      <c r="C44" s="406" t="s">
        <v>75</v>
      </c>
      <c r="D44" s="406"/>
      <c r="E44" s="103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IF(COUNTIF(V6:V36,"н")=0,"0",COUNTIF(V6:V36,"н"))</f>
        <v>0</v>
      </c>
      <c r="W44" s="87"/>
      <c r="X44" s="87"/>
      <c r="Y44" s="87" t="str">
        <f>IF(COUNTIF(Y6:Y36,"н")=0," ",COUNTIF(Y6:Y36,"н"))</f>
        <v xml:space="preserve"> </v>
      </c>
      <c r="Z44" s="87" t="str">
        <f>IF(COUNTIF(Z6:Z36,"н")=0," ",COUNTIF(Z6:Z36,"н"))</f>
        <v xml:space="preserve"> </v>
      </c>
      <c r="AA44" s="87" t="str">
        <f>IF(COUNTIF(AA6:AA36,"н")=0," ",COUNTIF(AA6:AA36,"н"))</f>
        <v xml:space="preserve"> </v>
      </c>
      <c r="AB44" s="87" t="str">
        <f>IF(COUNTIF(AB6:AB36,"н")=0," ",COUNTIF(AB6:AB36,"н"))</f>
        <v xml:space="preserve"> </v>
      </c>
      <c r="AC44" s="87"/>
      <c r="AD44" s="87" t="str">
        <f>IF(COUNTIF(AD6:AD36,"н")=0," ",COUNTIF(AD6:AD36,"н"))</f>
        <v xml:space="preserve"> </v>
      </c>
      <c r="AE44" s="178" t="str">
        <f>IF(COUNTIF(AE6:AE36,"н")=0," ",COUNTIF(AE6:AE36,"н"))</f>
        <v xml:space="preserve"> </v>
      </c>
      <c r="AF44" s="87" t="str">
        <f>IF(COUNTIF(AF6:AF36,"н")=0," ",COUNTIF(AF6:AF36,"н"))</f>
        <v xml:space="preserve"> </v>
      </c>
      <c r="AG44" s="87" t="str">
        <f t="shared" ref="AG44:AW44" si="47">IF(COUNTIF(AG6:AG36,"н")=0,"0",COUNTIF(AG6:AG36,"н"))</f>
        <v>0</v>
      </c>
      <c r="AH44" s="87" t="str">
        <f t="shared" si="47"/>
        <v>0</v>
      </c>
      <c r="AI44" s="87" t="str">
        <f t="shared" si="47"/>
        <v>0</v>
      </c>
      <c r="AJ44" s="87" t="str">
        <f t="shared" si="47"/>
        <v>0</v>
      </c>
      <c r="AK44" s="87" t="str">
        <f t="shared" si="47"/>
        <v>0</v>
      </c>
      <c r="AL44" s="87" t="str">
        <f t="shared" si="47"/>
        <v>0</v>
      </c>
      <c r="AM44" s="87" t="str">
        <f t="shared" si="47"/>
        <v>0</v>
      </c>
      <c r="AN44" s="87" t="str">
        <f t="shared" si="47"/>
        <v>0</v>
      </c>
      <c r="AO44" s="87" t="str">
        <f t="shared" si="47"/>
        <v>0</v>
      </c>
      <c r="AP44" s="87" t="str">
        <f t="shared" si="47"/>
        <v>0</v>
      </c>
      <c r="AQ44" s="87" t="str">
        <f t="shared" si="47"/>
        <v>0</v>
      </c>
      <c r="AR44" s="87" t="str">
        <f t="shared" si="47"/>
        <v>0</v>
      </c>
      <c r="AS44" s="87" t="str">
        <f t="shared" si="47"/>
        <v>0</v>
      </c>
      <c r="AT44" s="87" t="str">
        <f t="shared" si="47"/>
        <v>0</v>
      </c>
      <c r="AU44" s="87" t="str">
        <f t="shared" si="47"/>
        <v>0</v>
      </c>
      <c r="AV44" s="87" t="str">
        <f t="shared" si="47"/>
        <v>0</v>
      </c>
      <c r="AW44" s="87" t="str">
        <f t="shared" si="47"/>
        <v>0</v>
      </c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</row>
    <row r="45" spans="1:157" s="31" customFormat="1" x14ac:dyDescent="0.25">
      <c r="W45" s="30"/>
      <c r="X45" s="30"/>
      <c r="Y45" s="30"/>
      <c r="Z45" s="30"/>
      <c r="AA45" s="30"/>
      <c r="AB45" s="30"/>
      <c r="AC45" s="30"/>
      <c r="AD45" s="30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</row>
    <row r="46" spans="1:157" s="31" customFormat="1" x14ac:dyDescent="0.25">
      <c r="W46" s="30"/>
      <c r="X46" s="30"/>
      <c r="Y46" s="30"/>
      <c r="Z46" s="30"/>
      <c r="AA46" s="30"/>
      <c r="AB46" s="30"/>
      <c r="AC46" s="30"/>
      <c r="AD46" s="30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</row>
    <row r="47" spans="1:157" s="31" customFormat="1" x14ac:dyDescent="0.25">
      <c r="W47" s="30"/>
      <c r="X47" s="30"/>
      <c r="Y47" s="30"/>
      <c r="Z47" s="30"/>
      <c r="AA47" s="30"/>
      <c r="AB47" s="30"/>
      <c r="AC47" s="30"/>
      <c r="AD47" s="30"/>
      <c r="AG47" s="32"/>
      <c r="AH47" s="32"/>
      <c r="AI47" s="32" t="str">
        <f>IF(COUNTIF(AI6:AI39,"н")=0,"0",COUNTIF(AI6:AI39,"н"))</f>
        <v>0</v>
      </c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</row>
  </sheetData>
  <mergeCells count="8">
    <mergeCell ref="AX3:BM3"/>
    <mergeCell ref="BP3:CE3"/>
    <mergeCell ref="X38:AB38"/>
    <mergeCell ref="G2:L2"/>
    <mergeCell ref="M2:O2"/>
    <mergeCell ref="A3:C4"/>
    <mergeCell ref="AD3:AD5"/>
    <mergeCell ref="AG3:AW3"/>
  </mergeCells>
  <conditionalFormatting sqref="AF6:AF36">
    <cfRule type="expression" priority="2">
      <formula>VALUE(RIGHT(AF6))&gt;AE6</formula>
    </cfRule>
    <cfRule type="expression" priority="3">
      <formula>EXACT(RIGHT(AF6,3),"зач")</formula>
    </cfRule>
  </conditionalFormatting>
  <conditionalFormatting sqref="E6:E44">
    <cfRule type="cellIs" priority="4" operator="equal">
      <formula>4</formula>
    </cfRule>
    <cfRule type="cellIs" dxfId="4263" priority="5" operator="equal">
      <formula>3</formula>
    </cfRule>
  </conditionalFormatting>
  <conditionalFormatting sqref="AG6:AW41 F6:V6 AE6:AE38 V7:V36 F7:U30">
    <cfRule type="cellIs" dxfId="4262" priority="6" operator="equal">
      <formula>5</formula>
    </cfRule>
    <cfRule type="cellIs" dxfId="4261" priority="7" operator="equal">
      <formula>4</formula>
    </cfRule>
    <cfRule type="cellIs" dxfId="4260" priority="8" operator="equal">
      <formula>3</formula>
    </cfRule>
  </conditionalFormatting>
  <conditionalFormatting sqref="P3">
    <cfRule type="expression" dxfId="4259" priority="9">
      <formula>$D$1&lt;P3</formula>
    </cfRule>
    <cfRule type="expression" dxfId="4258" priority="10">
      <formula>$D$1&gt;P3</formula>
    </cfRule>
  </conditionalFormatting>
  <conditionalFormatting sqref="P4">
    <cfRule type="expression" dxfId="4257" priority="11">
      <formula>$D$1&lt;P4</formula>
    </cfRule>
    <cfRule type="expression" dxfId="4256" priority="12">
      <formula>$D$1&gt;P4</formula>
    </cfRule>
  </conditionalFormatting>
  <conditionalFormatting sqref="P4">
    <cfRule type="expression" dxfId="4255" priority="13">
      <formula>$D$1&lt;P4</formula>
    </cfRule>
    <cfRule type="expression" priority="14">
      <formula>$D$1&gt;P4</formula>
    </cfRule>
  </conditionalFormatting>
  <conditionalFormatting sqref="P3">
    <cfRule type="expression" priority="15">
      <formula>$D$1&lt;P3</formula>
    </cfRule>
    <cfRule type="expression" priority="16">
      <formula>$D$1&gt;P3</formula>
    </cfRule>
  </conditionalFormatting>
  <conditionalFormatting sqref="P4">
    <cfRule type="expression" dxfId="4254" priority="17">
      <formula>$D$1&lt;P4</formula>
    </cfRule>
    <cfRule type="expression" dxfId="4253" priority="18">
      <formula>$D$1&gt;P4</formula>
    </cfRule>
  </conditionalFormatting>
  <conditionalFormatting sqref="S4">
    <cfRule type="expression" priority="19">
      <formula>$D$1&lt;S4</formula>
    </cfRule>
    <cfRule type="expression" priority="20">
      <formula>$D$1&gt;S4</formula>
    </cfRule>
  </conditionalFormatting>
  <conditionalFormatting sqref="P4">
    <cfRule type="expression" priority="21">
      <formula>$D$1&lt;P4</formula>
    </cfRule>
    <cfRule type="expression" priority="22">
      <formula>$D$1&gt;P4</formula>
    </cfRule>
  </conditionalFormatting>
  <conditionalFormatting sqref="P4">
    <cfRule type="expression" priority="23">
      <formula>$D$1&lt;P4</formula>
    </cfRule>
    <cfRule type="expression" priority="24">
      <formula>$D$1&gt;P4</formula>
    </cfRule>
  </conditionalFormatting>
  <conditionalFormatting sqref="P4">
    <cfRule type="expression" dxfId="4252" priority="25">
      <formula>$D$1&lt;P4</formula>
    </cfRule>
    <cfRule type="expression" dxfId="4251" priority="26">
      <formula>$D$1&gt;P4</formula>
    </cfRule>
  </conditionalFormatting>
  <conditionalFormatting sqref="P4">
    <cfRule type="expression" dxfId="4250" priority="27">
      <formula>$D$1&lt;P4</formula>
    </cfRule>
    <cfRule type="expression" dxfId="4249" priority="28">
      <formula>$D$1&gt;P4</formula>
    </cfRule>
  </conditionalFormatting>
  <conditionalFormatting sqref="P4">
    <cfRule type="expression" dxfId="4248" priority="29">
      <formula>$D$1&lt;P4</formula>
    </cfRule>
    <cfRule type="expression" dxfId="4247" priority="30">
      <formula>$D$1&gt;P4</formula>
    </cfRule>
  </conditionalFormatting>
  <conditionalFormatting sqref="P4">
    <cfRule type="expression" priority="31">
      <formula>$D$1&lt;P4</formula>
    </cfRule>
    <cfRule type="expression" priority="32">
      <formula>$D$1&gt;P4</formula>
    </cfRule>
  </conditionalFormatting>
  <conditionalFormatting sqref="P4">
    <cfRule type="expression" priority="33">
      <formula>$D$1&lt;P4</formula>
    </cfRule>
    <cfRule type="expression" dxfId="4246" priority="34">
      <formula>$D$1&gt;P4</formula>
    </cfRule>
  </conditionalFormatting>
  <conditionalFormatting sqref="P4">
    <cfRule type="expression" dxfId="4245" priority="35">
      <formula>$D$1&lt;P4</formula>
    </cfRule>
    <cfRule type="expression" priority="36">
      <formula>$D$1&gt;P4</formula>
    </cfRule>
  </conditionalFormatting>
  <conditionalFormatting sqref="J3">
    <cfRule type="expression" priority="37">
      <formula>$D$1&lt;J3</formula>
    </cfRule>
    <cfRule type="expression" priority="38">
      <formula>$D$1&gt;J3</formula>
    </cfRule>
  </conditionalFormatting>
  <conditionalFormatting sqref="J3">
    <cfRule type="expression" dxfId="4244" priority="39">
      <formula>$D$1&lt;J3</formula>
    </cfRule>
    <cfRule type="expression" dxfId="4243" priority="40">
      <formula>$D$1&gt;J3</formula>
    </cfRule>
  </conditionalFormatting>
  <conditionalFormatting sqref="N4">
    <cfRule type="expression" priority="41">
      <formula>$D$1&lt;N4</formula>
    </cfRule>
    <cfRule type="expression" priority="42">
      <formula>$D$1&gt;N4</formula>
    </cfRule>
  </conditionalFormatting>
  <conditionalFormatting sqref="N4">
    <cfRule type="expression" priority="43">
      <formula>$D$1&lt;N4</formula>
    </cfRule>
    <cfRule type="expression" dxfId="4242" priority="44">
      <formula>$D$1&gt;N4</formula>
    </cfRule>
  </conditionalFormatting>
  <conditionalFormatting sqref="N4">
    <cfRule type="expression" dxfId="4241" priority="45">
      <formula>$D$1&lt;N4</formula>
    </cfRule>
    <cfRule type="expression" dxfId="4240" priority="46">
      <formula>$D$1&gt;N4</formula>
    </cfRule>
  </conditionalFormatting>
  <conditionalFormatting sqref="N4">
    <cfRule type="expression" dxfId="4239" priority="47">
      <formula>$D$1&lt;N4</formula>
    </cfRule>
    <cfRule type="expression" dxfId="4238" priority="48">
      <formula>$D$1&gt;N4</formula>
    </cfRule>
  </conditionalFormatting>
  <conditionalFormatting sqref="G4">
    <cfRule type="expression" dxfId="4237" priority="49">
      <formula>$D$1&lt;G4</formula>
    </cfRule>
    <cfRule type="expression" priority="50">
      <formula>$D$1&gt;G4</formula>
    </cfRule>
  </conditionalFormatting>
  <conditionalFormatting sqref="G5">
    <cfRule type="cellIs" priority="51" operator="equal">
      <formula>5</formula>
    </cfRule>
    <cfRule type="cellIs" priority="52" operator="equal">
      <formula>4</formula>
    </cfRule>
    <cfRule type="cellIs" dxfId="4236" priority="53" operator="equal">
      <formula>3</formula>
    </cfRule>
  </conditionalFormatting>
  <conditionalFormatting sqref="G4">
    <cfRule type="expression" dxfId="4235" priority="54">
      <formula>$D$1&lt;G4</formula>
    </cfRule>
    <cfRule type="expression" dxfId="4234" priority="55">
      <formula>$D$1&gt;G4</formula>
    </cfRule>
  </conditionalFormatting>
  <conditionalFormatting sqref="G4">
    <cfRule type="expression" dxfId="4233" priority="56">
      <formula>$D$1&lt;G4</formula>
    </cfRule>
    <cfRule type="expression" priority="57">
      <formula>$D$1&gt;G4</formula>
    </cfRule>
  </conditionalFormatting>
  <conditionalFormatting sqref="G4">
    <cfRule type="expression" priority="58">
      <formula>$D$1&lt;G4</formula>
    </cfRule>
    <cfRule type="expression" priority="59">
      <formula>$D$1&gt;G4</formula>
    </cfRule>
  </conditionalFormatting>
  <conditionalFormatting sqref="G4">
    <cfRule type="expression" dxfId="4232" priority="60">
      <formula>$D$1&lt;G4</formula>
    </cfRule>
    <cfRule type="expression" dxfId="4231" priority="61">
      <formula>$D$1&gt;G4</formula>
    </cfRule>
  </conditionalFormatting>
  <conditionalFormatting sqref="G4">
    <cfRule type="expression" priority="62">
      <formula>$D$1&lt;G4</formula>
    </cfRule>
    <cfRule type="expression" priority="63">
      <formula>$D$1&gt;G4</formula>
    </cfRule>
  </conditionalFormatting>
  <conditionalFormatting sqref="G4">
    <cfRule type="expression" priority="64">
      <formula>$D$1&lt;G4</formula>
    </cfRule>
    <cfRule type="expression" priority="65">
      <formula>$D$1&gt;G4</formula>
    </cfRule>
  </conditionalFormatting>
  <conditionalFormatting sqref="G4">
    <cfRule type="expression" priority="66">
      <formula>$D$1&lt;G4</formula>
    </cfRule>
    <cfRule type="expression" priority="67">
      <formula>$D$1&gt;G4</formula>
    </cfRule>
  </conditionalFormatting>
  <conditionalFormatting sqref="G4">
    <cfRule type="expression" dxfId="4230" priority="68">
      <formula>$D$1&lt;G4</formula>
    </cfRule>
    <cfRule type="expression" dxfId="4229" priority="69">
      <formula>$D$1&gt;G4</formula>
    </cfRule>
  </conditionalFormatting>
  <conditionalFormatting sqref="G4">
    <cfRule type="expression" dxfId="4228" priority="70">
      <formula>$D$1&lt;G4</formula>
    </cfRule>
    <cfRule type="expression" dxfId="4227" priority="71">
      <formula>$D$1&gt;G4</formula>
    </cfRule>
  </conditionalFormatting>
  <conditionalFormatting sqref="G4">
    <cfRule type="expression" dxfId="4226" priority="72">
      <formula>$D$1&lt;G4</formula>
    </cfRule>
    <cfRule type="expression" dxfId="4225" priority="73">
      <formula>$D$1&gt;G4</formula>
    </cfRule>
  </conditionalFormatting>
  <conditionalFormatting sqref="G4">
    <cfRule type="expression" dxfId="4224" priority="74">
      <formula>$D$1&lt;G4</formula>
    </cfRule>
    <cfRule type="expression" dxfId="4223" priority="75">
      <formula>$D$1&gt;G4</formula>
    </cfRule>
  </conditionalFormatting>
  <conditionalFormatting sqref="G5">
    <cfRule type="cellIs" dxfId="4222" priority="76" operator="equal">
      <formula>5</formula>
    </cfRule>
    <cfRule type="cellIs" dxfId="4221" priority="77" operator="equal">
      <formula>4</formula>
    </cfRule>
    <cfRule type="cellIs" dxfId="4220" priority="78" operator="equal">
      <formula>3</formula>
    </cfRule>
  </conditionalFormatting>
  <conditionalFormatting sqref="G4">
    <cfRule type="expression" dxfId="4219" priority="79">
      <formula>$D$1&lt;G4</formula>
    </cfRule>
    <cfRule type="expression" dxfId="4218" priority="80">
      <formula>$D$1&gt;G4</formula>
    </cfRule>
  </conditionalFormatting>
  <conditionalFormatting sqref="G5">
    <cfRule type="cellIs" dxfId="4217" priority="81" operator="equal">
      <formula>5</formula>
    </cfRule>
    <cfRule type="cellIs" priority="82" operator="equal">
      <formula>4</formula>
    </cfRule>
    <cfRule type="cellIs" priority="83" operator="equal">
      <formula>3</formula>
    </cfRule>
  </conditionalFormatting>
  <conditionalFormatting sqref="G4">
    <cfRule type="expression" priority="84">
      <formula>$D$1&lt;G4</formula>
    </cfRule>
    <cfRule type="expression" dxfId="4216" priority="85">
      <formula>$D$1&gt;G4</formula>
    </cfRule>
  </conditionalFormatting>
  <conditionalFormatting sqref="G4">
    <cfRule type="expression" dxfId="4215" priority="86">
      <formula>$D$1&lt;G4</formula>
    </cfRule>
    <cfRule type="expression" dxfId="4214" priority="87">
      <formula>$D$1&gt;G4</formula>
    </cfRule>
  </conditionalFormatting>
  <conditionalFormatting sqref="G4">
    <cfRule type="expression" dxfId="4213" priority="88">
      <formula>$D$1&lt;G4</formula>
    </cfRule>
    <cfRule type="expression" dxfId="4212" priority="89">
      <formula>$D$1&gt;G4</formula>
    </cfRule>
  </conditionalFormatting>
  <conditionalFormatting sqref="G4">
    <cfRule type="expression" dxfId="4211" priority="90">
      <formula>$D$1&lt;G4</formula>
    </cfRule>
    <cfRule type="expression" dxfId="4210" priority="91">
      <formula>$D$1&gt;G4</formula>
    </cfRule>
  </conditionalFormatting>
  <conditionalFormatting sqref="G4">
    <cfRule type="expression" dxfId="4209" priority="92">
      <formula>$D$1&lt;G4</formula>
    </cfRule>
    <cfRule type="expression" dxfId="4208" priority="93">
      <formula>$D$1&gt;G4</formula>
    </cfRule>
  </conditionalFormatting>
  <conditionalFormatting sqref="G4">
    <cfRule type="expression" dxfId="4207" priority="94">
      <formula>$D$1&lt;G4</formula>
    </cfRule>
    <cfRule type="expression" dxfId="4206" priority="95">
      <formula>$D$1&gt;G4</formula>
    </cfRule>
  </conditionalFormatting>
  <conditionalFormatting sqref="G4">
    <cfRule type="expression" dxfId="4205" priority="96">
      <formula>$D$1&lt;G4</formula>
    </cfRule>
    <cfRule type="expression" priority="97">
      <formula>$D$1&gt;G4</formula>
    </cfRule>
  </conditionalFormatting>
  <conditionalFormatting sqref="J4">
    <cfRule type="expression" priority="98">
      <formula>$D$1&lt;J4</formula>
    </cfRule>
    <cfRule type="expression" priority="99">
      <formula>$D$1&gt;J4</formula>
    </cfRule>
  </conditionalFormatting>
  <conditionalFormatting sqref="J4">
    <cfRule type="expression" dxfId="4204" priority="100">
      <formula>$D$1&lt;J4</formula>
    </cfRule>
    <cfRule type="expression" dxfId="4203" priority="101">
      <formula>$D$1&gt;J4</formula>
    </cfRule>
  </conditionalFormatting>
  <conditionalFormatting sqref="J4">
    <cfRule type="expression" dxfId="4202" priority="102">
      <formula>$D$1&lt;J4</formula>
    </cfRule>
    <cfRule type="expression" dxfId="4201" priority="103">
      <formula>$D$1&gt;J4</formula>
    </cfRule>
  </conditionalFormatting>
  <conditionalFormatting sqref="J4">
    <cfRule type="expression" priority="104">
      <formula>$D$1&lt;J4</formula>
    </cfRule>
    <cfRule type="expression" priority="105">
      <formula>$D$1&gt;J4</formula>
    </cfRule>
  </conditionalFormatting>
  <conditionalFormatting sqref="J4">
    <cfRule type="expression" priority="106">
      <formula>$D$1&lt;J4</formula>
    </cfRule>
    <cfRule type="expression" dxfId="4200" priority="107">
      <formula>$D$1&gt;J4</formula>
    </cfRule>
  </conditionalFormatting>
  <conditionalFormatting sqref="J4">
    <cfRule type="expression" dxfId="4199" priority="108">
      <formula>$D$1&lt;J4</formula>
    </cfRule>
    <cfRule type="expression" dxfId="4198" priority="109">
      <formula>$D$1&gt;J4</formula>
    </cfRule>
  </conditionalFormatting>
  <conditionalFormatting sqref="J4">
    <cfRule type="expression" dxfId="4197" priority="110">
      <formula>$D$1&lt;J4</formula>
    </cfRule>
    <cfRule type="expression" dxfId="4196" priority="111">
      <formula>$D$1&gt;J4</formula>
    </cfRule>
  </conditionalFormatting>
  <conditionalFormatting sqref="J4">
    <cfRule type="expression" dxfId="4195" priority="112">
      <formula>$D$1&lt;J4</formula>
    </cfRule>
    <cfRule type="expression" dxfId="4194" priority="113">
      <formula>$D$1&gt;J4</formula>
    </cfRule>
  </conditionalFormatting>
  <conditionalFormatting sqref="J4">
    <cfRule type="expression" dxfId="4193" priority="114">
      <formula>$D$1&lt;J4</formula>
    </cfRule>
    <cfRule type="expression" dxfId="4192" priority="115">
      <formula>$D$1&gt;J4</formula>
    </cfRule>
  </conditionalFormatting>
  <conditionalFormatting sqref="J4">
    <cfRule type="expression" dxfId="4191" priority="116">
      <formula>$D$1&lt;J4</formula>
    </cfRule>
    <cfRule type="expression" dxfId="4190" priority="117">
      <formula>$D$1&gt;J4</formula>
    </cfRule>
  </conditionalFormatting>
  <conditionalFormatting sqref="J4">
    <cfRule type="expression" dxfId="4189" priority="118">
      <formula>$D$1&lt;J4</formula>
    </cfRule>
    <cfRule type="expression" dxfId="4188" priority="119">
      <formula>$D$1&gt;J4</formula>
    </cfRule>
  </conditionalFormatting>
  <conditionalFormatting sqref="J4">
    <cfRule type="expression" dxfId="4187" priority="120">
      <formula>$D$1&lt;J4</formula>
    </cfRule>
    <cfRule type="expression" dxfId="4186" priority="121">
      <formula>$D$1&gt;J4</formula>
    </cfRule>
  </conditionalFormatting>
  <conditionalFormatting sqref="J4">
    <cfRule type="expression" dxfId="4185" priority="122">
      <formula>$D$1&lt;J4</formula>
    </cfRule>
    <cfRule type="expression" dxfId="4184" priority="123">
      <formula>$D$1&gt;J4</formula>
    </cfRule>
  </conditionalFormatting>
  <conditionalFormatting sqref="J4">
    <cfRule type="expression" dxfId="4183" priority="124">
      <formula>$D$1&lt;J4</formula>
    </cfRule>
    <cfRule type="expression" dxfId="4182" priority="125">
      <formula>$D$1&gt;J4</formula>
    </cfRule>
  </conditionalFormatting>
  <conditionalFormatting sqref="J4">
    <cfRule type="expression" dxfId="4181" priority="126">
      <formula>$D$1&lt;J4</formula>
    </cfRule>
    <cfRule type="expression" dxfId="4180" priority="127">
      <formula>$D$1&gt;J4</formula>
    </cfRule>
  </conditionalFormatting>
  <conditionalFormatting sqref="J4">
    <cfRule type="expression" dxfId="4179" priority="128">
      <formula>$D$1&lt;J4</formula>
    </cfRule>
    <cfRule type="expression" dxfId="4178" priority="129">
      <formula>$D$1&gt;J4</formula>
    </cfRule>
  </conditionalFormatting>
  <conditionalFormatting sqref="M3">
    <cfRule type="expression" priority="130">
      <formula>$D$1&lt;M3</formula>
    </cfRule>
    <cfRule type="expression" priority="131">
      <formula>$D$1&gt;M3</formula>
    </cfRule>
  </conditionalFormatting>
  <conditionalFormatting sqref="M3">
    <cfRule type="expression" priority="132">
      <formula>$D$1&lt;M3</formula>
    </cfRule>
    <cfRule type="expression" priority="133">
      <formula>$D$1&gt;M3</formula>
    </cfRule>
  </conditionalFormatting>
  <conditionalFormatting sqref="F5">
    <cfRule type="expression" priority="134">
      <formula>$D$1&lt;F5</formula>
    </cfRule>
    <cfRule type="expression" priority="135">
      <formula>$D$1&gt;F5</formula>
    </cfRule>
  </conditionalFormatting>
  <conditionalFormatting sqref="F4">
    <cfRule type="expression" dxfId="4177" priority="136">
      <formula>$D$1&lt;F4</formula>
    </cfRule>
    <cfRule type="expression" dxfId="4176" priority="137">
      <formula>$D$1&gt;F4</formula>
    </cfRule>
  </conditionalFormatting>
  <conditionalFormatting sqref="F5">
    <cfRule type="cellIs" priority="138" operator="equal">
      <formula>5</formula>
    </cfRule>
    <cfRule type="cellIs" priority="139" operator="equal">
      <formula>4</formula>
    </cfRule>
    <cfRule type="cellIs" priority="140" operator="equal">
      <formula>3</formula>
    </cfRule>
  </conditionalFormatting>
  <conditionalFormatting sqref="F4">
    <cfRule type="expression" dxfId="4175" priority="141">
      <formula>$D$1&lt;F4</formula>
    </cfRule>
    <cfRule type="expression" dxfId="4174" priority="142">
      <formula>$D$1&gt;F4</formula>
    </cfRule>
  </conditionalFormatting>
  <conditionalFormatting sqref="F5">
    <cfRule type="cellIs" dxfId="4173" priority="143" operator="equal">
      <formula>5</formula>
    </cfRule>
    <cfRule type="cellIs" dxfId="4172" priority="144" operator="equal">
      <formula>4</formula>
    </cfRule>
    <cfRule type="cellIs" priority="145" operator="equal">
      <formula>3</formula>
    </cfRule>
  </conditionalFormatting>
  <conditionalFormatting sqref="F4">
    <cfRule type="expression" priority="146">
      <formula>$D$1&lt;F4</formula>
    </cfRule>
    <cfRule type="expression" priority="147">
      <formula>$D$1&gt;F4</formula>
    </cfRule>
  </conditionalFormatting>
  <conditionalFormatting sqref="C5 Y5 AI5 AG5 T5 P5">
    <cfRule type="cellIs" dxfId="4171" priority="148" operator="equal">
      <formula>5</formula>
    </cfRule>
    <cfRule type="cellIs" dxfId="4170" priority="149" operator="equal">
      <formula>4</formula>
    </cfRule>
    <cfRule type="cellIs" priority="150" operator="equal">
      <formula>3</formula>
    </cfRule>
  </conditionalFormatting>
  <conditionalFormatting sqref="Z5:AC5 W39:AF42 W38 R37:V44 F33:Q44 AG42:CB42 W43:AW44 R31:U36">
    <cfRule type="cellIs" priority="151" operator="equal">
      <formula>5</formula>
    </cfRule>
    <cfRule type="cellIs" priority="152" operator="equal">
      <formula>4</formula>
    </cfRule>
    <cfRule type="cellIs" dxfId="4169" priority="153" operator="equal">
      <formula>3</formula>
    </cfRule>
  </conditionalFormatting>
  <conditionalFormatting sqref="AE3:AJ4 T4:AC4 S3:AC3 P3:P4">
    <cfRule type="expression" dxfId="4168" priority="154">
      <formula>$D$1&lt;P3</formula>
    </cfRule>
    <cfRule type="expression" dxfId="4167" priority="155">
      <formula>$D$1&gt;P3</formula>
    </cfRule>
  </conditionalFormatting>
  <conditionalFormatting sqref="S5">
    <cfRule type="cellIs" dxfId="4166" priority="156" operator="equal">
      <formula>5</formula>
    </cfRule>
    <cfRule type="cellIs" dxfId="4165" priority="157" operator="equal">
      <formula>4</formula>
    </cfRule>
    <cfRule type="cellIs" dxfId="4164" priority="158" operator="equal">
      <formula>3</formula>
    </cfRule>
  </conditionalFormatting>
  <conditionalFormatting sqref="T5">
    <cfRule type="cellIs" priority="159" operator="equal">
      <formula>5</formula>
    </cfRule>
    <cfRule type="cellIs" priority="160" operator="equal">
      <formula>4</formula>
    </cfRule>
    <cfRule type="cellIs" priority="161" operator="equal">
      <formula>3</formula>
    </cfRule>
  </conditionalFormatting>
  <conditionalFormatting sqref="T3:T4">
    <cfRule type="expression" dxfId="4163" priority="162">
      <formula>$D$1&lt;T3</formula>
    </cfRule>
    <cfRule type="expression" dxfId="4162" priority="163">
      <formula>$D$1&gt;T3</formula>
    </cfRule>
  </conditionalFormatting>
  <conditionalFormatting sqref="S4">
    <cfRule type="expression" dxfId="4161" priority="164">
      <formula>$D$1&lt;S4</formula>
    </cfRule>
    <cfRule type="expression" dxfId="4160" priority="165">
      <formula>$D$1&gt;S4</formula>
    </cfRule>
  </conditionalFormatting>
  <conditionalFormatting sqref="S4">
    <cfRule type="expression" dxfId="4159" priority="166">
      <formula>$D$1&lt;S4</formula>
    </cfRule>
    <cfRule type="expression" dxfId="4158" priority="167">
      <formula>$D$1&gt;S4</formula>
    </cfRule>
  </conditionalFormatting>
  <conditionalFormatting sqref="S4">
    <cfRule type="expression" dxfId="4157" priority="168">
      <formula>$D$1&lt;S4</formula>
    </cfRule>
    <cfRule type="expression" dxfId="4156" priority="169">
      <formula>$D$1&gt;S4</formula>
    </cfRule>
  </conditionalFormatting>
  <conditionalFormatting sqref="S4">
    <cfRule type="expression" priority="170">
      <formula>$D$1&lt;S4</formula>
    </cfRule>
    <cfRule type="expression" priority="171">
      <formula>$D$1&gt;S4</formula>
    </cfRule>
  </conditionalFormatting>
  <conditionalFormatting sqref="S4">
    <cfRule type="expression" priority="172">
      <formula>$D$1&lt;S4</formula>
    </cfRule>
    <cfRule type="expression" dxfId="4155" priority="173">
      <formula>$D$1&gt;S4</formula>
    </cfRule>
  </conditionalFormatting>
  <conditionalFormatting sqref="P4">
    <cfRule type="expression" dxfId="4154" priority="174">
      <formula>$D$1&lt;P4</formula>
    </cfRule>
    <cfRule type="expression" dxfId="4153" priority="175">
      <formula>$D$1&gt;P4</formula>
    </cfRule>
  </conditionalFormatting>
  <conditionalFormatting sqref="R3">
    <cfRule type="expression" dxfId="4152" priority="176">
      <formula>$D$1&lt;R3</formula>
    </cfRule>
    <cfRule type="expression" priority="177">
      <formula>$D$1&gt;R3</formula>
    </cfRule>
  </conditionalFormatting>
  <conditionalFormatting sqref="R4">
    <cfRule type="expression" priority="178">
      <formula>$D$4&lt;R4</formula>
    </cfRule>
    <cfRule type="expression" priority="179">
      <formula>$D$4&gt;R4</formula>
    </cfRule>
  </conditionalFormatting>
  <conditionalFormatting sqref="R4">
    <cfRule type="expression" dxfId="4151" priority="180">
      <formula>$D$1&lt;R4</formula>
    </cfRule>
    <cfRule type="expression" dxfId="4150" priority="181">
      <formula>$D$1&gt;R4</formula>
    </cfRule>
  </conditionalFormatting>
  <conditionalFormatting sqref="R4">
    <cfRule type="expression" dxfId="4149" priority="182">
      <formula>$D$4&lt;R4</formula>
    </cfRule>
    <cfRule type="expression" dxfId="4148" priority="183">
      <formula>$D$4&gt;R4</formula>
    </cfRule>
  </conditionalFormatting>
  <conditionalFormatting sqref="R5">
    <cfRule type="cellIs" priority="184" operator="equal">
      <formula>5</formula>
    </cfRule>
    <cfRule type="cellIs" priority="185" operator="equal">
      <formula>4</formula>
    </cfRule>
    <cfRule type="cellIs" priority="186" operator="equal">
      <formula>3</formula>
    </cfRule>
  </conditionalFormatting>
  <conditionalFormatting sqref="P4">
    <cfRule type="expression" dxfId="4147" priority="187">
      <formula>$D$1&lt;P4</formula>
    </cfRule>
    <cfRule type="expression" dxfId="4146" priority="188">
      <formula>$D$1&gt;P4</formula>
    </cfRule>
  </conditionalFormatting>
  <conditionalFormatting sqref="P4">
    <cfRule type="expression" dxfId="4145" priority="189">
      <formula>$D$1&lt;P4</formula>
    </cfRule>
    <cfRule type="expression" dxfId="4144" priority="190">
      <formula>$D$1&gt;P4</formula>
    </cfRule>
  </conditionalFormatting>
  <conditionalFormatting sqref="I3">
    <cfRule type="expression" priority="191">
      <formula>$D$1&lt;I3</formula>
    </cfRule>
    <cfRule type="expression" priority="192">
      <formula>$D$1&gt;I3</formula>
    </cfRule>
  </conditionalFormatting>
  <conditionalFormatting sqref="K3">
    <cfRule type="expression" priority="193">
      <formula>$D$1&lt;K3</formula>
    </cfRule>
    <cfRule type="expression" priority="194">
      <formula>$D$1&gt;K3</formula>
    </cfRule>
  </conditionalFormatting>
  <conditionalFormatting sqref="P4">
    <cfRule type="expression" priority="195">
      <formula>$D$1&lt;P4</formula>
    </cfRule>
    <cfRule type="expression" priority="196">
      <formula>$D$1&gt;P4</formula>
    </cfRule>
  </conditionalFormatting>
  <conditionalFormatting sqref="P5">
    <cfRule type="cellIs" dxfId="4143" priority="197" operator="equal">
      <formula>5</formula>
    </cfRule>
    <cfRule type="cellIs" dxfId="4142" priority="198" operator="equal">
      <formula>4</formula>
    </cfRule>
    <cfRule type="cellIs" dxfId="4141" priority="199" operator="equal">
      <formula>3</formula>
    </cfRule>
  </conditionalFormatting>
  <conditionalFormatting sqref="P4">
    <cfRule type="expression" dxfId="4140" priority="200">
      <formula>$D$1&lt;P4</formula>
    </cfRule>
    <cfRule type="expression" priority="201">
      <formula>$D$1&gt;P4</formula>
    </cfRule>
  </conditionalFormatting>
  <conditionalFormatting sqref="P5">
    <cfRule type="cellIs" priority="202" operator="equal">
      <formula>5</formula>
    </cfRule>
    <cfRule type="cellIs" priority="203" operator="equal">
      <formula>4</formula>
    </cfRule>
    <cfRule type="cellIs" dxfId="4139" priority="204" operator="equal">
      <formula>3</formula>
    </cfRule>
  </conditionalFormatting>
  <conditionalFormatting sqref="P4">
    <cfRule type="expression" dxfId="4138" priority="205">
      <formula>$D$1&lt;P4</formula>
    </cfRule>
    <cfRule type="expression" dxfId="4137" priority="206">
      <formula>$D$1&gt;P4</formula>
    </cfRule>
  </conditionalFormatting>
  <conditionalFormatting sqref="P4">
    <cfRule type="expression" dxfId="4136" priority="207">
      <formula>$D$1&lt;P4</formula>
    </cfRule>
    <cfRule type="expression" dxfId="4135" priority="208">
      <formula>$D$1&gt;P4</formula>
    </cfRule>
  </conditionalFormatting>
  <conditionalFormatting sqref="J3">
    <cfRule type="expression" dxfId="4134" priority="209">
      <formula>$D$1&lt;J3</formula>
    </cfRule>
    <cfRule type="expression" dxfId="4133" priority="210">
      <formula>$D$1&gt;J3</formula>
    </cfRule>
  </conditionalFormatting>
  <conditionalFormatting sqref="K3">
    <cfRule type="expression" dxfId="4132" priority="211">
      <formula>$D$1&lt;K3</formula>
    </cfRule>
    <cfRule type="expression" priority="212">
      <formula>$D$1&gt;K3</formula>
    </cfRule>
  </conditionalFormatting>
  <conditionalFormatting sqref="I3">
    <cfRule type="expression" priority="213">
      <formula>$D$1&lt;I3</formula>
    </cfRule>
    <cfRule type="expression" priority="214">
      <formula>$D$1&gt;I3</formula>
    </cfRule>
  </conditionalFormatting>
  <conditionalFormatting sqref="N4">
    <cfRule type="expression" dxfId="4131" priority="215">
      <formula>$D$1&lt;N4</formula>
    </cfRule>
    <cfRule type="expression" dxfId="4130" priority="216">
      <formula>$D$1&gt;N4</formula>
    </cfRule>
  </conditionalFormatting>
  <conditionalFormatting sqref="G5">
    <cfRule type="cellIs" dxfId="4129" priority="217" operator="equal">
      <formula>5</formula>
    </cfRule>
    <cfRule type="cellIs" dxfId="4128" priority="218" operator="equal">
      <formula>4</formula>
    </cfRule>
    <cfRule type="cellIs" priority="219" operator="equal">
      <formula>3</formula>
    </cfRule>
  </conditionalFormatting>
  <conditionalFormatting sqref="G4">
    <cfRule type="expression" priority="220">
      <formula>$D$1&lt;G4</formula>
    </cfRule>
    <cfRule type="expression" priority="221">
      <formula>$D$1&gt;G4</formula>
    </cfRule>
  </conditionalFormatting>
  <conditionalFormatting sqref="G4">
    <cfRule type="expression" dxfId="4127" priority="222">
      <formula>$D$1&lt;G4</formula>
    </cfRule>
    <cfRule type="expression" dxfId="4126" priority="223">
      <formula>$D$1&gt;G4</formula>
    </cfRule>
  </conditionalFormatting>
  <conditionalFormatting sqref="G5">
    <cfRule type="cellIs" dxfId="4125" priority="224" operator="equal">
      <formula>5</formula>
    </cfRule>
    <cfRule type="cellIs" dxfId="4124" priority="225" operator="equal">
      <formula>4</formula>
    </cfRule>
    <cfRule type="cellIs" dxfId="4123" priority="226" operator="equal">
      <formula>3</formula>
    </cfRule>
  </conditionalFormatting>
  <conditionalFormatting sqref="G4">
    <cfRule type="expression" dxfId="4122" priority="227">
      <formula>$D$1&lt;G4</formula>
    </cfRule>
    <cfRule type="expression" dxfId="4121" priority="228">
      <formula>$D$1&gt;G4</formula>
    </cfRule>
  </conditionalFormatting>
  <conditionalFormatting sqref="P3">
    <cfRule type="expression" dxfId="4120" priority="229">
      <formula>$D$1&lt;P3</formula>
    </cfRule>
    <cfRule type="expression" dxfId="4119" priority="230">
      <formula>$D$1&gt;P3</formula>
    </cfRule>
  </conditionalFormatting>
  <conditionalFormatting sqref="J5">
    <cfRule type="cellIs" priority="231" operator="equal">
      <formula>5</formula>
    </cfRule>
    <cfRule type="cellIs" priority="232" operator="equal">
      <formula>4</formula>
    </cfRule>
    <cfRule type="cellIs" priority="233" operator="equal">
      <formula>3</formula>
    </cfRule>
  </conditionalFormatting>
  <conditionalFormatting sqref="P3">
    <cfRule type="expression" priority="234">
      <formula>$D$1&lt;P3</formula>
    </cfRule>
    <cfRule type="expression" dxfId="4118" priority="235">
      <formula>$D$1&gt;P3</formula>
    </cfRule>
  </conditionalFormatting>
  <conditionalFormatting sqref="P5">
    <cfRule type="cellIs" dxfId="4117" priority="236" operator="equal">
      <formula>5</formula>
    </cfRule>
    <cfRule type="cellIs" dxfId="4116" priority="237" operator="equal">
      <formula>4</formula>
    </cfRule>
    <cfRule type="cellIs" dxfId="4115" priority="238" operator="equal">
      <formula>3</formula>
    </cfRule>
  </conditionalFormatting>
  <conditionalFormatting sqref="P5">
    <cfRule type="cellIs" dxfId="4114" priority="239" operator="equal">
      <formula>5</formula>
    </cfRule>
    <cfRule type="cellIs" dxfId="4113" priority="240" operator="equal">
      <formula>4</formula>
    </cfRule>
    <cfRule type="cellIs" dxfId="4112" priority="241" operator="equal">
      <formula>3</formula>
    </cfRule>
  </conditionalFormatting>
  <conditionalFormatting sqref="P5">
    <cfRule type="cellIs" dxfId="4111" priority="242" operator="equal">
      <formula>5</formula>
    </cfRule>
    <cfRule type="cellIs" dxfId="4110" priority="243" operator="equal">
      <formula>4</formula>
    </cfRule>
    <cfRule type="cellIs" priority="244" operator="equal">
      <formula>3</formula>
    </cfRule>
  </conditionalFormatting>
  <conditionalFormatting sqref="P4">
    <cfRule type="expression" priority="245">
      <formula>$D$1&lt;P4</formula>
    </cfRule>
    <cfRule type="expression" priority="246">
      <formula>$D$1&gt;P4</formula>
    </cfRule>
  </conditionalFormatting>
  <conditionalFormatting sqref="P4">
    <cfRule type="expression" dxfId="4109" priority="247">
      <formula>$D$1&lt;P4</formula>
    </cfRule>
    <cfRule type="expression" dxfId="4108" priority="248">
      <formula>$D$1&gt;P4</formula>
    </cfRule>
  </conditionalFormatting>
  <conditionalFormatting sqref="P5">
    <cfRule type="cellIs" dxfId="4107" priority="249" operator="equal">
      <formula>5</formula>
    </cfRule>
    <cfRule type="cellIs" dxfId="4106" priority="250" operator="equal">
      <formula>4</formula>
    </cfRule>
    <cfRule type="cellIs" dxfId="4105" priority="251" operator="equal">
      <formula>3</formula>
    </cfRule>
  </conditionalFormatting>
  <conditionalFormatting sqref="P4">
    <cfRule type="expression" dxfId="4104" priority="252">
      <formula>$D$1&lt;P4</formula>
    </cfRule>
    <cfRule type="expression" dxfId="4103" priority="253">
      <formula>$D$1&gt;P4</formula>
    </cfRule>
  </conditionalFormatting>
  <conditionalFormatting sqref="P5">
    <cfRule type="cellIs" dxfId="4102" priority="254" operator="equal">
      <formula>5</formula>
    </cfRule>
    <cfRule type="cellIs" dxfId="4101" priority="255" operator="equal">
      <formula>4</formula>
    </cfRule>
    <cfRule type="cellIs" priority="256" operator="equal">
      <formula>3</formula>
    </cfRule>
  </conditionalFormatting>
  <conditionalFormatting sqref="P5">
    <cfRule type="cellIs" priority="257" operator="equal">
      <formula>5</formula>
    </cfRule>
    <cfRule type="cellIs" priority="258" operator="equal">
      <formula>4</formula>
    </cfRule>
    <cfRule type="cellIs" dxfId="4100" priority="259" operator="equal">
      <formula>3</formula>
    </cfRule>
  </conditionalFormatting>
  <conditionalFormatting sqref="P5">
    <cfRule type="cellIs" dxfId="4099" priority="260" operator="equal">
      <formula>5</formula>
    </cfRule>
    <cfRule type="cellIs" priority="261" operator="equal">
      <formula>4</formula>
    </cfRule>
    <cfRule type="cellIs" priority="262" operator="equal">
      <formula>3</formula>
    </cfRule>
  </conditionalFormatting>
  <conditionalFormatting sqref="P4">
    <cfRule type="expression" priority="263">
      <formula>$D$1&lt;P4</formula>
    </cfRule>
    <cfRule type="expression" priority="264">
      <formula>$D$1&gt;P4</formula>
    </cfRule>
  </conditionalFormatting>
  <conditionalFormatting sqref="P4">
    <cfRule type="expression" priority="265">
      <formula>$D$1&lt;P4</formula>
    </cfRule>
    <cfRule type="expression" priority="266">
      <formula>$D$1&gt;P4</formula>
    </cfRule>
  </conditionalFormatting>
  <conditionalFormatting sqref="P4">
    <cfRule type="expression" dxfId="4098" priority="267">
      <formula>$D$1&lt;P4</formula>
    </cfRule>
    <cfRule type="expression" dxfId="4097" priority="268">
      <formula>$D$1&gt;P4</formula>
    </cfRule>
  </conditionalFormatting>
  <conditionalFormatting sqref="P4">
    <cfRule type="expression" dxfId="4096" priority="269">
      <formula>$D$1&lt;P4</formula>
    </cfRule>
    <cfRule type="expression" dxfId="4095" priority="270">
      <formula>$D$1&gt;P4</formula>
    </cfRule>
  </conditionalFormatting>
  <conditionalFormatting sqref="P4">
    <cfRule type="expression" dxfId="4094" priority="271">
      <formula>$D$1&lt;P4</formula>
    </cfRule>
    <cfRule type="expression" dxfId="4093" priority="272">
      <formula>$D$1&gt;P4</formula>
    </cfRule>
  </conditionalFormatting>
  <conditionalFormatting sqref="P5">
    <cfRule type="cellIs" priority="273" operator="equal">
      <formula>5</formula>
    </cfRule>
    <cfRule type="cellIs" priority="274" operator="equal">
      <formula>4</formula>
    </cfRule>
    <cfRule type="cellIs" priority="275" operator="equal">
      <formula>3</formula>
    </cfRule>
  </conditionalFormatting>
  <conditionalFormatting sqref="P5">
    <cfRule type="cellIs" dxfId="4092" priority="276" operator="equal">
      <formula>5</formula>
    </cfRule>
    <cfRule type="cellIs" dxfId="4091" priority="277" operator="equal">
      <formula>4</formula>
    </cfRule>
    <cfRule type="cellIs" priority="278" operator="equal">
      <formula>3</formula>
    </cfRule>
  </conditionalFormatting>
  <conditionalFormatting sqref="P4">
    <cfRule type="expression" priority="279">
      <formula>$D$1&lt;P4</formula>
    </cfRule>
    <cfRule type="expression" priority="280">
      <formula>$D$1&gt;P4</formula>
    </cfRule>
  </conditionalFormatting>
  <conditionalFormatting sqref="P5">
    <cfRule type="cellIs" dxfId="4090" priority="281" operator="equal">
      <formula>5</formula>
    </cfRule>
    <cfRule type="cellIs" dxfId="4089" priority="282" operator="equal">
      <formula>4</formula>
    </cfRule>
    <cfRule type="cellIs" priority="283" operator="equal">
      <formula>3</formula>
    </cfRule>
  </conditionalFormatting>
  <conditionalFormatting sqref="P4">
    <cfRule type="expression" priority="284">
      <formula>$D$1&lt;P4</formula>
    </cfRule>
    <cfRule type="expression" priority="285">
      <formula>$D$1&gt;P4</formula>
    </cfRule>
  </conditionalFormatting>
  <conditionalFormatting sqref="P4">
    <cfRule type="expression" dxfId="4088" priority="286">
      <formula>$D$1&lt;P4</formula>
    </cfRule>
    <cfRule type="expression" dxfId="4087" priority="287">
      <formula>$D$1&gt;P4</formula>
    </cfRule>
  </conditionalFormatting>
  <conditionalFormatting sqref="P4">
    <cfRule type="expression" dxfId="4086" priority="288">
      <formula>$D$1&lt;P4</formula>
    </cfRule>
    <cfRule type="expression" dxfId="4085" priority="289">
      <formula>$D$1&gt;P4</formula>
    </cfRule>
  </conditionalFormatting>
  <conditionalFormatting sqref="P4">
    <cfRule type="expression" dxfId="4084" priority="290">
      <formula>$D$1&lt;P4</formula>
    </cfRule>
    <cfRule type="expression" dxfId="4083" priority="291">
      <formula>$D$1&gt;P4</formula>
    </cfRule>
  </conditionalFormatting>
  <conditionalFormatting sqref="P4">
    <cfRule type="expression" priority="292">
      <formula>$D$1&lt;P4</formula>
    </cfRule>
    <cfRule type="expression" priority="293">
      <formula>$D$1&gt;P4</formula>
    </cfRule>
  </conditionalFormatting>
  <conditionalFormatting sqref="P4">
    <cfRule type="expression" priority="294">
      <formula>$D$1&lt;P4</formula>
    </cfRule>
    <cfRule type="expression" dxfId="4082" priority="295">
      <formula>$D$1&gt;P4</formula>
    </cfRule>
  </conditionalFormatting>
  <conditionalFormatting sqref="P4">
    <cfRule type="expression" dxfId="4081" priority="296">
      <formula>$D$1&lt;P4</formula>
    </cfRule>
    <cfRule type="expression" dxfId="4080" priority="297">
      <formula>$D$1&gt;P4</formula>
    </cfRule>
  </conditionalFormatting>
  <conditionalFormatting sqref="P4">
    <cfRule type="expression" dxfId="4079" priority="298">
      <formula>$D$1&lt;P4</formula>
    </cfRule>
    <cfRule type="expression" dxfId="4078" priority="299">
      <formula>$D$1&gt;P4</formula>
    </cfRule>
  </conditionalFormatting>
  <conditionalFormatting sqref="P4">
    <cfRule type="expression" dxfId="4077" priority="300">
      <formula>$D$1&lt;P4</formula>
    </cfRule>
    <cfRule type="expression" dxfId="4076" priority="301">
      <formula>$D$1&gt;P4</formula>
    </cfRule>
  </conditionalFormatting>
  <conditionalFormatting sqref="F3">
    <cfRule type="expression" dxfId="4075" priority="302">
      <formula>$D$1&lt;F3</formula>
    </cfRule>
    <cfRule type="expression" dxfId="4074" priority="303">
      <formula>$D$1&gt;F3</formula>
    </cfRule>
  </conditionalFormatting>
  <conditionalFormatting sqref="F4">
    <cfRule type="expression" priority="304">
      <formula>$D$1&lt;F4</formula>
    </cfRule>
    <cfRule type="expression" priority="305">
      <formula>$D$1&gt;F4</formula>
    </cfRule>
  </conditionalFormatting>
  <conditionalFormatting sqref="L3">
    <cfRule type="expression" priority="306">
      <formula>$D$1&lt;L3</formula>
    </cfRule>
    <cfRule type="expression" dxfId="4073" priority="307">
      <formula>$D$1&gt;L3</formula>
    </cfRule>
  </conditionalFormatting>
  <conditionalFormatting sqref="I3">
    <cfRule type="expression" dxfId="4072" priority="308">
      <formula>$D$1&lt;I3</formula>
    </cfRule>
    <cfRule type="expression" priority="309">
      <formula>$D$1&gt;I3</formula>
    </cfRule>
  </conditionalFormatting>
  <conditionalFormatting sqref="G3">
    <cfRule type="expression" priority="310">
      <formula>$D$1&lt;G3</formula>
    </cfRule>
    <cfRule type="expression" priority="311">
      <formula>$D$1&gt;G3</formula>
    </cfRule>
  </conditionalFormatting>
  <conditionalFormatting sqref="I3:L3 N3:O3">
    <cfRule type="expression" priority="312">
      <formula>$D$1&lt;I3</formula>
    </cfRule>
    <cfRule type="expression" priority="313">
      <formula>$D$1&gt;I3</formula>
    </cfRule>
  </conditionalFormatting>
  <conditionalFormatting sqref="I3:L3">
    <cfRule type="expression" priority="314">
      <formula>$D$1&lt;I3</formula>
    </cfRule>
    <cfRule type="expression" dxfId="4071" priority="315">
      <formula>$D$1&gt;I3</formula>
    </cfRule>
  </conditionalFormatting>
  <conditionalFormatting sqref="J3">
    <cfRule type="expression" dxfId="4070" priority="316">
      <formula>$D$1&lt;J3</formula>
    </cfRule>
    <cfRule type="expression" dxfId="4069" priority="317">
      <formula>$D$1&gt;J3</formula>
    </cfRule>
  </conditionalFormatting>
  <conditionalFormatting sqref="G3">
    <cfRule type="expression" dxfId="4068" priority="318">
      <formula>$D$1&lt;G3</formula>
    </cfRule>
    <cfRule type="expression" dxfId="4067" priority="319">
      <formula>$D$1&gt;G3</formula>
    </cfRule>
  </conditionalFormatting>
  <conditionalFormatting sqref="G3">
    <cfRule type="expression" dxfId="4066" priority="320">
      <formula>$D$1&lt;G3</formula>
    </cfRule>
    <cfRule type="expression" priority="321">
      <formula>$D$1&gt;G3</formula>
    </cfRule>
  </conditionalFormatting>
  <conditionalFormatting sqref="J5">
    <cfRule type="cellIs" priority="322" operator="equal">
      <formula>5</formula>
    </cfRule>
    <cfRule type="cellIs" priority="323" operator="equal">
      <formula>4</formula>
    </cfRule>
    <cfRule type="cellIs" dxfId="4065" priority="324" operator="equal">
      <formula>3</formula>
    </cfRule>
  </conditionalFormatting>
  <conditionalFormatting sqref="K3">
    <cfRule type="expression" dxfId="4064" priority="325">
      <formula>$D$1&lt;K3</formula>
    </cfRule>
    <cfRule type="expression" priority="326">
      <formula>$D$1&gt;K3</formula>
    </cfRule>
  </conditionalFormatting>
  <conditionalFormatting sqref="G4">
    <cfRule type="expression" priority="327">
      <formula>$D$1&lt;G4</formula>
    </cfRule>
    <cfRule type="expression" priority="328">
      <formula>$D$1&gt;G4</formula>
    </cfRule>
  </conditionalFormatting>
  <conditionalFormatting sqref="N4">
    <cfRule type="expression" dxfId="4063" priority="329">
      <formula>$D$1&lt;N4</formula>
    </cfRule>
    <cfRule type="expression" dxfId="4062" priority="330">
      <formula>$D$1&gt;N4</formula>
    </cfRule>
  </conditionalFormatting>
  <conditionalFormatting sqref="N4">
    <cfRule type="expression" priority="331">
      <formula>$D$1&lt;N4</formula>
    </cfRule>
    <cfRule type="expression" priority="332">
      <formula>$D$1&gt;N4</formula>
    </cfRule>
  </conditionalFormatting>
  <conditionalFormatting sqref="G5">
    <cfRule type="cellIs" priority="333" operator="equal">
      <formula>5</formula>
    </cfRule>
    <cfRule type="cellIs" dxfId="4061" priority="334" operator="equal">
      <formula>4</formula>
    </cfRule>
    <cfRule type="cellIs" dxfId="4060" priority="335" operator="equal">
      <formula>3</formula>
    </cfRule>
  </conditionalFormatting>
  <conditionalFormatting sqref="G5">
    <cfRule type="cellIs" dxfId="4059" priority="336" operator="equal">
      <formula>5</formula>
    </cfRule>
    <cfRule type="cellIs" dxfId="4058" priority="337" operator="equal">
      <formula>4</formula>
    </cfRule>
    <cfRule type="cellIs" dxfId="4057" priority="338" operator="equal">
      <formula>3</formula>
    </cfRule>
  </conditionalFormatting>
  <conditionalFormatting sqref="G4">
    <cfRule type="expression" dxfId="4056" priority="339">
      <formula>$D$1&lt;G4</formula>
    </cfRule>
    <cfRule type="expression" priority="340">
      <formula>$D$1&gt;G4</formula>
    </cfRule>
  </conditionalFormatting>
  <conditionalFormatting sqref="G4">
    <cfRule type="expression" priority="341">
      <formula>$D$1&lt;G4</formula>
    </cfRule>
    <cfRule type="expression" priority="342">
      <formula>$D$1&gt;G4</formula>
    </cfRule>
  </conditionalFormatting>
  <conditionalFormatting sqref="G4">
    <cfRule type="expression" dxfId="4055" priority="343">
      <formula>$D$1&lt;G4</formula>
    </cfRule>
    <cfRule type="expression" dxfId="4054" priority="344">
      <formula>$D$1&gt;G4</formula>
    </cfRule>
  </conditionalFormatting>
  <conditionalFormatting sqref="N5">
    <cfRule type="cellIs" dxfId="4053" priority="345" operator="equal">
      <formula>5</formula>
    </cfRule>
    <cfRule type="cellIs" dxfId="4052" priority="346" operator="equal">
      <formula>4</formula>
    </cfRule>
    <cfRule type="cellIs" priority="347" operator="equal">
      <formula>3</formula>
    </cfRule>
  </conditionalFormatting>
  <conditionalFormatting sqref="N5">
    <cfRule type="cellIs" priority="348" operator="equal">
      <formula>5</formula>
    </cfRule>
    <cfRule type="cellIs" priority="349" operator="equal">
      <formula>4</formula>
    </cfRule>
    <cfRule type="cellIs" dxfId="4051" priority="350" operator="equal">
      <formula>3</formula>
    </cfRule>
  </conditionalFormatting>
  <conditionalFormatting sqref="N5">
    <cfRule type="cellIs" dxfId="4050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J5">
    <cfRule type="cellIs" priority="354" operator="equal">
      <formula>5</formula>
    </cfRule>
    <cfRule type="cellIs" priority="355" operator="equal">
      <formula>4</formula>
    </cfRule>
    <cfRule type="cellIs" priority="356" operator="equal">
      <formula>3</formula>
    </cfRule>
  </conditionalFormatting>
  <conditionalFormatting sqref="J5">
    <cfRule type="cellIs" priority="357" operator="equal">
      <formula>5</formula>
    </cfRule>
    <cfRule type="cellIs" dxfId="4049" priority="358" operator="equal">
      <formula>4</formula>
    </cfRule>
    <cfRule type="cellIs" dxfId="4048" priority="359" operator="equal">
      <formula>3</formula>
    </cfRule>
  </conditionalFormatting>
  <conditionalFormatting sqref="J5">
    <cfRule type="cellIs" dxfId="4047" priority="360" operator="equal">
      <formula>5</formula>
    </cfRule>
    <cfRule type="cellIs" dxfId="4046" priority="361" operator="equal">
      <formula>4</formula>
    </cfRule>
    <cfRule type="cellIs" dxfId="4045" priority="362" operator="equal">
      <formula>3</formula>
    </cfRule>
  </conditionalFormatting>
  <conditionalFormatting sqref="J5">
    <cfRule type="cellIs" dxfId="4044" priority="363" operator="equal">
      <formula>5</formula>
    </cfRule>
    <cfRule type="cellIs" dxfId="4043" priority="364" operator="equal">
      <formula>4</formula>
    </cfRule>
    <cfRule type="cellIs" dxfId="4042" priority="365" operator="equal">
      <formula>3</formula>
    </cfRule>
  </conditionalFormatting>
  <conditionalFormatting sqref="J5">
    <cfRule type="cellIs" dxfId="4041" priority="366" operator="equal">
      <formula>5</formula>
    </cfRule>
    <cfRule type="cellIs" dxfId="4040" priority="367" operator="equal">
      <formula>4</formula>
    </cfRule>
    <cfRule type="cellIs" dxfId="4039" priority="368" operator="equal">
      <formula>3</formula>
    </cfRule>
  </conditionalFormatting>
  <conditionalFormatting sqref="J5">
    <cfRule type="cellIs" dxfId="4038" priority="369" operator="equal">
      <formula>5</formula>
    </cfRule>
    <cfRule type="cellIs" dxfId="4037" priority="370" operator="equal">
      <formula>4</formula>
    </cfRule>
    <cfRule type="cellIs" dxfId="4036" priority="371" operator="equal">
      <formula>3</formula>
    </cfRule>
  </conditionalFormatting>
  <conditionalFormatting sqref="J5">
    <cfRule type="cellIs" priority="372" operator="equal">
      <formula>5</formula>
    </cfRule>
    <cfRule type="cellIs" priority="373" operator="equal">
      <formula>4</formula>
    </cfRule>
    <cfRule type="cellIs" priority="374" operator="equal">
      <formula>3</formula>
    </cfRule>
  </conditionalFormatting>
  <conditionalFormatting sqref="J5">
    <cfRule type="cellIs" dxfId="4035" priority="375" operator="equal">
      <formula>5</formula>
    </cfRule>
    <cfRule type="cellIs" dxfId="4034" priority="376" operator="equal">
      <formula>4</formula>
    </cfRule>
    <cfRule type="cellIs" dxfId="4033" priority="377" operator="equal">
      <formula>3</formula>
    </cfRule>
  </conditionalFormatting>
  <conditionalFormatting sqref="J5">
    <cfRule type="cellIs" dxfId="4032" priority="378" operator="equal">
      <formula>5</formula>
    </cfRule>
    <cfRule type="cellIs" dxfId="4031" priority="379" operator="equal">
      <formula>4</formula>
    </cfRule>
    <cfRule type="cellIs" dxfId="4030" priority="380" operator="equal">
      <formula>3</formula>
    </cfRule>
  </conditionalFormatting>
  <conditionalFormatting sqref="J4">
    <cfRule type="expression" dxfId="4029" priority="381">
      <formula>$D$1&lt;J4</formula>
    </cfRule>
    <cfRule type="expression" dxfId="4028" priority="382">
      <formula>$D$1&gt;J4</formula>
    </cfRule>
  </conditionalFormatting>
  <conditionalFormatting sqref="J5">
    <cfRule type="cellIs" dxfId="4027" priority="383" operator="equal">
      <formula>5</formula>
    </cfRule>
    <cfRule type="cellIs" dxfId="4026" priority="384" operator="equal">
      <formula>4</formula>
    </cfRule>
    <cfRule type="cellIs" dxfId="4025" priority="385" operator="equal">
      <formula>3</formula>
    </cfRule>
  </conditionalFormatting>
  <conditionalFormatting sqref="J4">
    <cfRule type="expression" dxfId="4024" priority="386">
      <formula>$D$1&lt;J4</formula>
    </cfRule>
    <cfRule type="expression" priority="387">
      <formula>$D$1&gt;J4</formula>
    </cfRule>
  </conditionalFormatting>
  <conditionalFormatting sqref="J5">
    <cfRule type="cellIs" priority="388" operator="equal">
      <formula>5</formula>
    </cfRule>
    <cfRule type="cellIs" priority="389" operator="equal">
      <formula>4</formula>
    </cfRule>
    <cfRule type="cellIs" priority="390" operator="equal">
      <formula>3</formula>
    </cfRule>
  </conditionalFormatting>
  <conditionalFormatting sqref="J4">
    <cfRule type="expression" priority="391">
      <formula>$D$1&lt;J4</formula>
    </cfRule>
    <cfRule type="expression" dxfId="4023" priority="392">
      <formula>$D$1&gt;J4</formula>
    </cfRule>
  </conditionalFormatting>
  <conditionalFormatting sqref="J4">
    <cfRule type="expression" dxfId="4022" priority="393">
      <formula>$D$1&lt;J4</formula>
    </cfRule>
    <cfRule type="expression" dxfId="4021" priority="394">
      <formula>$D$1&gt;J4</formula>
    </cfRule>
  </conditionalFormatting>
  <conditionalFormatting sqref="J5">
    <cfRule type="cellIs" dxfId="4020" priority="395" operator="equal">
      <formula>5</formula>
    </cfRule>
    <cfRule type="cellIs" dxfId="4019" priority="396" operator="equal">
      <formula>4</formula>
    </cfRule>
    <cfRule type="cellIs" dxfId="4018" priority="397" operator="equal">
      <formula>3</formula>
    </cfRule>
  </conditionalFormatting>
  <conditionalFormatting sqref="J4">
    <cfRule type="expression" dxfId="4017" priority="398">
      <formula>$D$1&lt;J4</formula>
    </cfRule>
    <cfRule type="expression" dxfId="4016" priority="399">
      <formula>$D$1&gt;J4</formula>
    </cfRule>
  </conditionalFormatting>
  <conditionalFormatting sqref="J5">
    <cfRule type="cellIs" dxfId="4015" priority="400" operator="equal">
      <formula>5</formula>
    </cfRule>
    <cfRule type="cellIs" priority="401" operator="equal">
      <formula>4</formula>
    </cfRule>
    <cfRule type="cellIs" priority="402" operator="equal">
      <formula>3</formula>
    </cfRule>
  </conditionalFormatting>
  <conditionalFormatting sqref="J4">
    <cfRule type="expression" priority="403">
      <formula>$D$1&lt;J4</formula>
    </cfRule>
    <cfRule type="expression" dxfId="4014" priority="404">
      <formula>$D$1&gt;J4</formula>
    </cfRule>
  </conditionalFormatting>
  <conditionalFormatting sqref="F5">
    <cfRule type="expression" dxfId="4013" priority="405">
      <formula>$D$1&lt;F5</formula>
    </cfRule>
    <cfRule type="expression" priority="406">
      <formula>$D$1&gt;F5</formula>
    </cfRule>
  </conditionalFormatting>
  <conditionalFormatting sqref="F5">
    <cfRule type="expression" priority="407">
      <formula>$D$1&lt;F5</formula>
    </cfRule>
    <cfRule type="expression" priority="408">
      <formula>$D$1&gt;F5</formula>
    </cfRule>
  </conditionalFormatting>
  <conditionalFormatting sqref="F5">
    <cfRule type="cellIs" priority="409" operator="equal">
      <formula>5</formula>
    </cfRule>
    <cfRule type="cellIs" priority="410" operator="equal">
      <formula>4</formula>
    </cfRule>
    <cfRule type="cellIs" priority="411" operator="equal">
      <formula>3</formula>
    </cfRule>
  </conditionalFormatting>
  <conditionalFormatting sqref="H3">
    <cfRule type="expression" dxfId="4012" priority="412">
      <formula>$D$1&lt;H3</formula>
    </cfRule>
    <cfRule type="expression" dxfId="4011" priority="413">
      <formula>$D$1&gt;H3</formula>
    </cfRule>
  </conditionalFormatting>
  <conditionalFormatting sqref="H3">
    <cfRule type="expression" dxfId="4010" priority="414">
      <formula>$D$1&lt;H3</formula>
    </cfRule>
    <cfRule type="expression" dxfId="4009" priority="415">
      <formula>$D$1&gt;H3</formula>
    </cfRule>
  </conditionalFormatting>
  <conditionalFormatting sqref="H3">
    <cfRule type="expression" dxfId="4008" priority="416">
      <formula>$D$1&lt;H3</formula>
    </cfRule>
    <cfRule type="expression" dxfId="4007" priority="417">
      <formula>$D$1&gt;H3</formula>
    </cfRule>
  </conditionalFormatting>
  <conditionalFormatting sqref="H4">
    <cfRule type="expression" priority="418">
      <formula>$D$1&lt;H4</formula>
    </cfRule>
    <cfRule type="expression" priority="419">
      <formula>$D$1&gt;H4</formula>
    </cfRule>
  </conditionalFormatting>
  <conditionalFormatting sqref="H4">
    <cfRule type="expression" priority="420">
      <formula>$D$1&lt;H4</formula>
    </cfRule>
    <cfRule type="expression" dxfId="4006" priority="421">
      <formula>$D$1&gt;H4</formula>
    </cfRule>
  </conditionalFormatting>
  <conditionalFormatting sqref="H5">
    <cfRule type="cellIs" dxfId="4005" priority="422" operator="equal">
      <formula>5</formula>
    </cfRule>
    <cfRule type="cellIs" priority="423" operator="equal">
      <formula>4</formula>
    </cfRule>
    <cfRule type="cellIs" priority="424" operator="equal">
      <formula>3</formula>
    </cfRule>
  </conditionalFormatting>
  <conditionalFormatting sqref="H4">
    <cfRule type="expression" priority="425">
      <formula>$D$1&lt;H4</formula>
    </cfRule>
    <cfRule type="expression" dxfId="4004" priority="426">
      <formula>$D$1&gt;H4</formula>
    </cfRule>
  </conditionalFormatting>
  <conditionalFormatting sqref="H5">
    <cfRule type="cellIs" dxfId="4003" priority="427" operator="equal">
      <formula>5</formula>
    </cfRule>
    <cfRule type="cellIs" priority="428" operator="equal">
      <formula>4</formula>
    </cfRule>
    <cfRule type="cellIs" priority="429" operator="equal">
      <formula>3</formula>
    </cfRule>
  </conditionalFormatting>
  <conditionalFormatting sqref="H4">
    <cfRule type="expression" priority="430">
      <formula>$D$1&lt;H4</formula>
    </cfRule>
    <cfRule type="expression" dxfId="4002" priority="431">
      <formula>$D$1&gt;H4</formula>
    </cfRule>
  </conditionalFormatting>
  <conditionalFormatting sqref="H4">
    <cfRule type="expression" dxfId="4001" priority="432">
      <formula>$D$1&lt;H4</formula>
    </cfRule>
    <cfRule type="expression" dxfId="4000" priority="433">
      <formula>$D$1&gt;H4</formula>
    </cfRule>
  </conditionalFormatting>
  <conditionalFormatting sqref="H5">
    <cfRule type="cellIs" dxfId="3999" priority="434" operator="equal">
      <formula>5</formula>
    </cfRule>
    <cfRule type="cellIs" dxfId="3998" priority="435" operator="equal">
      <formula>4</formula>
    </cfRule>
    <cfRule type="cellIs" dxfId="3997" priority="436" operator="equal">
      <formula>3</formula>
    </cfRule>
  </conditionalFormatting>
  <conditionalFormatting sqref="H4">
    <cfRule type="expression" priority="437">
      <formula>$D$1&lt;H4</formula>
    </cfRule>
    <cfRule type="expression" priority="438">
      <formula>$D$1&gt;H4</formula>
    </cfRule>
  </conditionalFormatting>
  <conditionalFormatting sqref="H4">
    <cfRule type="expression" priority="439">
      <formula>$D$1&lt;H4</formula>
    </cfRule>
    <cfRule type="expression" dxfId="3996" priority="440">
      <formula>$D$1&gt;H4</formula>
    </cfRule>
  </conditionalFormatting>
  <conditionalFormatting sqref="H4">
    <cfRule type="expression" dxfId="3995" priority="441">
      <formula>$D$1&lt;H4</formula>
    </cfRule>
    <cfRule type="expression" dxfId="3994" priority="442">
      <formula>$D$1&gt;H4</formula>
    </cfRule>
  </conditionalFormatting>
  <conditionalFormatting sqref="H4">
    <cfRule type="expression" dxfId="3993" priority="443">
      <formula>$D$1&lt;H4</formula>
    </cfRule>
    <cfRule type="expression" priority="444">
      <formula>$D$1&gt;H4</formula>
    </cfRule>
  </conditionalFormatting>
  <conditionalFormatting sqref="H4">
    <cfRule type="expression" priority="445">
      <formula>$D$1&lt;H4</formula>
    </cfRule>
    <cfRule type="expression" priority="446">
      <formula>$D$1&gt;H4</formula>
    </cfRule>
  </conditionalFormatting>
  <conditionalFormatting sqref="H4">
    <cfRule type="expression" dxfId="3992" priority="447">
      <formula>$D$1&lt;H4</formula>
    </cfRule>
    <cfRule type="expression" dxfId="3991" priority="448">
      <formula>$D$1&gt;H4</formula>
    </cfRule>
  </conditionalFormatting>
  <conditionalFormatting sqref="H4">
    <cfRule type="expression" priority="449">
      <formula>$D$1&lt;H4</formula>
    </cfRule>
    <cfRule type="expression" priority="450">
      <formula>$D$1&gt;H4</formula>
    </cfRule>
  </conditionalFormatting>
  <conditionalFormatting sqref="H4">
    <cfRule type="expression" priority="451">
      <formula>$D$1&lt;H4</formula>
    </cfRule>
    <cfRule type="expression" priority="452">
      <formula>$D$1&gt;H4</formula>
    </cfRule>
  </conditionalFormatting>
  <conditionalFormatting sqref="H4">
    <cfRule type="expression" priority="453">
      <formula>$D$1&lt;H4</formula>
    </cfRule>
    <cfRule type="expression" priority="454">
      <formula>$D$1&gt;H4</formula>
    </cfRule>
  </conditionalFormatting>
  <conditionalFormatting sqref="H4">
    <cfRule type="expression" dxfId="3990" priority="455">
      <formula>$D$1&lt;H4</formula>
    </cfRule>
    <cfRule type="expression" dxfId="3989" priority="456">
      <formula>$D$1&gt;H4</formula>
    </cfRule>
  </conditionalFormatting>
  <conditionalFormatting sqref="H5">
    <cfRule type="cellIs" dxfId="3988" priority="457" operator="equal">
      <formula>5</formula>
    </cfRule>
    <cfRule type="cellIs" dxfId="3987" priority="458" operator="equal">
      <formula>4</formula>
    </cfRule>
    <cfRule type="cellIs" dxfId="3986" priority="459" operator="equal">
      <formula>3</formula>
    </cfRule>
  </conditionalFormatting>
  <conditionalFormatting sqref="H4">
    <cfRule type="expression" dxfId="3985" priority="460">
      <formula>$D$1&lt;H4</formula>
    </cfRule>
    <cfRule type="expression" dxfId="3984" priority="461">
      <formula>$D$1&gt;H4</formula>
    </cfRule>
  </conditionalFormatting>
  <conditionalFormatting sqref="H4">
    <cfRule type="expression" dxfId="3983" priority="462">
      <formula>$D$1&lt;H4</formula>
    </cfRule>
    <cfRule type="expression" dxfId="3982" priority="463">
      <formula>$D$1&gt;H4</formula>
    </cfRule>
  </conditionalFormatting>
  <conditionalFormatting sqref="H4">
    <cfRule type="expression" dxfId="3981" priority="464">
      <formula>$D$1&lt;H4</formula>
    </cfRule>
    <cfRule type="expression" dxfId="3980" priority="465">
      <formula>$D$1&gt;H4</formula>
    </cfRule>
  </conditionalFormatting>
  <conditionalFormatting sqref="H4">
    <cfRule type="expression" dxfId="3979" priority="466">
      <formula>$D$1&lt;H4</formula>
    </cfRule>
    <cfRule type="expression" dxfId="3978" priority="467">
      <formula>$D$1&gt;H4</formula>
    </cfRule>
  </conditionalFormatting>
  <conditionalFormatting sqref="H5">
    <cfRule type="cellIs" dxfId="3977" priority="468" operator="equal">
      <formula>5</formula>
    </cfRule>
    <cfRule type="cellIs" priority="469" operator="equal">
      <formula>4</formula>
    </cfRule>
    <cfRule type="cellIs" priority="470" operator="equal">
      <formula>3</formula>
    </cfRule>
  </conditionalFormatting>
  <conditionalFormatting sqref="H5">
    <cfRule type="cellIs" priority="471" operator="equal">
      <formula>5</formula>
    </cfRule>
    <cfRule type="cellIs" dxfId="3976" priority="472" operator="equal">
      <formula>4</formula>
    </cfRule>
    <cfRule type="cellIs" dxfId="3975" priority="473" operator="equal">
      <formula>3</formula>
    </cfRule>
  </conditionalFormatting>
  <conditionalFormatting sqref="H5">
    <cfRule type="cellIs" dxfId="3974" priority="474" operator="equal">
      <formula>5</formula>
    </cfRule>
    <cfRule type="cellIs" dxfId="3973" priority="475" operator="equal">
      <formula>4</formula>
    </cfRule>
    <cfRule type="cellIs" priority="476" operator="equal">
      <formula>3</formula>
    </cfRule>
  </conditionalFormatting>
  <conditionalFormatting sqref="H4">
    <cfRule type="expression" priority="477">
      <formula>$D$1&lt;H4</formula>
    </cfRule>
    <cfRule type="expression" priority="478">
      <formula>$D$1&gt;H4</formula>
    </cfRule>
  </conditionalFormatting>
  <conditionalFormatting sqref="H4">
    <cfRule type="expression" dxfId="3972" priority="479">
      <formula>$D$1&lt;H4</formula>
    </cfRule>
    <cfRule type="expression" dxfId="3971" priority="480">
      <formula>$D$1&gt;H4</formula>
    </cfRule>
  </conditionalFormatting>
  <conditionalFormatting sqref="H4">
    <cfRule type="expression" dxfId="3970" priority="481">
      <formula>$D$1&lt;H4</formula>
    </cfRule>
    <cfRule type="expression" dxfId="3969" priority="482">
      <formula>$D$1&gt;H4</formula>
    </cfRule>
  </conditionalFormatting>
  <conditionalFormatting sqref="H4">
    <cfRule type="expression" dxfId="3968" priority="483">
      <formula>$D$1&lt;H4</formula>
    </cfRule>
    <cfRule type="expression" dxfId="3967" priority="484">
      <formula>$D$1&gt;H4</formula>
    </cfRule>
  </conditionalFormatting>
  <conditionalFormatting sqref="H4">
    <cfRule type="expression" dxfId="3966" priority="485">
      <formula>$D$1&lt;H4</formula>
    </cfRule>
    <cfRule type="expression" dxfId="3965" priority="486">
      <formula>$D$1&gt;H4</formula>
    </cfRule>
  </conditionalFormatting>
  <conditionalFormatting sqref="H4">
    <cfRule type="expression" dxfId="3964" priority="487">
      <formula>$D$1&lt;H4</formula>
    </cfRule>
    <cfRule type="expression" priority="488">
      <formula>$D$1&gt;H4</formula>
    </cfRule>
  </conditionalFormatting>
  <conditionalFormatting sqref="H4">
    <cfRule type="expression" priority="489">
      <formula>$D$1&lt;H4</formula>
    </cfRule>
    <cfRule type="expression" priority="490">
      <formula>$D$1&gt;H4</formula>
    </cfRule>
  </conditionalFormatting>
  <conditionalFormatting sqref="H4">
    <cfRule type="expression" dxfId="3963" priority="491">
      <formula>$D$1&lt;H4</formula>
    </cfRule>
    <cfRule type="expression" dxfId="3962" priority="492">
      <formula>$D$1&gt;H4</formula>
    </cfRule>
  </conditionalFormatting>
  <conditionalFormatting sqref="I4">
    <cfRule type="expression" priority="493">
      <formula>$D$1&lt;I4</formula>
    </cfRule>
    <cfRule type="expression" priority="494">
      <formula>$D$1&gt;I4</formula>
    </cfRule>
  </conditionalFormatting>
  <conditionalFormatting sqref="I4">
    <cfRule type="expression" priority="495">
      <formula>$D$1&lt;I4</formula>
    </cfRule>
    <cfRule type="expression" priority="496">
      <formula>$D$1&gt;I4</formula>
    </cfRule>
  </conditionalFormatting>
  <conditionalFormatting sqref="I4">
    <cfRule type="expression" priority="497">
      <formula>$D$1&lt;I4</formula>
    </cfRule>
    <cfRule type="expression" priority="498">
      <formula>$D$1&gt;I4</formula>
    </cfRule>
  </conditionalFormatting>
  <conditionalFormatting sqref="I5">
    <cfRule type="cellIs" dxfId="3961" priority="499" operator="equal">
      <formula>5</formula>
    </cfRule>
    <cfRule type="cellIs" dxfId="3960" priority="500" operator="equal">
      <formula>4</formula>
    </cfRule>
    <cfRule type="cellIs" dxfId="3959" priority="501" operator="equal">
      <formula>3</formula>
    </cfRule>
  </conditionalFormatting>
  <conditionalFormatting sqref="K4">
    <cfRule type="expression" dxfId="3958" priority="502">
      <formula>$D$1&lt;K4</formula>
    </cfRule>
    <cfRule type="expression" dxfId="3957" priority="503">
      <formula>$D$1&gt;K4</formula>
    </cfRule>
  </conditionalFormatting>
  <conditionalFormatting sqref="K4">
    <cfRule type="expression" dxfId="3956" priority="504">
      <formula>$D$1&lt;K4</formula>
    </cfRule>
    <cfRule type="expression" priority="505">
      <formula>$D$1&gt;K4</formula>
    </cfRule>
  </conditionalFormatting>
  <conditionalFormatting sqref="K5">
    <cfRule type="cellIs" priority="506" operator="equal">
      <formula>5</formula>
    </cfRule>
    <cfRule type="cellIs" priority="507" operator="equal">
      <formula>4</formula>
    </cfRule>
    <cfRule type="cellIs" dxfId="3955" priority="508" operator="equal">
      <formula>3</formula>
    </cfRule>
  </conditionalFormatting>
  <conditionalFormatting sqref="K5">
    <cfRule type="cellIs" dxfId="3954" priority="509" operator="equal">
      <formula>5</formula>
    </cfRule>
    <cfRule type="cellIs" priority="510" operator="equal">
      <formula>4</formula>
    </cfRule>
    <cfRule type="cellIs" priority="511" operator="equal">
      <formula>3</formula>
    </cfRule>
  </conditionalFormatting>
  <conditionalFormatting sqref="K4">
    <cfRule type="expression" priority="512">
      <formula>$D$1&lt;K4</formula>
    </cfRule>
    <cfRule type="expression" dxfId="3953" priority="513">
      <formula>$D$1&gt;K4</formula>
    </cfRule>
  </conditionalFormatting>
  <conditionalFormatting sqref="K4">
    <cfRule type="expression" dxfId="3952" priority="514">
      <formula>$D$1&lt;K4</formula>
    </cfRule>
    <cfRule type="expression" priority="515">
      <formula>$D$1&gt;K4</formula>
    </cfRule>
  </conditionalFormatting>
  <conditionalFormatting sqref="K4">
    <cfRule type="expression" priority="516">
      <formula>$D$1&lt;K4</formula>
    </cfRule>
    <cfRule type="expression" priority="517">
      <formula>$D$1&gt;K4</formula>
    </cfRule>
  </conditionalFormatting>
  <conditionalFormatting sqref="K4">
    <cfRule type="expression" dxfId="3951" priority="518">
      <formula>$D$1&lt;K4</formula>
    </cfRule>
    <cfRule type="expression" dxfId="3950" priority="519">
      <formula>$D$1&gt;K4</formula>
    </cfRule>
  </conditionalFormatting>
  <conditionalFormatting sqref="K4">
    <cfRule type="expression" dxfId="3949" priority="520">
      <formula>$D$1&lt;K4</formula>
    </cfRule>
    <cfRule type="expression" dxfId="3948" priority="521">
      <formula>$D$1&gt;K4</formula>
    </cfRule>
  </conditionalFormatting>
  <conditionalFormatting sqref="K4">
    <cfRule type="expression" dxfId="3947" priority="522">
      <formula>$D$1&lt;K4</formula>
    </cfRule>
    <cfRule type="expression" dxfId="3946" priority="523">
      <formula>$D$1&gt;K4</formula>
    </cfRule>
  </conditionalFormatting>
  <conditionalFormatting sqref="K4">
    <cfRule type="expression" priority="524">
      <formula>$D$1&lt;K4</formula>
    </cfRule>
    <cfRule type="expression" priority="525">
      <formula>$D$1&gt;K4</formula>
    </cfRule>
  </conditionalFormatting>
  <conditionalFormatting sqref="K4">
    <cfRule type="expression" priority="526">
      <formula>$D$1&lt;K4</formula>
    </cfRule>
    <cfRule type="expression" dxfId="3945" priority="527">
      <formula>$D$1&gt;K4</formula>
    </cfRule>
  </conditionalFormatting>
  <conditionalFormatting sqref="K4">
    <cfRule type="expression" dxfId="3944" priority="528">
      <formula>$D$1&lt;K4</formula>
    </cfRule>
    <cfRule type="expression" dxfId="3943" priority="529">
      <formula>$D$1&gt;K4</formula>
    </cfRule>
  </conditionalFormatting>
  <conditionalFormatting sqref="K5">
    <cfRule type="cellIs" dxfId="3942" priority="530" operator="equal">
      <formula>5</formula>
    </cfRule>
    <cfRule type="cellIs" priority="531" operator="equal">
      <formula>4</formula>
    </cfRule>
    <cfRule type="cellIs" priority="532" operator="equal">
      <formula>3</formula>
    </cfRule>
  </conditionalFormatting>
  <conditionalFormatting sqref="K4">
    <cfRule type="expression" priority="533">
      <formula>$D$1&lt;K4</formula>
    </cfRule>
    <cfRule type="expression" dxfId="3941" priority="534">
      <formula>$D$1&gt;K4</formula>
    </cfRule>
  </conditionalFormatting>
  <conditionalFormatting sqref="K4">
    <cfRule type="expression" dxfId="3940" priority="535">
      <formula>$D$1&lt;K4</formula>
    </cfRule>
    <cfRule type="expression" priority="536">
      <formula>$D$1&gt;K4</formula>
    </cfRule>
  </conditionalFormatting>
  <conditionalFormatting sqref="K4">
    <cfRule type="expression" priority="537">
      <formula>$D$1&lt;K4</formula>
    </cfRule>
    <cfRule type="expression" priority="538">
      <formula>$D$1&gt;K4</formula>
    </cfRule>
  </conditionalFormatting>
  <conditionalFormatting sqref="K4">
    <cfRule type="expression" priority="539">
      <formula>$D$1&lt;K4</formula>
    </cfRule>
    <cfRule type="expression" priority="540">
      <formula>$D$1&gt;K4</formula>
    </cfRule>
  </conditionalFormatting>
  <conditionalFormatting sqref="K4">
    <cfRule type="expression" priority="541">
      <formula>$D$1&lt;K4</formula>
    </cfRule>
    <cfRule type="expression" dxfId="3939" priority="542">
      <formula>$D$1&gt;K4</formula>
    </cfRule>
  </conditionalFormatting>
  <conditionalFormatting sqref="K5">
    <cfRule type="cellIs" dxfId="3938" priority="543" operator="equal">
      <formula>5</formula>
    </cfRule>
    <cfRule type="cellIs" dxfId="3937" priority="544" operator="equal">
      <formula>4</formula>
    </cfRule>
    <cfRule type="cellIs" dxfId="3936" priority="545" operator="equal">
      <formula>3</formula>
    </cfRule>
  </conditionalFormatting>
  <conditionalFormatting sqref="K4">
    <cfRule type="expression" dxfId="3935" priority="546">
      <formula>$D$1&lt;K4</formula>
    </cfRule>
    <cfRule type="expression" dxfId="3934" priority="547">
      <formula>$D$1&gt;K4</formula>
    </cfRule>
  </conditionalFormatting>
  <conditionalFormatting sqref="K5">
    <cfRule type="cellIs" dxfId="3933" priority="548" operator="equal">
      <formula>5</formula>
    </cfRule>
    <cfRule type="cellIs" dxfId="3932" priority="549" operator="equal">
      <formula>4</formula>
    </cfRule>
    <cfRule type="cellIs" dxfId="3931" priority="550" operator="equal">
      <formula>3</formula>
    </cfRule>
  </conditionalFormatting>
  <conditionalFormatting sqref="K4">
    <cfRule type="expression" dxfId="3930" priority="551">
      <formula>$D$1&lt;K4</formula>
    </cfRule>
    <cfRule type="expression" dxfId="3929" priority="552">
      <formula>$D$1&gt;K4</formula>
    </cfRule>
  </conditionalFormatting>
  <conditionalFormatting sqref="K5">
    <cfRule type="cellIs" dxfId="3928" priority="553" operator="equal">
      <formula>5</formula>
    </cfRule>
    <cfRule type="cellIs" dxfId="3927" priority="554" operator="equal">
      <formula>4</formula>
    </cfRule>
    <cfRule type="cellIs" dxfId="3926" priority="555" operator="equal">
      <formula>3</formula>
    </cfRule>
  </conditionalFormatting>
  <conditionalFormatting sqref="K4">
    <cfRule type="expression" priority="556">
      <formula>$D$1&lt;K4</formula>
    </cfRule>
    <cfRule type="expression" priority="557">
      <formula>$D$1&gt;K4</formula>
    </cfRule>
  </conditionalFormatting>
  <conditionalFormatting sqref="K5">
    <cfRule type="cellIs" priority="558" operator="equal">
      <formula>5</formula>
    </cfRule>
    <cfRule type="cellIs" dxfId="3925" priority="559" operator="equal">
      <formula>4</formula>
    </cfRule>
    <cfRule type="cellIs" dxfId="3924" priority="560" operator="equal">
      <formula>3</formula>
    </cfRule>
  </conditionalFormatting>
  <conditionalFormatting sqref="K4">
    <cfRule type="expression" dxfId="3923" priority="561">
      <formula>$D$1&lt;K4</formula>
    </cfRule>
    <cfRule type="expression" dxfId="3922" priority="562">
      <formula>$D$1&gt;K4</formula>
    </cfRule>
  </conditionalFormatting>
  <conditionalFormatting sqref="K4">
    <cfRule type="expression" dxfId="3921" priority="563">
      <formula>$D$1&lt;K4</formula>
    </cfRule>
    <cfRule type="expression" dxfId="3920" priority="564">
      <formula>$D$1&gt;K4</formula>
    </cfRule>
  </conditionalFormatting>
  <conditionalFormatting sqref="K4">
    <cfRule type="expression" dxfId="3919" priority="565">
      <formula>$D$1&lt;K4</formula>
    </cfRule>
    <cfRule type="expression" dxfId="3918" priority="566">
      <formula>$D$1&gt;K4</formula>
    </cfRule>
  </conditionalFormatting>
  <conditionalFormatting sqref="K4">
    <cfRule type="expression" dxfId="3917" priority="567">
      <formula>$D$1&lt;K4</formula>
    </cfRule>
    <cfRule type="expression" dxfId="3916" priority="568">
      <formula>$D$1&gt;K4</formula>
    </cfRule>
  </conditionalFormatting>
  <conditionalFormatting sqref="K4">
    <cfRule type="expression" dxfId="3915" priority="569">
      <formula>$D$1&lt;K4</formula>
    </cfRule>
    <cfRule type="expression" dxfId="3914" priority="570">
      <formula>$D$1&gt;K4</formula>
    </cfRule>
  </conditionalFormatting>
  <conditionalFormatting sqref="K4">
    <cfRule type="expression" priority="571">
      <formula>$D$1&lt;K4</formula>
    </cfRule>
    <cfRule type="expression" priority="572">
      <formula>$D$1&gt;K4</formula>
    </cfRule>
  </conditionalFormatting>
  <conditionalFormatting sqref="K4">
    <cfRule type="expression" priority="573">
      <formula>$D$1&lt;K4</formula>
    </cfRule>
    <cfRule type="expression" dxfId="3913" priority="574">
      <formula>$D$1&gt;K4</formula>
    </cfRule>
  </conditionalFormatting>
  <conditionalFormatting sqref="K4">
    <cfRule type="expression" dxfId="3912" priority="575">
      <formula>$D$1&lt;K4</formula>
    </cfRule>
    <cfRule type="expression" dxfId="3911" priority="576">
      <formula>$D$1&gt;K4</formula>
    </cfRule>
  </conditionalFormatting>
  <conditionalFormatting sqref="K4">
    <cfRule type="expression" dxfId="3910" priority="577">
      <formula>$D$1&lt;K4</formula>
    </cfRule>
    <cfRule type="expression" priority="578">
      <formula>$D$1&gt;K4</formula>
    </cfRule>
  </conditionalFormatting>
  <conditionalFormatting sqref="K4">
    <cfRule type="expression" priority="579">
      <formula>$D$1&lt;K4</formula>
    </cfRule>
    <cfRule type="expression" priority="580">
      <formula>$D$1&gt;K4</formula>
    </cfRule>
  </conditionalFormatting>
  <conditionalFormatting sqref="K4">
    <cfRule type="expression" dxfId="3909" priority="581">
      <formula>$D$1&lt;K4</formula>
    </cfRule>
    <cfRule type="expression" dxfId="3908" priority="582">
      <formula>$D$1&gt;K4</formula>
    </cfRule>
  </conditionalFormatting>
  <conditionalFormatting sqref="K4">
    <cfRule type="expression" dxfId="3907" priority="583">
      <formula>$D$1&lt;K4</formula>
    </cfRule>
    <cfRule type="expression" dxfId="3906" priority="584">
      <formula>$D$1&gt;K4</formula>
    </cfRule>
  </conditionalFormatting>
  <conditionalFormatting sqref="K4">
    <cfRule type="expression" dxfId="3905" priority="585">
      <formula>$D$1&lt;K4</formula>
    </cfRule>
    <cfRule type="expression" dxfId="3904" priority="586">
      <formula>$D$1&gt;K4</formula>
    </cfRule>
  </conditionalFormatting>
  <conditionalFormatting sqref="K4">
    <cfRule type="expression" dxfId="3903" priority="587">
      <formula>$D$1&lt;K4</formula>
    </cfRule>
    <cfRule type="expression" dxfId="3902" priority="588">
      <formula>$D$1&gt;K4</formula>
    </cfRule>
  </conditionalFormatting>
  <conditionalFormatting sqref="K5">
    <cfRule type="expression" dxfId="3901" priority="589">
      <formula>$D$1&lt;K5</formula>
    </cfRule>
    <cfRule type="expression" dxfId="3900" priority="590">
      <formula>$D$1&gt;K5</formula>
    </cfRule>
  </conditionalFormatting>
  <conditionalFormatting sqref="K5">
    <cfRule type="expression" dxfId="3899" priority="591">
      <formula>$D$1&lt;K5</formula>
    </cfRule>
    <cfRule type="expression" dxfId="3898" priority="592">
      <formula>$D$1&gt;K5</formula>
    </cfRule>
  </conditionalFormatting>
  <conditionalFormatting sqref="K5">
    <cfRule type="expression" dxfId="3897" priority="593">
      <formula>$D$1&lt;K5</formula>
    </cfRule>
    <cfRule type="expression" dxfId="3896" priority="594">
      <formula>$D$1&gt;K5</formula>
    </cfRule>
  </conditionalFormatting>
  <conditionalFormatting sqref="K4">
    <cfRule type="expression" dxfId="3895" priority="595">
      <formula>$D$1&lt;K4</formula>
    </cfRule>
    <cfRule type="expression" dxfId="3894" priority="596">
      <formula>$D$1&gt;K4</formula>
    </cfRule>
  </conditionalFormatting>
  <conditionalFormatting sqref="K5">
    <cfRule type="cellIs" dxfId="3893" priority="597" operator="equal">
      <formula>5</formula>
    </cfRule>
    <cfRule type="cellIs" dxfId="3892" priority="598" operator="equal">
      <formula>4</formula>
    </cfRule>
    <cfRule type="cellIs" dxfId="3891" priority="599" operator="equal">
      <formula>3</formula>
    </cfRule>
  </conditionalFormatting>
  <conditionalFormatting sqref="K5">
    <cfRule type="cellIs" dxfId="3890" priority="600" operator="equal">
      <formula>5</formula>
    </cfRule>
    <cfRule type="cellIs" dxfId="3889" priority="601" operator="equal">
      <formula>4</formula>
    </cfRule>
    <cfRule type="cellIs" dxfId="3888" priority="602" operator="equal">
      <formula>3</formula>
    </cfRule>
  </conditionalFormatting>
  <conditionalFormatting sqref="K4">
    <cfRule type="expression" dxfId="3887" priority="603">
      <formula>$D$1&lt;K4</formula>
    </cfRule>
    <cfRule type="expression" priority="604">
      <formula>$D$1&gt;K4</formula>
    </cfRule>
  </conditionalFormatting>
  <conditionalFormatting sqref="K5">
    <cfRule type="cellIs" priority="605" operator="equal">
      <formula>5</formula>
    </cfRule>
    <cfRule type="cellIs" priority="606" operator="equal">
      <formula>4</formula>
    </cfRule>
    <cfRule type="cellIs" priority="607" operator="equal">
      <formula>3</formula>
    </cfRule>
  </conditionalFormatting>
  <conditionalFormatting sqref="K4">
    <cfRule type="expression" priority="608">
      <formula>$D$1&lt;K4</formula>
    </cfRule>
    <cfRule type="expression" priority="609">
      <formula>$D$1&gt;K4</formula>
    </cfRule>
  </conditionalFormatting>
  <conditionalFormatting sqref="L4">
    <cfRule type="expression" dxfId="3886" priority="610">
      <formula>$D$1&lt;L4</formula>
    </cfRule>
    <cfRule type="expression" dxfId="3885" priority="611">
      <formula>$D$1&gt;L4</formula>
    </cfRule>
  </conditionalFormatting>
  <conditionalFormatting sqref="L4">
    <cfRule type="expression" priority="612">
      <formula>$D$1&lt;L4</formula>
    </cfRule>
    <cfRule type="expression" priority="613">
      <formula>$D$1&gt;L4</formula>
    </cfRule>
  </conditionalFormatting>
  <conditionalFormatting sqref="L5">
    <cfRule type="cellIs" priority="614" operator="equal">
      <formula>5</formula>
    </cfRule>
    <cfRule type="cellIs" dxfId="3884" priority="615" operator="equal">
      <formula>4</formula>
    </cfRule>
    <cfRule type="cellIs" dxfId="3883" priority="616" operator="equal">
      <formula>3</formula>
    </cfRule>
  </conditionalFormatting>
  <conditionalFormatting sqref="L4">
    <cfRule type="expression" dxfId="3882" priority="617">
      <formula>$D$1&lt;L4</formula>
    </cfRule>
    <cfRule type="expression" dxfId="3881" priority="618">
      <formula>$D$1&gt;L4</formula>
    </cfRule>
  </conditionalFormatting>
  <conditionalFormatting sqref="L5">
    <cfRule type="cellIs" priority="619" operator="equal">
      <formula>5</formula>
    </cfRule>
    <cfRule type="cellIs" priority="620" operator="equal">
      <formula>4</formula>
    </cfRule>
    <cfRule type="cellIs" priority="621" operator="equal">
      <formula>3</formula>
    </cfRule>
  </conditionalFormatting>
  <conditionalFormatting sqref="L4">
    <cfRule type="expression" dxfId="3880" priority="622">
      <formula>$D$1&lt;L4</formula>
    </cfRule>
    <cfRule type="expression" dxfId="3879" priority="623">
      <formula>$D$1&gt;L4</formula>
    </cfRule>
  </conditionalFormatting>
  <conditionalFormatting sqref="L4">
    <cfRule type="expression" priority="624">
      <formula>$D$1&lt;L4</formula>
    </cfRule>
    <cfRule type="expression" priority="625">
      <formula>$D$1&gt;L4</formula>
    </cfRule>
  </conditionalFormatting>
  <conditionalFormatting sqref="L5">
    <cfRule type="cellIs" priority="626" operator="equal">
      <formula>5</formula>
    </cfRule>
    <cfRule type="cellIs" dxfId="3878" priority="627" operator="equal">
      <formula>4</formula>
    </cfRule>
    <cfRule type="cellIs" dxfId="3877" priority="628" operator="equal">
      <formula>3</formula>
    </cfRule>
  </conditionalFormatting>
  <conditionalFormatting sqref="L4">
    <cfRule type="expression" dxfId="3876" priority="629">
      <formula>$D$1&lt;L4</formula>
    </cfRule>
    <cfRule type="expression" dxfId="3875" priority="630">
      <formula>$D$1&gt;L4</formula>
    </cfRule>
  </conditionalFormatting>
  <conditionalFormatting sqref="L4">
    <cfRule type="expression" dxfId="3874" priority="631">
      <formula>$D$1&lt;L4</formula>
    </cfRule>
    <cfRule type="expression" dxfId="3873" priority="632">
      <formula>$D$1&gt;L4</formula>
    </cfRule>
  </conditionalFormatting>
  <conditionalFormatting sqref="L4">
    <cfRule type="expression" priority="633">
      <formula>$D$1&lt;L4</formula>
    </cfRule>
    <cfRule type="expression" priority="634">
      <formula>$D$1&gt;L4</formula>
    </cfRule>
  </conditionalFormatting>
  <conditionalFormatting sqref="L4">
    <cfRule type="expression" priority="635">
      <formula>$D$1&lt;L4</formula>
    </cfRule>
    <cfRule type="expression" dxfId="3872" priority="636">
      <formula>$D$1&gt;L4</formula>
    </cfRule>
  </conditionalFormatting>
  <conditionalFormatting sqref="L4">
    <cfRule type="expression" dxfId="3871" priority="637">
      <formula>$D$1&lt;L4</formula>
    </cfRule>
    <cfRule type="expression" dxfId="3870" priority="638">
      <formula>$D$1&gt;L4</formula>
    </cfRule>
  </conditionalFormatting>
  <conditionalFormatting sqref="L4">
    <cfRule type="expression" dxfId="3869" priority="639">
      <formula>$D$1&lt;L4</formula>
    </cfRule>
    <cfRule type="expression" dxfId="3868" priority="640">
      <formula>$D$1&gt;L4</formula>
    </cfRule>
  </conditionalFormatting>
  <conditionalFormatting sqref="L4">
    <cfRule type="expression" dxfId="3867" priority="641">
      <formula>$D$1&lt;L4</formula>
    </cfRule>
    <cfRule type="expression" dxfId="3866" priority="642">
      <formula>$D$1&gt;L4</formula>
    </cfRule>
  </conditionalFormatting>
  <conditionalFormatting sqref="L4">
    <cfRule type="expression" dxfId="3865" priority="643">
      <formula>$D$1&lt;L4</formula>
    </cfRule>
    <cfRule type="expression" priority="644">
      <formula>$D$1&gt;L4</formula>
    </cfRule>
  </conditionalFormatting>
  <conditionalFormatting sqref="L4">
    <cfRule type="expression" priority="645">
      <formula>$D$1&lt;L4</formula>
    </cfRule>
    <cfRule type="expression" priority="646">
      <formula>$D$1&gt;L4</formula>
    </cfRule>
  </conditionalFormatting>
  <conditionalFormatting sqref="L4">
    <cfRule type="expression" dxfId="3864" priority="647">
      <formula>$D$1&lt;L4</formula>
    </cfRule>
    <cfRule type="expression" dxfId="3863" priority="648">
      <formula>$D$1&gt;L4</formula>
    </cfRule>
  </conditionalFormatting>
  <conditionalFormatting sqref="L5">
    <cfRule type="cellIs" dxfId="3862" priority="649" operator="equal">
      <formula>5</formula>
    </cfRule>
    <cfRule type="cellIs" dxfId="3861" priority="650" operator="equal">
      <formula>4</formula>
    </cfRule>
    <cfRule type="cellIs" priority="651" operator="equal">
      <formula>3</formula>
    </cfRule>
  </conditionalFormatting>
  <conditionalFormatting sqref="L4">
    <cfRule type="expression" priority="652">
      <formula>$D$1&lt;L4</formula>
    </cfRule>
    <cfRule type="expression" priority="653">
      <formula>$D$1&gt;L4</formula>
    </cfRule>
  </conditionalFormatting>
  <conditionalFormatting sqref="L4">
    <cfRule type="expression" dxfId="3860" priority="654">
      <formula>$D$1&lt;L4</formula>
    </cfRule>
    <cfRule type="expression" dxfId="3859" priority="655">
      <formula>$D$1&gt;L4</formula>
    </cfRule>
  </conditionalFormatting>
  <conditionalFormatting sqref="L4">
    <cfRule type="expression" dxfId="3858" priority="656">
      <formula>$D$1&lt;L4</formula>
    </cfRule>
    <cfRule type="expression" dxfId="3857" priority="657">
      <formula>$D$1&gt;L4</formula>
    </cfRule>
  </conditionalFormatting>
  <conditionalFormatting sqref="L4">
    <cfRule type="expression" priority="658">
      <formula>$D$1&lt;L4</formula>
    </cfRule>
    <cfRule type="expression" priority="659">
      <formula>$D$1&gt;L4</formula>
    </cfRule>
  </conditionalFormatting>
  <conditionalFormatting sqref="L5">
    <cfRule type="cellIs" priority="660" operator="equal">
      <formula>5</formula>
    </cfRule>
    <cfRule type="cellIs" dxfId="3856" priority="661" operator="equal">
      <formula>4</formula>
    </cfRule>
    <cfRule type="cellIs" dxfId="3855" priority="662" operator="equal">
      <formula>3</formula>
    </cfRule>
  </conditionalFormatting>
  <conditionalFormatting sqref="L5">
    <cfRule type="cellIs" dxfId="3854" priority="663" operator="equal">
      <formula>5</formula>
    </cfRule>
    <cfRule type="cellIs" dxfId="3853" priority="664" operator="equal">
      <formula>4</formula>
    </cfRule>
    <cfRule type="cellIs" priority="665" operator="equal">
      <formula>3</formula>
    </cfRule>
  </conditionalFormatting>
  <conditionalFormatting sqref="L5">
    <cfRule type="cellIs" priority="666" operator="equal">
      <formula>5</formula>
    </cfRule>
    <cfRule type="cellIs" priority="667" operator="equal">
      <formula>4</formula>
    </cfRule>
    <cfRule type="cellIs" priority="668" operator="equal">
      <formula>3</formula>
    </cfRule>
  </conditionalFormatting>
  <conditionalFormatting sqref="L4">
    <cfRule type="expression" priority="669">
      <formula>$D$1&lt;L4</formula>
    </cfRule>
    <cfRule type="expression" priority="670">
      <formula>$D$1&gt;L4</formula>
    </cfRule>
  </conditionalFormatting>
  <conditionalFormatting sqref="L4">
    <cfRule type="expression" dxfId="3852" priority="671">
      <formula>$D$1&lt;L4</formula>
    </cfRule>
    <cfRule type="expression" dxfId="3851" priority="672">
      <formula>$D$1&gt;L4</formula>
    </cfRule>
  </conditionalFormatting>
  <conditionalFormatting sqref="L4">
    <cfRule type="expression" dxfId="3850" priority="673">
      <formula>$D$1&lt;L4</formula>
    </cfRule>
    <cfRule type="expression" dxfId="3849" priority="674">
      <formula>$D$1&gt;L4</formula>
    </cfRule>
  </conditionalFormatting>
  <conditionalFormatting sqref="L4">
    <cfRule type="expression" priority="675">
      <formula>$D$1&lt;L4</formula>
    </cfRule>
    <cfRule type="expression" priority="676">
      <formula>$D$1&gt;L4</formula>
    </cfRule>
  </conditionalFormatting>
  <conditionalFormatting sqref="L4">
    <cfRule type="expression" priority="677">
      <formula>$D$1&lt;L4</formula>
    </cfRule>
    <cfRule type="expression" dxfId="3848" priority="678">
      <formula>$D$1&gt;L4</formula>
    </cfRule>
  </conditionalFormatting>
  <conditionalFormatting sqref="L4">
    <cfRule type="expression" dxfId="3847" priority="679">
      <formula>$D$1&lt;L4</formula>
    </cfRule>
    <cfRule type="expression" dxfId="3846" priority="680">
      <formula>$D$1&gt;L4</formula>
    </cfRule>
  </conditionalFormatting>
  <conditionalFormatting sqref="L4">
    <cfRule type="expression" dxfId="3845" priority="681">
      <formula>$D$1&lt;L4</formula>
    </cfRule>
    <cfRule type="expression" dxfId="3844" priority="682">
      <formula>$D$1&gt;L4</formula>
    </cfRule>
  </conditionalFormatting>
  <conditionalFormatting sqref="L4">
    <cfRule type="expression" dxfId="3843" priority="683">
      <formula>$D$1&lt;L4</formula>
    </cfRule>
    <cfRule type="expression" dxfId="3842" priority="684">
      <formula>$D$1&gt;L4</formula>
    </cfRule>
  </conditionalFormatting>
  <conditionalFormatting sqref="M4">
    <cfRule type="expression" dxfId="3841" priority="685">
      <formula>$D$1&lt;M4</formula>
    </cfRule>
    <cfRule type="expression" priority="686">
      <formula>$D$1&gt;M4</formula>
    </cfRule>
  </conditionalFormatting>
  <conditionalFormatting sqref="M4">
    <cfRule type="expression" priority="687">
      <formula>$D$1&lt;M4</formula>
    </cfRule>
    <cfRule type="expression" priority="688">
      <formula>$D$1&gt;M4</formula>
    </cfRule>
  </conditionalFormatting>
  <conditionalFormatting sqref="M5">
    <cfRule type="expression" dxfId="3840" priority="689">
      <formula>$D$1&lt;M5</formula>
    </cfRule>
    <cfRule type="expression" dxfId="3839" priority="690">
      <formula>$D$1&gt;M5</formula>
    </cfRule>
  </conditionalFormatting>
  <conditionalFormatting sqref="M5">
    <cfRule type="expression" dxfId="3838" priority="691">
      <formula>$D$1&lt;M5</formula>
    </cfRule>
    <cfRule type="expression" dxfId="3837" priority="692">
      <formula>$D$1&gt;M5</formula>
    </cfRule>
  </conditionalFormatting>
  <conditionalFormatting sqref="M5">
    <cfRule type="expression" priority="693">
      <formula>$D$1&lt;M5</formula>
    </cfRule>
    <cfRule type="expression" priority="694">
      <formula>$D$1&gt;M5</formula>
    </cfRule>
  </conditionalFormatting>
  <conditionalFormatting sqref="M5">
    <cfRule type="expression" priority="695">
      <formula>$D$1&lt;M5</formula>
    </cfRule>
    <cfRule type="expression" dxfId="3836" priority="696">
      <formula>$D$1&gt;M5</formula>
    </cfRule>
  </conditionalFormatting>
  <conditionalFormatting sqref="M5">
    <cfRule type="expression" dxfId="3835" priority="697">
      <formula>$D$1&lt;M5</formula>
    </cfRule>
    <cfRule type="expression" dxfId="3834" priority="698">
      <formula>$D$1&gt;M5</formula>
    </cfRule>
  </conditionalFormatting>
  <conditionalFormatting sqref="M5">
    <cfRule type="expression" dxfId="3833" priority="699">
      <formula>$D$1&lt;M5</formula>
    </cfRule>
    <cfRule type="expression" dxfId="3832" priority="700">
      <formula>$D$1&gt;M5</formula>
    </cfRule>
  </conditionalFormatting>
  <conditionalFormatting sqref="M5">
    <cfRule type="expression" dxfId="3831" priority="701">
      <formula>$D$1&lt;M5</formula>
    </cfRule>
    <cfRule type="expression" dxfId="3830" priority="702">
      <formula>$D$1&gt;M5</formula>
    </cfRule>
  </conditionalFormatting>
  <conditionalFormatting sqref="M5">
    <cfRule type="expression" dxfId="3829" priority="703">
      <formula>$D$1&lt;M5</formula>
    </cfRule>
    <cfRule type="expression" dxfId="3828" priority="704">
      <formula>$D$1&gt;M5</formula>
    </cfRule>
  </conditionalFormatting>
  <conditionalFormatting sqref="M5">
    <cfRule type="expression" priority="705">
      <formula>$D$1&lt;M5</formula>
    </cfRule>
    <cfRule type="expression" priority="706">
      <formula>$D$1&gt;M5</formula>
    </cfRule>
  </conditionalFormatting>
  <conditionalFormatting sqref="M5">
    <cfRule type="expression" priority="707">
      <formula>$D$1&lt;M5</formula>
    </cfRule>
    <cfRule type="expression" dxfId="3827" priority="708">
      <formula>$D$1&gt;M5</formula>
    </cfRule>
  </conditionalFormatting>
  <conditionalFormatting sqref="M5">
    <cfRule type="expression" dxfId="3826" priority="709">
      <formula>$D$1&lt;M5</formula>
    </cfRule>
    <cfRule type="expression" priority="710">
      <formula>$D$1&gt;M5</formula>
    </cfRule>
  </conditionalFormatting>
  <conditionalFormatting sqref="M5">
    <cfRule type="expression" priority="711">
      <formula>$D$1&lt;M5</formula>
    </cfRule>
    <cfRule type="expression" priority="712">
      <formula>$D$1&gt;M5</formula>
    </cfRule>
  </conditionalFormatting>
  <conditionalFormatting sqref="M5">
    <cfRule type="expression" dxfId="3825" priority="713">
      <formula>$D$1&lt;M5</formula>
    </cfRule>
    <cfRule type="expression" dxfId="3824" priority="714">
      <formula>$D$1&gt;M5</formula>
    </cfRule>
  </conditionalFormatting>
  <conditionalFormatting sqref="M5">
    <cfRule type="expression" priority="715">
      <formula>$D$1&lt;M5</formula>
    </cfRule>
    <cfRule type="expression" priority="716">
      <formula>$D$1&gt;M5</formula>
    </cfRule>
  </conditionalFormatting>
  <conditionalFormatting sqref="M5">
    <cfRule type="expression" priority="717">
      <formula>$D$1&lt;M5</formula>
    </cfRule>
    <cfRule type="expression" dxfId="3823" priority="718">
      <formula>$D$1&gt;M5</formula>
    </cfRule>
  </conditionalFormatting>
  <conditionalFormatting sqref="M5">
    <cfRule type="expression" dxfId="3822" priority="719">
      <formula>$D$1&lt;M5</formula>
    </cfRule>
    <cfRule type="expression" dxfId="3821" priority="720">
      <formula>$D$1&gt;M5</formula>
    </cfRule>
  </conditionalFormatting>
  <conditionalFormatting sqref="M5">
    <cfRule type="expression" dxfId="3820" priority="721">
      <formula>$D$1&lt;M5</formula>
    </cfRule>
    <cfRule type="expression" dxfId="3819" priority="722">
      <formula>$D$1&gt;M5</formula>
    </cfRule>
  </conditionalFormatting>
  <conditionalFormatting sqref="M5">
    <cfRule type="expression" dxfId="3818" priority="723">
      <formula>$D$1&lt;M5</formula>
    </cfRule>
    <cfRule type="expression" dxfId="3817" priority="724">
      <formula>$D$1&gt;M5</formula>
    </cfRule>
  </conditionalFormatting>
  <conditionalFormatting sqref="M5">
    <cfRule type="expression" dxfId="3816" priority="725">
      <formula>$D$1&lt;M5</formula>
    </cfRule>
    <cfRule type="expression" priority="726">
      <formula>$D$1&gt;M5</formula>
    </cfRule>
  </conditionalFormatting>
  <conditionalFormatting sqref="M5">
    <cfRule type="expression" priority="727">
      <formula>$D$1&lt;M5</formula>
    </cfRule>
    <cfRule type="expression" priority="728">
      <formula>$D$1&gt;M5</formula>
    </cfRule>
  </conditionalFormatting>
  <conditionalFormatting sqref="M5">
    <cfRule type="expression" dxfId="3815" priority="729">
      <formula>$D$1&lt;M5</formula>
    </cfRule>
    <cfRule type="expression" dxfId="3814" priority="730">
      <formula>$D$1&gt;M5</formula>
    </cfRule>
  </conditionalFormatting>
  <conditionalFormatting sqref="M4">
    <cfRule type="expression" dxfId="3813" priority="731">
      <formula>$D$1&lt;M4</formula>
    </cfRule>
    <cfRule type="expression" dxfId="3812" priority="732">
      <formula>$D$1&gt;M4</formula>
    </cfRule>
  </conditionalFormatting>
  <conditionalFormatting sqref="M4">
    <cfRule type="expression" dxfId="3811" priority="733">
      <formula>$D$1&lt;M4</formula>
    </cfRule>
    <cfRule type="expression" dxfId="3810" priority="734">
      <formula>$D$1&gt;M4</formula>
    </cfRule>
  </conditionalFormatting>
  <conditionalFormatting sqref="M4">
    <cfRule type="expression" priority="735">
      <formula>$D$1&lt;M4</formula>
    </cfRule>
    <cfRule type="expression" priority="736">
      <formula>$D$1&gt;M4</formula>
    </cfRule>
  </conditionalFormatting>
  <conditionalFormatting sqref="M4">
    <cfRule type="expression" priority="737">
      <formula>$D$1&lt;M4</formula>
    </cfRule>
    <cfRule type="expression" dxfId="3809" priority="738">
      <formula>$D$1&gt;M4</formula>
    </cfRule>
  </conditionalFormatting>
  <conditionalFormatting sqref="M5">
    <cfRule type="cellIs" dxfId="3808" priority="739" operator="equal">
      <formula>5</formula>
    </cfRule>
    <cfRule type="cellIs" priority="740" operator="equal">
      <formula>4</formula>
    </cfRule>
    <cfRule type="cellIs" priority="741" operator="equal">
      <formula>3</formula>
    </cfRule>
  </conditionalFormatting>
  <conditionalFormatting sqref="M4">
    <cfRule type="expression" priority="742">
      <formula>$D$1&lt;M4</formula>
    </cfRule>
    <cfRule type="expression" priority="743">
      <formula>$D$1&gt;M4</formula>
    </cfRule>
  </conditionalFormatting>
  <conditionalFormatting sqref="M4">
    <cfRule type="expression" priority="744">
      <formula>$D$1&lt;M4</formula>
    </cfRule>
    <cfRule type="expression" priority="745">
      <formula>$D$1&gt;M4</formula>
    </cfRule>
  </conditionalFormatting>
  <conditionalFormatting sqref="M4">
    <cfRule type="expression" dxfId="3807" priority="746">
      <formula>$D$1&lt;M4</formula>
    </cfRule>
    <cfRule type="expression" dxfId="3806" priority="747">
      <formula>$D$1&gt;M4</formula>
    </cfRule>
  </conditionalFormatting>
  <conditionalFormatting sqref="M4">
    <cfRule type="expression" dxfId="3805" priority="748">
      <formula>$D$1&lt;M4</formula>
    </cfRule>
    <cfRule type="expression" dxfId="3804" priority="749">
      <formula>$D$1&gt;M4</formula>
    </cfRule>
  </conditionalFormatting>
  <conditionalFormatting sqref="M5">
    <cfRule type="cellIs" dxfId="3803" priority="750" operator="equal">
      <formula>5</formula>
    </cfRule>
    <cfRule type="cellIs" dxfId="3802" priority="751" operator="equal">
      <formula>4</formula>
    </cfRule>
    <cfRule type="cellIs" dxfId="3801" priority="752" operator="equal">
      <formula>3</formula>
    </cfRule>
  </conditionalFormatting>
  <conditionalFormatting sqref="M5">
    <cfRule type="cellIs" dxfId="3800" priority="753" operator="equal">
      <formula>5</formula>
    </cfRule>
    <cfRule type="cellIs" dxfId="3799" priority="754" operator="equal">
      <formula>4</formula>
    </cfRule>
    <cfRule type="cellIs" dxfId="3798" priority="755" operator="equal">
      <formula>3</formula>
    </cfRule>
  </conditionalFormatting>
  <conditionalFormatting sqref="M4">
    <cfRule type="expression" dxfId="3797" priority="756">
      <formula>$D$1&lt;M4</formula>
    </cfRule>
    <cfRule type="expression" dxfId="3796" priority="757">
      <formula>$D$1&gt;M4</formula>
    </cfRule>
  </conditionalFormatting>
  <conditionalFormatting sqref="M4">
    <cfRule type="expression" dxfId="3795" priority="758">
      <formula>$D$1&lt;M4</formula>
    </cfRule>
    <cfRule type="expression" dxfId="3794" priority="759">
      <formula>$D$1&gt;M4</formula>
    </cfRule>
  </conditionalFormatting>
  <conditionalFormatting sqref="M4">
    <cfRule type="expression" dxfId="3793" priority="760">
      <formula>$D$1&lt;M4</formula>
    </cfRule>
    <cfRule type="expression" dxfId="3792" priority="761">
      <formula>$D$1&gt;M4</formula>
    </cfRule>
  </conditionalFormatting>
  <conditionalFormatting sqref="M4">
    <cfRule type="expression" dxfId="3791" priority="762">
      <formula>$D$1&lt;M4</formula>
    </cfRule>
    <cfRule type="expression" dxfId="3790" priority="763">
      <formula>$D$1&gt;M4</formula>
    </cfRule>
  </conditionalFormatting>
  <conditionalFormatting sqref="M4">
    <cfRule type="expression" dxfId="3789" priority="764">
      <formula>$D$1&lt;M4</formula>
    </cfRule>
    <cfRule type="expression" dxfId="3788" priority="765">
      <formula>$D$1&gt;M4</formula>
    </cfRule>
  </conditionalFormatting>
  <conditionalFormatting sqref="M4">
    <cfRule type="expression" dxfId="3787" priority="766">
      <formula>$D$1&lt;M4</formula>
    </cfRule>
    <cfRule type="expression" dxfId="3786" priority="767">
      <formula>$D$1&gt;M4</formula>
    </cfRule>
  </conditionalFormatting>
  <conditionalFormatting sqref="M4">
    <cfRule type="expression" dxfId="3785" priority="768">
      <formula>$D$1&lt;M4</formula>
    </cfRule>
    <cfRule type="expression" dxfId="3784" priority="769">
      <formula>$D$1&gt;M4</formula>
    </cfRule>
  </conditionalFormatting>
  <conditionalFormatting sqref="M4">
    <cfRule type="expression" dxfId="3783" priority="770">
      <formula>$D$1&lt;M4</formula>
    </cfRule>
    <cfRule type="expression" dxfId="3782" priority="771">
      <formula>$D$1&gt;M4</formula>
    </cfRule>
  </conditionalFormatting>
  <conditionalFormatting sqref="M4">
    <cfRule type="expression" dxfId="3781" priority="772">
      <formula>$D$1&lt;M4</formula>
    </cfRule>
    <cfRule type="expression" dxfId="3780" priority="773">
      <formula>$D$1&gt;M4</formula>
    </cfRule>
  </conditionalFormatting>
  <conditionalFormatting sqref="M4">
    <cfRule type="expression" dxfId="3779" priority="774">
      <formula>$D$1&lt;M4</formula>
    </cfRule>
    <cfRule type="expression" dxfId="3778" priority="775">
      <formula>$D$1&gt;M4</formula>
    </cfRule>
  </conditionalFormatting>
  <conditionalFormatting sqref="M4">
    <cfRule type="expression" dxfId="3777" priority="776">
      <formula>$D$1&lt;M4</formula>
    </cfRule>
    <cfRule type="expression" dxfId="3776" priority="777">
      <formula>$D$1&gt;M4</formula>
    </cfRule>
  </conditionalFormatting>
  <conditionalFormatting sqref="M4">
    <cfRule type="expression" dxfId="3775" priority="778">
      <formula>$D$1&lt;M4</formula>
    </cfRule>
    <cfRule type="expression" priority="779">
      <formula>$D$1&gt;M4</formula>
    </cfRule>
  </conditionalFormatting>
  <conditionalFormatting sqref="M5">
    <cfRule type="cellIs" priority="780" operator="equal">
      <formula>5</formula>
    </cfRule>
    <cfRule type="cellIs" priority="781" operator="equal">
      <formula>4</formula>
    </cfRule>
    <cfRule type="cellIs" dxfId="3774" priority="782" operator="equal">
      <formula>3</formula>
    </cfRule>
  </conditionalFormatting>
  <conditionalFormatting sqref="M4">
    <cfRule type="expression" dxfId="3773" priority="783">
      <formula>$D$1&lt;M4</formula>
    </cfRule>
    <cfRule type="expression" dxfId="3772" priority="784">
      <formula>$D$1&gt;M4</formula>
    </cfRule>
  </conditionalFormatting>
  <conditionalFormatting sqref="M5">
    <cfRule type="cellIs" dxfId="3771" priority="785" operator="equal">
      <formula>5</formula>
    </cfRule>
    <cfRule type="cellIs" dxfId="3770" priority="786" operator="equal">
      <formula>4</formula>
    </cfRule>
    <cfRule type="cellIs" dxfId="3769" priority="787" operator="equal">
      <formula>3</formula>
    </cfRule>
  </conditionalFormatting>
  <conditionalFormatting sqref="O4">
    <cfRule type="expression" dxfId="3768" priority="788">
      <formula>$D$1&lt;O4</formula>
    </cfRule>
    <cfRule type="expression" dxfId="3767" priority="789">
      <formula>$D$1&gt;O4</formula>
    </cfRule>
  </conditionalFormatting>
  <conditionalFormatting sqref="O4">
    <cfRule type="expression" dxfId="3766" priority="790">
      <formula>$D$1&lt;O4</formula>
    </cfRule>
    <cfRule type="expression" dxfId="3765" priority="791">
      <formula>$D$1&gt;O4</formula>
    </cfRule>
  </conditionalFormatting>
  <conditionalFormatting sqref="O4">
    <cfRule type="expression" dxfId="3764" priority="792">
      <formula>$D$1&lt;O4</formula>
    </cfRule>
    <cfRule type="expression" dxfId="3763" priority="793">
      <formula>$D$1&gt;O4</formula>
    </cfRule>
  </conditionalFormatting>
  <conditionalFormatting sqref="O4">
    <cfRule type="expression" dxfId="3762" priority="794">
      <formula>$D$1&lt;O4</formula>
    </cfRule>
    <cfRule type="expression" dxfId="3761" priority="795">
      <formula>$D$1&gt;O4</formula>
    </cfRule>
  </conditionalFormatting>
  <conditionalFormatting sqref="O4">
    <cfRule type="expression" dxfId="3760" priority="796">
      <formula>$D$1&lt;O4</formula>
    </cfRule>
    <cfRule type="expression" dxfId="3759" priority="797">
      <formula>$D$1&gt;O4</formula>
    </cfRule>
  </conditionalFormatting>
  <conditionalFormatting sqref="O4">
    <cfRule type="expression" dxfId="3758" priority="798">
      <formula>$D$1&lt;O4</formula>
    </cfRule>
    <cfRule type="expression" dxfId="3757" priority="799">
      <formula>$D$1&gt;O4</formula>
    </cfRule>
  </conditionalFormatting>
  <conditionalFormatting sqref="O4">
    <cfRule type="expression" dxfId="3756" priority="800">
      <formula>$D$1&lt;O4</formula>
    </cfRule>
    <cfRule type="expression" dxfId="3755" priority="801">
      <formula>$D$1&gt;O4</formula>
    </cfRule>
  </conditionalFormatting>
  <conditionalFormatting sqref="O4">
    <cfRule type="expression" priority="802">
      <formula>$D$1&lt;O4</formula>
    </cfRule>
    <cfRule type="expression" priority="803">
      <formula>$D$1&gt;O4</formula>
    </cfRule>
  </conditionalFormatting>
  <conditionalFormatting sqref="O4">
    <cfRule type="expression" priority="804">
      <formula>$D$1&lt;O4</formula>
    </cfRule>
    <cfRule type="expression" dxfId="3754" priority="805">
      <formula>$D$1&gt;O4</formula>
    </cfRule>
  </conditionalFormatting>
  <conditionalFormatting sqref="O4">
    <cfRule type="expression" dxfId="3753" priority="806">
      <formula>$D$1&lt;O4</formula>
    </cfRule>
    <cfRule type="expression" dxfId="3752" priority="807">
      <formula>$D$1&gt;O4</formula>
    </cfRule>
  </conditionalFormatting>
  <conditionalFormatting sqref="O4">
    <cfRule type="expression" dxfId="3751" priority="808">
      <formula>$D$1&lt;O4</formula>
    </cfRule>
    <cfRule type="expression" dxfId="3750" priority="809">
      <formula>$D$1&gt;O4</formula>
    </cfRule>
  </conditionalFormatting>
  <conditionalFormatting sqref="O4">
    <cfRule type="expression" dxfId="3749" priority="810">
      <formula>$D$1&lt;O4</formula>
    </cfRule>
    <cfRule type="expression" dxfId="3748" priority="811">
      <formula>$D$1&gt;O4</formula>
    </cfRule>
  </conditionalFormatting>
  <conditionalFormatting sqref="O4">
    <cfRule type="expression" dxfId="3747" priority="812">
      <formula>$D$1&lt;O4</formula>
    </cfRule>
    <cfRule type="expression" dxfId="3746" priority="813">
      <formula>$D$1&gt;O4</formula>
    </cfRule>
  </conditionalFormatting>
  <conditionalFormatting sqref="O4">
    <cfRule type="expression" dxfId="3745" priority="814">
      <formula>$D$1&lt;O4</formula>
    </cfRule>
    <cfRule type="expression" dxfId="3744" priority="815">
      <formula>$D$1&gt;O4</formula>
    </cfRule>
  </conditionalFormatting>
  <conditionalFormatting sqref="O4">
    <cfRule type="expression" dxfId="3743" priority="816">
      <formula>$D$1&lt;O4</formula>
    </cfRule>
    <cfRule type="expression" priority="817">
      <formula>$D$1&gt;O4</formula>
    </cfRule>
  </conditionalFormatting>
  <conditionalFormatting sqref="O4">
    <cfRule type="expression" priority="818">
      <formula>$D$1&lt;O4</formula>
    </cfRule>
    <cfRule type="expression" priority="819">
      <formula>$D$1&gt;O4</formula>
    </cfRule>
  </conditionalFormatting>
  <conditionalFormatting sqref="O4">
    <cfRule type="expression" dxfId="3742" priority="820">
      <formula>$D$1&lt;O4</formula>
    </cfRule>
    <cfRule type="expression" dxfId="3741" priority="821">
      <formula>$D$1&gt;O4</formula>
    </cfRule>
  </conditionalFormatting>
  <conditionalFormatting sqref="O4">
    <cfRule type="expression" dxfId="3740" priority="822">
      <formula>$D$1&lt;O4</formula>
    </cfRule>
    <cfRule type="expression" dxfId="3739" priority="823">
      <formula>$D$1&gt;O4</formula>
    </cfRule>
  </conditionalFormatting>
  <conditionalFormatting sqref="O4">
    <cfRule type="expression" priority="824">
      <formula>$D$1&lt;O4</formula>
    </cfRule>
    <cfRule type="expression" priority="825">
      <formula>$D$1&gt;O4</formula>
    </cfRule>
  </conditionalFormatting>
  <conditionalFormatting sqref="O4">
    <cfRule type="expression" priority="826">
      <formula>$D$1&lt;O4</formula>
    </cfRule>
    <cfRule type="expression" dxfId="3738" priority="827">
      <formula>$D$1&gt;O4</formula>
    </cfRule>
  </conditionalFormatting>
  <conditionalFormatting sqref="O4">
    <cfRule type="expression" dxfId="3737" priority="828">
      <formula>$D$1&lt;O4</formula>
    </cfRule>
    <cfRule type="expression" dxfId="3736" priority="829">
      <formula>$D$1&gt;O4</formula>
    </cfRule>
  </conditionalFormatting>
  <conditionalFormatting sqref="O4">
    <cfRule type="expression" dxfId="3735" priority="830">
      <formula>$D$1&lt;O4</formula>
    </cfRule>
    <cfRule type="expression" dxfId="3734" priority="831">
      <formula>$D$1&gt;O4</formula>
    </cfRule>
  </conditionalFormatting>
  <conditionalFormatting sqref="O4">
    <cfRule type="expression" dxfId="3733" priority="832">
      <formula>$D$1&lt;O4</formula>
    </cfRule>
    <cfRule type="expression" dxfId="3732" priority="833">
      <formula>$D$1&gt;O4</formula>
    </cfRule>
  </conditionalFormatting>
  <conditionalFormatting sqref="O4">
    <cfRule type="expression" dxfId="3731" priority="834">
      <formula>$D$1&lt;O4</formula>
    </cfRule>
    <cfRule type="expression" dxfId="3730" priority="835">
      <formula>$D$1&gt;O4</formula>
    </cfRule>
  </conditionalFormatting>
  <conditionalFormatting sqref="O4">
    <cfRule type="expression" priority="836">
      <formula>$D$1&lt;O4</formula>
    </cfRule>
    <cfRule type="expression" priority="837">
      <formula>$D$1&gt;O4</formula>
    </cfRule>
  </conditionalFormatting>
  <conditionalFormatting sqref="O4">
    <cfRule type="expression" priority="838">
      <formula>$D$1&lt;O4</formula>
    </cfRule>
    <cfRule type="expression" dxfId="3729" priority="839">
      <formula>$D$1&gt;O4</formula>
    </cfRule>
  </conditionalFormatting>
  <conditionalFormatting sqref="O5">
    <cfRule type="cellIs" dxfId="3728" priority="840" operator="equal">
      <formula>5</formula>
    </cfRule>
    <cfRule type="cellIs" dxfId="3727" priority="841" operator="equal">
      <formula>4</formula>
    </cfRule>
    <cfRule type="cellIs" dxfId="3726" priority="842" operator="equal">
      <formula>3</formula>
    </cfRule>
  </conditionalFormatting>
  <conditionalFormatting sqref="O5">
    <cfRule type="cellIs" dxfId="3725" priority="843" operator="equal">
      <formula>5</formula>
    </cfRule>
    <cfRule type="cellIs" dxfId="3724" priority="844" operator="equal">
      <formula>4</formula>
    </cfRule>
    <cfRule type="cellIs" dxfId="3723" priority="845" operator="equal">
      <formula>3</formula>
    </cfRule>
  </conditionalFormatting>
  <conditionalFormatting sqref="O5">
    <cfRule type="cellIs" dxfId="3722" priority="846" operator="equal">
      <formula>5</formula>
    </cfRule>
    <cfRule type="cellIs" priority="847" operator="equal">
      <formula>4</formula>
    </cfRule>
    <cfRule type="cellIs" priority="848" operator="equal">
      <formula>3</formula>
    </cfRule>
  </conditionalFormatting>
  <conditionalFormatting sqref="O5">
    <cfRule type="cellIs" priority="849" operator="equal">
      <formula>5</formula>
    </cfRule>
    <cfRule type="cellIs" dxfId="3721" priority="850" operator="equal">
      <formula>4</formula>
    </cfRule>
    <cfRule type="cellIs" dxfId="3720" priority="851" operator="equal">
      <formula>3</formula>
    </cfRule>
  </conditionalFormatting>
  <conditionalFormatting sqref="O5">
    <cfRule type="cellIs" dxfId="3719" priority="852" operator="equal">
      <formula>5</formula>
    </cfRule>
    <cfRule type="cellIs" dxfId="3718" priority="853" operator="equal">
      <formula>4</formula>
    </cfRule>
    <cfRule type="cellIs" priority="854" operator="equal">
      <formula>3</formula>
    </cfRule>
  </conditionalFormatting>
  <conditionalFormatting sqref="O5">
    <cfRule type="cellIs" priority="855" operator="equal">
      <formula>5</formula>
    </cfRule>
    <cfRule type="cellIs" priority="856" operator="equal">
      <formula>4</formula>
    </cfRule>
    <cfRule type="cellIs" priority="857" operator="equal">
      <formula>3</formula>
    </cfRule>
  </conditionalFormatting>
  <conditionalFormatting sqref="O5">
    <cfRule type="cellIs" priority="858" operator="equal">
      <formula>5</formula>
    </cfRule>
    <cfRule type="cellIs" priority="859" operator="equal">
      <formula>4</formula>
    </cfRule>
    <cfRule type="cellIs" priority="860" operator="equal">
      <formula>3</formula>
    </cfRule>
  </conditionalFormatting>
  <pageMargins left="0.7" right="0.7" top="0.75" bottom="0.75" header="0.51180555555555496" footer="0.51180555555555496"/>
  <pageSetup paperSize="9" scale="71" firstPageNumber="0" orientation="landscape" horizontalDpi="300" verticalDpi="300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AMK53"/>
  <sheetViews>
    <sheetView view="pageBreakPreview" zoomScale="65" zoomScaleNormal="100" zoomScalePageLayoutView="65" workbookViewId="0">
      <pane ySplit="5" topLeftCell="A6" activePane="bottomLeft" state="frozen"/>
      <selection pane="bottomLeft" activeCell="G24" sqref="G24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2.33203125" style="15" customWidth="1"/>
    <col min="5" max="5" width="6.6640625" style="15" customWidth="1"/>
    <col min="6" max="6" width="7.109375" hidden="1" customWidth="1"/>
    <col min="7" max="8" width="7.109375" customWidth="1"/>
    <col min="9" max="12" width="7.109375" hidden="1" customWidth="1"/>
    <col min="13" max="15" width="7.109375" customWidth="1"/>
    <col min="16" max="16" width="6.88671875" customWidth="1"/>
    <col min="17" max="17" width="7.44140625" hidden="1" customWidth="1"/>
    <col min="18" max="18" width="6.5546875" customWidth="1"/>
    <col min="19" max="21" width="6.5546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1" width="8" style="16" hidden="1" customWidth="1"/>
    <col min="92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201" t="s">
        <v>511</v>
      </c>
      <c r="G2" s="1" t="s">
        <v>425</v>
      </c>
      <c r="H2" s="1"/>
      <c r="I2" s="1"/>
      <c r="J2" s="1"/>
      <c r="K2" s="1"/>
      <c r="L2" s="1"/>
      <c r="M2" s="500" t="s">
        <v>2</v>
      </c>
      <c r="N2" s="500"/>
      <c r="O2" s="500"/>
      <c r="P2" s="340"/>
      <c r="Q2" s="202"/>
      <c r="R2" s="363" t="s">
        <v>268</v>
      </c>
      <c r="S2" s="363"/>
      <c r="T2" s="203"/>
      <c r="U2" s="114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2451</v>
      </c>
      <c r="B3" s="13"/>
      <c r="C3" s="13"/>
      <c r="D3" s="39" t="s">
        <v>3</v>
      </c>
      <c r="E3" s="40"/>
      <c r="F3" s="204"/>
      <c r="G3" s="204">
        <v>43216</v>
      </c>
      <c r="H3" s="204">
        <v>43236</v>
      </c>
      <c r="I3" s="204"/>
      <c r="J3" s="204"/>
      <c r="K3" s="204"/>
      <c r="L3" s="204"/>
      <c r="M3" s="204">
        <v>43237</v>
      </c>
      <c r="N3" s="204">
        <v>43242</v>
      </c>
      <c r="O3" s="415">
        <v>43246</v>
      </c>
      <c r="P3" s="415">
        <v>8.0500000000000007</v>
      </c>
      <c r="Q3" s="204"/>
      <c r="R3" s="204">
        <v>43217</v>
      </c>
      <c r="S3" s="333"/>
      <c r="T3" s="333"/>
      <c r="U3" s="114"/>
      <c r="V3" s="416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7.75" customHeight="1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452</v>
      </c>
      <c r="I4" s="53"/>
      <c r="J4" s="53"/>
      <c r="K4" s="52"/>
      <c r="L4" s="52"/>
      <c r="M4" s="55" t="s">
        <v>794</v>
      </c>
      <c r="N4" s="55" t="s">
        <v>795</v>
      </c>
      <c r="O4" s="417" t="s">
        <v>796</v>
      </c>
      <c r="P4" s="417" t="s">
        <v>792</v>
      </c>
      <c r="Q4" s="53"/>
      <c r="R4" s="333" t="s">
        <v>946</v>
      </c>
      <c r="S4" s="53"/>
      <c r="T4" s="299"/>
      <c r="U4" s="114"/>
      <c r="V4" s="418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78.75" customHeight="1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3" t="s">
        <v>799</v>
      </c>
      <c r="I5" s="63"/>
      <c r="J5" s="64"/>
      <c r="K5" s="65"/>
      <c r="L5" s="63"/>
      <c r="M5" s="64" t="s">
        <v>28</v>
      </c>
      <c r="N5" s="64" t="s">
        <v>800</v>
      </c>
      <c r="O5" s="64" t="s">
        <v>801</v>
      </c>
      <c r="P5" s="66" t="s">
        <v>798</v>
      </c>
      <c r="Q5" s="63"/>
      <c r="R5" s="63" t="s">
        <v>947</v>
      </c>
      <c r="S5" s="63"/>
      <c r="T5" s="300"/>
      <c r="U5" s="234"/>
      <c r="V5" s="419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399999999999999" x14ac:dyDescent="0.3">
      <c r="A6" s="80">
        <v>1</v>
      </c>
      <c r="B6" s="81" t="s">
        <v>36</v>
      </c>
      <c r="C6" s="343" t="s">
        <v>37</v>
      </c>
      <c r="D6" s="337" t="s">
        <v>948</v>
      </c>
      <c r="E6" s="84">
        <v>2451</v>
      </c>
      <c r="F6" s="85"/>
      <c r="G6" s="85">
        <v>5</v>
      </c>
      <c r="H6" s="85">
        <v>5</v>
      </c>
      <c r="I6" s="85"/>
      <c r="J6" s="85"/>
      <c r="K6" s="85"/>
      <c r="L6" s="85"/>
      <c r="M6" s="85">
        <v>5</v>
      </c>
      <c r="N6" s="85">
        <v>5</v>
      </c>
      <c r="O6" s="85">
        <v>5</v>
      </c>
      <c r="P6" s="85">
        <v>5</v>
      </c>
      <c r="Q6" s="85"/>
      <c r="R6" s="85">
        <v>5</v>
      </c>
      <c r="S6" s="85"/>
      <c r="T6" s="85"/>
      <c r="U6" s="86"/>
      <c r="V6" s="87">
        <f t="shared" ref="V6:V36" si="0">IF(AC6&gt;0,IF(SUM(X6:Y6)/AC6&gt;0,2,IF(AND(SUM(X6:Y6)/AC6=0,Z6/AC6&gt;0),3,IF(AND((AB6/AC6+AA6/AC6)=1,AA6/AC6&gt;0),4,5))),0)</f>
        <v>5</v>
      </c>
      <c r="W6" s="88">
        <f t="shared" ref="W6:W36" si="1">COUNTIF(AG6:AV6,"б")</f>
        <v>0</v>
      </c>
      <c r="X6" s="88">
        <f t="shared" ref="X6:X16" si="2">COUNTIF(AG6:AV6,"д")</f>
        <v>0</v>
      </c>
      <c r="Y6" s="88">
        <f t="shared" ref="Y6:Y36" si="3">COUNTIF(AG6:AV6,2)+COUNTIF(AG6:AV6,"н")+COUNTIF(AG6:AV6,"д")</f>
        <v>0</v>
      </c>
      <c r="Z6" s="88">
        <f t="shared" ref="Z6:Z36" si="4">COUNTIF(AG6:AV6,Z$5)</f>
        <v>0</v>
      </c>
      <c r="AA6" s="88">
        <f t="shared" ref="AA6:AA36" si="5">COUNTIF(AG6:AV6,AA$5)</f>
        <v>0</v>
      </c>
      <c r="AB6" s="88">
        <f t="shared" ref="AB6:AB36" si="6">COUNTIF(AG6:AV6,AB$5)</f>
        <v>7</v>
      </c>
      <c r="AC6" s="88">
        <f t="shared" ref="AC6:AC37" si="7">SUM(X6:AB6)</f>
        <v>7</v>
      </c>
      <c r="AD6" s="89">
        <f t="shared" ref="AD6:AD38" si="8">IF(ISERROR(((X6+Y6)*2+Z6*3+AA6*4+AB6*5)/SUM(X6,Y6:AB6)),"",((X6+Y6)*2+Z6*3+AA6*4+AB6*5)/SUM(X6,Y6:AB6))</f>
        <v>5</v>
      </c>
      <c r="AE6" s="90">
        <f t="shared" ref="AE6:AE36" si="9">IF(AX6=5,0.5,IF(AX6=4,0.25,IF(AX6&lt;=3,0)))</f>
        <v>0</v>
      </c>
      <c r="AF6" s="91"/>
      <c r="AG6" s="92" t="str">
        <f t="shared" ref="AG6:AG36" si="10">IF(ISERROR(VALUE(LEFT(F6))),LEFT(F6),VALUE(LEFT(F6)))</f>
        <v/>
      </c>
      <c r="AH6" s="92">
        <f t="shared" ref="AH6:AH36" si="11">IF(ISERROR(VALUE(LEFT(G6))),LEFT(G6),VALUE(LEFT(G6)))</f>
        <v>5</v>
      </c>
      <c r="AI6" s="92">
        <f t="shared" ref="AI6:AI36" si="12">IF(ISERROR(VALUE(LEFT(H6))),LEFT(H6),VALUE(LEFT(H6)))</f>
        <v>5</v>
      </c>
      <c r="AJ6" s="92" t="str">
        <f t="shared" ref="AJ6:AJ36" si="13">IF(ISERROR(VALUE(LEFT(I6))),LEFT(I6),VALUE(LEFT(I6)))</f>
        <v/>
      </c>
      <c r="AK6" s="92" t="str">
        <f t="shared" ref="AK6:AK36" si="14">IF(ISERROR(VALUE(LEFT(J6))),LEFT(J6),VALUE(LEFT(J6)))</f>
        <v/>
      </c>
      <c r="AL6" s="92" t="str">
        <f t="shared" ref="AL6:AL36" si="15">IF(ISERROR(VALUE(LEFT(K6))),LEFT(K6),VALUE(LEFT(K6)))</f>
        <v/>
      </c>
      <c r="AM6" s="92" t="str">
        <f t="shared" ref="AM6:AM36" si="16">IF(ISERROR(VALUE(LEFT(L6))),LEFT(L6),VALUE(LEFT(L6)))</f>
        <v/>
      </c>
      <c r="AN6" s="92">
        <f t="shared" ref="AN6:AN36" si="17">IF(ISERROR(VALUE(LEFT(M6))),LEFT(M6),VALUE(LEFT(M6)))</f>
        <v>5</v>
      </c>
      <c r="AO6" s="92">
        <f t="shared" ref="AO6:AO36" si="18">IF(ISERROR(VALUE(LEFT(N6))),LEFT(N6),VALUE(LEFT(N6)))</f>
        <v>5</v>
      </c>
      <c r="AP6" s="92">
        <f t="shared" ref="AP6:AP36" si="19">IF(ISERROR(VALUE(LEFT(O6))),LEFT(O6),VALUE(LEFT(O6)))</f>
        <v>5</v>
      </c>
      <c r="AQ6" s="92">
        <f t="shared" ref="AQ6:AQ36" si="20">IF(ISERROR(VALUE(LEFT(P6))),LEFT(P6),VALUE(LEFT(P6)))</f>
        <v>5</v>
      </c>
      <c r="AR6" s="92" t="str">
        <f t="shared" ref="AR6:AR36" si="21">IF(ISERROR(VALUE(LEFT(Q6))),LEFT(Q6),VALUE(LEFT(Q6)))</f>
        <v/>
      </c>
      <c r="AS6" s="92">
        <f t="shared" ref="AS6:AS36" si="22">IF(ISERROR(VALUE(LEFT(R6))),LEFT(R6),VALUE(LEFT(R6)))</f>
        <v>5</v>
      </c>
      <c r="AT6" s="92" t="str">
        <f t="shared" ref="AT6:AT36" si="23">IF(ISERROR(VALUE(LEFT(S6))),LEFT(S6),VALUE(LEFT(S6)))</f>
        <v/>
      </c>
      <c r="AU6" s="92" t="str">
        <f t="shared" ref="AU6:AU36" si="24">IF(ISERROR(VALUE(LEFT(T6))),LEFT(T6),VALUE(LEFT(T6)))</f>
        <v/>
      </c>
      <c r="AV6" s="92" t="str">
        <f t="shared" ref="AV6:AV36" si="25">IF(ISERROR(VALUE(LEFT(U6))),LEFT(U6),VALUE(LEFT(U6)))</f>
        <v/>
      </c>
      <c r="AW6" s="87">
        <f t="shared" ref="AW6:AW36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343" t="s">
        <v>37</v>
      </c>
      <c r="D7" s="337" t="s">
        <v>949</v>
      </c>
      <c r="E7" s="84">
        <v>2451</v>
      </c>
      <c r="F7" s="85"/>
      <c r="G7" s="85">
        <v>4</v>
      </c>
      <c r="H7" s="85">
        <v>4</v>
      </c>
      <c r="I7" s="85"/>
      <c r="J7" s="85"/>
      <c r="K7" s="85"/>
      <c r="L7" s="85"/>
      <c r="M7" s="85">
        <v>5</v>
      </c>
      <c r="N7" s="85">
        <v>4</v>
      </c>
      <c r="O7" s="85">
        <v>4</v>
      </c>
      <c r="P7" s="85">
        <v>4</v>
      </c>
      <c r="Q7" s="85"/>
      <c r="R7" s="85">
        <v>4</v>
      </c>
      <c r="S7" s="85"/>
      <c r="T7" s="85"/>
      <c r="U7" s="86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6</v>
      </c>
      <c r="AB7" s="88">
        <f t="shared" si="6"/>
        <v>1</v>
      </c>
      <c r="AC7" s="88">
        <f t="shared" si="7"/>
        <v>7</v>
      </c>
      <c r="AD7" s="89">
        <f t="shared" si="8"/>
        <v>4.1428571428571432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4</v>
      </c>
      <c r="AJ7" s="92" t="str">
        <f t="shared" si="13"/>
        <v/>
      </c>
      <c r="AK7" s="92" t="str">
        <f t="shared" si="14"/>
        <v/>
      </c>
      <c r="AL7" s="92" t="str">
        <f t="shared" si="15"/>
        <v/>
      </c>
      <c r="AM7" s="92" t="str">
        <f t="shared" si="16"/>
        <v/>
      </c>
      <c r="AN7" s="92">
        <f t="shared" si="17"/>
        <v>5</v>
      </c>
      <c r="AO7" s="92">
        <f t="shared" si="18"/>
        <v>4</v>
      </c>
      <c r="AP7" s="92">
        <f t="shared" si="19"/>
        <v>4</v>
      </c>
      <c r="AQ7" s="92">
        <f t="shared" si="20"/>
        <v>4</v>
      </c>
      <c r="AR7" s="92" t="str">
        <f t="shared" si="21"/>
        <v/>
      </c>
      <c r="AS7" s="92">
        <f t="shared" si="22"/>
        <v>4</v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399999999999999" x14ac:dyDescent="0.3">
      <c r="A8" s="80">
        <v>3</v>
      </c>
      <c r="B8" s="81" t="s">
        <v>36</v>
      </c>
      <c r="C8" s="343" t="s">
        <v>37</v>
      </c>
      <c r="D8" s="337" t="s">
        <v>950</v>
      </c>
      <c r="E8" s="84">
        <v>2451</v>
      </c>
      <c r="F8" s="85"/>
      <c r="G8" s="85">
        <v>4</v>
      </c>
      <c r="H8" s="85">
        <v>4</v>
      </c>
      <c r="I8" s="85"/>
      <c r="J8" s="85"/>
      <c r="K8" s="85"/>
      <c r="L8" s="85"/>
      <c r="M8" s="85">
        <v>5</v>
      </c>
      <c r="N8" s="85">
        <v>4</v>
      </c>
      <c r="O8" s="85">
        <v>4</v>
      </c>
      <c r="P8" s="85">
        <v>4</v>
      </c>
      <c r="Q8" s="85"/>
      <c r="R8" s="85">
        <v>4</v>
      </c>
      <c r="S8" s="85"/>
      <c r="T8" s="85"/>
      <c r="U8" s="86"/>
      <c r="V8" s="87">
        <f t="shared" si="0"/>
        <v>4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6</v>
      </c>
      <c r="AB8" s="88">
        <f t="shared" si="6"/>
        <v>1</v>
      </c>
      <c r="AC8" s="88">
        <f t="shared" si="7"/>
        <v>7</v>
      </c>
      <c r="AD8" s="89">
        <f t="shared" si="8"/>
        <v>4.1428571428571432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4</v>
      </c>
      <c r="AJ8" s="92" t="str">
        <f t="shared" si="13"/>
        <v/>
      </c>
      <c r="AK8" s="92" t="str">
        <f t="shared" si="14"/>
        <v/>
      </c>
      <c r="AL8" s="92" t="str">
        <f t="shared" si="15"/>
        <v/>
      </c>
      <c r="AM8" s="92" t="str">
        <f t="shared" si="16"/>
        <v/>
      </c>
      <c r="AN8" s="92">
        <f t="shared" si="17"/>
        <v>5</v>
      </c>
      <c r="AO8" s="92">
        <f t="shared" si="18"/>
        <v>4</v>
      </c>
      <c r="AP8" s="92">
        <f t="shared" si="19"/>
        <v>4</v>
      </c>
      <c r="AQ8" s="92">
        <f t="shared" si="20"/>
        <v>4</v>
      </c>
      <c r="AR8" s="92" t="str">
        <f t="shared" si="21"/>
        <v/>
      </c>
      <c r="AS8" s="92">
        <f t="shared" si="22"/>
        <v>4</v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399999999999999" x14ac:dyDescent="0.3">
      <c r="A9" s="80">
        <v>4</v>
      </c>
      <c r="B9" s="81" t="s">
        <v>36</v>
      </c>
      <c r="C9" s="343" t="s">
        <v>37</v>
      </c>
      <c r="D9" s="337" t="s">
        <v>951</v>
      </c>
      <c r="E9" s="84">
        <v>2451</v>
      </c>
      <c r="F9" s="85"/>
      <c r="G9" s="85">
        <v>4</v>
      </c>
      <c r="H9" s="85">
        <v>4</v>
      </c>
      <c r="I9" s="85"/>
      <c r="J9" s="85"/>
      <c r="K9" s="85"/>
      <c r="L9" s="85"/>
      <c r="M9" s="85">
        <v>5</v>
      </c>
      <c r="N9" s="85">
        <v>5</v>
      </c>
      <c r="O9" s="85">
        <v>4</v>
      </c>
      <c r="P9" s="85">
        <v>4</v>
      </c>
      <c r="Q9" s="85"/>
      <c r="R9" s="85">
        <v>4</v>
      </c>
      <c r="S9" s="85"/>
      <c r="T9" s="85"/>
      <c r="U9" s="86"/>
      <c r="V9" s="87">
        <f t="shared" si="0"/>
        <v>4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5</v>
      </c>
      <c r="AB9" s="88">
        <f t="shared" si="6"/>
        <v>2</v>
      </c>
      <c r="AC9" s="88">
        <f t="shared" si="7"/>
        <v>7</v>
      </c>
      <c r="AD9" s="89">
        <f t="shared" si="8"/>
        <v>4.2857142857142856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4</v>
      </c>
      <c r="AI9" s="92">
        <f t="shared" si="12"/>
        <v>4</v>
      </c>
      <c r="AJ9" s="92" t="str">
        <f t="shared" si="13"/>
        <v/>
      </c>
      <c r="AK9" s="92" t="str">
        <f t="shared" si="14"/>
        <v/>
      </c>
      <c r="AL9" s="92" t="str">
        <f t="shared" si="15"/>
        <v/>
      </c>
      <c r="AM9" s="92" t="str">
        <f t="shared" si="16"/>
        <v/>
      </c>
      <c r="AN9" s="92">
        <f t="shared" si="17"/>
        <v>5</v>
      </c>
      <c r="AO9" s="92">
        <f t="shared" si="18"/>
        <v>5</v>
      </c>
      <c r="AP9" s="92">
        <f t="shared" si="19"/>
        <v>4</v>
      </c>
      <c r="AQ9" s="92">
        <f t="shared" si="20"/>
        <v>4</v>
      </c>
      <c r="AR9" s="92" t="str">
        <f t="shared" si="21"/>
        <v/>
      </c>
      <c r="AS9" s="92">
        <f t="shared" si="22"/>
        <v>4</v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399999999999999" x14ac:dyDescent="0.3">
      <c r="A10" s="80">
        <v>5</v>
      </c>
      <c r="B10" s="81" t="s">
        <v>36</v>
      </c>
      <c r="C10" s="343" t="s">
        <v>37</v>
      </c>
      <c r="D10" s="337" t="s">
        <v>952</v>
      </c>
      <c r="E10" s="84">
        <v>2451</v>
      </c>
      <c r="F10" s="85"/>
      <c r="G10" s="85">
        <v>4</v>
      </c>
      <c r="H10" s="85">
        <v>4</v>
      </c>
      <c r="I10" s="85"/>
      <c r="J10" s="85"/>
      <c r="K10" s="85"/>
      <c r="L10" s="85"/>
      <c r="M10" s="85">
        <v>5</v>
      </c>
      <c r="N10" s="85">
        <v>3</v>
      </c>
      <c r="O10" s="85">
        <v>4</v>
      </c>
      <c r="P10" s="85">
        <v>4</v>
      </c>
      <c r="Q10" s="85"/>
      <c r="R10" s="85">
        <v>4</v>
      </c>
      <c r="S10" s="85"/>
      <c r="T10" s="85"/>
      <c r="U10" s="86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1</v>
      </c>
      <c r="AA10" s="88">
        <f t="shared" si="5"/>
        <v>5</v>
      </c>
      <c r="AB10" s="88">
        <f t="shared" si="6"/>
        <v>1</v>
      </c>
      <c r="AC10" s="88">
        <f t="shared" si="7"/>
        <v>7</v>
      </c>
      <c r="AD10" s="89">
        <f t="shared" si="8"/>
        <v>4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4</v>
      </c>
      <c r="AI10" s="92">
        <f t="shared" si="12"/>
        <v>4</v>
      </c>
      <c r="AJ10" s="92" t="str">
        <f t="shared" si="13"/>
        <v/>
      </c>
      <c r="AK10" s="92" t="str">
        <f t="shared" si="14"/>
        <v/>
      </c>
      <c r="AL10" s="92" t="str">
        <f t="shared" si="15"/>
        <v/>
      </c>
      <c r="AM10" s="92" t="str">
        <f t="shared" si="16"/>
        <v/>
      </c>
      <c r="AN10" s="92">
        <f t="shared" si="17"/>
        <v>5</v>
      </c>
      <c r="AO10" s="92">
        <f t="shared" si="18"/>
        <v>3</v>
      </c>
      <c r="AP10" s="92">
        <f t="shared" si="19"/>
        <v>4</v>
      </c>
      <c r="AQ10" s="92">
        <f t="shared" si="20"/>
        <v>4</v>
      </c>
      <c r="AR10" s="92" t="str">
        <f t="shared" si="21"/>
        <v/>
      </c>
      <c r="AS10" s="92">
        <f t="shared" si="22"/>
        <v>4</v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399999999999999" x14ac:dyDescent="0.3">
      <c r="A11" s="80">
        <v>6</v>
      </c>
      <c r="B11" s="81" t="s">
        <v>36</v>
      </c>
      <c r="C11" s="343" t="s">
        <v>353</v>
      </c>
      <c r="D11" s="337" t="s">
        <v>953</v>
      </c>
      <c r="E11" s="84">
        <v>2451</v>
      </c>
      <c r="F11" s="85"/>
      <c r="G11" s="85">
        <v>5</v>
      </c>
      <c r="H11" s="85">
        <v>5</v>
      </c>
      <c r="I11" s="85"/>
      <c r="J11" s="85"/>
      <c r="K11" s="85"/>
      <c r="L11" s="85"/>
      <c r="M11" s="85">
        <v>5</v>
      </c>
      <c r="N11" s="85">
        <v>5</v>
      </c>
      <c r="O11" s="85">
        <v>5</v>
      </c>
      <c r="P11" s="85">
        <v>5</v>
      </c>
      <c r="Q11" s="85"/>
      <c r="R11" s="85">
        <v>5</v>
      </c>
      <c r="S11" s="85"/>
      <c r="T11" s="85"/>
      <c r="U11" s="85"/>
      <c r="V11" s="87">
        <f t="shared" si="0"/>
        <v>5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0</v>
      </c>
      <c r="AB11" s="98">
        <f t="shared" si="6"/>
        <v>7</v>
      </c>
      <c r="AC11" s="88">
        <f t="shared" si="7"/>
        <v>7</v>
      </c>
      <c r="AD11" s="89">
        <f t="shared" si="8"/>
        <v>5</v>
      </c>
      <c r="AE11" s="99">
        <f t="shared" si="9"/>
        <v>0</v>
      </c>
      <c r="AG11" s="92" t="str">
        <f t="shared" si="10"/>
        <v/>
      </c>
      <c r="AH11" s="92">
        <f t="shared" si="11"/>
        <v>5</v>
      </c>
      <c r="AI11" s="92">
        <f t="shared" si="12"/>
        <v>5</v>
      </c>
      <c r="AJ11" s="92" t="str">
        <f t="shared" si="13"/>
        <v/>
      </c>
      <c r="AK11" s="92" t="str">
        <f t="shared" si="14"/>
        <v/>
      </c>
      <c r="AL11" s="92" t="str">
        <f t="shared" si="15"/>
        <v/>
      </c>
      <c r="AM11" s="92" t="str">
        <f t="shared" si="16"/>
        <v/>
      </c>
      <c r="AN11" s="92">
        <f t="shared" si="17"/>
        <v>5</v>
      </c>
      <c r="AO11" s="92">
        <f t="shared" si="18"/>
        <v>5</v>
      </c>
      <c r="AP11" s="92">
        <f t="shared" si="19"/>
        <v>5</v>
      </c>
      <c r="AQ11" s="92">
        <f t="shared" si="20"/>
        <v>5</v>
      </c>
      <c r="AR11" s="92" t="str">
        <f t="shared" si="21"/>
        <v/>
      </c>
      <c r="AS11" s="92">
        <f t="shared" si="22"/>
        <v>5</v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368" t="s">
        <v>37</v>
      </c>
      <c r="D12" s="369" t="s">
        <v>954</v>
      </c>
      <c r="E12" s="84">
        <v>2451</v>
      </c>
      <c r="F12" s="85"/>
      <c r="G12" s="85">
        <v>5</v>
      </c>
      <c r="H12" s="85">
        <v>5</v>
      </c>
      <c r="I12" s="85"/>
      <c r="J12" s="85"/>
      <c r="K12" s="85"/>
      <c r="L12" s="85"/>
      <c r="M12" s="85">
        <v>5</v>
      </c>
      <c r="N12" s="85">
        <v>5</v>
      </c>
      <c r="O12" s="85">
        <v>5</v>
      </c>
      <c r="P12" s="85">
        <v>5</v>
      </c>
      <c r="Q12" s="85"/>
      <c r="R12" s="85">
        <v>5</v>
      </c>
      <c r="S12" s="85"/>
      <c r="T12" s="85"/>
      <c r="U12" s="86"/>
      <c r="V12" s="87">
        <f t="shared" si="0"/>
        <v>5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0</v>
      </c>
      <c r="AB12" s="88">
        <f t="shared" si="6"/>
        <v>7</v>
      </c>
      <c r="AC12" s="88">
        <f t="shared" si="7"/>
        <v>7</v>
      </c>
      <c r="AD12" s="89">
        <f t="shared" si="8"/>
        <v>5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5</v>
      </c>
      <c r="AJ12" s="92" t="str">
        <f t="shared" si="13"/>
        <v/>
      </c>
      <c r="AK12" s="92" t="str">
        <f t="shared" si="14"/>
        <v/>
      </c>
      <c r="AL12" s="92" t="str">
        <f t="shared" si="15"/>
        <v/>
      </c>
      <c r="AM12" s="92" t="str">
        <f t="shared" si="16"/>
        <v/>
      </c>
      <c r="AN12" s="92">
        <f t="shared" si="17"/>
        <v>5</v>
      </c>
      <c r="AO12" s="92">
        <f t="shared" si="18"/>
        <v>5</v>
      </c>
      <c r="AP12" s="92">
        <f t="shared" si="19"/>
        <v>5</v>
      </c>
      <c r="AQ12" s="92">
        <f t="shared" si="20"/>
        <v>5</v>
      </c>
      <c r="AR12" s="92" t="str">
        <f t="shared" si="21"/>
        <v/>
      </c>
      <c r="AS12" s="92">
        <f t="shared" si="22"/>
        <v>5</v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399999999999999" x14ac:dyDescent="0.3">
      <c r="A13" s="80">
        <v>8</v>
      </c>
      <c r="B13" s="81" t="s">
        <v>36</v>
      </c>
      <c r="C13" s="368" t="s">
        <v>37</v>
      </c>
      <c r="D13" s="369" t="s">
        <v>955</v>
      </c>
      <c r="E13" s="84">
        <v>2451</v>
      </c>
      <c r="F13" s="85"/>
      <c r="G13" s="85">
        <v>5</v>
      </c>
      <c r="H13" s="85">
        <v>5</v>
      </c>
      <c r="I13" s="85"/>
      <c r="J13" s="85"/>
      <c r="K13" s="85"/>
      <c r="L13" s="85"/>
      <c r="M13" s="85">
        <v>5</v>
      </c>
      <c r="N13" s="85">
        <v>5</v>
      </c>
      <c r="O13" s="85">
        <v>5</v>
      </c>
      <c r="P13" s="85">
        <v>5</v>
      </c>
      <c r="Q13" s="85"/>
      <c r="R13" s="85">
        <v>5</v>
      </c>
      <c r="S13" s="85"/>
      <c r="T13" s="85"/>
      <c r="U13" s="86"/>
      <c r="V13" s="87">
        <f t="shared" si="0"/>
        <v>5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0</v>
      </c>
      <c r="AB13" s="88">
        <f t="shared" si="6"/>
        <v>7</v>
      </c>
      <c r="AC13" s="88">
        <f t="shared" si="7"/>
        <v>7</v>
      </c>
      <c r="AD13" s="89">
        <f t="shared" si="8"/>
        <v>5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5</v>
      </c>
      <c r="AJ13" s="92" t="str">
        <f t="shared" si="13"/>
        <v/>
      </c>
      <c r="AK13" s="92" t="str">
        <f t="shared" si="14"/>
        <v/>
      </c>
      <c r="AL13" s="92" t="str">
        <f t="shared" si="15"/>
        <v/>
      </c>
      <c r="AM13" s="92" t="str">
        <f t="shared" si="16"/>
        <v/>
      </c>
      <c r="AN13" s="92">
        <f t="shared" si="17"/>
        <v>5</v>
      </c>
      <c r="AO13" s="92">
        <f t="shared" si="18"/>
        <v>5</v>
      </c>
      <c r="AP13" s="92">
        <f t="shared" si="19"/>
        <v>5</v>
      </c>
      <c r="AQ13" s="92">
        <f t="shared" si="20"/>
        <v>5</v>
      </c>
      <c r="AR13" s="92" t="str">
        <f t="shared" si="21"/>
        <v/>
      </c>
      <c r="AS13" s="92">
        <f t="shared" si="22"/>
        <v>5</v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399999999999999" x14ac:dyDescent="0.3">
      <c r="A14" s="80">
        <v>9</v>
      </c>
      <c r="B14" s="248"/>
      <c r="C14" s="343" t="s">
        <v>37</v>
      </c>
      <c r="D14" s="337" t="s">
        <v>956</v>
      </c>
      <c r="E14" s="84">
        <v>2451</v>
      </c>
      <c r="F14" s="85"/>
      <c r="G14" s="85">
        <v>4</v>
      </c>
      <c r="H14" s="85">
        <v>4</v>
      </c>
      <c r="I14" s="85"/>
      <c r="J14" s="85"/>
      <c r="K14" s="85"/>
      <c r="L14" s="85"/>
      <c r="M14" s="85">
        <v>5</v>
      </c>
      <c r="N14" s="85">
        <v>4</v>
      </c>
      <c r="O14" s="85">
        <v>4</v>
      </c>
      <c r="P14" s="85">
        <v>4</v>
      </c>
      <c r="Q14" s="85"/>
      <c r="R14" s="85">
        <v>4</v>
      </c>
      <c r="S14" s="85"/>
      <c r="T14" s="85"/>
      <c r="U14" s="86"/>
      <c r="V14" s="103">
        <f t="shared" si="0"/>
        <v>4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6</v>
      </c>
      <c r="AB14" s="104">
        <f t="shared" si="6"/>
        <v>1</v>
      </c>
      <c r="AC14" s="104">
        <f t="shared" si="7"/>
        <v>7</v>
      </c>
      <c r="AD14" s="105">
        <f t="shared" si="8"/>
        <v>4.1428571428571432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4</v>
      </c>
      <c r="AI14" s="92">
        <f t="shared" si="12"/>
        <v>4</v>
      </c>
      <c r="AJ14" s="92" t="str">
        <f t="shared" si="13"/>
        <v/>
      </c>
      <c r="AK14" s="92" t="str">
        <f t="shared" si="14"/>
        <v/>
      </c>
      <c r="AL14" s="92" t="str">
        <f t="shared" si="15"/>
        <v/>
      </c>
      <c r="AM14" s="92" t="str">
        <f t="shared" si="16"/>
        <v/>
      </c>
      <c r="AN14" s="92">
        <f t="shared" si="17"/>
        <v>5</v>
      </c>
      <c r="AO14" s="92">
        <f t="shared" si="18"/>
        <v>4</v>
      </c>
      <c r="AP14" s="92">
        <f t="shared" si="19"/>
        <v>4</v>
      </c>
      <c r="AQ14" s="92">
        <f t="shared" si="20"/>
        <v>4</v>
      </c>
      <c r="AR14" s="92" t="str">
        <f t="shared" si="21"/>
        <v/>
      </c>
      <c r="AS14" s="92">
        <f t="shared" si="22"/>
        <v>4</v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399999999999999" x14ac:dyDescent="0.3">
      <c r="A15" s="80">
        <v>10</v>
      </c>
      <c r="B15" s="248"/>
      <c r="C15" s="368" t="s">
        <v>37</v>
      </c>
      <c r="D15" s="369" t="s">
        <v>957</v>
      </c>
      <c r="E15" s="84">
        <v>2451</v>
      </c>
      <c r="F15" s="85"/>
      <c r="G15" s="85">
        <v>5</v>
      </c>
      <c r="H15" s="85">
        <v>5</v>
      </c>
      <c r="I15" s="85"/>
      <c r="J15" s="85"/>
      <c r="K15" s="85"/>
      <c r="L15" s="85"/>
      <c r="M15" s="85">
        <v>5</v>
      </c>
      <c r="N15" s="85">
        <v>5</v>
      </c>
      <c r="O15" s="85">
        <v>5</v>
      </c>
      <c r="P15" s="85">
        <v>5</v>
      </c>
      <c r="Q15" s="85"/>
      <c r="R15" s="85">
        <v>5</v>
      </c>
      <c r="S15" s="85"/>
      <c r="T15" s="85"/>
      <c r="U15" s="86"/>
      <c r="V15" s="103">
        <f t="shared" si="0"/>
        <v>5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0</v>
      </c>
      <c r="AB15" s="104">
        <f t="shared" si="6"/>
        <v>7</v>
      </c>
      <c r="AC15" s="104">
        <f t="shared" si="7"/>
        <v>7</v>
      </c>
      <c r="AD15" s="105">
        <f t="shared" si="8"/>
        <v>5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5</v>
      </c>
      <c r="AJ15" s="92" t="str">
        <f t="shared" si="13"/>
        <v/>
      </c>
      <c r="AK15" s="92" t="str">
        <f t="shared" si="14"/>
        <v/>
      </c>
      <c r="AL15" s="92" t="str">
        <f t="shared" si="15"/>
        <v/>
      </c>
      <c r="AM15" s="92" t="str">
        <f t="shared" si="16"/>
        <v/>
      </c>
      <c r="AN15" s="92">
        <f t="shared" si="17"/>
        <v>5</v>
      </c>
      <c r="AO15" s="92">
        <f t="shared" si="18"/>
        <v>5</v>
      </c>
      <c r="AP15" s="92">
        <f t="shared" si="19"/>
        <v>5</v>
      </c>
      <c r="AQ15" s="92">
        <f t="shared" si="20"/>
        <v>5</v>
      </c>
      <c r="AR15" s="92" t="str">
        <f t="shared" si="21"/>
        <v/>
      </c>
      <c r="AS15" s="92">
        <f t="shared" si="22"/>
        <v>5</v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399999999999999" x14ac:dyDescent="0.3">
      <c r="A16" s="80">
        <v>11</v>
      </c>
      <c r="B16" s="248"/>
      <c r="C16" s="343" t="s">
        <v>37</v>
      </c>
      <c r="D16" s="337" t="s">
        <v>958</v>
      </c>
      <c r="E16" s="84">
        <v>2451</v>
      </c>
      <c r="F16" s="85"/>
      <c r="G16" s="85">
        <v>5</v>
      </c>
      <c r="H16" s="85">
        <v>5</v>
      </c>
      <c r="I16" s="85"/>
      <c r="J16" s="85"/>
      <c r="K16" s="85"/>
      <c r="L16" s="85"/>
      <c r="M16" s="85">
        <v>5</v>
      </c>
      <c r="N16" s="85">
        <v>5</v>
      </c>
      <c r="O16" s="85">
        <v>4</v>
      </c>
      <c r="P16" s="85">
        <v>4</v>
      </c>
      <c r="Q16" s="85"/>
      <c r="R16" s="85">
        <v>4</v>
      </c>
      <c r="S16" s="85"/>
      <c r="T16" s="85"/>
      <c r="U16" s="86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3</v>
      </c>
      <c r="AB16" s="104">
        <f t="shared" si="6"/>
        <v>4</v>
      </c>
      <c r="AC16" s="104">
        <f t="shared" si="7"/>
        <v>7</v>
      </c>
      <c r="AD16" s="105">
        <f t="shared" si="8"/>
        <v>4.5714285714285712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5</v>
      </c>
      <c r="AJ16" s="92" t="str">
        <f t="shared" si="13"/>
        <v/>
      </c>
      <c r="AK16" s="92" t="str">
        <f t="shared" si="14"/>
        <v/>
      </c>
      <c r="AL16" s="92" t="str">
        <f t="shared" si="15"/>
        <v/>
      </c>
      <c r="AM16" s="92" t="str">
        <f t="shared" si="16"/>
        <v/>
      </c>
      <c r="AN16" s="92">
        <f t="shared" si="17"/>
        <v>5</v>
      </c>
      <c r="AO16" s="92">
        <f t="shared" si="18"/>
        <v>5</v>
      </c>
      <c r="AP16" s="92">
        <f t="shared" si="19"/>
        <v>4</v>
      </c>
      <c r="AQ16" s="92">
        <f t="shared" si="20"/>
        <v>4</v>
      </c>
      <c r="AR16" s="92" t="str">
        <f t="shared" si="21"/>
        <v/>
      </c>
      <c r="AS16" s="92">
        <f t="shared" si="22"/>
        <v>4</v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399999999999999" x14ac:dyDescent="0.3">
      <c r="A17" s="80">
        <v>12</v>
      </c>
      <c r="B17" s="251"/>
      <c r="C17" s="343" t="s">
        <v>37</v>
      </c>
      <c r="D17" s="337" t="s">
        <v>959</v>
      </c>
      <c r="E17" s="84">
        <v>2451</v>
      </c>
      <c r="F17" s="85"/>
      <c r="G17" s="85">
        <v>4</v>
      </c>
      <c r="H17" s="85">
        <v>4</v>
      </c>
      <c r="I17" s="85"/>
      <c r="J17" s="85"/>
      <c r="K17" s="85"/>
      <c r="L17" s="85"/>
      <c r="M17" s="85">
        <v>5</v>
      </c>
      <c r="N17" s="85">
        <v>4</v>
      </c>
      <c r="O17" s="85">
        <v>4</v>
      </c>
      <c r="P17" s="85">
        <v>4</v>
      </c>
      <c r="Q17" s="85"/>
      <c r="R17" s="85">
        <v>4</v>
      </c>
      <c r="S17" s="85"/>
      <c r="T17" s="85"/>
      <c r="U17" s="86"/>
      <c r="V17" s="103">
        <f t="shared" si="0"/>
        <v>4</v>
      </c>
      <c r="W17" s="104">
        <f t="shared" si="1"/>
        <v>0</v>
      </c>
      <c r="X17" s="104">
        <f t="shared" ref="X17:X36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6</v>
      </c>
      <c r="AB17" s="104">
        <f t="shared" si="6"/>
        <v>1</v>
      </c>
      <c r="AC17" s="104">
        <f t="shared" si="7"/>
        <v>7</v>
      </c>
      <c r="AD17" s="105">
        <f t="shared" si="8"/>
        <v>4.1428571428571432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4</v>
      </c>
      <c r="AI17" s="92">
        <f t="shared" si="12"/>
        <v>4</v>
      </c>
      <c r="AJ17" s="92" t="str">
        <f t="shared" si="13"/>
        <v/>
      </c>
      <c r="AK17" s="92" t="str">
        <f t="shared" si="14"/>
        <v/>
      </c>
      <c r="AL17" s="92" t="str">
        <f t="shared" si="15"/>
        <v/>
      </c>
      <c r="AM17" s="92" t="str">
        <f t="shared" si="16"/>
        <v/>
      </c>
      <c r="AN17" s="92">
        <f t="shared" si="17"/>
        <v>5</v>
      </c>
      <c r="AO17" s="92">
        <f t="shared" si="18"/>
        <v>4</v>
      </c>
      <c r="AP17" s="92">
        <f t="shared" si="19"/>
        <v>4</v>
      </c>
      <c r="AQ17" s="92">
        <f t="shared" si="20"/>
        <v>4</v>
      </c>
      <c r="AR17" s="92" t="str">
        <f t="shared" si="21"/>
        <v/>
      </c>
      <c r="AS17" s="92">
        <f t="shared" si="22"/>
        <v>4</v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399999999999999" x14ac:dyDescent="0.3">
      <c r="A18" s="80">
        <v>13</v>
      </c>
      <c r="B18" s="199"/>
      <c r="C18" s="343" t="s">
        <v>37</v>
      </c>
      <c r="D18" s="337" t="s">
        <v>960</v>
      </c>
      <c r="E18" s="84">
        <v>2451</v>
      </c>
      <c r="F18" s="85"/>
      <c r="G18" s="85">
        <v>5</v>
      </c>
      <c r="H18" s="85">
        <v>4</v>
      </c>
      <c r="I18" s="85"/>
      <c r="J18" s="85"/>
      <c r="K18" s="85"/>
      <c r="L18" s="85"/>
      <c r="M18" s="85">
        <v>5</v>
      </c>
      <c r="N18" s="85">
        <v>4</v>
      </c>
      <c r="O18" s="85">
        <v>4</v>
      </c>
      <c r="P18" s="85">
        <v>5</v>
      </c>
      <c r="Q18" s="85"/>
      <c r="R18" s="85">
        <v>4</v>
      </c>
      <c r="S18" s="85"/>
      <c r="T18" s="85"/>
      <c r="U18" s="86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4</v>
      </c>
      <c r="AB18" s="104">
        <f t="shared" si="6"/>
        <v>3</v>
      </c>
      <c r="AC18" s="104">
        <f t="shared" si="7"/>
        <v>7</v>
      </c>
      <c r="AD18" s="105">
        <f t="shared" si="8"/>
        <v>4.4285714285714288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4</v>
      </c>
      <c r="AJ18" s="92" t="str">
        <f t="shared" si="13"/>
        <v/>
      </c>
      <c r="AK18" s="92" t="str">
        <f t="shared" si="14"/>
        <v/>
      </c>
      <c r="AL18" s="92" t="str">
        <f t="shared" si="15"/>
        <v/>
      </c>
      <c r="AM18" s="92" t="str">
        <f t="shared" si="16"/>
        <v/>
      </c>
      <c r="AN18" s="92">
        <f t="shared" si="17"/>
        <v>5</v>
      </c>
      <c r="AO18" s="92">
        <f t="shared" si="18"/>
        <v>4</v>
      </c>
      <c r="AP18" s="92">
        <f t="shared" si="19"/>
        <v>4</v>
      </c>
      <c r="AQ18" s="92">
        <f t="shared" si="20"/>
        <v>5</v>
      </c>
      <c r="AR18" s="92" t="str">
        <f t="shared" si="21"/>
        <v/>
      </c>
      <c r="AS18" s="92">
        <f t="shared" si="22"/>
        <v>4</v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399999999999999" x14ac:dyDescent="0.3">
      <c r="A19" s="80">
        <v>14</v>
      </c>
      <c r="B19" s="199"/>
      <c r="C19" s="343" t="s">
        <v>52</v>
      </c>
      <c r="D19" s="337" t="s">
        <v>961</v>
      </c>
      <c r="E19" s="84">
        <v>2451</v>
      </c>
      <c r="F19" s="85"/>
      <c r="G19" s="85">
        <v>4</v>
      </c>
      <c r="H19" s="85">
        <v>5</v>
      </c>
      <c r="I19" s="85"/>
      <c r="J19" s="85"/>
      <c r="K19" s="85"/>
      <c r="L19" s="85"/>
      <c r="M19" s="85">
        <v>5</v>
      </c>
      <c r="N19" s="85">
        <v>5</v>
      </c>
      <c r="O19" s="85">
        <v>4</v>
      </c>
      <c r="P19" s="85">
        <v>5</v>
      </c>
      <c r="Q19" s="85"/>
      <c r="R19" s="85">
        <v>4</v>
      </c>
      <c r="S19" s="85"/>
      <c r="T19" s="85"/>
      <c r="U19" s="86"/>
      <c r="V19" s="103">
        <f t="shared" si="0"/>
        <v>4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3</v>
      </c>
      <c r="AB19" s="104">
        <f t="shared" si="6"/>
        <v>4</v>
      </c>
      <c r="AC19" s="104">
        <f t="shared" si="7"/>
        <v>7</v>
      </c>
      <c r="AD19" s="105">
        <f t="shared" si="8"/>
        <v>4.5714285714285712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4</v>
      </c>
      <c r="AI19" s="92">
        <f t="shared" si="12"/>
        <v>5</v>
      </c>
      <c r="AJ19" s="92" t="str">
        <f t="shared" si="13"/>
        <v/>
      </c>
      <c r="AK19" s="92" t="str">
        <f t="shared" si="14"/>
        <v/>
      </c>
      <c r="AL19" s="92" t="str">
        <f t="shared" si="15"/>
        <v/>
      </c>
      <c r="AM19" s="92" t="str">
        <f t="shared" si="16"/>
        <v/>
      </c>
      <c r="AN19" s="92">
        <f t="shared" si="17"/>
        <v>5</v>
      </c>
      <c r="AO19" s="92">
        <f t="shared" si="18"/>
        <v>5</v>
      </c>
      <c r="AP19" s="92">
        <f t="shared" si="19"/>
        <v>4</v>
      </c>
      <c r="AQ19" s="92">
        <f t="shared" si="20"/>
        <v>5</v>
      </c>
      <c r="AR19" s="92" t="str">
        <f t="shared" si="21"/>
        <v/>
      </c>
      <c r="AS19" s="92">
        <f t="shared" si="22"/>
        <v>4</v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399999999999999" x14ac:dyDescent="0.3">
      <c r="A20" s="80">
        <v>15</v>
      </c>
      <c r="B20" s="199"/>
      <c r="C20" s="368" t="s">
        <v>37</v>
      </c>
      <c r="D20" s="369" t="s">
        <v>962</v>
      </c>
      <c r="E20" s="84">
        <v>2451</v>
      </c>
      <c r="F20" s="85"/>
      <c r="G20" s="85">
        <v>5</v>
      </c>
      <c r="H20" s="85">
        <v>5</v>
      </c>
      <c r="I20" s="85"/>
      <c r="J20" s="85"/>
      <c r="K20" s="85"/>
      <c r="L20" s="85"/>
      <c r="M20" s="85">
        <v>5</v>
      </c>
      <c r="N20" s="85">
        <v>5</v>
      </c>
      <c r="O20" s="85">
        <v>5</v>
      </c>
      <c r="P20" s="85">
        <v>5</v>
      </c>
      <c r="Q20" s="85"/>
      <c r="R20" s="85">
        <v>5</v>
      </c>
      <c r="S20" s="85"/>
      <c r="T20" s="85"/>
      <c r="U20" s="86"/>
      <c r="V20" s="103">
        <f t="shared" si="0"/>
        <v>5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0</v>
      </c>
      <c r="AB20" s="104">
        <f t="shared" si="6"/>
        <v>7</v>
      </c>
      <c r="AC20" s="104">
        <f t="shared" si="7"/>
        <v>7</v>
      </c>
      <c r="AD20" s="105">
        <f t="shared" si="8"/>
        <v>5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5</v>
      </c>
      <c r="AI20" s="92">
        <f t="shared" si="12"/>
        <v>5</v>
      </c>
      <c r="AJ20" s="92" t="str">
        <f t="shared" si="13"/>
        <v/>
      </c>
      <c r="AK20" s="92" t="str">
        <f t="shared" si="14"/>
        <v/>
      </c>
      <c r="AL20" s="92" t="str">
        <f t="shared" si="15"/>
        <v/>
      </c>
      <c r="AM20" s="92" t="str">
        <f t="shared" si="16"/>
        <v/>
      </c>
      <c r="AN20" s="92">
        <f t="shared" si="17"/>
        <v>5</v>
      </c>
      <c r="AO20" s="92">
        <f t="shared" si="18"/>
        <v>5</v>
      </c>
      <c r="AP20" s="92">
        <f t="shared" si="19"/>
        <v>5</v>
      </c>
      <c r="AQ20" s="92">
        <f t="shared" si="20"/>
        <v>5</v>
      </c>
      <c r="AR20" s="92" t="str">
        <f t="shared" si="21"/>
        <v/>
      </c>
      <c r="AS20" s="92">
        <f t="shared" si="22"/>
        <v>5</v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399999999999999" x14ac:dyDescent="0.3">
      <c r="A21" s="80">
        <v>16</v>
      </c>
      <c r="B21" s="199"/>
      <c r="C21" s="343" t="s">
        <v>37</v>
      </c>
      <c r="D21" s="337" t="s">
        <v>963</v>
      </c>
      <c r="E21" s="84">
        <v>2451</v>
      </c>
      <c r="F21" s="85"/>
      <c r="G21" s="85">
        <v>5</v>
      </c>
      <c r="H21" s="85">
        <v>5</v>
      </c>
      <c r="I21" s="85"/>
      <c r="J21" s="85"/>
      <c r="K21" s="85"/>
      <c r="L21" s="85"/>
      <c r="M21" s="85">
        <v>5</v>
      </c>
      <c r="N21" s="85">
        <v>5</v>
      </c>
      <c r="O21" s="85">
        <v>5</v>
      </c>
      <c r="P21" s="85">
        <v>5</v>
      </c>
      <c r="Q21" s="85"/>
      <c r="R21" s="85">
        <v>5</v>
      </c>
      <c r="S21" s="85"/>
      <c r="T21" s="85"/>
      <c r="U21" s="86"/>
      <c r="V21" s="103">
        <f t="shared" si="0"/>
        <v>5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0</v>
      </c>
      <c r="AB21" s="104">
        <f t="shared" si="6"/>
        <v>7</v>
      </c>
      <c r="AC21" s="104">
        <f t="shared" si="7"/>
        <v>7</v>
      </c>
      <c r="AD21" s="105">
        <f t="shared" si="8"/>
        <v>5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 t="str">
        <f t="shared" si="13"/>
        <v/>
      </c>
      <c r="AK21" s="92" t="str">
        <f t="shared" si="14"/>
        <v/>
      </c>
      <c r="AL21" s="92" t="str">
        <f t="shared" si="15"/>
        <v/>
      </c>
      <c r="AM21" s="92" t="str">
        <f t="shared" si="16"/>
        <v/>
      </c>
      <c r="AN21" s="92">
        <f t="shared" si="17"/>
        <v>5</v>
      </c>
      <c r="AO21" s="92">
        <f t="shared" si="18"/>
        <v>5</v>
      </c>
      <c r="AP21" s="92">
        <f t="shared" si="19"/>
        <v>5</v>
      </c>
      <c r="AQ21" s="92">
        <f t="shared" si="20"/>
        <v>5</v>
      </c>
      <c r="AR21" s="92" t="str">
        <f t="shared" si="21"/>
        <v/>
      </c>
      <c r="AS21" s="92">
        <f t="shared" si="22"/>
        <v>5</v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399999999999999" x14ac:dyDescent="0.3">
      <c r="A22" s="80">
        <v>17</v>
      </c>
      <c r="B22" s="199"/>
      <c r="C22" s="343" t="s">
        <v>37</v>
      </c>
      <c r="D22" s="337" t="s">
        <v>964</v>
      </c>
      <c r="E22" s="84">
        <v>2451</v>
      </c>
      <c r="F22" s="85"/>
      <c r="G22" s="85">
        <v>5</v>
      </c>
      <c r="H22" s="85">
        <v>4</v>
      </c>
      <c r="I22" s="85"/>
      <c r="J22" s="85"/>
      <c r="K22" s="85"/>
      <c r="L22" s="85"/>
      <c r="M22" s="85">
        <v>5</v>
      </c>
      <c r="N22" s="85">
        <v>4</v>
      </c>
      <c r="O22" s="85">
        <v>4</v>
      </c>
      <c r="P22" s="85">
        <v>4</v>
      </c>
      <c r="Q22" s="85"/>
      <c r="R22" s="85">
        <v>4</v>
      </c>
      <c r="S22" s="85"/>
      <c r="T22" s="85"/>
      <c r="U22" s="86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5</v>
      </c>
      <c r="AB22" s="104">
        <f t="shared" si="6"/>
        <v>2</v>
      </c>
      <c r="AC22" s="104">
        <f t="shared" si="7"/>
        <v>7</v>
      </c>
      <c r="AD22" s="105">
        <f t="shared" si="8"/>
        <v>4.2857142857142856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4</v>
      </c>
      <c r="AJ22" s="92" t="str">
        <f t="shared" si="13"/>
        <v/>
      </c>
      <c r="AK22" s="92" t="str">
        <f t="shared" si="14"/>
        <v/>
      </c>
      <c r="AL22" s="92" t="str">
        <f t="shared" si="15"/>
        <v/>
      </c>
      <c r="AM22" s="92" t="str">
        <f t="shared" si="16"/>
        <v/>
      </c>
      <c r="AN22" s="92">
        <f t="shared" si="17"/>
        <v>5</v>
      </c>
      <c r="AO22" s="92">
        <f t="shared" si="18"/>
        <v>4</v>
      </c>
      <c r="AP22" s="92">
        <f t="shared" si="19"/>
        <v>4</v>
      </c>
      <c r="AQ22" s="92">
        <f t="shared" si="20"/>
        <v>4</v>
      </c>
      <c r="AR22" s="92" t="str">
        <f t="shared" si="21"/>
        <v/>
      </c>
      <c r="AS22" s="92">
        <f t="shared" si="22"/>
        <v>4</v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399999999999999" x14ac:dyDescent="0.3">
      <c r="A23" s="80">
        <v>18</v>
      </c>
      <c r="B23" s="199"/>
      <c r="C23" s="343" t="s">
        <v>37</v>
      </c>
      <c r="D23" s="337" t="s">
        <v>965</v>
      </c>
      <c r="E23" s="84">
        <v>2451</v>
      </c>
      <c r="F23" s="85"/>
      <c r="G23" s="85">
        <v>3</v>
      </c>
      <c r="H23" s="85">
        <v>4</v>
      </c>
      <c r="I23" s="85"/>
      <c r="J23" s="85"/>
      <c r="K23" s="85"/>
      <c r="L23" s="85"/>
      <c r="M23" s="85">
        <v>5</v>
      </c>
      <c r="N23" s="85">
        <v>4</v>
      </c>
      <c r="O23" s="85">
        <v>4</v>
      </c>
      <c r="P23" s="85">
        <v>4</v>
      </c>
      <c r="Q23" s="85"/>
      <c r="R23" s="85">
        <v>4</v>
      </c>
      <c r="S23" s="85"/>
      <c r="T23" s="85"/>
      <c r="U23" s="86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1</v>
      </c>
      <c r="AA23" s="104">
        <f t="shared" si="5"/>
        <v>5</v>
      </c>
      <c r="AB23" s="104">
        <f t="shared" si="6"/>
        <v>1</v>
      </c>
      <c r="AC23" s="104">
        <f t="shared" si="7"/>
        <v>7</v>
      </c>
      <c r="AD23" s="105">
        <f t="shared" si="8"/>
        <v>4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3</v>
      </c>
      <c r="AI23" s="92">
        <f t="shared" si="12"/>
        <v>4</v>
      </c>
      <c r="AJ23" s="92" t="str">
        <f t="shared" si="13"/>
        <v/>
      </c>
      <c r="AK23" s="92" t="str">
        <f t="shared" si="14"/>
        <v/>
      </c>
      <c r="AL23" s="92" t="str">
        <f t="shared" si="15"/>
        <v/>
      </c>
      <c r="AM23" s="92" t="str">
        <f t="shared" si="16"/>
        <v/>
      </c>
      <c r="AN23" s="92">
        <f t="shared" si="17"/>
        <v>5</v>
      </c>
      <c r="AO23" s="92">
        <f t="shared" si="18"/>
        <v>4</v>
      </c>
      <c r="AP23" s="92">
        <f t="shared" si="19"/>
        <v>4</v>
      </c>
      <c r="AQ23" s="92">
        <f t="shared" si="20"/>
        <v>4</v>
      </c>
      <c r="AR23" s="92" t="str">
        <f t="shared" si="21"/>
        <v/>
      </c>
      <c r="AS23" s="92">
        <f t="shared" si="22"/>
        <v>4</v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399999999999999" x14ac:dyDescent="0.3">
      <c r="A24" s="80">
        <v>19</v>
      </c>
      <c r="B24" s="199"/>
      <c r="C24" s="343" t="s">
        <v>353</v>
      </c>
      <c r="D24" s="337" t="s">
        <v>966</v>
      </c>
      <c r="E24" s="84">
        <v>2451</v>
      </c>
      <c r="F24" s="85"/>
      <c r="G24" s="85">
        <v>5</v>
      </c>
      <c r="H24" s="85">
        <v>5</v>
      </c>
      <c r="I24" s="85"/>
      <c r="J24" s="85"/>
      <c r="K24" s="85"/>
      <c r="L24" s="85"/>
      <c r="M24" s="85">
        <v>5</v>
      </c>
      <c r="N24" s="85">
        <v>4</v>
      </c>
      <c r="O24" s="85">
        <v>4</v>
      </c>
      <c r="P24" s="85">
        <v>5</v>
      </c>
      <c r="Q24" s="85"/>
      <c r="R24" s="85">
        <v>5</v>
      </c>
      <c r="S24" s="85"/>
      <c r="T24" s="85"/>
      <c r="U24" s="86"/>
      <c r="V24" s="103">
        <f t="shared" si="0"/>
        <v>4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0</v>
      </c>
      <c r="AA24" s="104">
        <f t="shared" si="5"/>
        <v>2</v>
      </c>
      <c r="AB24" s="104">
        <f t="shared" si="6"/>
        <v>5</v>
      </c>
      <c r="AC24" s="104">
        <f t="shared" si="7"/>
        <v>7</v>
      </c>
      <c r="AD24" s="105">
        <f t="shared" si="8"/>
        <v>4.7142857142857144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5</v>
      </c>
      <c r="AJ24" s="92" t="str">
        <f t="shared" si="13"/>
        <v/>
      </c>
      <c r="AK24" s="92" t="str">
        <f t="shared" si="14"/>
        <v/>
      </c>
      <c r="AL24" s="92" t="str">
        <f t="shared" si="15"/>
        <v/>
      </c>
      <c r="AM24" s="92" t="str">
        <f t="shared" si="16"/>
        <v/>
      </c>
      <c r="AN24" s="92">
        <f t="shared" si="17"/>
        <v>5</v>
      </c>
      <c r="AO24" s="92">
        <f t="shared" si="18"/>
        <v>4</v>
      </c>
      <c r="AP24" s="92">
        <f t="shared" si="19"/>
        <v>4</v>
      </c>
      <c r="AQ24" s="92">
        <f t="shared" si="20"/>
        <v>5</v>
      </c>
      <c r="AR24" s="92" t="str">
        <f t="shared" si="21"/>
        <v/>
      </c>
      <c r="AS24" s="92">
        <f t="shared" si="22"/>
        <v>5</v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399999999999999" x14ac:dyDescent="0.3">
      <c r="A25" s="80">
        <v>20</v>
      </c>
      <c r="B25" s="199"/>
      <c r="C25" s="343" t="s">
        <v>37</v>
      </c>
      <c r="D25" s="337" t="s">
        <v>967</v>
      </c>
      <c r="E25" s="84">
        <v>2451</v>
      </c>
      <c r="F25" s="85"/>
      <c r="G25" s="85">
        <v>5</v>
      </c>
      <c r="H25" s="85">
        <v>5</v>
      </c>
      <c r="I25" s="85"/>
      <c r="J25" s="85"/>
      <c r="K25" s="85"/>
      <c r="L25" s="85"/>
      <c r="M25" s="85">
        <v>5</v>
      </c>
      <c r="N25" s="85">
        <v>5</v>
      </c>
      <c r="O25" s="85">
        <v>5</v>
      </c>
      <c r="P25" s="85">
        <v>5</v>
      </c>
      <c r="Q25" s="85"/>
      <c r="R25" s="85">
        <v>5</v>
      </c>
      <c r="S25" s="85"/>
      <c r="T25" s="85"/>
      <c r="U25" s="86"/>
      <c r="V25" s="103">
        <f t="shared" si="0"/>
        <v>5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0</v>
      </c>
      <c r="AB25" s="104">
        <f t="shared" si="6"/>
        <v>7</v>
      </c>
      <c r="AC25" s="104">
        <f t="shared" si="7"/>
        <v>7</v>
      </c>
      <c r="AD25" s="105">
        <f t="shared" si="8"/>
        <v>5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5</v>
      </c>
      <c r="AJ25" s="92" t="str">
        <f t="shared" si="13"/>
        <v/>
      </c>
      <c r="AK25" s="92" t="str">
        <f t="shared" si="14"/>
        <v/>
      </c>
      <c r="AL25" s="92" t="str">
        <f t="shared" si="15"/>
        <v/>
      </c>
      <c r="AM25" s="92" t="str">
        <f t="shared" si="16"/>
        <v/>
      </c>
      <c r="AN25" s="92">
        <f t="shared" si="17"/>
        <v>5</v>
      </c>
      <c r="AO25" s="92">
        <f t="shared" si="18"/>
        <v>5</v>
      </c>
      <c r="AP25" s="92">
        <f t="shared" si="19"/>
        <v>5</v>
      </c>
      <c r="AQ25" s="92">
        <f t="shared" si="20"/>
        <v>5</v>
      </c>
      <c r="AR25" s="92" t="str">
        <f t="shared" si="21"/>
        <v/>
      </c>
      <c r="AS25" s="92">
        <f t="shared" si="22"/>
        <v>5</v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399999999999999" x14ac:dyDescent="0.3">
      <c r="A26" s="80">
        <v>21</v>
      </c>
      <c r="B26" s="199"/>
      <c r="C26" s="343" t="s">
        <v>37</v>
      </c>
      <c r="D26" s="337" t="s">
        <v>968</v>
      </c>
      <c r="E26" s="84">
        <v>2451</v>
      </c>
      <c r="F26" s="85"/>
      <c r="G26" s="85">
        <v>4</v>
      </c>
      <c r="H26" s="85">
        <v>4</v>
      </c>
      <c r="I26" s="85"/>
      <c r="J26" s="85"/>
      <c r="K26" s="85"/>
      <c r="L26" s="85"/>
      <c r="M26" s="85">
        <v>5</v>
      </c>
      <c r="N26" s="85">
        <v>4</v>
      </c>
      <c r="O26" s="85">
        <v>4</v>
      </c>
      <c r="P26" s="85">
        <v>4</v>
      </c>
      <c r="Q26" s="85"/>
      <c r="R26" s="85">
        <v>4</v>
      </c>
      <c r="S26" s="85"/>
      <c r="T26" s="85"/>
      <c r="U26" s="86"/>
      <c r="V26" s="103">
        <f t="shared" si="0"/>
        <v>4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6</v>
      </c>
      <c r="AB26" s="104">
        <f t="shared" si="6"/>
        <v>1</v>
      </c>
      <c r="AC26" s="104">
        <f t="shared" si="7"/>
        <v>7</v>
      </c>
      <c r="AD26" s="105">
        <f t="shared" si="8"/>
        <v>4.1428571428571432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4</v>
      </c>
      <c r="AI26" s="92">
        <f t="shared" si="12"/>
        <v>4</v>
      </c>
      <c r="AJ26" s="92" t="str">
        <f t="shared" si="13"/>
        <v/>
      </c>
      <c r="AK26" s="92" t="str">
        <f t="shared" si="14"/>
        <v/>
      </c>
      <c r="AL26" s="92" t="str">
        <f t="shared" si="15"/>
        <v/>
      </c>
      <c r="AM26" s="92" t="str">
        <f t="shared" si="16"/>
        <v/>
      </c>
      <c r="AN26" s="92">
        <f t="shared" si="17"/>
        <v>5</v>
      </c>
      <c r="AO26" s="92">
        <f t="shared" si="18"/>
        <v>4</v>
      </c>
      <c r="AP26" s="92">
        <f t="shared" si="19"/>
        <v>4</v>
      </c>
      <c r="AQ26" s="92">
        <f t="shared" si="20"/>
        <v>4</v>
      </c>
      <c r="AR26" s="92" t="str">
        <f t="shared" si="21"/>
        <v/>
      </c>
      <c r="AS26" s="92">
        <f t="shared" si="22"/>
        <v>4</v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399999999999999" x14ac:dyDescent="0.3">
      <c r="A27" s="80">
        <v>22</v>
      </c>
      <c r="B27" s="199"/>
      <c r="C27" s="343" t="s">
        <v>37</v>
      </c>
      <c r="D27" s="337" t="s">
        <v>969</v>
      </c>
      <c r="E27" s="84">
        <v>2451</v>
      </c>
      <c r="F27" s="85"/>
      <c r="G27" s="85">
        <v>5</v>
      </c>
      <c r="H27" s="85">
        <v>5</v>
      </c>
      <c r="I27" s="85"/>
      <c r="J27" s="85"/>
      <c r="K27" s="85"/>
      <c r="L27" s="85"/>
      <c r="M27" s="85">
        <v>5</v>
      </c>
      <c r="N27" s="85">
        <v>3</v>
      </c>
      <c r="O27" s="85">
        <v>4</v>
      </c>
      <c r="P27" s="85">
        <v>4</v>
      </c>
      <c r="Q27" s="85"/>
      <c r="R27" s="85">
        <v>4</v>
      </c>
      <c r="S27" s="85"/>
      <c r="T27" s="85"/>
      <c r="U27" s="86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1</v>
      </c>
      <c r="AA27" s="104">
        <f t="shared" si="5"/>
        <v>3</v>
      </c>
      <c r="AB27" s="104">
        <f t="shared" si="6"/>
        <v>3</v>
      </c>
      <c r="AC27" s="104">
        <f t="shared" si="7"/>
        <v>7</v>
      </c>
      <c r="AD27" s="105">
        <f t="shared" si="8"/>
        <v>4.2857142857142856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5</v>
      </c>
      <c r="AJ27" s="92" t="str">
        <f t="shared" si="13"/>
        <v/>
      </c>
      <c r="AK27" s="92" t="str">
        <f t="shared" si="14"/>
        <v/>
      </c>
      <c r="AL27" s="92" t="str">
        <f t="shared" si="15"/>
        <v/>
      </c>
      <c r="AM27" s="92" t="str">
        <f t="shared" si="16"/>
        <v/>
      </c>
      <c r="AN27" s="92">
        <f t="shared" si="17"/>
        <v>5</v>
      </c>
      <c r="AO27" s="92">
        <f t="shared" si="18"/>
        <v>3</v>
      </c>
      <c r="AP27" s="92">
        <f t="shared" si="19"/>
        <v>4</v>
      </c>
      <c r="AQ27" s="92">
        <f t="shared" si="20"/>
        <v>4</v>
      </c>
      <c r="AR27" s="92" t="str">
        <f t="shared" si="21"/>
        <v/>
      </c>
      <c r="AS27" s="92">
        <f t="shared" si="22"/>
        <v>4</v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399999999999999" x14ac:dyDescent="0.3">
      <c r="A28" s="80">
        <v>23</v>
      </c>
      <c r="B28" s="199"/>
      <c r="C28" s="343" t="s">
        <v>37</v>
      </c>
      <c r="D28" s="337" t="s">
        <v>970</v>
      </c>
      <c r="E28" s="84">
        <v>2451</v>
      </c>
      <c r="F28" s="85"/>
      <c r="G28" s="85">
        <v>3</v>
      </c>
      <c r="H28" s="85">
        <v>4</v>
      </c>
      <c r="I28" s="85"/>
      <c r="J28" s="85"/>
      <c r="K28" s="85"/>
      <c r="L28" s="85"/>
      <c r="M28" s="85">
        <v>5</v>
      </c>
      <c r="N28" s="85">
        <v>4</v>
      </c>
      <c r="O28" s="85">
        <v>4</v>
      </c>
      <c r="P28" s="85">
        <v>4</v>
      </c>
      <c r="Q28" s="85"/>
      <c r="R28" s="85">
        <v>4</v>
      </c>
      <c r="S28" s="85"/>
      <c r="T28" s="85"/>
      <c r="U28" s="86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1</v>
      </c>
      <c r="AA28" s="104">
        <f t="shared" si="5"/>
        <v>5</v>
      </c>
      <c r="AB28" s="104">
        <f t="shared" si="6"/>
        <v>1</v>
      </c>
      <c r="AC28" s="104">
        <f t="shared" si="7"/>
        <v>7</v>
      </c>
      <c r="AD28" s="105">
        <f t="shared" si="8"/>
        <v>4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3</v>
      </c>
      <c r="AI28" s="92">
        <f t="shared" si="12"/>
        <v>4</v>
      </c>
      <c r="AJ28" s="92" t="str">
        <f t="shared" si="13"/>
        <v/>
      </c>
      <c r="AK28" s="92" t="str">
        <f t="shared" si="14"/>
        <v/>
      </c>
      <c r="AL28" s="92" t="str">
        <f t="shared" si="15"/>
        <v/>
      </c>
      <c r="AM28" s="92" t="str">
        <f t="shared" si="16"/>
        <v/>
      </c>
      <c r="AN28" s="92">
        <f t="shared" si="17"/>
        <v>5</v>
      </c>
      <c r="AO28" s="92">
        <f t="shared" si="18"/>
        <v>4</v>
      </c>
      <c r="AP28" s="92">
        <f t="shared" si="19"/>
        <v>4</v>
      </c>
      <c r="AQ28" s="92">
        <f t="shared" si="20"/>
        <v>4</v>
      </c>
      <c r="AR28" s="92" t="str">
        <f t="shared" si="21"/>
        <v/>
      </c>
      <c r="AS28" s="92">
        <f t="shared" si="22"/>
        <v>4</v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x14ac:dyDescent="0.3">
      <c r="A29" s="80">
        <v>24</v>
      </c>
      <c r="B29" s="199"/>
      <c r="C29" s="368" t="s">
        <v>37</v>
      </c>
      <c r="D29" s="369" t="s">
        <v>971</v>
      </c>
      <c r="E29" s="84">
        <v>2451</v>
      </c>
      <c r="F29" s="85"/>
      <c r="G29" s="85">
        <v>5</v>
      </c>
      <c r="H29" s="85">
        <v>5</v>
      </c>
      <c r="I29" s="85"/>
      <c r="J29" s="85"/>
      <c r="K29" s="85"/>
      <c r="L29" s="85"/>
      <c r="M29" s="85">
        <v>5</v>
      </c>
      <c r="N29" s="85">
        <v>5</v>
      </c>
      <c r="O29" s="85">
        <v>5</v>
      </c>
      <c r="P29" s="85">
        <v>5</v>
      </c>
      <c r="Q29" s="85"/>
      <c r="R29" s="85">
        <v>5</v>
      </c>
      <c r="S29" s="85"/>
      <c r="T29" s="85"/>
      <c r="U29" s="86"/>
      <c r="V29" s="103">
        <f t="shared" si="0"/>
        <v>5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7</v>
      </c>
      <c r="AC29" s="104">
        <f t="shared" si="7"/>
        <v>7</v>
      </c>
      <c r="AD29" s="105">
        <f t="shared" si="8"/>
        <v>5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5</v>
      </c>
      <c r="AJ29" s="92" t="str">
        <f t="shared" si="13"/>
        <v/>
      </c>
      <c r="AK29" s="92" t="str">
        <f t="shared" si="14"/>
        <v/>
      </c>
      <c r="AL29" s="92" t="str">
        <f t="shared" si="15"/>
        <v/>
      </c>
      <c r="AM29" s="92" t="str">
        <f t="shared" si="16"/>
        <v/>
      </c>
      <c r="AN29" s="92">
        <f t="shared" si="17"/>
        <v>5</v>
      </c>
      <c r="AO29" s="92">
        <f t="shared" si="18"/>
        <v>5</v>
      </c>
      <c r="AP29" s="92">
        <f t="shared" si="19"/>
        <v>5</v>
      </c>
      <c r="AQ29" s="92">
        <f t="shared" si="20"/>
        <v>5</v>
      </c>
      <c r="AR29" s="92" t="str">
        <f t="shared" si="21"/>
        <v/>
      </c>
      <c r="AS29" s="92">
        <f t="shared" si="22"/>
        <v>5</v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399999999999999" x14ac:dyDescent="0.3">
      <c r="A30" s="80">
        <v>25</v>
      </c>
      <c r="B30" s="199"/>
      <c r="C30" s="343" t="s">
        <v>37</v>
      </c>
      <c r="D30" s="337" t="s">
        <v>972</v>
      </c>
      <c r="E30" s="84">
        <v>2451</v>
      </c>
      <c r="F30" s="85"/>
      <c r="G30" s="85">
        <v>5</v>
      </c>
      <c r="H30" s="85">
        <v>5</v>
      </c>
      <c r="I30" s="85"/>
      <c r="J30" s="85"/>
      <c r="K30" s="85"/>
      <c r="L30" s="85"/>
      <c r="M30" s="85">
        <v>5</v>
      </c>
      <c r="N30" s="85">
        <v>5</v>
      </c>
      <c r="O30" s="85">
        <v>5</v>
      </c>
      <c r="P30" s="85">
        <v>5</v>
      </c>
      <c r="Q30" s="85"/>
      <c r="R30" s="85">
        <v>5</v>
      </c>
      <c r="S30" s="85"/>
      <c r="T30" s="85"/>
      <c r="U30" s="86"/>
      <c r="V30" s="103">
        <f t="shared" si="0"/>
        <v>5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7</v>
      </c>
      <c r="AC30" s="104">
        <f t="shared" si="7"/>
        <v>7</v>
      </c>
      <c r="AD30" s="105">
        <f t="shared" si="8"/>
        <v>5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5</v>
      </c>
      <c r="AI30" s="92">
        <f t="shared" si="12"/>
        <v>5</v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>
        <f t="shared" si="17"/>
        <v>5</v>
      </c>
      <c r="AO30" s="92">
        <f t="shared" si="18"/>
        <v>5</v>
      </c>
      <c r="AP30" s="92">
        <f t="shared" si="19"/>
        <v>5</v>
      </c>
      <c r="AQ30" s="92">
        <f t="shared" si="20"/>
        <v>5</v>
      </c>
      <c r="AR30" s="92" t="str">
        <f t="shared" si="21"/>
        <v/>
      </c>
      <c r="AS30" s="92">
        <f t="shared" si="22"/>
        <v>5</v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x14ac:dyDescent="0.3">
      <c r="A31" s="80">
        <v>26</v>
      </c>
      <c r="B31" s="199"/>
      <c r="C31" s="343" t="s">
        <v>37</v>
      </c>
      <c r="D31" s="337" t="s">
        <v>973</v>
      </c>
      <c r="E31" s="84">
        <v>2451</v>
      </c>
      <c r="F31" s="85"/>
      <c r="G31" s="85">
        <v>4</v>
      </c>
      <c r="H31" s="85">
        <v>4</v>
      </c>
      <c r="I31" s="85"/>
      <c r="J31" s="85"/>
      <c r="K31" s="85"/>
      <c r="L31" s="85"/>
      <c r="M31" s="85">
        <v>5</v>
      </c>
      <c r="N31" s="85">
        <v>5</v>
      </c>
      <c r="O31" s="85">
        <v>4</v>
      </c>
      <c r="P31" s="85">
        <v>4</v>
      </c>
      <c r="Q31" s="85"/>
      <c r="R31" s="85">
        <v>4</v>
      </c>
      <c r="S31" s="85"/>
      <c r="T31" s="85"/>
      <c r="U31" s="86"/>
      <c r="V31" s="103">
        <f t="shared" si="0"/>
        <v>4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5</v>
      </c>
      <c r="AB31" s="104">
        <f t="shared" si="6"/>
        <v>2</v>
      </c>
      <c r="AC31" s="104">
        <f t="shared" si="7"/>
        <v>7</v>
      </c>
      <c r="AD31" s="105">
        <f t="shared" si="8"/>
        <v>4.2857142857142856</v>
      </c>
      <c r="AE31" s="106">
        <f t="shared" si="9"/>
        <v>0</v>
      </c>
      <c r="AF31" s="31"/>
      <c r="AG31" s="92" t="str">
        <f t="shared" si="10"/>
        <v/>
      </c>
      <c r="AH31" s="92">
        <f t="shared" si="11"/>
        <v>4</v>
      </c>
      <c r="AI31" s="92">
        <f t="shared" si="12"/>
        <v>4</v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>
        <f t="shared" si="17"/>
        <v>5</v>
      </c>
      <c r="AO31" s="92">
        <f t="shared" si="18"/>
        <v>5</v>
      </c>
      <c r="AP31" s="92">
        <f t="shared" si="19"/>
        <v>4</v>
      </c>
      <c r="AQ31" s="92">
        <f t="shared" si="20"/>
        <v>4</v>
      </c>
      <c r="AR31" s="92" t="str">
        <f t="shared" si="21"/>
        <v/>
      </c>
      <c r="AS31" s="92">
        <f t="shared" si="22"/>
        <v>4</v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x14ac:dyDescent="0.3">
      <c r="A32" s="80">
        <v>27</v>
      </c>
      <c r="B32" s="36"/>
      <c r="C32" s="343" t="s">
        <v>37</v>
      </c>
      <c r="D32" s="337" t="s">
        <v>974</v>
      </c>
      <c r="E32" s="84">
        <v>2451</v>
      </c>
      <c r="F32" s="85"/>
      <c r="G32" s="85">
        <v>4</v>
      </c>
      <c r="H32" s="85">
        <v>4</v>
      </c>
      <c r="I32" s="85"/>
      <c r="J32" s="85"/>
      <c r="K32" s="86"/>
      <c r="L32" s="85"/>
      <c r="M32" s="339">
        <v>5</v>
      </c>
      <c r="N32" s="339">
        <v>3</v>
      </c>
      <c r="O32" s="85">
        <v>4</v>
      </c>
      <c r="P32" s="85">
        <v>4</v>
      </c>
      <c r="Q32" s="85"/>
      <c r="R32" s="85">
        <v>4</v>
      </c>
      <c r="S32" s="85"/>
      <c r="T32" s="86"/>
      <c r="U32" s="86"/>
      <c r="V32" s="103">
        <f t="shared" si="0"/>
        <v>3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1</v>
      </c>
      <c r="AA32" s="104">
        <f t="shared" si="5"/>
        <v>5</v>
      </c>
      <c r="AB32" s="104">
        <f t="shared" si="6"/>
        <v>1</v>
      </c>
      <c r="AC32" s="104">
        <f t="shared" si="7"/>
        <v>7</v>
      </c>
      <c r="AD32" s="105">
        <f t="shared" si="8"/>
        <v>4</v>
      </c>
      <c r="AE32" s="106">
        <f t="shared" si="9"/>
        <v>0</v>
      </c>
      <c r="AF32" s="31"/>
      <c r="AG32" s="184" t="str">
        <f t="shared" si="10"/>
        <v/>
      </c>
      <c r="AH32" s="184">
        <f t="shared" si="11"/>
        <v>4</v>
      </c>
      <c r="AI32" s="184">
        <f t="shared" si="12"/>
        <v>4</v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>
        <f t="shared" si="17"/>
        <v>5</v>
      </c>
      <c r="AO32" s="184">
        <f t="shared" si="18"/>
        <v>3</v>
      </c>
      <c r="AP32" s="184">
        <f t="shared" si="19"/>
        <v>4</v>
      </c>
      <c r="AQ32" s="184">
        <f t="shared" si="20"/>
        <v>4</v>
      </c>
      <c r="AR32" s="184" t="str">
        <f t="shared" si="21"/>
        <v/>
      </c>
      <c r="AS32" s="184">
        <f t="shared" si="22"/>
        <v>4</v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117"/>
      <c r="C33" s="120"/>
      <c r="D33" s="119"/>
      <c r="E33" s="84"/>
      <c r="F33" s="85"/>
      <c r="G33" s="85"/>
      <c r="H33" s="85"/>
      <c r="I33" s="85"/>
      <c r="J33" s="85"/>
      <c r="K33" s="85"/>
      <c r="L33" s="102"/>
      <c r="M33" s="85"/>
      <c r="N33" s="85"/>
      <c r="O33" s="102"/>
      <c r="P33" s="85"/>
      <c r="Q33" s="102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3">
      <c r="A36" s="122"/>
      <c r="B36" s="123"/>
      <c r="C36" s="123"/>
      <c r="D36" s="123"/>
      <c r="E36" s="124">
        <f>COUNTIF(E6:E35,"2451")</f>
        <v>27</v>
      </c>
      <c r="F36" s="86"/>
      <c r="G36" s="86"/>
      <c r="H36" s="86"/>
      <c r="I36" s="86"/>
      <c r="J36" s="86"/>
      <c r="K36" s="86"/>
      <c r="L36" s="115"/>
      <c r="M36" s="86"/>
      <c r="N36" s="86"/>
      <c r="O36" s="115"/>
      <c r="P36" s="86"/>
      <c r="Q36" s="86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25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2.75" customHeight="1" x14ac:dyDescent="0.25">
      <c r="A37" s="126"/>
      <c r="B37" s="126"/>
      <c r="C37" s="127" t="s">
        <v>68</v>
      </c>
      <c r="D37" s="127"/>
      <c r="E37" s="124"/>
      <c r="F37" s="128" t="str">
        <f t="array" ref="F37:U44">AG37:AV44</f>
        <v xml:space="preserve"> </v>
      </c>
      <c r="G37" s="128">
        <v>4.4814814814814818</v>
      </c>
      <c r="H37" s="128">
        <v>4.5185185185185182</v>
      </c>
      <c r="I37" s="128" t="str">
        <v xml:space="preserve"> </v>
      </c>
      <c r="J37" s="128" t="str">
        <v xml:space="preserve"> </v>
      </c>
      <c r="K37" s="128" t="str">
        <v xml:space="preserve"> </v>
      </c>
      <c r="L37" s="128" t="str">
        <v xml:space="preserve"> </v>
      </c>
      <c r="M37" s="128">
        <v>5</v>
      </c>
      <c r="N37" s="128">
        <v>4.4074074074074074</v>
      </c>
      <c r="O37" s="129">
        <v>4.3703703703703702</v>
      </c>
      <c r="P37" s="130">
        <v>4.4814814814814818</v>
      </c>
      <c r="Q37" s="130" t="str">
        <v xml:space="preserve"> </v>
      </c>
      <c r="R37" s="130">
        <v>4.4074074074074074</v>
      </c>
      <c r="S37" s="128" t="str">
        <v xml:space="preserve"> </v>
      </c>
      <c r="T37" s="128" t="str">
        <v xml:space="preserve"> </v>
      </c>
      <c r="U37" s="128" t="str">
        <v xml:space="preserve"> </v>
      </c>
      <c r="V37" s="103">
        <f>сводн.!T38</f>
        <v>4</v>
      </c>
      <c r="W37" s="104">
        <f>SUM(W6:W36)</f>
        <v>0</v>
      </c>
      <c r="X37" s="104">
        <f>SUM(X6:X36)</f>
        <v>0</v>
      </c>
      <c r="Y37" s="104">
        <f>SUM(Y6:Y36)-X37</f>
        <v>0</v>
      </c>
      <c r="Z37" s="104">
        <f>SUM(Z6:Z36)</f>
        <v>5</v>
      </c>
      <c r="AA37" s="104">
        <f>SUM(AA6:AA36)</f>
        <v>80</v>
      </c>
      <c r="AB37" s="104">
        <f>SUM(AB6:AB36)</f>
        <v>104</v>
      </c>
      <c r="AC37" s="104">
        <f t="shared" si="7"/>
        <v>189</v>
      </c>
      <c r="AD37" s="105">
        <f t="shared" si="8"/>
        <v>4.5238095238095237</v>
      </c>
      <c r="AE37" s="131"/>
      <c r="AF37" s="31"/>
      <c r="AG37" s="132" t="str">
        <f t="shared" ref="AG37:AV37" si="28">IF(COUNT(AG6:AG36)=0," ",SUM(AG6:AG36)/COUNT(AG6:AG36))</f>
        <v xml:space="preserve"> </v>
      </c>
      <c r="AH37" s="132">
        <f t="shared" si="28"/>
        <v>4.4814814814814818</v>
      </c>
      <c r="AI37" s="132">
        <f t="shared" si="28"/>
        <v>4.5185185185185182</v>
      </c>
      <c r="AJ37" s="132" t="str">
        <f t="shared" si="28"/>
        <v xml:space="preserve"> </v>
      </c>
      <c r="AK37" s="132" t="str">
        <f t="shared" si="28"/>
        <v xml:space="preserve"> </v>
      </c>
      <c r="AL37" s="132" t="str">
        <f t="shared" si="28"/>
        <v xml:space="preserve"> </v>
      </c>
      <c r="AM37" s="132" t="str">
        <f t="shared" si="28"/>
        <v xml:space="preserve"> </v>
      </c>
      <c r="AN37" s="132">
        <f t="shared" si="28"/>
        <v>5</v>
      </c>
      <c r="AO37" s="132">
        <f t="shared" si="28"/>
        <v>4.4074074074074074</v>
      </c>
      <c r="AP37" s="132">
        <f t="shared" si="28"/>
        <v>4.3703703703703702</v>
      </c>
      <c r="AQ37" s="132">
        <f t="shared" si="28"/>
        <v>4.4814814814814818</v>
      </c>
      <c r="AR37" s="132" t="str">
        <f t="shared" si="28"/>
        <v xml:space="preserve"> </v>
      </c>
      <c r="AS37" s="132">
        <f t="shared" si="28"/>
        <v>4.4074074074074074</v>
      </c>
      <c r="AT37" s="132" t="str">
        <f t="shared" si="28"/>
        <v xml:space="preserve"> </v>
      </c>
      <c r="AU37" s="132" t="str">
        <f t="shared" si="28"/>
        <v xml:space="preserve"> </v>
      </c>
      <c r="AV37" s="133" t="str">
        <f t="shared" si="28"/>
        <v xml:space="preserve"> </v>
      </c>
      <c r="AW37" s="87"/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s="149" customFormat="1" x14ac:dyDescent="0.25">
      <c r="A38" s="134"/>
      <c r="B38" s="134"/>
      <c r="C38" s="135" t="s">
        <v>69</v>
      </c>
      <c r="D38" s="135"/>
      <c r="E38" s="136"/>
      <c r="F38" s="137" t="str">
        <v>0</v>
      </c>
      <c r="G38" s="137">
        <v>15</v>
      </c>
      <c r="H38" s="137">
        <v>14</v>
      </c>
      <c r="I38" s="137" t="str">
        <v>0</v>
      </c>
      <c r="J38" s="137" t="str">
        <v>0</v>
      </c>
      <c r="K38" s="137" t="str">
        <v>0</v>
      </c>
      <c r="L38" s="137" t="str">
        <v>0</v>
      </c>
      <c r="M38" s="137">
        <v>27</v>
      </c>
      <c r="N38" s="137">
        <v>14</v>
      </c>
      <c r="O38" s="138">
        <v>10</v>
      </c>
      <c r="P38" s="138">
        <v>13</v>
      </c>
      <c r="Q38" s="138" t="str">
        <v>0</v>
      </c>
      <c r="R38" s="138">
        <v>11</v>
      </c>
      <c r="S38" s="137" t="str">
        <v>0</v>
      </c>
      <c r="T38" s="137" t="str">
        <v>0</v>
      </c>
      <c r="U38" s="137" t="str">
        <v xml:space="preserve"> </v>
      </c>
      <c r="V38" s="139">
        <f>IF(COUNTIF(V6:V36,5)=0,"0",COUNTIF(V6:V36,5))</f>
        <v>10</v>
      </c>
      <c r="W38" s="140"/>
      <c r="X38" s="10">
        <f>SUM(X37:AB37)</f>
        <v>189</v>
      </c>
      <c r="Y38" s="10"/>
      <c r="Z38" s="10"/>
      <c r="AA38" s="10"/>
      <c r="AB38" s="10"/>
      <c r="AC38" s="141"/>
      <c r="AD38" s="105">
        <f t="shared" si="8"/>
        <v>2</v>
      </c>
      <c r="AE38" s="142"/>
      <c r="AF38" s="143"/>
      <c r="AG38" s="144" t="str">
        <f t="shared" ref="AG38:AU38" si="29">IF(COUNTIF(AG6:AG36,5)=0,"0",COUNTIF(AG6:AG36,5))</f>
        <v>0</v>
      </c>
      <c r="AH38" s="144">
        <f t="shared" si="29"/>
        <v>15</v>
      </c>
      <c r="AI38" s="144">
        <f t="shared" si="29"/>
        <v>14</v>
      </c>
      <c r="AJ38" s="144" t="str">
        <f t="shared" si="29"/>
        <v>0</v>
      </c>
      <c r="AK38" s="144" t="str">
        <f t="shared" si="29"/>
        <v>0</v>
      </c>
      <c r="AL38" s="144" t="str">
        <f t="shared" si="29"/>
        <v>0</v>
      </c>
      <c r="AM38" s="144" t="str">
        <f t="shared" si="29"/>
        <v>0</v>
      </c>
      <c r="AN38" s="144">
        <f t="shared" si="29"/>
        <v>27</v>
      </c>
      <c r="AO38" s="144">
        <f t="shared" si="29"/>
        <v>14</v>
      </c>
      <c r="AP38" s="144">
        <f t="shared" si="29"/>
        <v>10</v>
      </c>
      <c r="AQ38" s="144">
        <f t="shared" si="29"/>
        <v>13</v>
      </c>
      <c r="AR38" s="144" t="str">
        <f t="shared" si="29"/>
        <v>0</v>
      </c>
      <c r="AS38" s="144">
        <f t="shared" si="29"/>
        <v>11</v>
      </c>
      <c r="AT38" s="144" t="str">
        <f t="shared" si="29"/>
        <v>0</v>
      </c>
      <c r="AU38" s="144" t="str">
        <f t="shared" si="29"/>
        <v>0</v>
      </c>
      <c r="AV38" s="145" t="str">
        <f>IF(COUNTIF(AV6:AV36,5)=0," ",COUNTIF(AV6:AV36,5))</f>
        <v xml:space="preserve"> </v>
      </c>
      <c r="AW38" s="144"/>
      <c r="AX38" s="146"/>
      <c r="AY38" s="147"/>
      <c r="AZ38" s="147"/>
      <c r="BA38" s="147"/>
      <c r="BB38" s="147"/>
      <c r="BC38" s="147"/>
      <c r="BD38" s="147"/>
      <c r="BE38" s="147"/>
      <c r="BF38" s="147"/>
      <c r="BG38" s="147"/>
      <c r="BH38" s="147"/>
      <c r="BI38" s="147"/>
      <c r="BJ38" s="147"/>
      <c r="BK38" s="147"/>
      <c r="BL38" s="147"/>
      <c r="BM38" s="147"/>
      <c r="BN38" s="147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  <c r="CE38" s="148"/>
      <c r="CF38" s="148"/>
      <c r="CG38" s="148"/>
      <c r="CH38" s="148"/>
      <c r="CI38" s="148"/>
      <c r="CJ38" s="148"/>
      <c r="CK38" s="148"/>
      <c r="CL38" s="148"/>
      <c r="CM38" s="148"/>
      <c r="CN38" s="143"/>
      <c r="CO38" s="143"/>
      <c r="CP38" s="143"/>
      <c r="CQ38" s="143"/>
      <c r="CR38" s="143"/>
      <c r="CS38" s="143"/>
      <c r="CT38" s="143"/>
      <c r="CU38" s="143"/>
      <c r="CV38" s="143"/>
      <c r="CW38" s="143"/>
      <c r="CX38" s="143"/>
      <c r="CY38" s="143"/>
      <c r="CZ38" s="143"/>
      <c r="DA38" s="143"/>
    </row>
    <row r="39" spans="1:105" s="163" customFormat="1" x14ac:dyDescent="0.25">
      <c r="A39" s="150"/>
      <c r="B39" s="150"/>
      <c r="C39" s="151" t="s">
        <v>70</v>
      </c>
      <c r="D39" s="151"/>
      <c r="E39" s="152"/>
      <c r="F39" s="153" t="str">
        <v>0</v>
      </c>
      <c r="G39" s="153">
        <v>10</v>
      </c>
      <c r="H39" s="153">
        <v>13</v>
      </c>
      <c r="I39" s="153" t="str">
        <v>0</v>
      </c>
      <c r="J39" s="153" t="str">
        <v>0</v>
      </c>
      <c r="K39" s="153" t="str">
        <v>0</v>
      </c>
      <c r="L39" s="153" t="str">
        <v>0</v>
      </c>
      <c r="M39" s="153" t="str">
        <v>0</v>
      </c>
      <c r="N39" s="153">
        <v>10</v>
      </c>
      <c r="O39" s="154">
        <v>17</v>
      </c>
      <c r="P39" s="154">
        <v>14</v>
      </c>
      <c r="Q39" s="154" t="str">
        <v>0</v>
      </c>
      <c r="R39" s="154">
        <v>16</v>
      </c>
      <c r="S39" s="153" t="str">
        <v>0</v>
      </c>
      <c r="T39" s="153" t="str">
        <v>0</v>
      </c>
      <c r="U39" s="153" t="str">
        <v xml:space="preserve"> </v>
      </c>
      <c r="V39" s="155">
        <f>IF(COUNTIF(V6:V36,4)=0,"0",COUNTIF(V6:V36,4))</f>
        <v>12</v>
      </c>
      <c r="W39" s="156"/>
      <c r="X39" s="156"/>
      <c r="Y39" s="156" t="str">
        <f>IF(COUNTIF(Y6:Y36,4)=0," ",COUNTIF(Y6:Y36,4))</f>
        <v xml:space="preserve"> </v>
      </c>
      <c r="Z39" s="156" t="str">
        <f>IF(COUNTIF(Z6:Z36,4)=0," ",COUNTIF(Z6:Z36,4))</f>
        <v xml:space="preserve"> </v>
      </c>
      <c r="AA39" s="156">
        <f>IF(COUNTIF(AA6:AA36,4)=0," ",COUNTIF(AA6:AA36,4))</f>
        <v>1</v>
      </c>
      <c r="AB39" s="156">
        <f>IF(COUNTIF(AB6:AB36,4)=0," ",COUNTIF(AB6:AB36,4))</f>
        <v>2</v>
      </c>
      <c r="AC39" s="156"/>
      <c r="AD39" s="156"/>
      <c r="AE39" s="157" t="str">
        <f>IF(COUNTIF(AE6:AE36,4)=0," ",COUNTIF(AE6:AE36,4))</f>
        <v xml:space="preserve"> </v>
      </c>
      <c r="AF39" s="156" t="str">
        <f>IF(COUNTIF(AF6:AF36,4)=0," ",COUNTIF(AF6:AF36,4))</f>
        <v xml:space="preserve"> </v>
      </c>
      <c r="AG39" s="156" t="str">
        <f t="shared" ref="AG39:AU39" si="30">IF(COUNTIF(AG6:AG36,4)=0,"0",COUNTIF(AG6:AG36,4))</f>
        <v>0</v>
      </c>
      <c r="AH39" s="156">
        <f t="shared" si="30"/>
        <v>10</v>
      </c>
      <c r="AI39" s="156">
        <f t="shared" si="30"/>
        <v>13</v>
      </c>
      <c r="AJ39" s="156" t="str">
        <f t="shared" si="30"/>
        <v>0</v>
      </c>
      <c r="AK39" s="156" t="str">
        <f t="shared" si="30"/>
        <v>0</v>
      </c>
      <c r="AL39" s="156" t="str">
        <f t="shared" si="30"/>
        <v>0</v>
      </c>
      <c r="AM39" s="156" t="str">
        <f t="shared" si="30"/>
        <v>0</v>
      </c>
      <c r="AN39" s="156" t="str">
        <f t="shared" si="30"/>
        <v>0</v>
      </c>
      <c r="AO39" s="156">
        <f t="shared" si="30"/>
        <v>10</v>
      </c>
      <c r="AP39" s="156">
        <f t="shared" si="30"/>
        <v>17</v>
      </c>
      <c r="AQ39" s="156">
        <f t="shared" si="30"/>
        <v>14</v>
      </c>
      <c r="AR39" s="156" t="str">
        <f t="shared" si="30"/>
        <v>0</v>
      </c>
      <c r="AS39" s="156">
        <f t="shared" si="30"/>
        <v>16</v>
      </c>
      <c r="AT39" s="156" t="str">
        <f t="shared" si="30"/>
        <v>0</v>
      </c>
      <c r="AU39" s="156" t="str">
        <f t="shared" si="30"/>
        <v>0</v>
      </c>
      <c r="AV39" s="158" t="str">
        <f>IF(COUNTIF(AV6:AV36,4)=0," ",COUNTIF(AV6:AV36,4))</f>
        <v xml:space="preserve"> </v>
      </c>
      <c r="AW39" s="156"/>
      <c r="AX39" s="159"/>
      <c r="AY39" s="160"/>
      <c r="AZ39" s="160"/>
      <c r="BA39" s="160"/>
      <c r="BB39" s="160"/>
      <c r="BC39" s="160"/>
      <c r="BD39" s="160"/>
      <c r="BE39" s="160"/>
      <c r="BF39" s="160"/>
      <c r="BG39" s="160"/>
      <c r="BH39" s="160"/>
      <c r="BI39" s="160"/>
      <c r="BJ39" s="160"/>
      <c r="BK39" s="160"/>
      <c r="BL39" s="160"/>
      <c r="BM39" s="160"/>
      <c r="BN39" s="160"/>
      <c r="BO39" s="161"/>
      <c r="BP39" s="161"/>
      <c r="BQ39" s="161"/>
      <c r="BR39" s="161"/>
      <c r="BS39" s="161"/>
      <c r="BT39" s="161"/>
      <c r="BU39" s="161"/>
      <c r="BV39" s="161"/>
      <c r="BW39" s="161"/>
      <c r="BX39" s="161"/>
      <c r="BY39" s="161"/>
      <c r="BZ39" s="161"/>
      <c r="CA39" s="161"/>
      <c r="CB39" s="161"/>
      <c r="CC39" s="161"/>
      <c r="CD39" s="161"/>
      <c r="CE39" s="161"/>
      <c r="CF39" s="161"/>
      <c r="CG39" s="161"/>
      <c r="CH39" s="161"/>
      <c r="CI39" s="161"/>
      <c r="CJ39" s="161"/>
      <c r="CK39" s="161"/>
      <c r="CL39" s="161"/>
      <c r="CM39" s="161"/>
      <c r="CN39" s="162"/>
      <c r="CO39" s="162"/>
      <c r="CP39" s="162"/>
      <c r="CQ39" s="162"/>
      <c r="CR39" s="162"/>
      <c r="CS39" s="162"/>
      <c r="CT39" s="162"/>
      <c r="CU39" s="162"/>
      <c r="CV39" s="162"/>
      <c r="CW39" s="162"/>
      <c r="CX39" s="162"/>
      <c r="CY39" s="162"/>
      <c r="CZ39" s="162"/>
      <c r="DA39" s="162"/>
    </row>
    <row r="40" spans="1:105" s="177" customFormat="1" x14ac:dyDescent="0.25">
      <c r="A40" s="164"/>
      <c r="B40" s="164"/>
      <c r="C40" s="165" t="s">
        <v>71</v>
      </c>
      <c r="D40" s="165"/>
      <c r="E40" s="166"/>
      <c r="F40" s="167" t="str">
        <v>0</v>
      </c>
      <c r="G40" s="167">
        <v>2</v>
      </c>
      <c r="H40" s="167" t="str">
        <v>0</v>
      </c>
      <c r="I40" s="167" t="str">
        <v>0</v>
      </c>
      <c r="J40" s="167" t="str">
        <v>0</v>
      </c>
      <c r="K40" s="167" t="str">
        <v>0</v>
      </c>
      <c r="L40" s="167" t="str">
        <v>0</v>
      </c>
      <c r="M40" s="167" t="str">
        <v>0</v>
      </c>
      <c r="N40" s="167">
        <v>3</v>
      </c>
      <c r="O40" s="168" t="str">
        <v>0</v>
      </c>
      <c r="P40" s="168" t="str">
        <v>0</v>
      </c>
      <c r="Q40" s="168" t="str">
        <v>0</v>
      </c>
      <c r="R40" s="168" t="str">
        <v>0</v>
      </c>
      <c r="S40" s="167" t="str">
        <v>0</v>
      </c>
      <c r="T40" s="167" t="str">
        <v>0</v>
      </c>
      <c r="U40" s="167" t="str">
        <v xml:space="preserve"> </v>
      </c>
      <c r="V40" s="169">
        <f>IF(COUNTIF(V6:V36,3)=0,"0",COUNTIF(V6:V36,3))</f>
        <v>5</v>
      </c>
      <c r="W40" s="170"/>
      <c r="X40" s="170"/>
      <c r="Y40" s="170" t="str">
        <f>IF(COUNTIF(Y6:Y36,3)=0," ",COUNTIF(Y6:Y36,3))</f>
        <v xml:space="preserve"> </v>
      </c>
      <c r="Z40" s="170" t="str">
        <f>IF(COUNTIF(Z6:Z36,3)=0," ",COUNTIF(Z6:Z36,3))</f>
        <v xml:space="preserve"> </v>
      </c>
      <c r="AA40" s="170">
        <f>IF(COUNTIF(AA6:AA36,3)=0," ",COUNTIF(AA6:AA36,3))</f>
        <v>3</v>
      </c>
      <c r="AB40" s="170">
        <f>IF(COUNTIF(AB6:AB36,3)=0," ",COUNTIF(AB6:AB36,3))</f>
        <v>2</v>
      </c>
      <c r="AC40" s="170"/>
      <c r="AD40" s="170"/>
      <c r="AE40" s="171" t="str">
        <f>IF(COUNTIF(AE6:AE36,3)=0," ",COUNTIF(AE6:AE36,3))</f>
        <v xml:space="preserve"> </v>
      </c>
      <c r="AF40" s="170" t="str">
        <f>IF(COUNTIF(AF6:AF36,3)=0," ",COUNTIF(AF6:AF36,3))</f>
        <v xml:space="preserve"> </v>
      </c>
      <c r="AG40" s="170" t="str">
        <f t="shared" ref="AG40:AU40" si="31">IF(COUNTIF(AG6:AG36,3)=0,"0",COUNTIF(AG6:AG36,3))</f>
        <v>0</v>
      </c>
      <c r="AH40" s="170">
        <f t="shared" si="31"/>
        <v>2</v>
      </c>
      <c r="AI40" s="170" t="str">
        <f t="shared" si="31"/>
        <v>0</v>
      </c>
      <c r="AJ40" s="170" t="str">
        <f t="shared" si="31"/>
        <v>0</v>
      </c>
      <c r="AK40" s="170" t="str">
        <f t="shared" si="31"/>
        <v>0</v>
      </c>
      <c r="AL40" s="170" t="str">
        <f t="shared" si="31"/>
        <v>0</v>
      </c>
      <c r="AM40" s="170" t="str">
        <f t="shared" si="31"/>
        <v>0</v>
      </c>
      <c r="AN40" s="170" t="str">
        <f t="shared" si="31"/>
        <v>0</v>
      </c>
      <c r="AO40" s="170">
        <f t="shared" si="31"/>
        <v>3</v>
      </c>
      <c r="AP40" s="170" t="str">
        <f t="shared" si="31"/>
        <v>0</v>
      </c>
      <c r="AQ40" s="170" t="str">
        <f t="shared" si="31"/>
        <v>0</v>
      </c>
      <c r="AR40" s="170" t="str">
        <f t="shared" si="31"/>
        <v>0</v>
      </c>
      <c r="AS40" s="170" t="str">
        <f t="shared" si="31"/>
        <v>0</v>
      </c>
      <c r="AT40" s="170" t="str">
        <f t="shared" si="31"/>
        <v>0</v>
      </c>
      <c r="AU40" s="170" t="str">
        <f t="shared" si="31"/>
        <v>0</v>
      </c>
      <c r="AV40" s="172" t="str">
        <f>IF(COUNTIF(AV6:AV36,3)=0," ",COUNTIF(AV6:AV36,3))</f>
        <v xml:space="preserve"> </v>
      </c>
      <c r="AW40" s="170"/>
      <c r="AX40" s="173"/>
      <c r="AY40" s="174"/>
      <c r="AZ40" s="174"/>
      <c r="BA40" s="174"/>
      <c r="BB40" s="174"/>
      <c r="BC40" s="174"/>
      <c r="BD40" s="174"/>
      <c r="BE40" s="174"/>
      <c r="BF40" s="174"/>
      <c r="BG40" s="174"/>
      <c r="BH40" s="174"/>
      <c r="BI40" s="174"/>
      <c r="BJ40" s="174"/>
      <c r="BK40" s="174"/>
      <c r="BL40" s="174"/>
      <c r="BM40" s="174"/>
      <c r="BN40" s="174"/>
      <c r="BO40" s="175"/>
      <c r="BP40" s="175"/>
      <c r="BQ40" s="175"/>
      <c r="BR40" s="175"/>
      <c r="BS40" s="175"/>
      <c r="BT40" s="175"/>
      <c r="BU40" s="175"/>
      <c r="BV40" s="175"/>
      <c r="BW40" s="175"/>
      <c r="BX40" s="175"/>
      <c r="BY40" s="175"/>
      <c r="BZ40" s="175"/>
      <c r="CA40" s="175"/>
      <c r="CB40" s="175"/>
      <c r="CC40" s="175"/>
      <c r="CD40" s="175"/>
      <c r="CE40" s="175"/>
      <c r="CF40" s="175"/>
      <c r="CG40" s="175"/>
      <c r="CH40" s="175"/>
      <c r="CI40" s="175"/>
      <c r="CJ40" s="175"/>
      <c r="CK40" s="175"/>
      <c r="CL40" s="175"/>
      <c r="CM40" s="175"/>
      <c r="CN40" s="176"/>
      <c r="CO40" s="176"/>
      <c r="CP40" s="176"/>
      <c r="CQ40" s="176"/>
      <c r="CR40" s="176"/>
      <c r="CS40" s="176"/>
      <c r="CT40" s="176"/>
      <c r="CU40" s="176"/>
      <c r="CV40" s="176"/>
      <c r="CW40" s="176"/>
      <c r="CX40" s="176"/>
      <c r="CY40" s="176"/>
      <c r="CZ40" s="176"/>
      <c r="DA40" s="176"/>
    </row>
    <row r="41" spans="1:105" x14ac:dyDescent="0.25">
      <c r="A41" s="126"/>
      <c r="B41" s="126"/>
      <c r="C41" s="127" t="s">
        <v>72</v>
      </c>
      <c r="D41" s="127"/>
      <c r="E41" s="124"/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115">
        <v>0</v>
      </c>
      <c r="P41" s="115">
        <v>0</v>
      </c>
      <c r="Q41" s="115">
        <v>0</v>
      </c>
      <c r="R41" s="115">
        <v>0</v>
      </c>
      <c r="S41" s="86">
        <v>0</v>
      </c>
      <c r="T41" s="86">
        <v>0</v>
      </c>
      <c r="U41" s="86">
        <v>0</v>
      </c>
      <c r="V41" s="87" t="str">
        <f>IF(COUNTIF(V6:V36,2)=0,"0",COUNTIF(V6:V36,2))</f>
        <v>0</v>
      </c>
      <c r="W41" s="87"/>
      <c r="X41" s="87"/>
      <c r="Y41" s="87" t="str">
        <f>IF(COUNTIF(Y6:Y36,2)=0," ",COUNTIF(Y6:Y36,2))</f>
        <v xml:space="preserve"> </v>
      </c>
      <c r="Z41" s="87" t="str">
        <f>IF(COUNTIF(Z6:Z36,2)=0," ",COUNTIF(Z6:Z36,2))</f>
        <v xml:space="preserve"> </v>
      </c>
      <c r="AA41" s="87">
        <f>IF(COUNTIF(AA6:AA36,2)=0," ",COUNTIF(AA6:AA36,2))</f>
        <v>1</v>
      </c>
      <c r="AB41" s="87">
        <f>IF(COUNTIF(AB6:AB36,2)=0," ",COUNTIF(AB6:AB36,2))</f>
        <v>3</v>
      </c>
      <c r="AC41" s="87"/>
      <c r="AD41" s="87"/>
      <c r="AE41" s="178" t="str">
        <f>IF(COUNTIF(AE6:AE36,2)=0," ",COUNTIF(AE6:AE36,2))</f>
        <v xml:space="preserve"> </v>
      </c>
      <c r="AF41" s="87" t="str">
        <f>IF(COUNTIF(AF6:AF36,2)=0," ",COUNTIF(AF6:AF36,2))</f>
        <v xml:space="preserve"> </v>
      </c>
      <c r="AG41" s="87">
        <f t="shared" ref="AG41:AV41" si="32">COUNTIF(AG6:AG35,2)+COUNTIF(AG6:AG35,"д")</f>
        <v>0</v>
      </c>
      <c r="AH41" s="87">
        <f t="shared" si="32"/>
        <v>0</v>
      </c>
      <c r="AI41" s="87">
        <f t="shared" si="32"/>
        <v>0</v>
      </c>
      <c r="AJ41" s="87">
        <f t="shared" si="32"/>
        <v>0</v>
      </c>
      <c r="AK41" s="87">
        <f t="shared" si="32"/>
        <v>0</v>
      </c>
      <c r="AL41" s="87">
        <f t="shared" si="32"/>
        <v>0</v>
      </c>
      <c r="AM41" s="87">
        <f t="shared" si="32"/>
        <v>0</v>
      </c>
      <c r="AN41" s="87">
        <f t="shared" si="32"/>
        <v>0</v>
      </c>
      <c r="AO41" s="87">
        <f t="shared" si="32"/>
        <v>0</v>
      </c>
      <c r="AP41" s="87">
        <f t="shared" si="32"/>
        <v>0</v>
      </c>
      <c r="AQ41" s="87">
        <f t="shared" si="32"/>
        <v>0</v>
      </c>
      <c r="AR41" s="87">
        <f t="shared" si="32"/>
        <v>0</v>
      </c>
      <c r="AS41" s="87">
        <f t="shared" si="32"/>
        <v>0</v>
      </c>
      <c r="AT41" s="87">
        <f t="shared" si="32"/>
        <v>0</v>
      </c>
      <c r="AU41" s="87">
        <f t="shared" si="32"/>
        <v>0</v>
      </c>
      <c r="AV41" s="87">
        <f t="shared" si="32"/>
        <v>0</v>
      </c>
      <c r="AW41" s="87"/>
      <c r="AX41" s="107"/>
      <c r="AY41" s="108"/>
      <c r="AZ41" s="108"/>
      <c r="BA41" s="108"/>
      <c r="BB41" s="108"/>
      <c r="BC41" s="108"/>
      <c r="BD41" s="108"/>
      <c r="BE41" s="108"/>
      <c r="BF41" s="108"/>
      <c r="BG41" s="108"/>
      <c r="BH41" s="108"/>
      <c r="BI41" s="108"/>
      <c r="BJ41" s="108"/>
      <c r="BK41" s="108"/>
      <c r="BL41" s="108"/>
      <c r="BM41" s="108"/>
      <c r="BN41" s="108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1"/>
      <c r="CO41" s="31"/>
      <c r="CP41" s="31"/>
      <c r="CQ41" s="31"/>
      <c r="CR41" s="31"/>
      <c r="CS41" s="31"/>
      <c r="CT41" s="31"/>
      <c r="CU41" s="31"/>
      <c r="CV41" s="31"/>
      <c r="CW41" s="31"/>
      <c r="CX41" s="31"/>
      <c r="CY41" s="31"/>
      <c r="CZ41" s="31"/>
      <c r="DA41" s="31"/>
    </row>
    <row r="42" spans="1:105" x14ac:dyDescent="0.25">
      <c r="A42" s="126"/>
      <c r="B42" s="126"/>
      <c r="C42" s="127" t="s">
        <v>73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>
        <f t="shared" ref="V42:AB42" si="33">COUNTBLANK(V6:V26)</f>
        <v>0</v>
      </c>
      <c r="W42" s="87">
        <f t="shared" si="33"/>
        <v>0</v>
      </c>
      <c r="X42" s="87">
        <f t="shared" si="33"/>
        <v>0</v>
      </c>
      <c r="Y42" s="87">
        <f t="shared" si="33"/>
        <v>0</v>
      </c>
      <c r="Z42" s="87">
        <f t="shared" si="33"/>
        <v>0</v>
      </c>
      <c r="AA42" s="87">
        <f t="shared" si="33"/>
        <v>0</v>
      </c>
      <c r="AB42" s="87">
        <f t="shared" si="33"/>
        <v>0</v>
      </c>
      <c r="AC42" s="87"/>
      <c r="AD42" s="87">
        <f>COUNTBLANK(AD6:AD32)</f>
        <v>0</v>
      </c>
      <c r="AE42" s="178" t="str">
        <f>IF(COUNTIF(AE6:AE36,"б")=0," ",COUNTIF(AE6:AE36,"б"))</f>
        <v xml:space="preserve"> </v>
      </c>
      <c r="AF42" s="179">
        <f t="shared" ref="AF42:BK42" si="34">IF(COUNTIF(AF6:AF36,"б")=0+COUNTIF(AF6:AF36,"а")=0,"0",COUNTIF(AF6:AF36,"б")+COUNTIF(AF6:AF36,"а"))</f>
        <v>0</v>
      </c>
      <c r="AG42" s="179">
        <f t="shared" si="34"/>
        <v>0</v>
      </c>
      <c r="AH42" s="179">
        <f t="shared" si="34"/>
        <v>0</v>
      </c>
      <c r="AI42" s="179">
        <f t="shared" si="34"/>
        <v>0</v>
      </c>
      <c r="AJ42" s="179">
        <f t="shared" si="34"/>
        <v>0</v>
      </c>
      <c r="AK42" s="179">
        <f t="shared" si="34"/>
        <v>0</v>
      </c>
      <c r="AL42" s="179">
        <f t="shared" si="34"/>
        <v>0</v>
      </c>
      <c r="AM42" s="179">
        <f t="shared" si="34"/>
        <v>0</v>
      </c>
      <c r="AN42" s="179">
        <f t="shared" si="34"/>
        <v>0</v>
      </c>
      <c r="AO42" s="179">
        <f t="shared" si="34"/>
        <v>0</v>
      </c>
      <c r="AP42" s="179">
        <f t="shared" si="34"/>
        <v>0</v>
      </c>
      <c r="AQ42" s="179">
        <f t="shared" si="34"/>
        <v>0</v>
      </c>
      <c r="AR42" s="179">
        <f t="shared" si="34"/>
        <v>0</v>
      </c>
      <c r="AS42" s="179">
        <f t="shared" si="34"/>
        <v>0</v>
      </c>
      <c r="AT42" s="179">
        <f t="shared" si="34"/>
        <v>0</v>
      </c>
      <c r="AU42" s="179">
        <f t="shared" si="34"/>
        <v>0</v>
      </c>
      <c r="AV42" s="179">
        <f t="shared" si="34"/>
        <v>0</v>
      </c>
      <c r="AW42" s="179">
        <f t="shared" si="34"/>
        <v>0</v>
      </c>
      <c r="AX42" s="179">
        <f t="shared" si="34"/>
        <v>0</v>
      </c>
      <c r="AY42" s="179">
        <f t="shared" si="34"/>
        <v>0</v>
      </c>
      <c r="AZ42" s="179">
        <f t="shared" si="34"/>
        <v>0</v>
      </c>
      <c r="BA42" s="179">
        <f t="shared" si="34"/>
        <v>0</v>
      </c>
      <c r="BB42" s="179">
        <f t="shared" si="34"/>
        <v>0</v>
      </c>
      <c r="BC42" s="179">
        <f t="shared" si="34"/>
        <v>0</v>
      </c>
      <c r="BD42" s="179">
        <f t="shared" si="34"/>
        <v>0</v>
      </c>
      <c r="BE42" s="179">
        <f t="shared" si="34"/>
        <v>0</v>
      </c>
      <c r="BF42" s="179">
        <f t="shared" si="34"/>
        <v>0</v>
      </c>
      <c r="BG42" s="179">
        <f t="shared" si="34"/>
        <v>0</v>
      </c>
      <c r="BH42" s="179">
        <f t="shared" si="34"/>
        <v>0</v>
      </c>
      <c r="BI42" s="179">
        <f t="shared" si="34"/>
        <v>0</v>
      </c>
      <c r="BJ42" s="179">
        <f t="shared" si="34"/>
        <v>0</v>
      </c>
      <c r="BK42" s="179">
        <f t="shared" si="34"/>
        <v>0</v>
      </c>
      <c r="BL42" s="179">
        <f t="shared" ref="BL42:CB42" si="35">IF(COUNTIF(BL6:BL36,"б")=0+COUNTIF(BL6:BL36,"а")=0,"0",COUNTIF(BL6:BL36,"б")+COUNTIF(BL6:BL36,"а"))</f>
        <v>0</v>
      </c>
      <c r="BM42" s="179">
        <f t="shared" si="35"/>
        <v>0</v>
      </c>
      <c r="BN42" s="179">
        <f t="shared" si="35"/>
        <v>0</v>
      </c>
      <c r="BO42" s="179">
        <f t="shared" si="35"/>
        <v>0</v>
      </c>
      <c r="BP42" s="179">
        <f t="shared" si="35"/>
        <v>0</v>
      </c>
      <c r="BQ42" s="179">
        <f t="shared" si="35"/>
        <v>0</v>
      </c>
      <c r="BR42" s="179">
        <f t="shared" si="35"/>
        <v>0</v>
      </c>
      <c r="BS42" s="179">
        <f t="shared" si="35"/>
        <v>0</v>
      </c>
      <c r="BT42" s="179">
        <f t="shared" si="35"/>
        <v>0</v>
      </c>
      <c r="BU42" s="179">
        <f t="shared" si="35"/>
        <v>0</v>
      </c>
      <c r="BV42" s="179">
        <f t="shared" si="35"/>
        <v>0</v>
      </c>
      <c r="BW42" s="179">
        <f t="shared" si="35"/>
        <v>0</v>
      </c>
      <c r="BX42" s="179">
        <f t="shared" si="35"/>
        <v>0</v>
      </c>
      <c r="BY42" s="179">
        <f t="shared" si="35"/>
        <v>0</v>
      </c>
      <c r="BZ42" s="179">
        <f t="shared" si="35"/>
        <v>0</v>
      </c>
      <c r="CA42" s="179">
        <f t="shared" si="35"/>
        <v>0</v>
      </c>
      <c r="CB42" s="179">
        <f t="shared" si="35"/>
        <v>0</v>
      </c>
    </row>
    <row r="43" spans="1:105" x14ac:dyDescent="0.25">
      <c r="A43" s="126"/>
      <c r="B43" s="126"/>
      <c r="C43" s="127" t="s">
        <v>74</v>
      </c>
      <c r="D43" s="127"/>
      <c r="E43" s="124"/>
      <c r="F43" s="86" t="str">
        <v>0</v>
      </c>
      <c r="G43" s="86" t="str">
        <v>0</v>
      </c>
      <c r="H43" s="86" t="str">
        <v>0</v>
      </c>
      <c r="I43" s="86" t="str">
        <v>0</v>
      </c>
      <c r="J43" s="86" t="str">
        <v>0</v>
      </c>
      <c r="K43" s="86" t="str">
        <v>0</v>
      </c>
      <c r="L43" s="86" t="str">
        <v>0</v>
      </c>
      <c r="M43" s="86" t="str">
        <v>0</v>
      </c>
      <c r="N43" s="86" t="str">
        <v>0</v>
      </c>
      <c r="O43" s="115" t="str">
        <v>0</v>
      </c>
      <c r="P43" s="115" t="str">
        <v>0</v>
      </c>
      <c r="Q43" s="115" t="str">
        <v>0</v>
      </c>
      <c r="R43" s="115" t="str">
        <v>0</v>
      </c>
      <c r="S43" s="86" t="str">
        <v>0</v>
      </c>
      <c r="T43" s="86" t="str">
        <v>0</v>
      </c>
      <c r="U43" s="86" t="str">
        <v>0</v>
      </c>
      <c r="V43" s="87" t="str">
        <f>IF(COUNTIF(V6:V36,"з")=0,"0",COUNTIF(V6:V36,"з"))</f>
        <v>0</v>
      </c>
      <c r="W43" s="87"/>
      <c r="X43" s="87"/>
      <c r="Y43" s="87" t="str">
        <f>IF(COUNTIF(Y6:Y36,"з")=0," ",COUNTIF(Y6:Y36,"з"))</f>
        <v xml:space="preserve"> </v>
      </c>
      <c r="Z43" s="87" t="str">
        <f>IF(COUNTIF(Z6:Z36,"з")=0," ",COUNTIF(Z6:Z36,"з"))</f>
        <v xml:space="preserve"> </v>
      </c>
      <c r="AA43" s="87" t="str">
        <f>IF(COUNTIF(AA6:AA36,"з")=0," ",COUNTIF(AA6:AA36,"з"))</f>
        <v xml:space="preserve"> </v>
      </c>
      <c r="AB43" s="87" t="str">
        <f>IF(COUNTIF(AB6:AB36,"з")=0," ",COUNTIF(AB6:AB36,"з"))</f>
        <v xml:space="preserve"> </v>
      </c>
      <c r="AC43" s="87"/>
      <c r="AD43" s="87" t="str">
        <f>IF(COUNTIF(AD6:AD36,"з")=0," ",COUNTIF(AD6:AD36,"з"))</f>
        <v xml:space="preserve"> </v>
      </c>
      <c r="AE43" s="178" t="str">
        <f>IF(COUNTIF(AE6:AE36,"з")=0," ",COUNTIF(AE6:AE36,"з"))</f>
        <v xml:space="preserve"> </v>
      </c>
      <c r="AF43" s="87" t="str">
        <f>IF(COUNTIF(AF6:AF36,"з")=0," ",COUNTIF(AF6:AF36,"з"))</f>
        <v xml:space="preserve"> </v>
      </c>
      <c r="AG43" s="87" t="str">
        <f t="shared" ref="AG43:AW43" si="36">IF(COUNTIF(AG6:AG36,"з")=0,"0",COUNTIF(AG6:AG36,"з"))</f>
        <v>0</v>
      </c>
      <c r="AH43" s="87" t="str">
        <f t="shared" si="36"/>
        <v>0</v>
      </c>
      <c r="AI43" s="87" t="str">
        <f t="shared" si="36"/>
        <v>0</v>
      </c>
      <c r="AJ43" s="87" t="str">
        <f t="shared" si="36"/>
        <v>0</v>
      </c>
      <c r="AK43" s="87" t="str">
        <f t="shared" si="36"/>
        <v>0</v>
      </c>
      <c r="AL43" s="87" t="str">
        <f t="shared" si="36"/>
        <v>0</v>
      </c>
      <c r="AM43" s="87" t="str">
        <f t="shared" si="36"/>
        <v>0</v>
      </c>
      <c r="AN43" s="87" t="str">
        <f t="shared" si="36"/>
        <v>0</v>
      </c>
      <c r="AO43" s="87" t="str">
        <f t="shared" si="36"/>
        <v>0</v>
      </c>
      <c r="AP43" s="87" t="str">
        <f t="shared" si="36"/>
        <v>0</v>
      </c>
      <c r="AQ43" s="87" t="str">
        <f t="shared" si="36"/>
        <v>0</v>
      </c>
      <c r="AR43" s="87" t="str">
        <f t="shared" si="36"/>
        <v>0</v>
      </c>
      <c r="AS43" s="87" t="str">
        <f t="shared" si="36"/>
        <v>0</v>
      </c>
      <c r="AT43" s="87" t="str">
        <f t="shared" si="36"/>
        <v>0</v>
      </c>
      <c r="AU43" s="87" t="str">
        <f t="shared" si="36"/>
        <v>0</v>
      </c>
      <c r="AV43" s="87" t="str">
        <f t="shared" si="36"/>
        <v>0</v>
      </c>
      <c r="AW43" s="87" t="str">
        <f t="shared" si="36"/>
        <v>0</v>
      </c>
      <c r="AX43" s="33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1"/>
      <c r="CO43" s="31"/>
      <c r="CP43" s="31"/>
      <c r="CQ43" s="31"/>
      <c r="CR43" s="31"/>
      <c r="CS43" s="31"/>
      <c r="CT43" s="31"/>
      <c r="CU43" s="31"/>
      <c r="CV43" s="31"/>
      <c r="CW43" s="31"/>
      <c r="CX43" s="31"/>
      <c r="CY43" s="31"/>
      <c r="CZ43" s="31"/>
      <c r="DA43" s="31"/>
    </row>
    <row r="44" spans="1:105" s="16" customFormat="1" x14ac:dyDescent="0.25">
      <c r="A44" s="126"/>
      <c r="B44" s="126"/>
      <c r="C44" s="127" t="s">
        <v>75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IF(COUNTIF(V6:V36,"н")=0,"0",COUNTIF(V6:V36,"н"))</f>
        <v>0</v>
      </c>
      <c r="W44" s="87"/>
      <c r="X44" s="87"/>
      <c r="Y44" s="87" t="str">
        <f>IF(COUNTIF(Y6:Y36,"н")=0," ",COUNTIF(Y6:Y36,"н"))</f>
        <v xml:space="preserve"> </v>
      </c>
      <c r="Z44" s="87" t="str">
        <f>IF(COUNTIF(Z6:Z36,"н")=0," ",COUNTIF(Z6:Z36,"н"))</f>
        <v xml:space="preserve"> </v>
      </c>
      <c r="AA44" s="87" t="str">
        <f>IF(COUNTIF(AA6:AA36,"н")=0," ",COUNTIF(AA6:AA36,"н"))</f>
        <v xml:space="preserve"> </v>
      </c>
      <c r="AB44" s="87" t="str">
        <f>IF(COUNTIF(AB6:AB36,"н")=0," ",COUNTIF(AB6:AB36,"н"))</f>
        <v xml:space="preserve"> </v>
      </c>
      <c r="AC44" s="87"/>
      <c r="AD44" s="87" t="str">
        <f>IF(COUNTIF(AD6:AD36,"н")=0," ",COUNTIF(AD6:AD36,"н"))</f>
        <v xml:space="preserve"> </v>
      </c>
      <c r="AE44" s="178" t="str">
        <f>IF(COUNTIF(AE6:AE36,"н")=0," ",COUNTIF(AE6:AE36,"н"))</f>
        <v xml:space="preserve"> </v>
      </c>
      <c r="AF44" s="87" t="str">
        <f>IF(COUNTIF(AF6:AF36,"н")=0," ",COUNTIF(AF6:AF36,"н"))</f>
        <v xml:space="preserve"> </v>
      </c>
      <c r="AG44" s="87" t="str">
        <f t="shared" ref="AG44:AW44" si="37">IF(COUNTIF(AG6:AG36,"н")=0,"0",COUNTIF(AG6:AG36,"н"))</f>
        <v>0</v>
      </c>
      <c r="AH44" s="87" t="str">
        <f t="shared" si="37"/>
        <v>0</v>
      </c>
      <c r="AI44" s="87" t="str">
        <f t="shared" si="37"/>
        <v>0</v>
      </c>
      <c r="AJ44" s="87" t="str">
        <f t="shared" si="37"/>
        <v>0</v>
      </c>
      <c r="AK44" s="87" t="str">
        <f t="shared" si="37"/>
        <v>0</v>
      </c>
      <c r="AL44" s="87" t="str">
        <f t="shared" si="37"/>
        <v>0</v>
      </c>
      <c r="AM44" s="87" t="str">
        <f t="shared" si="37"/>
        <v>0</v>
      </c>
      <c r="AN44" s="87" t="str">
        <f t="shared" si="37"/>
        <v>0</v>
      </c>
      <c r="AO44" s="87" t="str">
        <f t="shared" si="37"/>
        <v>0</v>
      </c>
      <c r="AP44" s="87" t="str">
        <f t="shared" si="37"/>
        <v>0</v>
      </c>
      <c r="AQ44" s="87" t="str">
        <f t="shared" si="37"/>
        <v>0</v>
      </c>
      <c r="AR44" s="87" t="str">
        <f t="shared" si="37"/>
        <v>0</v>
      </c>
      <c r="AS44" s="87" t="str">
        <f t="shared" si="37"/>
        <v>0</v>
      </c>
      <c r="AT44" s="87" t="str">
        <f t="shared" si="37"/>
        <v>0</v>
      </c>
      <c r="AU44" s="87" t="str">
        <f t="shared" si="37"/>
        <v>0</v>
      </c>
      <c r="AV44" s="87" t="str">
        <f t="shared" si="37"/>
        <v>0</v>
      </c>
      <c r="AW44" s="87" t="str">
        <f t="shared" si="37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</row>
    <row r="45" spans="1:105" x14ac:dyDescent="0.25"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0"/>
      <c r="X45" s="30"/>
      <c r="Y45" s="30"/>
      <c r="Z45" s="30"/>
      <c r="AA45" s="30"/>
      <c r="AB45" s="30"/>
      <c r="AC45" s="30"/>
      <c r="AD45" s="30"/>
      <c r="AE45" s="31"/>
      <c r="AF45" s="31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1"/>
      <c r="CO45" s="31"/>
      <c r="CP45" s="31"/>
      <c r="CQ45" s="31"/>
      <c r="CR45" s="31"/>
      <c r="CS45" s="31"/>
      <c r="CT45" s="31"/>
      <c r="CU45" s="31"/>
      <c r="CV45" s="31"/>
      <c r="CW45" s="31"/>
      <c r="CX45" s="31"/>
      <c r="CY45" s="31"/>
      <c r="CZ45" s="31"/>
      <c r="DA45" s="31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 t="str">
        <f>IF(COUNTIF(AI6:AI39,"н")=0,"0",COUNTIF(AI6:AI39,"н"))</f>
        <v>0</v>
      </c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</sheetData>
  <mergeCells count="8">
    <mergeCell ref="AX3:BM3"/>
    <mergeCell ref="BP3:CE3"/>
    <mergeCell ref="X38:AB38"/>
    <mergeCell ref="G2:L2"/>
    <mergeCell ref="M2:O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4">
    <cfRule type="cellIs" dxfId="3717" priority="5" operator="equal">
      <formula>4</formula>
    </cfRule>
    <cfRule type="cellIs" dxfId="3716" priority="6" operator="equal">
      <formula>3</formula>
    </cfRule>
  </conditionalFormatting>
  <conditionalFormatting sqref="Z5:AC5 W39:AF42 W38 F33:V44 AG42:CB42 W43:AW44 G6:P6 H25:H31 J25:P31 I25:I32 S6:V32 O32:P32 N6:Q31 H7:P24 G7:G31 AE6:AE38 AG6:AW41">
    <cfRule type="cellIs" dxfId="3715" priority="7" operator="equal">
      <formula>5</formula>
    </cfRule>
    <cfRule type="cellIs" dxfId="3714" priority="8" operator="equal">
      <formula>4</formula>
    </cfRule>
    <cfRule type="cellIs" dxfId="3713" priority="9" operator="equal">
      <formula>3</formula>
    </cfRule>
  </conditionalFormatting>
  <conditionalFormatting sqref="AF6:AF36">
    <cfRule type="expression" dxfId="3712" priority="10">
      <formula>VALUE(RIGHT(AF6))&gt;AE6</formula>
    </cfRule>
    <cfRule type="expression" dxfId="3711" priority="11">
      <formula>EXACT(RIGHT(AF6,3),"зач")</formula>
    </cfRule>
  </conditionalFormatting>
  <conditionalFormatting sqref="AE3:AJ4 V3:AC4">
    <cfRule type="expression" dxfId="3710" priority="12">
      <formula>$D$1&lt;V3</formula>
    </cfRule>
    <cfRule type="expression" dxfId="3709" priority="13">
      <formula>$D$1&gt;V3</formula>
    </cfRule>
  </conditionalFormatting>
  <conditionalFormatting sqref="F6:F32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K32">
    <cfRule type="cellIs" dxfId="3708" priority="17" operator="equal">
      <formula>5</formula>
    </cfRule>
    <cfRule type="cellIs" dxfId="3707" priority="18" operator="equal">
      <formula>4</formula>
    </cfRule>
    <cfRule type="cellIs" priority="19" operator="equal">
      <formula>3</formula>
    </cfRule>
  </conditionalFormatting>
  <conditionalFormatting sqref="G32">
    <cfRule type="cellIs" priority="20" operator="equal">
      <formula>5</formula>
    </cfRule>
    <cfRule type="cellIs" priority="21" operator="equal">
      <formula>4</formula>
    </cfRule>
    <cfRule type="cellIs" priority="22" operator="equal">
      <formula>3</formula>
    </cfRule>
  </conditionalFormatting>
  <conditionalFormatting sqref="J32">
    <cfRule type="cellIs" priority="23" operator="equal">
      <formula>5</formula>
    </cfRule>
    <cfRule type="cellIs" priority="24" operator="equal">
      <formula>4</formula>
    </cfRule>
    <cfRule type="cellIs" dxfId="3706" priority="25" operator="equal">
      <formula>3</formula>
    </cfRule>
  </conditionalFormatting>
  <conditionalFormatting sqref="H32">
    <cfRule type="cellIs" dxfId="3705" priority="26" operator="equal">
      <formula>5</formula>
    </cfRule>
    <cfRule type="cellIs" dxfId="3704" priority="27" operator="equal">
      <formula>4</formula>
    </cfRule>
    <cfRule type="cellIs" dxfId="3703" priority="28" operator="equal">
      <formula>3</formula>
    </cfRule>
  </conditionalFormatting>
  <conditionalFormatting sqref="L32">
    <cfRule type="cellIs" dxfId="3702" priority="29" operator="equal">
      <formula>5</formula>
    </cfRule>
    <cfRule type="cellIs" dxfId="3701" priority="30" operator="equal">
      <formula>4</formula>
    </cfRule>
    <cfRule type="cellIs" priority="31" operator="equal">
      <formula>3</formula>
    </cfRule>
  </conditionalFormatting>
  <conditionalFormatting sqref="N32">
    <cfRule type="cellIs" priority="32" operator="equal">
      <formula>5</formula>
    </cfRule>
    <cfRule type="cellIs" priority="33" operator="equal">
      <formula>4</formula>
    </cfRule>
    <cfRule type="cellIs" dxfId="3700" priority="34" operator="equal">
      <formula>3</formula>
    </cfRule>
  </conditionalFormatting>
  <conditionalFormatting sqref="Q5">
    <cfRule type="cellIs" dxfId="3699" priority="35" operator="equal">
      <formula>5</formula>
    </cfRule>
    <cfRule type="cellIs" priority="36" operator="equal">
      <formula>4</formula>
    </cfRule>
    <cfRule type="cellIs" priority="37" operator="equal">
      <formula>3</formula>
    </cfRule>
  </conditionalFormatting>
  <conditionalFormatting sqref="Q4">
    <cfRule type="expression" priority="38">
      <formula>$D$1&lt;Q4</formula>
    </cfRule>
    <cfRule type="expression" dxfId="3698" priority="39">
      <formula>$D$1&gt;Q4</formula>
    </cfRule>
  </conditionalFormatting>
  <conditionalFormatting sqref="Q4">
    <cfRule type="expression" dxfId="3697" priority="40">
      <formula>$D$1&lt;Q4</formula>
    </cfRule>
    <cfRule type="expression" priority="41">
      <formula>$D$1&gt;Q4</formula>
    </cfRule>
  </conditionalFormatting>
  <conditionalFormatting sqref="Q5">
    <cfRule type="cellIs" priority="42" operator="equal">
      <formula>5</formula>
    </cfRule>
    <cfRule type="cellIs" priority="43" operator="equal">
      <formula>4</formula>
    </cfRule>
    <cfRule type="cellIs" dxfId="3696" priority="44" operator="equal">
      <formula>3</formula>
    </cfRule>
  </conditionalFormatting>
  <conditionalFormatting sqref="P32">
    <cfRule type="cellIs" dxfId="3695" priority="45" operator="equal">
      <formula>5</formula>
    </cfRule>
    <cfRule type="cellIs" dxfId="3694" priority="46" operator="equal">
      <formula>4</formula>
    </cfRule>
    <cfRule type="cellIs" dxfId="3693" priority="47" operator="equal">
      <formula>3</formula>
    </cfRule>
  </conditionalFormatting>
  <conditionalFormatting sqref="Q32:R32 Q6:S31">
    <cfRule type="cellIs" dxfId="3692" priority="48" operator="equal">
      <formula>5</formula>
    </cfRule>
    <cfRule type="cellIs" dxfId="3691" priority="49" operator="equal">
      <formula>4</formula>
    </cfRule>
    <cfRule type="cellIs" priority="50" operator="equal">
      <formula>3</formula>
    </cfRule>
  </conditionalFormatting>
  <conditionalFormatting sqref="R32">
    <cfRule type="cellIs" priority="51" operator="equal">
      <formula>5</formula>
    </cfRule>
    <cfRule type="cellIs" priority="52" operator="equal">
      <formula>4</formula>
    </cfRule>
    <cfRule type="cellIs" dxfId="3690" priority="53" operator="equal">
      <formula>3</formula>
    </cfRule>
  </conditionalFormatting>
  <conditionalFormatting sqref="S4">
    <cfRule type="expression" dxfId="3689" priority="54">
      <formula>$D$1&lt;S4</formula>
    </cfRule>
    <cfRule type="expression" dxfId="3688" priority="55">
      <formula>$D$1&gt;S4</formula>
    </cfRule>
  </conditionalFormatting>
  <conditionalFormatting sqref="R4">
    <cfRule type="expression" dxfId="3687" priority="56">
      <formula>$D$1&lt;R4</formula>
    </cfRule>
    <cfRule type="expression" priority="57">
      <formula>$D$1&gt;R4</formula>
    </cfRule>
  </conditionalFormatting>
  <conditionalFormatting sqref="O32">
    <cfRule type="cellIs" priority="58" operator="equal">
      <formula>5</formula>
    </cfRule>
    <cfRule type="cellIs" priority="59" operator="equal">
      <formula>4</formula>
    </cfRule>
    <cfRule type="cellIs" dxfId="3686" priority="60" operator="equal">
      <formula>3</formula>
    </cfRule>
  </conditionalFormatting>
  <conditionalFormatting sqref="S5">
    <cfRule type="cellIs" dxfId="3685" priority="61" operator="equal">
      <formula>5</formula>
    </cfRule>
    <cfRule type="cellIs" priority="62" operator="equal">
      <formula>4</formula>
    </cfRule>
    <cfRule type="cellIs" priority="63" operator="equal">
      <formula>3</formula>
    </cfRule>
  </conditionalFormatting>
  <conditionalFormatting sqref="S4">
    <cfRule type="expression" priority="64">
      <formula>$D$1&lt;S4</formula>
    </cfRule>
    <cfRule type="expression" priority="65">
      <formula>$D$1&gt;S4</formula>
    </cfRule>
  </conditionalFormatting>
  <conditionalFormatting sqref="Q32">
    <cfRule type="cellIs" priority="66" operator="equal">
      <formula>5</formula>
    </cfRule>
    <cfRule type="cellIs" priority="67" operator="equal">
      <formula>4</formula>
    </cfRule>
    <cfRule type="cellIs" dxfId="3684" priority="68" operator="equal">
      <formula>3</formula>
    </cfRule>
  </conditionalFormatting>
  <conditionalFormatting sqref="S4">
    <cfRule type="expression" dxfId="3683" priority="69">
      <formula>$D$1&lt;S4</formula>
    </cfRule>
    <cfRule type="expression" dxfId="3682" priority="70">
      <formula>$D$1&gt;S4</formula>
    </cfRule>
  </conditionalFormatting>
  <conditionalFormatting sqref="S4">
    <cfRule type="expression" dxfId="3681" priority="71">
      <formula>$D$1&lt;S4</formula>
    </cfRule>
    <cfRule type="expression" dxfId="3680" priority="72">
      <formula>$D$1&gt;S4</formula>
    </cfRule>
  </conditionalFormatting>
  <conditionalFormatting sqref="S32">
    <cfRule type="cellIs" dxfId="3679" priority="73" operator="equal">
      <formula>5</formula>
    </cfRule>
    <cfRule type="cellIs" dxfId="3678" priority="74" operator="equal">
      <formula>4</formula>
    </cfRule>
    <cfRule type="cellIs" dxfId="3677" priority="75" operator="equal">
      <formula>3</formula>
    </cfRule>
  </conditionalFormatting>
  <conditionalFormatting sqref="S4">
    <cfRule type="expression" dxfId="3676" priority="76">
      <formula>$D$1&lt;S4</formula>
    </cfRule>
    <cfRule type="expression" dxfId="3675" priority="77">
      <formula>$D$1&gt;S4</formula>
    </cfRule>
  </conditionalFormatting>
  <conditionalFormatting sqref="S5">
    <cfRule type="cellIs" dxfId="3674" priority="78" operator="equal">
      <formula>5</formula>
    </cfRule>
    <cfRule type="cellIs" dxfId="3673" priority="79" operator="equal">
      <formula>4</formula>
    </cfRule>
    <cfRule type="cellIs" dxfId="3672" priority="80" operator="equal">
      <formula>3</formula>
    </cfRule>
  </conditionalFormatting>
  <conditionalFormatting sqref="S4">
    <cfRule type="expression" dxfId="3671" priority="81">
      <formula>$D$1&lt;S4</formula>
    </cfRule>
    <cfRule type="expression" priority="82">
      <formula>$D$1&gt;S4</formula>
    </cfRule>
  </conditionalFormatting>
  <conditionalFormatting sqref="T5">
    <cfRule type="cellIs" priority="83" operator="equal">
      <formula>5</formula>
    </cfRule>
    <cfRule type="cellIs" priority="84" operator="equal">
      <formula>4</formula>
    </cfRule>
    <cfRule type="cellIs" dxfId="3670" priority="85" operator="equal">
      <formula>3</formula>
    </cfRule>
  </conditionalFormatting>
  <conditionalFormatting sqref="Q3 S3:T3 T4">
    <cfRule type="expression" dxfId="3669" priority="86">
      <formula>$D$1&lt;Q3</formula>
    </cfRule>
    <cfRule type="expression" dxfId="3668" priority="87">
      <formula>$D$1&gt;Q3</formula>
    </cfRule>
  </conditionalFormatting>
  <conditionalFormatting sqref="K3">
    <cfRule type="expression" dxfId="3667" priority="88">
      <formula>$D$1&lt;K3</formula>
    </cfRule>
    <cfRule type="expression" dxfId="3666" priority="89">
      <formula>$D$1&gt;K3</formula>
    </cfRule>
  </conditionalFormatting>
  <conditionalFormatting sqref="T5">
    <cfRule type="cellIs" dxfId="3665" priority="90" operator="equal">
      <formula>5</formula>
    </cfRule>
    <cfRule type="cellIs" dxfId="3664" priority="91" operator="equal">
      <formula>4</formula>
    </cfRule>
    <cfRule type="cellIs" dxfId="3663" priority="92" operator="equal">
      <formula>3</formula>
    </cfRule>
  </conditionalFormatting>
  <conditionalFormatting sqref="T4">
    <cfRule type="expression" dxfId="3662" priority="93">
      <formula>$D$1&lt;T4</formula>
    </cfRule>
    <cfRule type="expression" dxfId="3661" priority="94">
      <formula>$D$1&gt;T4</formula>
    </cfRule>
  </conditionalFormatting>
  <conditionalFormatting sqref="I3">
    <cfRule type="expression" dxfId="3660" priority="95">
      <formula>$D$1&lt;I3</formula>
    </cfRule>
    <cfRule type="expression" dxfId="3659" priority="96">
      <formula>$D$1&gt;I3</formula>
    </cfRule>
  </conditionalFormatting>
  <conditionalFormatting sqref="I3">
    <cfRule type="expression" priority="97">
      <formula>$D$1&lt;I3</formula>
    </cfRule>
    <cfRule type="expression" priority="98">
      <formula>$D$1&gt;I3</formula>
    </cfRule>
  </conditionalFormatting>
  <conditionalFormatting sqref="Q4">
    <cfRule type="expression" priority="99">
      <formula>$D$1&lt;Q4</formula>
    </cfRule>
    <cfRule type="expression" dxfId="3658" priority="100">
      <formula>$D$1&gt;Q4</formula>
    </cfRule>
  </conditionalFormatting>
  <conditionalFormatting sqref="Q5">
    <cfRule type="cellIs" dxfId="3657" priority="101" operator="equal">
      <formula>5</formula>
    </cfRule>
    <cfRule type="cellIs" dxfId="3656" priority="102" operator="equal">
      <formula>4</formula>
    </cfRule>
    <cfRule type="cellIs" dxfId="3655" priority="103" operator="equal">
      <formula>3</formula>
    </cfRule>
  </conditionalFormatting>
  <conditionalFormatting sqref="Q4">
    <cfRule type="expression" priority="104">
      <formula>$D$1&lt;Q4</formula>
    </cfRule>
    <cfRule type="expression" priority="105">
      <formula>$D$1&gt;Q4</formula>
    </cfRule>
  </conditionalFormatting>
  <conditionalFormatting sqref="Q5">
    <cfRule type="cellIs" priority="106" operator="equal">
      <formula>5</formula>
    </cfRule>
    <cfRule type="cellIs" dxfId="3654" priority="107" operator="equal">
      <formula>4</formula>
    </cfRule>
    <cfRule type="cellIs" dxfId="3653" priority="108" operator="equal">
      <formula>3</formula>
    </cfRule>
  </conditionalFormatting>
  <conditionalFormatting sqref="Q4">
    <cfRule type="expression" dxfId="3652" priority="109">
      <formula>$D$1&lt;Q4</formula>
    </cfRule>
    <cfRule type="expression" dxfId="3651" priority="110">
      <formula>$D$1&gt;Q4</formula>
    </cfRule>
  </conditionalFormatting>
  <conditionalFormatting sqref="Q5">
    <cfRule type="cellIs" dxfId="3650" priority="111" operator="equal">
      <formula>5</formula>
    </cfRule>
    <cfRule type="cellIs" dxfId="3649" priority="112" operator="equal">
      <formula>4</formula>
    </cfRule>
    <cfRule type="cellIs" dxfId="3648" priority="113" operator="equal">
      <formula>3</formula>
    </cfRule>
  </conditionalFormatting>
  <conditionalFormatting sqref="Q4">
    <cfRule type="expression" dxfId="3647" priority="114">
      <formula>$D$1&lt;Q4</formula>
    </cfRule>
    <cfRule type="expression" dxfId="3646" priority="115">
      <formula>$D$1&gt;Q4</formula>
    </cfRule>
  </conditionalFormatting>
  <conditionalFormatting sqref="Q5">
    <cfRule type="cellIs" dxfId="3645" priority="116" operator="equal">
      <formula>5</formula>
    </cfRule>
    <cfRule type="cellIs" dxfId="3644" priority="117" operator="equal">
      <formula>4</formula>
    </cfRule>
    <cfRule type="cellIs" dxfId="3643" priority="118" operator="equal">
      <formula>3</formula>
    </cfRule>
  </conditionalFormatting>
  <conditionalFormatting sqref="Q4">
    <cfRule type="expression" dxfId="3642" priority="119">
      <formula>$D$1&lt;Q4</formula>
    </cfRule>
    <cfRule type="expression" dxfId="3641" priority="120">
      <formula>$D$1&gt;Q4</formula>
    </cfRule>
  </conditionalFormatting>
  <conditionalFormatting sqref="Q4">
    <cfRule type="expression" dxfId="3640" priority="121">
      <formula>$D$1&lt;Q4</formula>
    </cfRule>
    <cfRule type="expression" dxfId="3639" priority="122">
      <formula>$D$1&gt;Q4</formula>
    </cfRule>
  </conditionalFormatting>
  <conditionalFormatting sqref="Q4">
    <cfRule type="expression" dxfId="3638" priority="123">
      <formula>$D$1&lt;Q4</formula>
    </cfRule>
    <cfRule type="expression" dxfId="3637" priority="124">
      <formula>$D$1&gt;Q4</formula>
    </cfRule>
  </conditionalFormatting>
  <conditionalFormatting sqref="Q4">
    <cfRule type="expression" dxfId="3636" priority="125">
      <formula>$D$1&lt;Q4</formula>
    </cfRule>
    <cfRule type="expression" dxfId="3635" priority="126">
      <formula>$D$1&gt;Q4</formula>
    </cfRule>
  </conditionalFormatting>
  <conditionalFormatting sqref="Q4">
    <cfRule type="expression" dxfId="3634" priority="127">
      <formula>$D$1&lt;Q4</formula>
    </cfRule>
    <cfRule type="expression" dxfId="3633" priority="128">
      <formula>$D$1&gt;Q4</formula>
    </cfRule>
  </conditionalFormatting>
  <conditionalFormatting sqref="Q4">
    <cfRule type="expression" dxfId="3632" priority="129">
      <formula>$D$1&lt;Q4</formula>
    </cfRule>
    <cfRule type="expression" priority="130">
      <formula>$D$1&gt;Q4</formula>
    </cfRule>
  </conditionalFormatting>
  <conditionalFormatting sqref="Q4">
    <cfRule type="expression" priority="131">
      <formula>$D$1&lt;Q4</formula>
    </cfRule>
    <cfRule type="expression" priority="132">
      <formula>$D$1&gt;Q4</formula>
    </cfRule>
  </conditionalFormatting>
  <conditionalFormatting sqref="Q4">
    <cfRule type="expression" priority="133">
      <formula>$D$1&lt;Q4</formula>
    </cfRule>
    <cfRule type="expression" priority="134">
      <formula>$D$1&gt;Q4</formula>
    </cfRule>
  </conditionalFormatting>
  <conditionalFormatting sqref="Q4">
    <cfRule type="expression" priority="135">
      <formula>$D$1&lt;Q4</formula>
    </cfRule>
    <cfRule type="expression" dxfId="3631" priority="136">
      <formula>$D$1&gt;Q4</formula>
    </cfRule>
  </conditionalFormatting>
  <conditionalFormatting sqref="Q4">
    <cfRule type="expression" dxfId="3630" priority="137">
      <formula>$D$1&lt;Q4</formula>
    </cfRule>
    <cfRule type="expression" priority="138">
      <formula>$D$1&gt;Q4</formula>
    </cfRule>
  </conditionalFormatting>
  <conditionalFormatting sqref="R5">
    <cfRule type="cellIs" priority="139" operator="equal">
      <formula>5</formula>
    </cfRule>
    <cfRule type="cellIs" priority="140" operator="equal">
      <formula>4</formula>
    </cfRule>
    <cfRule type="cellIs" dxfId="3629" priority="141" operator="equal">
      <formula>3</formula>
    </cfRule>
  </conditionalFormatting>
  <conditionalFormatting sqref="R3:R4">
    <cfRule type="expression" dxfId="3628" priority="142">
      <formula>$D$1&lt;R3</formula>
    </cfRule>
    <cfRule type="expression" dxfId="3627" priority="143">
      <formula>$D$1&gt;R3</formula>
    </cfRule>
  </conditionalFormatting>
  <conditionalFormatting sqref="R4">
    <cfRule type="expression" dxfId="3626" priority="144">
      <formula>$D$1&lt;R4</formula>
    </cfRule>
    <cfRule type="expression" priority="145">
      <formula>$D$1&gt;R4</formula>
    </cfRule>
  </conditionalFormatting>
  <conditionalFormatting sqref="R4">
    <cfRule type="expression" priority="146">
      <formula>$D$1&lt;R4</formula>
    </cfRule>
    <cfRule type="expression" priority="147">
      <formula>$D$1&gt;R4</formula>
    </cfRule>
  </conditionalFormatting>
  <conditionalFormatting sqref="R5">
    <cfRule type="cellIs" dxfId="3625" priority="148" operator="equal">
      <formula>5</formula>
    </cfRule>
    <cfRule type="cellIs" dxfId="3624" priority="149" operator="equal">
      <formula>4</formula>
    </cfRule>
    <cfRule type="cellIs" priority="150" operator="equal">
      <formula>3</formula>
    </cfRule>
  </conditionalFormatting>
  <conditionalFormatting sqref="R4">
    <cfRule type="expression" priority="151">
      <formula>$D$1&lt;R4</formula>
    </cfRule>
    <cfRule type="expression" priority="152">
      <formula>$D$1&gt;R4</formula>
    </cfRule>
  </conditionalFormatting>
  <conditionalFormatting sqref="R5">
    <cfRule type="cellIs" dxfId="3623" priority="153" operator="equal">
      <formula>5</formula>
    </cfRule>
    <cfRule type="cellIs" dxfId="3622" priority="154" operator="equal">
      <formula>4</formula>
    </cfRule>
    <cfRule type="cellIs" dxfId="3621" priority="155" operator="equal">
      <formula>3</formula>
    </cfRule>
  </conditionalFormatting>
  <conditionalFormatting sqref="R4">
    <cfRule type="expression" dxfId="3620" priority="156">
      <formula>$D$1&lt;R4</formula>
    </cfRule>
    <cfRule type="expression" dxfId="3619" priority="157">
      <formula>$D$1&gt;R4</formula>
    </cfRule>
  </conditionalFormatting>
  <conditionalFormatting sqref="R4">
    <cfRule type="expression" dxfId="3618" priority="158">
      <formula>$D$1&lt;R4</formula>
    </cfRule>
    <cfRule type="expression" priority="159">
      <formula>$D$1&gt;R4</formula>
    </cfRule>
  </conditionalFormatting>
  <conditionalFormatting sqref="R4">
    <cfRule type="expression" priority="160">
      <formula>$D$1&lt;R4</formula>
    </cfRule>
    <cfRule type="expression" priority="161">
      <formula>$D$1&gt;R4</formula>
    </cfRule>
  </conditionalFormatting>
  <conditionalFormatting sqref="R5">
    <cfRule type="cellIs" dxfId="3617" priority="162" operator="equal">
      <formula>5</formula>
    </cfRule>
    <cfRule type="cellIs" dxfId="3616" priority="163" operator="equal">
      <formula>4</formula>
    </cfRule>
    <cfRule type="cellIs" dxfId="3615" priority="164" operator="equal">
      <formula>3</formula>
    </cfRule>
  </conditionalFormatting>
  <conditionalFormatting sqref="S4">
    <cfRule type="expression" dxfId="3614" priority="165">
      <formula>$D$1&lt;S4</formula>
    </cfRule>
    <cfRule type="expression" dxfId="3613" priority="166">
      <formula>$D$1&gt;S4</formula>
    </cfRule>
  </conditionalFormatting>
  <conditionalFormatting sqref="S5">
    <cfRule type="cellIs" dxfId="3612" priority="167" operator="equal">
      <formula>5</formula>
    </cfRule>
    <cfRule type="cellIs" dxfId="3611" priority="168" operator="equal">
      <formula>4</formula>
    </cfRule>
    <cfRule type="cellIs" dxfId="3610" priority="169" operator="equal">
      <formula>3</formula>
    </cfRule>
  </conditionalFormatting>
  <conditionalFormatting sqref="S4">
    <cfRule type="expression" priority="170">
      <formula>$D$1&lt;S4</formula>
    </cfRule>
    <cfRule type="expression" priority="171">
      <formula>$D$1&gt;S4</formula>
    </cfRule>
  </conditionalFormatting>
  <conditionalFormatting sqref="S4">
    <cfRule type="expression" priority="172">
      <formula>$D$1&lt;S4</formula>
    </cfRule>
    <cfRule type="expression" dxfId="3609" priority="173">
      <formula>$D$1&gt;S4</formula>
    </cfRule>
  </conditionalFormatting>
  <conditionalFormatting sqref="S5">
    <cfRule type="cellIs" dxfId="3608" priority="174" operator="equal">
      <formula>5</formula>
    </cfRule>
    <cfRule type="cellIs" dxfId="3607" priority="175" operator="equal">
      <formula>4</formula>
    </cfRule>
    <cfRule type="cellIs" dxfId="3606" priority="176" operator="equal">
      <formula>3</formula>
    </cfRule>
  </conditionalFormatting>
  <conditionalFormatting sqref="S4">
    <cfRule type="expression" priority="177">
      <formula>$D$1&lt;S4</formula>
    </cfRule>
    <cfRule type="expression" priority="178">
      <formula>$D$1&gt;S4</formula>
    </cfRule>
  </conditionalFormatting>
  <conditionalFormatting sqref="S4">
    <cfRule type="expression" priority="179">
      <formula>$D$1&lt;S4</formula>
    </cfRule>
    <cfRule type="expression" dxfId="3605" priority="180">
      <formula>$D$1&gt;S4</formula>
    </cfRule>
  </conditionalFormatting>
  <conditionalFormatting sqref="S4">
    <cfRule type="expression" dxfId="3604" priority="181">
      <formula>$D$1&lt;S4</formula>
    </cfRule>
    <cfRule type="expression" dxfId="3603" priority="182">
      <formula>$D$1&gt;S4</formula>
    </cfRule>
  </conditionalFormatting>
  <conditionalFormatting sqref="S5">
    <cfRule type="cellIs" dxfId="3602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S4">
    <cfRule type="expression" priority="186">
      <formula>$D$1&lt;S4</formula>
    </cfRule>
    <cfRule type="expression" dxfId="3601" priority="187">
      <formula>$D$1&gt;S4</formula>
    </cfRule>
  </conditionalFormatting>
  <conditionalFormatting sqref="S5">
    <cfRule type="cellIs" dxfId="3600" priority="188" operator="equal">
      <formula>5</formula>
    </cfRule>
    <cfRule type="cellIs" dxfId="3599" priority="189" operator="equal">
      <formula>4</formula>
    </cfRule>
    <cfRule type="cellIs" dxfId="3598" priority="190" operator="equal">
      <formula>3</formula>
    </cfRule>
  </conditionalFormatting>
  <conditionalFormatting sqref="S4">
    <cfRule type="expression" priority="191">
      <formula>$D$1&lt;S4</formula>
    </cfRule>
    <cfRule type="expression" priority="192">
      <formula>$D$1&gt;S4</formula>
    </cfRule>
  </conditionalFormatting>
  <conditionalFormatting sqref="S5">
    <cfRule type="cellIs" priority="193" operator="equal">
      <formula>5</formula>
    </cfRule>
    <cfRule type="cellIs" priority="194" operator="equal">
      <formula>4</formula>
    </cfRule>
    <cfRule type="cellIs" priority="195" operator="equal">
      <formula>3</formula>
    </cfRule>
  </conditionalFormatting>
  <conditionalFormatting sqref="S4">
    <cfRule type="expression" priority="196">
      <formula>$D$1&lt;S4</formula>
    </cfRule>
    <cfRule type="expression" dxfId="3597" priority="197">
      <formula>$D$1&gt;S4</formula>
    </cfRule>
  </conditionalFormatting>
  <conditionalFormatting sqref="S4">
    <cfRule type="expression" dxfId="3596" priority="198">
      <formula>$D$1&lt;S4</formula>
    </cfRule>
    <cfRule type="expression" dxfId="3595" priority="199">
      <formula>$D$1&gt;S4</formula>
    </cfRule>
  </conditionalFormatting>
  <conditionalFormatting sqref="S4">
    <cfRule type="expression" dxfId="3594" priority="200">
      <formula>$D$1&lt;S4</formula>
    </cfRule>
    <cfRule type="expression" priority="201">
      <formula>$D$1&gt;S4</formula>
    </cfRule>
  </conditionalFormatting>
  <conditionalFormatting sqref="S4">
    <cfRule type="expression" priority="202">
      <formula>$D$1&lt;S4</formula>
    </cfRule>
    <cfRule type="expression" priority="203">
      <formula>$D$1&gt;S4</formula>
    </cfRule>
  </conditionalFormatting>
  <conditionalFormatting sqref="S4">
    <cfRule type="expression" dxfId="3593" priority="204">
      <formula>$D$1&lt;S4</formula>
    </cfRule>
    <cfRule type="expression" dxfId="3592" priority="205">
      <formula>$D$1&gt;S4</formula>
    </cfRule>
  </conditionalFormatting>
  <conditionalFormatting sqref="S5">
    <cfRule type="cellIs" dxfId="3591" priority="206" operator="equal">
      <formula>5</formula>
    </cfRule>
    <cfRule type="cellIs" dxfId="3590" priority="207" operator="equal">
      <formula>4</formula>
    </cfRule>
    <cfRule type="cellIs" dxfId="3589" priority="208" operator="equal">
      <formula>3</formula>
    </cfRule>
  </conditionalFormatting>
  <conditionalFormatting sqref="S4">
    <cfRule type="expression" dxfId="3588" priority="209">
      <formula>$D$1&lt;S4</formula>
    </cfRule>
    <cfRule type="expression" dxfId="3587" priority="210">
      <formula>$D$1&gt;S4</formula>
    </cfRule>
  </conditionalFormatting>
  <conditionalFormatting sqref="S5">
    <cfRule type="cellIs" dxfId="3586" priority="211" operator="equal">
      <formula>5</formula>
    </cfRule>
    <cfRule type="cellIs" priority="212" operator="equal">
      <formula>4</formula>
    </cfRule>
    <cfRule type="cellIs" priority="213" operator="equal">
      <formula>3</formula>
    </cfRule>
  </conditionalFormatting>
  <conditionalFormatting sqref="S4">
    <cfRule type="expression" priority="214">
      <formula>$D$1&lt;S4</formula>
    </cfRule>
    <cfRule type="expression" dxfId="3585" priority="215">
      <formula>$D$1&gt;S4</formula>
    </cfRule>
  </conditionalFormatting>
  <conditionalFormatting sqref="S5">
    <cfRule type="cellIs" dxfId="3584" priority="216" operator="equal">
      <formula>5</formula>
    </cfRule>
    <cfRule type="cellIs" dxfId="3583" priority="217" operator="equal">
      <formula>4</formula>
    </cfRule>
    <cfRule type="cellIs" dxfId="3582" priority="218" operator="equal">
      <formula>3</formula>
    </cfRule>
  </conditionalFormatting>
  <conditionalFormatting sqref="S4">
    <cfRule type="expression" priority="219">
      <formula>$D$1&lt;S4</formula>
    </cfRule>
    <cfRule type="expression" priority="220">
      <formula>$D$1&gt;S4</formula>
    </cfRule>
  </conditionalFormatting>
  <conditionalFormatting sqref="S5">
    <cfRule type="cellIs" priority="221" operator="equal">
      <formula>5</formula>
    </cfRule>
    <cfRule type="cellIs" dxfId="3581" priority="222" operator="equal">
      <formula>4</formula>
    </cfRule>
    <cfRule type="cellIs" dxfId="3580" priority="223" operator="equal">
      <formula>3</formula>
    </cfRule>
  </conditionalFormatting>
  <conditionalFormatting sqref="S4">
    <cfRule type="expression" dxfId="3579" priority="224">
      <formula>$D$1&lt;S4</formula>
    </cfRule>
    <cfRule type="expression" dxfId="3578" priority="225">
      <formula>$D$1&gt;S4</formula>
    </cfRule>
  </conditionalFormatting>
  <conditionalFormatting sqref="S4">
    <cfRule type="expression" dxfId="3577" priority="226">
      <formula>$D$1&lt;S4</formula>
    </cfRule>
    <cfRule type="expression" dxfId="3576" priority="227">
      <formula>$D$1&gt;S4</formula>
    </cfRule>
  </conditionalFormatting>
  <conditionalFormatting sqref="S4">
    <cfRule type="expression" dxfId="3575" priority="228">
      <formula>$D$1&lt;S4</formula>
    </cfRule>
    <cfRule type="expression" dxfId="3574" priority="229">
      <formula>$D$1&gt;S4</formula>
    </cfRule>
  </conditionalFormatting>
  <conditionalFormatting sqref="S4">
    <cfRule type="expression" dxfId="3573" priority="230">
      <formula>$D$1&lt;S4</formula>
    </cfRule>
    <cfRule type="expression" priority="231">
      <formula>$D$1&gt;S4</formula>
    </cfRule>
  </conditionalFormatting>
  <conditionalFormatting sqref="S4">
    <cfRule type="expression" priority="232">
      <formula>$D$1&lt;S4</formula>
    </cfRule>
    <cfRule type="expression" priority="233">
      <formula>$D$1&gt;S4</formula>
    </cfRule>
  </conditionalFormatting>
  <conditionalFormatting sqref="S4">
    <cfRule type="expression" priority="234">
      <formula>$D$1&lt;S4</formula>
    </cfRule>
    <cfRule type="expression" dxfId="3572" priority="235">
      <formula>$D$1&gt;S4</formula>
    </cfRule>
  </conditionalFormatting>
  <conditionalFormatting sqref="S4">
    <cfRule type="expression" dxfId="3571" priority="236">
      <formula>$D$1&lt;S4</formula>
    </cfRule>
    <cfRule type="expression" dxfId="3570" priority="237">
      <formula>$D$1&gt;S4</formula>
    </cfRule>
  </conditionalFormatting>
  <conditionalFormatting sqref="S4">
    <cfRule type="expression" dxfId="3569" priority="238">
      <formula>$D$1&lt;S4</formula>
    </cfRule>
    <cfRule type="expression" dxfId="3568" priority="239">
      <formula>$D$1&gt;S4</formula>
    </cfRule>
  </conditionalFormatting>
  <conditionalFormatting sqref="S5">
    <cfRule type="cellIs" dxfId="3567" priority="240" operator="equal">
      <formula>5</formula>
    </cfRule>
    <cfRule type="cellIs" dxfId="3566" priority="241" operator="equal">
      <formula>4</formula>
    </cfRule>
    <cfRule type="cellIs" dxfId="3565" priority="242" operator="equal">
      <formula>3</formula>
    </cfRule>
  </conditionalFormatting>
  <conditionalFormatting sqref="S4">
    <cfRule type="expression" dxfId="3564" priority="243">
      <formula>$D$1&lt;S4</formula>
    </cfRule>
    <cfRule type="expression" priority="244">
      <formula>$D$1&gt;S4</formula>
    </cfRule>
  </conditionalFormatting>
  <conditionalFormatting sqref="S5">
    <cfRule type="cellIs" priority="245" operator="equal">
      <formula>5</formula>
    </cfRule>
    <cfRule type="cellIs" priority="246" operator="equal">
      <formula>4</formula>
    </cfRule>
    <cfRule type="cellIs" dxfId="3563" priority="247" operator="equal">
      <formula>3</formula>
    </cfRule>
  </conditionalFormatting>
  <conditionalFormatting sqref="S4">
    <cfRule type="expression" dxfId="3562" priority="248">
      <formula>$D$1&lt;S4</formula>
    </cfRule>
    <cfRule type="expression" dxfId="3561" priority="249">
      <formula>$D$1&gt;S4</formula>
    </cfRule>
  </conditionalFormatting>
  <conditionalFormatting sqref="S4">
    <cfRule type="expression" dxfId="3560" priority="250">
      <formula>$D$1&lt;S4</formula>
    </cfRule>
    <cfRule type="expression" dxfId="3559" priority="251">
      <formula>$D$1&gt;S4</formula>
    </cfRule>
  </conditionalFormatting>
  <conditionalFormatting sqref="S4">
    <cfRule type="expression" dxfId="3558" priority="252">
      <formula>$D$1&lt;S4</formula>
    </cfRule>
    <cfRule type="expression" dxfId="3557" priority="253">
      <formula>$D$1&gt;S4</formula>
    </cfRule>
  </conditionalFormatting>
  <conditionalFormatting sqref="S4">
    <cfRule type="expression" dxfId="3556" priority="254">
      <formula>$D$1&lt;S4</formula>
    </cfRule>
    <cfRule type="expression" dxfId="3555" priority="255">
      <formula>$D$1&gt;S4</formula>
    </cfRule>
  </conditionalFormatting>
  <conditionalFormatting sqref="S4">
    <cfRule type="expression" priority="256">
      <formula>$D$1&lt;S4</formula>
    </cfRule>
    <cfRule type="expression" priority="257">
      <formula>$D$1&gt;S4</formula>
    </cfRule>
  </conditionalFormatting>
  <conditionalFormatting sqref="S4">
    <cfRule type="expression" priority="258">
      <formula>$D$1&lt;S4</formula>
    </cfRule>
    <cfRule type="expression" dxfId="3554" priority="259">
      <formula>$D$1&gt;S4</formula>
    </cfRule>
  </conditionalFormatting>
  <conditionalFormatting sqref="S4">
    <cfRule type="expression" dxfId="3553" priority="260">
      <formula>$D$1&lt;S4</formula>
    </cfRule>
    <cfRule type="expression" priority="261">
      <formula>$D$1&gt;S4</formula>
    </cfRule>
  </conditionalFormatting>
  <conditionalFormatting sqref="L4">
    <cfRule type="expression" priority="262">
      <formula>$D$1&lt;L4</formula>
    </cfRule>
    <cfRule type="expression" priority="263">
      <formula>$D$1&gt;L4</formula>
    </cfRule>
  </conditionalFormatting>
  <conditionalFormatting sqref="H3">
    <cfRule type="expression" priority="264">
      <formula>$D$1&lt;H3</formula>
    </cfRule>
    <cfRule type="expression" priority="265">
      <formula>$D$1&gt;H3</formula>
    </cfRule>
  </conditionalFormatting>
  <conditionalFormatting sqref="H3">
    <cfRule type="expression" priority="266">
      <formula>$D$1&lt;H3</formula>
    </cfRule>
    <cfRule type="expression" dxfId="3552" priority="267">
      <formula>$D$1&gt;H3</formula>
    </cfRule>
  </conditionalFormatting>
  <conditionalFormatting sqref="H3">
    <cfRule type="expression" dxfId="3551" priority="268">
      <formula>$D$1&lt;H3</formula>
    </cfRule>
    <cfRule type="expression" dxfId="3550" priority="269">
      <formula>$D$1&gt;H3</formula>
    </cfRule>
  </conditionalFormatting>
  <conditionalFormatting sqref="F5">
    <cfRule type="expression" dxfId="3549" priority="270">
      <formula>$D$1&lt;F5</formula>
    </cfRule>
    <cfRule type="expression" dxfId="3548" priority="271">
      <formula>$D$1&gt;F5</formula>
    </cfRule>
  </conditionalFormatting>
  <conditionalFormatting sqref="F5">
    <cfRule type="expression" dxfId="3547" priority="272">
      <formula>$D$1&lt;F5</formula>
    </cfRule>
    <cfRule type="expression" priority="273">
      <formula>$D$1&gt;F5</formula>
    </cfRule>
  </conditionalFormatting>
  <conditionalFormatting sqref="F4">
    <cfRule type="expression" priority="274">
      <formula>$D$1&lt;F4</formula>
    </cfRule>
    <cfRule type="expression" priority="275">
      <formula>$D$1&gt;F4</formula>
    </cfRule>
  </conditionalFormatting>
  <conditionalFormatting sqref="I4">
    <cfRule type="expression" dxfId="3546" priority="276">
      <formula>$D$1&lt;I4</formula>
    </cfRule>
    <cfRule type="expression" dxfId="3545" priority="277">
      <formula>$D$1&gt;I4</formula>
    </cfRule>
  </conditionalFormatting>
  <conditionalFormatting sqref="J3">
    <cfRule type="expression" priority="278">
      <formula>$D$1&lt;J3</formula>
    </cfRule>
    <cfRule type="expression" priority="279">
      <formula>$D$1&gt;J3</formula>
    </cfRule>
  </conditionalFormatting>
  <conditionalFormatting sqref="J5">
    <cfRule type="cellIs" priority="280" operator="equal">
      <formula>5</formula>
    </cfRule>
    <cfRule type="cellIs" dxfId="3544" priority="281" operator="equal">
      <formula>4</formula>
    </cfRule>
    <cfRule type="cellIs" dxfId="3543" priority="282" operator="equal">
      <formula>3</formula>
    </cfRule>
  </conditionalFormatting>
  <conditionalFormatting sqref="L4">
    <cfRule type="expression" priority="283">
      <formula>$D$1&lt;L4</formula>
    </cfRule>
    <cfRule type="expression" priority="284">
      <formula>$D$1&gt;L4</formula>
    </cfRule>
  </conditionalFormatting>
  <conditionalFormatting sqref="K5">
    <cfRule type="cellIs" priority="285" operator="equal">
      <formula>5</formula>
    </cfRule>
    <cfRule type="cellIs" dxfId="3542" priority="286" operator="equal">
      <formula>4</formula>
    </cfRule>
    <cfRule type="cellIs" dxfId="3541" priority="287" operator="equal">
      <formula>3</formula>
    </cfRule>
  </conditionalFormatting>
  <conditionalFormatting sqref="K4">
    <cfRule type="expression" dxfId="3540" priority="288">
      <formula>$D$1&lt;K4</formula>
    </cfRule>
    <cfRule type="expression" dxfId="3539" priority="289">
      <formula>$D$1&gt;K4</formula>
    </cfRule>
  </conditionalFormatting>
  <conditionalFormatting sqref="K4">
    <cfRule type="expression" dxfId="3538" priority="290">
      <formula>$D$1&lt;K4</formula>
    </cfRule>
    <cfRule type="expression" dxfId="3537" priority="291">
      <formula>$D$1&gt;K4</formula>
    </cfRule>
  </conditionalFormatting>
  <conditionalFormatting sqref="K4">
    <cfRule type="expression" priority="292">
      <formula>$D$1&lt;K4</formula>
    </cfRule>
    <cfRule type="expression" priority="293">
      <formula>$D$1&gt;K4</formula>
    </cfRule>
  </conditionalFormatting>
  <conditionalFormatting sqref="L4">
    <cfRule type="expression" priority="294">
      <formula>$D$1&lt;L4</formula>
    </cfRule>
    <cfRule type="expression" dxfId="3536" priority="295">
      <formula>$D$1&gt;L4</formula>
    </cfRule>
  </conditionalFormatting>
  <conditionalFormatting sqref="H3 K3:O3">
    <cfRule type="expression" dxfId="3535" priority="296">
      <formula>$D$1&lt;H3</formula>
    </cfRule>
    <cfRule type="expression" dxfId="3534" priority="297">
      <formula>$D$1&gt;H3</formula>
    </cfRule>
  </conditionalFormatting>
  <conditionalFormatting sqref="H3 K3:L3">
    <cfRule type="expression" dxfId="3533" priority="298">
      <formula>$D$1&lt;H3</formula>
    </cfRule>
    <cfRule type="expression" dxfId="3532" priority="299">
      <formula>$D$1&gt;H3</formula>
    </cfRule>
  </conditionalFormatting>
  <conditionalFormatting sqref="L3:M3">
    <cfRule type="expression" dxfId="3531" priority="300">
      <formula>$D$1&lt;L3</formula>
    </cfRule>
    <cfRule type="expression" dxfId="3530" priority="301">
      <formula>$D$1&gt;L3</formula>
    </cfRule>
  </conditionalFormatting>
  <conditionalFormatting sqref="K3">
    <cfRule type="expression" dxfId="3529" priority="302">
      <formula>$D$1&lt;K3</formula>
    </cfRule>
    <cfRule type="expression" dxfId="3528" priority="303">
      <formula>$D$1&gt;K3</formula>
    </cfRule>
  </conditionalFormatting>
  <conditionalFormatting sqref="K3">
    <cfRule type="expression" priority="304">
      <formula>$D$1&lt;K3</formula>
    </cfRule>
    <cfRule type="expression" priority="305">
      <formula>$D$1&gt;K3</formula>
    </cfRule>
  </conditionalFormatting>
  <conditionalFormatting sqref="H3">
    <cfRule type="expression" priority="306">
      <formula>$D$1&lt;H3</formula>
    </cfRule>
    <cfRule type="expression" dxfId="3527" priority="307">
      <formula>$D$1&gt;H3</formula>
    </cfRule>
  </conditionalFormatting>
  <conditionalFormatting sqref="F3">
    <cfRule type="expression" dxfId="3526" priority="308">
      <formula>$D$1&lt;F3</formula>
    </cfRule>
    <cfRule type="expression" priority="309">
      <formula>$D$1&gt;F3</formula>
    </cfRule>
  </conditionalFormatting>
  <conditionalFormatting sqref="F4">
    <cfRule type="expression" priority="310">
      <formula>$D$1&lt;F4</formula>
    </cfRule>
    <cfRule type="expression" priority="311">
      <formula>$D$1&gt;F4</formula>
    </cfRule>
  </conditionalFormatting>
  <conditionalFormatting sqref="F5">
    <cfRule type="expression" priority="312">
      <formula>$D$1&lt;F5</formula>
    </cfRule>
    <cfRule type="expression" priority="313">
      <formula>$D$1&gt;F5</formula>
    </cfRule>
  </conditionalFormatting>
  <conditionalFormatting sqref="F5">
    <cfRule type="cellIs" priority="314" operator="equal">
      <formula>5</formula>
    </cfRule>
    <cfRule type="cellIs" dxfId="3525" priority="315" operator="equal">
      <formula>4</formula>
    </cfRule>
    <cfRule type="cellIs" dxfId="3524" priority="316" operator="equal">
      <formula>3</formula>
    </cfRule>
  </conditionalFormatting>
  <conditionalFormatting sqref="F4">
    <cfRule type="expression" dxfId="3523" priority="317">
      <formula>$D$1&lt;F4</formula>
    </cfRule>
    <cfRule type="expression" dxfId="3522" priority="318">
      <formula>$D$1&gt;F4</formula>
    </cfRule>
  </conditionalFormatting>
  <conditionalFormatting sqref="F5">
    <cfRule type="cellIs" dxfId="3521" priority="319" operator="equal">
      <formula>5</formula>
    </cfRule>
    <cfRule type="cellIs" dxfId="3520" priority="320" operator="equal">
      <formula>4</formula>
    </cfRule>
    <cfRule type="cellIs" priority="321" operator="equal">
      <formula>3</formula>
    </cfRule>
  </conditionalFormatting>
  <conditionalFormatting sqref="F5">
    <cfRule type="cellIs" priority="322" operator="equal">
      <formula>5</formula>
    </cfRule>
    <cfRule type="cellIs" priority="323" operator="equal">
      <formula>4</formula>
    </cfRule>
    <cfRule type="cellIs" dxfId="3519" priority="324" operator="equal">
      <formula>3</formula>
    </cfRule>
  </conditionalFormatting>
  <conditionalFormatting sqref="F4">
    <cfRule type="expression" dxfId="3518" priority="325">
      <formula>$D$1&lt;F4</formula>
    </cfRule>
    <cfRule type="expression" priority="326">
      <formula>$D$1&gt;F4</formula>
    </cfRule>
  </conditionalFormatting>
  <conditionalFormatting sqref="I3">
    <cfRule type="expression" priority="327">
      <formula>$D$1&lt;I3</formula>
    </cfRule>
    <cfRule type="expression" priority="328">
      <formula>$D$1&gt;I3</formula>
    </cfRule>
  </conditionalFormatting>
  <conditionalFormatting sqref="I3">
    <cfRule type="expression" dxfId="3517" priority="329">
      <formula>$D$1&lt;I3</formula>
    </cfRule>
    <cfRule type="expression" dxfId="3516" priority="330">
      <formula>$D$1&gt;I3</formula>
    </cfRule>
  </conditionalFormatting>
  <conditionalFormatting sqref="I3">
    <cfRule type="expression" priority="331">
      <formula>$D$1&lt;I3</formula>
    </cfRule>
    <cfRule type="expression" priority="332">
      <formula>$D$1&gt;I3</formula>
    </cfRule>
  </conditionalFormatting>
  <conditionalFormatting sqref="I3">
    <cfRule type="expression" priority="333">
      <formula>$D$1&lt;I3</formula>
    </cfRule>
    <cfRule type="expression" dxfId="3515" priority="334">
      <formula>$D$1&gt;I3</formula>
    </cfRule>
  </conditionalFormatting>
  <conditionalFormatting sqref="I3">
    <cfRule type="expression" dxfId="3514" priority="335">
      <formula>$D$1&lt;I3</formula>
    </cfRule>
    <cfRule type="expression" dxfId="3513" priority="336">
      <formula>$D$1&gt;I3</formula>
    </cfRule>
  </conditionalFormatting>
  <conditionalFormatting sqref="I3">
    <cfRule type="expression" dxfId="3512" priority="337">
      <formula>$D$1&lt;I3</formula>
    </cfRule>
    <cfRule type="expression" dxfId="3511" priority="338">
      <formula>$D$1&gt;I3</formula>
    </cfRule>
  </conditionalFormatting>
  <conditionalFormatting sqref="I3">
    <cfRule type="expression" dxfId="3510" priority="339">
      <formula>$D$1&lt;I3</formula>
    </cfRule>
    <cfRule type="expression" priority="340">
      <formula>$D$1&gt;I3</formula>
    </cfRule>
  </conditionalFormatting>
  <conditionalFormatting sqref="I3">
    <cfRule type="expression" priority="341">
      <formula>$D$1&lt;I3</formula>
    </cfRule>
    <cfRule type="expression" priority="342">
      <formula>$D$1&gt;I3</formula>
    </cfRule>
  </conditionalFormatting>
  <conditionalFormatting sqref="I4">
    <cfRule type="expression" dxfId="3509" priority="343">
      <formula>$D$1&lt;I4</formula>
    </cfRule>
    <cfRule type="expression" dxfId="3508" priority="344">
      <formula>$D$1&gt;I4</formula>
    </cfRule>
  </conditionalFormatting>
  <conditionalFormatting sqref="I4">
    <cfRule type="expression" dxfId="3507" priority="345">
      <formula>$D$1&lt;I4</formula>
    </cfRule>
    <cfRule type="expression" dxfId="3506" priority="346">
      <formula>$D$1&gt;I4</formula>
    </cfRule>
  </conditionalFormatting>
  <conditionalFormatting sqref="I4">
    <cfRule type="expression" priority="347">
      <formula>$D$1&lt;I4</formula>
    </cfRule>
    <cfRule type="expression" priority="348">
      <formula>$D$1&gt;I4</formula>
    </cfRule>
  </conditionalFormatting>
  <conditionalFormatting sqref="I4">
    <cfRule type="expression" priority="349">
      <formula>$D$1&lt;I4</formula>
    </cfRule>
    <cfRule type="expression" dxfId="3505" priority="350">
      <formula>$D$1&gt;I4</formula>
    </cfRule>
  </conditionalFormatting>
  <conditionalFormatting sqref="I4">
    <cfRule type="expression" dxfId="3504" priority="351">
      <formula>$D$1&lt;I4</formula>
    </cfRule>
    <cfRule type="expression" priority="352">
      <formula>$D$1&gt;I4</formula>
    </cfRule>
  </conditionalFormatting>
  <conditionalFormatting sqref="I5">
    <cfRule type="expression" priority="353">
      <formula>$D$1&lt;I5</formula>
    </cfRule>
    <cfRule type="expression" priority="354">
      <formula>$D$1&gt;I5</formula>
    </cfRule>
  </conditionalFormatting>
  <conditionalFormatting sqref="I5">
    <cfRule type="expression" priority="355">
      <formula>$D$1&lt;I5</formula>
    </cfRule>
    <cfRule type="expression" priority="356">
      <formula>$D$1&gt;I5</formula>
    </cfRule>
  </conditionalFormatting>
  <conditionalFormatting sqref="I5">
    <cfRule type="expression" priority="357">
      <formula>$D$1&lt;I5</formula>
    </cfRule>
    <cfRule type="expression" dxfId="3503" priority="358">
      <formula>$D$1&gt;I5</formula>
    </cfRule>
  </conditionalFormatting>
  <conditionalFormatting sqref="I4">
    <cfRule type="expression" dxfId="3502" priority="359">
      <formula>$D$1&lt;I4</formula>
    </cfRule>
    <cfRule type="expression" dxfId="3501" priority="360">
      <formula>$D$1&gt;I4</formula>
    </cfRule>
  </conditionalFormatting>
  <conditionalFormatting sqref="I5">
    <cfRule type="cellIs" dxfId="3500" priority="361" operator="equal">
      <formula>5</formula>
    </cfRule>
    <cfRule type="cellIs" dxfId="3499" priority="362" operator="equal">
      <formula>4</formula>
    </cfRule>
    <cfRule type="cellIs" dxfId="3498" priority="363" operator="equal">
      <formula>3</formula>
    </cfRule>
  </conditionalFormatting>
  <conditionalFormatting sqref="I5">
    <cfRule type="cellIs" dxfId="3497" priority="364" operator="equal">
      <formula>5</formula>
    </cfRule>
    <cfRule type="cellIs" dxfId="3496" priority="365" operator="equal">
      <formula>4</formula>
    </cfRule>
    <cfRule type="cellIs" dxfId="3495" priority="366" operator="equal">
      <formula>3</formula>
    </cfRule>
  </conditionalFormatting>
  <conditionalFormatting sqref="I4">
    <cfRule type="expression" dxfId="3494" priority="367">
      <formula>$D$1&lt;I4</formula>
    </cfRule>
    <cfRule type="expression" dxfId="3493" priority="368">
      <formula>$D$1&gt;I4</formula>
    </cfRule>
  </conditionalFormatting>
  <conditionalFormatting sqref="I5">
    <cfRule type="cellIs" dxfId="3492" priority="369" operator="equal">
      <formula>5</formula>
    </cfRule>
    <cfRule type="cellIs" dxfId="3491" priority="370" operator="equal">
      <formula>4</formula>
    </cfRule>
    <cfRule type="cellIs" dxfId="3490" priority="371" operator="equal">
      <formula>3</formula>
    </cfRule>
  </conditionalFormatting>
  <conditionalFormatting sqref="I4">
    <cfRule type="expression" priority="372">
      <formula>$D$1&lt;I4</formula>
    </cfRule>
    <cfRule type="expression" priority="373">
      <formula>$D$1&gt;I4</formula>
    </cfRule>
  </conditionalFormatting>
  <conditionalFormatting sqref="J3">
    <cfRule type="expression" priority="374">
      <formula>$D$1&lt;J3</formula>
    </cfRule>
    <cfRule type="expression" dxfId="3489" priority="375">
      <formula>$D$1&gt;J3</formula>
    </cfRule>
  </conditionalFormatting>
  <conditionalFormatting sqref="J3">
    <cfRule type="expression" dxfId="3488" priority="376">
      <formula>$D$1&lt;J3</formula>
    </cfRule>
    <cfRule type="expression" dxfId="3487" priority="377">
      <formula>$D$1&gt;J3</formula>
    </cfRule>
  </conditionalFormatting>
  <conditionalFormatting sqref="J3">
    <cfRule type="expression" dxfId="3486" priority="378">
      <formula>$D$1&lt;J3</formula>
    </cfRule>
    <cfRule type="expression" dxfId="3485" priority="379">
      <formula>$D$1&gt;J3</formula>
    </cfRule>
  </conditionalFormatting>
  <conditionalFormatting sqref="J4">
    <cfRule type="expression" dxfId="3484" priority="380">
      <formula>$D$1&lt;J4</formula>
    </cfRule>
    <cfRule type="expression" dxfId="3483" priority="381">
      <formula>$D$1&gt;J4</formula>
    </cfRule>
  </conditionalFormatting>
  <conditionalFormatting sqref="J4">
    <cfRule type="expression" dxfId="3482" priority="382">
      <formula>$D$1&lt;J4</formula>
    </cfRule>
    <cfRule type="expression" dxfId="3481" priority="383">
      <formula>$D$1&gt;J4</formula>
    </cfRule>
  </conditionalFormatting>
  <conditionalFormatting sqref="J4">
    <cfRule type="expression" dxfId="3480" priority="384">
      <formula>$D$1&lt;J4</formula>
    </cfRule>
    <cfRule type="expression" dxfId="3479" priority="385">
      <formula>$D$1&gt;J4</formula>
    </cfRule>
  </conditionalFormatting>
  <conditionalFormatting sqref="J4">
    <cfRule type="expression" dxfId="3478" priority="386">
      <formula>$D$1&lt;J4</formula>
    </cfRule>
    <cfRule type="expression" priority="387">
      <formula>$D$1&gt;J4</formula>
    </cfRule>
  </conditionalFormatting>
  <conditionalFormatting sqref="J4">
    <cfRule type="expression" priority="388">
      <formula>$D$1&lt;J4</formula>
    </cfRule>
    <cfRule type="expression" priority="389">
      <formula>$D$1&gt;J4</formula>
    </cfRule>
  </conditionalFormatting>
  <conditionalFormatting sqref="J4">
    <cfRule type="expression" priority="390">
      <formula>$D$1&lt;J4</formula>
    </cfRule>
    <cfRule type="expression" priority="391">
      <formula>$D$1&gt;J4</formula>
    </cfRule>
  </conditionalFormatting>
  <conditionalFormatting sqref="J4">
    <cfRule type="expression" dxfId="3477" priority="392">
      <formula>$D$1&lt;J4</formula>
    </cfRule>
    <cfRule type="expression" dxfId="3476" priority="393">
      <formula>$D$1&gt;J4</formula>
    </cfRule>
  </conditionalFormatting>
  <conditionalFormatting sqref="J4">
    <cfRule type="expression" dxfId="3475" priority="394">
      <formula>$D$1&lt;J4</formula>
    </cfRule>
    <cfRule type="expression" dxfId="3474" priority="395">
      <formula>$D$1&gt;J4</formula>
    </cfRule>
  </conditionalFormatting>
  <conditionalFormatting sqref="J5">
    <cfRule type="cellIs" dxfId="3473" priority="396" operator="equal">
      <formula>5</formula>
    </cfRule>
    <cfRule type="cellIs" dxfId="3472" priority="397" operator="equal">
      <formula>4</formula>
    </cfRule>
    <cfRule type="cellIs" dxfId="3471" priority="398" operator="equal">
      <formula>3</formula>
    </cfRule>
  </conditionalFormatting>
  <conditionalFormatting sqref="J5">
    <cfRule type="cellIs" dxfId="3470" priority="399" operator="equal">
      <formula>5</formula>
    </cfRule>
    <cfRule type="cellIs" dxfId="3469" priority="400" operator="equal">
      <formula>4</formula>
    </cfRule>
    <cfRule type="cellIs" priority="401" operator="equal">
      <formula>3</formula>
    </cfRule>
  </conditionalFormatting>
  <conditionalFormatting sqref="J5">
    <cfRule type="cellIs" priority="402" operator="equal">
      <formula>5</formula>
    </cfRule>
    <cfRule type="cellIs" priority="403" operator="equal">
      <formula>4</formula>
    </cfRule>
    <cfRule type="cellIs" dxfId="3468" priority="404" operator="equal">
      <formula>3</formula>
    </cfRule>
  </conditionalFormatting>
  <conditionalFormatting sqref="J5">
    <cfRule type="cellIs" dxfId="3467" priority="405" operator="equal">
      <formula>5</formula>
    </cfRule>
    <cfRule type="cellIs" priority="406" operator="equal">
      <formula>4</formula>
    </cfRule>
    <cfRule type="cellIs" priority="407" operator="equal">
      <formula>3</formula>
    </cfRule>
  </conditionalFormatting>
  <conditionalFormatting sqref="J5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J5">
    <cfRule type="cellIs" priority="411" operator="equal">
      <formula>5</formula>
    </cfRule>
    <cfRule type="cellIs" dxfId="3466" priority="412" operator="equal">
      <formula>4</formula>
    </cfRule>
    <cfRule type="cellIs" dxfId="3465" priority="413" operator="equal">
      <formula>3</formula>
    </cfRule>
  </conditionalFormatting>
  <conditionalFormatting sqref="J5">
    <cfRule type="cellIs" dxfId="3464" priority="414" operator="equal">
      <formula>5</formula>
    </cfRule>
    <cfRule type="cellIs" dxfId="3463" priority="415" operator="equal">
      <formula>4</formula>
    </cfRule>
    <cfRule type="cellIs" dxfId="3462" priority="416" operator="equal">
      <formula>3</formula>
    </cfRule>
  </conditionalFormatting>
  <conditionalFormatting sqref="J5">
    <cfRule type="cellIs" dxfId="3461" priority="417" operator="equal">
      <formula>5</formula>
    </cfRule>
    <cfRule type="cellIs" priority="418" operator="equal">
      <formula>4</formula>
    </cfRule>
    <cfRule type="cellIs" priority="419" operator="equal">
      <formula>3</formula>
    </cfRule>
  </conditionalFormatting>
  <conditionalFormatting sqref="J5">
    <cfRule type="cellIs" priority="420" operator="equal">
      <formula>5</formula>
    </cfRule>
    <cfRule type="cellIs" dxfId="3460" priority="421" operator="equal">
      <formula>4</formula>
    </cfRule>
    <cfRule type="cellIs" dxfId="3459" priority="422" operator="equal">
      <formula>3</formula>
    </cfRule>
  </conditionalFormatting>
  <conditionalFormatting sqref="J5">
    <cfRule type="cellIs" priority="423" operator="equal">
      <formula>5</formula>
    </cfRule>
    <cfRule type="cellIs" priority="424" operator="equal">
      <formula>4</formula>
    </cfRule>
    <cfRule type="cellIs" priority="425" operator="equal">
      <formula>3</formula>
    </cfRule>
  </conditionalFormatting>
  <conditionalFormatting sqref="J5">
    <cfRule type="cellIs" dxfId="3458" priority="426" operator="equal">
      <formula>5</formula>
    </cfRule>
    <cfRule type="cellIs" dxfId="3457" priority="427" operator="equal">
      <formula>4</formula>
    </cfRule>
    <cfRule type="cellIs" priority="428" operator="equal">
      <formula>3</formula>
    </cfRule>
  </conditionalFormatting>
  <conditionalFormatting sqref="J5">
    <cfRule type="cellIs" priority="429" operator="equal">
      <formula>5</formula>
    </cfRule>
    <cfRule type="cellIs" priority="430" operator="equal">
      <formula>4</formula>
    </cfRule>
    <cfRule type="cellIs" dxfId="3456" priority="431" operator="equal">
      <formula>3</formula>
    </cfRule>
  </conditionalFormatting>
  <conditionalFormatting sqref="J5">
    <cfRule type="cellIs" dxfId="3455" priority="432" operator="equal">
      <formula>5</formula>
    </cfRule>
    <cfRule type="cellIs" dxfId="3454" priority="433" operator="equal">
      <formula>4</formula>
    </cfRule>
    <cfRule type="cellIs" dxfId="3453" priority="434" operator="equal">
      <formula>3</formula>
    </cfRule>
  </conditionalFormatting>
  <conditionalFormatting sqref="J5">
    <cfRule type="cellIs" dxfId="3452" priority="435" operator="equal">
      <formula>5</formula>
    </cfRule>
    <cfRule type="cellIs" dxfId="3451" priority="436" operator="equal">
      <formula>4</formula>
    </cfRule>
    <cfRule type="cellIs" priority="437" operator="equal">
      <formula>3</formula>
    </cfRule>
  </conditionalFormatting>
  <conditionalFormatting sqref="J5">
    <cfRule type="cellIs" priority="438" operator="equal">
      <formula>5</formula>
    </cfRule>
    <cfRule type="cellIs" priority="439" operator="equal">
      <formula>4</formula>
    </cfRule>
    <cfRule type="cellIs" dxfId="3450" priority="440" operator="equal">
      <formula>3</formula>
    </cfRule>
  </conditionalFormatting>
  <conditionalFormatting sqref="J5">
    <cfRule type="cellIs" dxfId="3449" priority="441" operator="equal">
      <formula>5</formula>
    </cfRule>
    <cfRule type="cellIs" dxfId="3448" priority="442" operator="equal">
      <formula>4</formula>
    </cfRule>
    <cfRule type="cellIs" dxfId="3447" priority="443" operator="equal">
      <formula>3</formula>
    </cfRule>
  </conditionalFormatting>
  <conditionalFormatting sqref="J5">
    <cfRule type="cellIs" priority="444" operator="equal">
      <formula>5</formula>
    </cfRule>
    <cfRule type="cellIs" priority="445" operator="equal">
      <formula>4</formula>
    </cfRule>
    <cfRule type="cellIs" priority="446" operator="equal">
      <formula>3</formula>
    </cfRule>
  </conditionalFormatting>
  <conditionalFormatting sqref="J5">
    <cfRule type="cellIs" dxfId="3446" priority="447" operator="equal">
      <formula>5</formula>
    </cfRule>
    <cfRule type="cellIs" dxfId="3445" priority="448" operator="equal">
      <formula>4</formula>
    </cfRule>
    <cfRule type="cellIs" priority="449" operator="equal">
      <formula>3</formula>
    </cfRule>
  </conditionalFormatting>
  <conditionalFormatting sqref="K4">
    <cfRule type="expression" priority="450">
      <formula>$D$1&lt;K4</formula>
    </cfRule>
    <cfRule type="expression" priority="451">
      <formula>$D$1&gt;K4</formula>
    </cfRule>
  </conditionalFormatting>
  <conditionalFormatting sqref="K4">
    <cfRule type="expression" priority="452">
      <formula>$D$1&lt;K4</formula>
    </cfRule>
    <cfRule type="expression" priority="453">
      <formula>$D$1&gt;K4</formula>
    </cfRule>
  </conditionalFormatting>
  <conditionalFormatting sqref="K5">
    <cfRule type="cellIs" priority="454" operator="equal">
      <formula>5</formula>
    </cfRule>
    <cfRule type="cellIs" dxfId="3444" priority="455" operator="equal">
      <formula>4</formula>
    </cfRule>
    <cfRule type="cellIs" dxfId="3443" priority="456" operator="equal">
      <formula>3</formula>
    </cfRule>
  </conditionalFormatting>
  <conditionalFormatting sqref="K5">
    <cfRule type="cellIs" dxfId="3442" priority="457" operator="equal">
      <formula>5</formula>
    </cfRule>
    <cfRule type="cellIs" dxfId="3441" priority="458" operator="equal">
      <formula>4</formula>
    </cfRule>
    <cfRule type="cellIs" dxfId="3440" priority="459" operator="equal">
      <formula>3</formula>
    </cfRule>
  </conditionalFormatting>
  <conditionalFormatting sqref="K4">
    <cfRule type="expression" dxfId="3439" priority="460">
      <formula>$D$1&lt;K4</formula>
    </cfRule>
    <cfRule type="expression" dxfId="3438" priority="461">
      <formula>$D$1&gt;K4</formula>
    </cfRule>
  </conditionalFormatting>
  <conditionalFormatting sqref="K4">
    <cfRule type="expression" dxfId="3437" priority="462">
      <formula>$D$1&lt;K4</formula>
    </cfRule>
    <cfRule type="expression" dxfId="3436" priority="463">
      <formula>$D$1&gt;K4</formula>
    </cfRule>
  </conditionalFormatting>
  <conditionalFormatting sqref="K4">
    <cfRule type="expression" dxfId="3435" priority="464">
      <formula>$D$1&lt;K4</formula>
    </cfRule>
    <cfRule type="expression" dxfId="3434" priority="465">
      <formula>$D$1&gt;K4</formula>
    </cfRule>
  </conditionalFormatting>
  <conditionalFormatting sqref="K4">
    <cfRule type="expression" dxfId="3433" priority="466">
      <formula>$D$1&lt;K4</formula>
    </cfRule>
    <cfRule type="expression" dxfId="3432" priority="467">
      <formula>$D$1&gt;K4</formula>
    </cfRule>
  </conditionalFormatting>
  <conditionalFormatting sqref="K4">
    <cfRule type="expression" dxfId="3431" priority="468">
      <formula>$D$1&lt;K4</formula>
    </cfRule>
    <cfRule type="expression" priority="469">
      <formula>$D$1&gt;K4</formula>
    </cfRule>
  </conditionalFormatting>
  <conditionalFormatting sqref="K4">
    <cfRule type="expression" priority="470">
      <formula>$D$1&lt;K4</formula>
    </cfRule>
    <cfRule type="expression" priority="471">
      <formula>$D$1&gt;K4</formula>
    </cfRule>
  </conditionalFormatting>
  <conditionalFormatting sqref="K4">
    <cfRule type="expression" dxfId="3430" priority="472">
      <formula>$D$1&lt;K4</formula>
    </cfRule>
    <cfRule type="expression" dxfId="3429" priority="473">
      <formula>$D$1&gt;K4</formula>
    </cfRule>
  </conditionalFormatting>
  <conditionalFormatting sqref="K4">
    <cfRule type="expression" dxfId="3428" priority="474">
      <formula>$D$1&lt;K4</formula>
    </cfRule>
    <cfRule type="expression" dxfId="3427" priority="475">
      <formula>$D$1&gt;K4</formula>
    </cfRule>
  </conditionalFormatting>
  <conditionalFormatting sqref="K4">
    <cfRule type="expression" priority="476">
      <formula>$D$1&lt;K4</formula>
    </cfRule>
    <cfRule type="expression" priority="477">
      <formula>$D$1&gt;K4</formula>
    </cfRule>
  </conditionalFormatting>
  <conditionalFormatting sqref="K4">
    <cfRule type="expression" priority="478">
      <formula>$D$1&lt;K4</formula>
    </cfRule>
    <cfRule type="expression" dxfId="3426" priority="479">
      <formula>$D$1&gt;K4</formula>
    </cfRule>
  </conditionalFormatting>
  <conditionalFormatting sqref="K4">
    <cfRule type="expression" dxfId="3425" priority="480">
      <formula>$D$1&lt;K4</formula>
    </cfRule>
    <cfRule type="expression" dxfId="3424" priority="481">
      <formula>$D$1&gt;K4</formula>
    </cfRule>
  </conditionalFormatting>
  <conditionalFormatting sqref="K4">
    <cfRule type="expression" dxfId="3423" priority="482">
      <formula>$D$1&lt;K4</formula>
    </cfRule>
    <cfRule type="expression" dxfId="3422" priority="483">
      <formula>$D$1&gt;K4</formula>
    </cfRule>
  </conditionalFormatting>
  <conditionalFormatting sqref="K4">
    <cfRule type="expression" dxfId="3421" priority="484">
      <formula>$D$1&lt;K4</formula>
    </cfRule>
    <cfRule type="expression" dxfId="3420" priority="485">
      <formula>$D$1&gt;K4</formula>
    </cfRule>
  </conditionalFormatting>
  <conditionalFormatting sqref="K4">
    <cfRule type="expression" dxfId="3419" priority="486">
      <formula>$D$1&lt;K4</formula>
    </cfRule>
    <cfRule type="expression" dxfId="3418" priority="487">
      <formula>$D$1&gt;K4</formula>
    </cfRule>
  </conditionalFormatting>
  <conditionalFormatting sqref="K4">
    <cfRule type="expression" priority="488">
      <formula>$D$1&lt;K4</formula>
    </cfRule>
    <cfRule type="expression" priority="489">
      <formula>$D$1&gt;K4</formula>
    </cfRule>
  </conditionalFormatting>
  <conditionalFormatting sqref="K5">
    <cfRule type="cellIs" priority="490" operator="equal">
      <formula>5</formula>
    </cfRule>
    <cfRule type="cellIs" dxfId="3417" priority="491" operator="equal">
      <formula>4</formula>
    </cfRule>
    <cfRule type="cellIs" dxfId="3416" priority="492" operator="equal">
      <formula>3</formula>
    </cfRule>
  </conditionalFormatting>
  <conditionalFormatting sqref="K5">
    <cfRule type="cellIs" priority="493" operator="equal">
      <formula>5</formula>
    </cfRule>
    <cfRule type="cellIs" priority="494" operator="equal">
      <formula>4</formula>
    </cfRule>
    <cfRule type="cellIs" priority="495" operator="equal">
      <formula>3</formula>
    </cfRule>
  </conditionalFormatting>
  <conditionalFormatting sqref="K5">
    <cfRule type="cellIs" priority="496" operator="equal">
      <formula>5</formula>
    </cfRule>
    <cfRule type="cellIs" priority="497" operator="equal">
      <formula>4</formula>
    </cfRule>
    <cfRule type="cellIs" priority="498" operator="equal">
      <formula>3</formula>
    </cfRule>
  </conditionalFormatting>
  <conditionalFormatting sqref="K5">
    <cfRule type="cellIs" dxfId="3415" priority="499" operator="equal">
      <formula>5</formula>
    </cfRule>
    <cfRule type="cellIs" dxfId="3414" priority="500" operator="equal">
      <formula>4</formula>
    </cfRule>
    <cfRule type="cellIs" dxfId="3413" priority="501" operator="equal">
      <formula>3</formula>
    </cfRule>
  </conditionalFormatting>
  <conditionalFormatting sqref="K5">
    <cfRule type="cellIs" dxfId="3412" priority="502" operator="equal">
      <formula>5</formula>
    </cfRule>
    <cfRule type="cellIs" dxfId="3411" priority="503" operator="equal">
      <formula>4</formula>
    </cfRule>
    <cfRule type="cellIs" dxfId="3410" priority="504" operator="equal">
      <formula>3</formula>
    </cfRule>
  </conditionalFormatting>
  <conditionalFormatting sqref="K5">
    <cfRule type="cellIs" priority="505" operator="equal">
      <formula>5</formula>
    </cfRule>
    <cfRule type="cellIs" priority="506" operator="equal">
      <formula>4</formula>
    </cfRule>
    <cfRule type="cellIs" priority="507" operator="equal">
      <formula>3</formula>
    </cfRule>
  </conditionalFormatting>
  <conditionalFormatting sqref="K5">
    <cfRule type="cellIs" dxfId="3409" priority="508" operator="equal">
      <formula>5</formula>
    </cfRule>
    <cfRule type="cellIs" dxfId="3408" priority="509" operator="equal">
      <formula>4</formula>
    </cfRule>
    <cfRule type="cellIs" priority="510" operator="equal">
      <formula>3</formula>
    </cfRule>
  </conditionalFormatting>
  <conditionalFormatting sqref="K5">
    <cfRule type="cellIs" priority="511" operator="equal">
      <formula>5</formula>
    </cfRule>
    <cfRule type="cellIs" priority="512" operator="equal">
      <formula>4</formula>
    </cfRule>
    <cfRule type="cellIs" dxfId="3407" priority="513" operator="equal">
      <formula>3</formula>
    </cfRule>
  </conditionalFormatting>
  <conditionalFormatting sqref="K4">
    <cfRule type="expression" dxfId="3406" priority="514">
      <formula>$D$1&lt;K4</formula>
    </cfRule>
    <cfRule type="expression" priority="515">
      <formula>$D$1&gt;K4</formula>
    </cfRule>
  </conditionalFormatting>
  <conditionalFormatting sqref="K5">
    <cfRule type="cellIs" priority="516" operator="equal">
      <formula>5</formula>
    </cfRule>
    <cfRule type="cellIs" priority="517" operator="equal">
      <formula>4</formula>
    </cfRule>
    <cfRule type="cellIs" dxfId="3405" priority="518" operator="equal">
      <formula>3</formula>
    </cfRule>
  </conditionalFormatting>
  <conditionalFormatting sqref="K4">
    <cfRule type="expression" dxfId="3404" priority="519">
      <formula>$D$1&lt;K4</formula>
    </cfRule>
    <cfRule type="expression" dxfId="3403" priority="520">
      <formula>$D$1&gt;K4</formula>
    </cfRule>
  </conditionalFormatting>
  <conditionalFormatting sqref="K5">
    <cfRule type="cellIs" dxfId="3402" priority="521" operator="equal">
      <formula>5</formula>
    </cfRule>
    <cfRule type="cellIs" dxfId="3401" priority="522" operator="equal">
      <formula>4</formula>
    </cfRule>
    <cfRule type="cellIs" dxfId="3400" priority="523" operator="equal">
      <formula>3</formula>
    </cfRule>
  </conditionalFormatting>
  <conditionalFormatting sqref="K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K5">
    <cfRule type="cellIs" dxfId="3399" priority="527" operator="equal">
      <formula>5</formula>
    </cfRule>
    <cfRule type="cellIs" dxfId="3398" priority="528" operator="equal">
      <formula>4</formula>
    </cfRule>
    <cfRule type="cellIs" dxfId="3397" priority="529" operator="equal">
      <formula>3</formula>
    </cfRule>
  </conditionalFormatting>
  <conditionalFormatting sqref="L4">
    <cfRule type="expression" dxfId="3396" priority="530">
      <formula>$D$1&lt;L4</formula>
    </cfRule>
    <cfRule type="expression" priority="531">
      <formula>$D$1&gt;L4</formula>
    </cfRule>
  </conditionalFormatting>
  <conditionalFormatting sqref="L4">
    <cfRule type="expression" priority="532">
      <formula>$D$1&lt;L4</formula>
    </cfRule>
    <cfRule type="expression" priority="533">
      <formula>$D$1&gt;L4</formula>
    </cfRule>
  </conditionalFormatting>
  <conditionalFormatting sqref="L5">
    <cfRule type="cellIs" dxfId="3395" priority="534" operator="equal">
      <formula>5</formula>
    </cfRule>
    <cfRule type="cellIs" dxfId="3394" priority="535" operator="equal">
      <formula>4</formula>
    </cfRule>
    <cfRule type="cellIs" priority="536" operator="equal">
      <formula>3</formula>
    </cfRule>
  </conditionalFormatting>
  <conditionalFormatting sqref="L4">
    <cfRule type="expression" priority="537">
      <formula>$D$1&lt;L4</formula>
    </cfRule>
    <cfRule type="expression" priority="538">
      <formula>$D$1&gt;L4</formula>
    </cfRule>
  </conditionalFormatting>
  <conditionalFormatting sqref="L4">
    <cfRule type="expression" priority="539">
      <formula>$D$1&lt;L4</formula>
    </cfRule>
    <cfRule type="expression" priority="540">
      <formula>$D$1&gt;L4</formula>
    </cfRule>
  </conditionalFormatting>
  <conditionalFormatting sqref="L4">
    <cfRule type="expression" priority="541">
      <formula>$D$1&lt;L4</formula>
    </cfRule>
    <cfRule type="expression" dxfId="3393" priority="542">
      <formula>$D$1&gt;L4</formula>
    </cfRule>
  </conditionalFormatting>
  <conditionalFormatting sqref="L4">
    <cfRule type="expression" dxfId="3392" priority="543">
      <formula>$D$1&lt;L4</formula>
    </cfRule>
    <cfRule type="expression" dxfId="3391" priority="544">
      <formula>$D$1&gt;L4</formula>
    </cfRule>
  </conditionalFormatting>
  <conditionalFormatting sqref="L4">
    <cfRule type="expression" dxfId="3390" priority="545">
      <formula>$D$1&lt;L4</formula>
    </cfRule>
    <cfRule type="expression" dxfId="3389" priority="546">
      <formula>$D$1&gt;L4</formula>
    </cfRule>
  </conditionalFormatting>
  <conditionalFormatting sqref="L4">
    <cfRule type="expression" dxfId="3388" priority="547">
      <formula>$D$1&lt;L4</formula>
    </cfRule>
    <cfRule type="expression" dxfId="3387" priority="548">
      <formula>$D$1&gt;L4</formula>
    </cfRule>
  </conditionalFormatting>
  <conditionalFormatting sqref="L4">
    <cfRule type="expression" dxfId="3386" priority="549">
      <formula>$D$1&lt;L4</formula>
    </cfRule>
    <cfRule type="expression" dxfId="3385" priority="550">
      <formula>$D$1&gt;L4</formula>
    </cfRule>
  </conditionalFormatting>
  <conditionalFormatting sqref="L4">
    <cfRule type="expression" dxfId="3384" priority="551">
      <formula>$D$1&lt;L4</formula>
    </cfRule>
    <cfRule type="expression" dxfId="3383" priority="552">
      <formula>$D$1&gt;L4</formula>
    </cfRule>
  </conditionalFormatting>
  <conditionalFormatting sqref="L4">
    <cfRule type="expression" dxfId="3382" priority="553">
      <formula>$D$1&lt;L4</formula>
    </cfRule>
    <cfRule type="expression" dxfId="3381" priority="554">
      <formula>$D$1&gt;L4</formula>
    </cfRule>
  </conditionalFormatting>
  <conditionalFormatting sqref="L4">
    <cfRule type="expression" dxfId="3380" priority="555">
      <formula>$D$1&lt;L4</formula>
    </cfRule>
    <cfRule type="expression" priority="556">
      <formula>$D$1&gt;L4</formula>
    </cfRule>
  </conditionalFormatting>
  <conditionalFormatting sqref="G3">
    <cfRule type="expression" priority="557">
      <formula>$D$1&lt;G3</formula>
    </cfRule>
    <cfRule type="expression" priority="558">
      <formula>$D$1&gt;G3</formula>
    </cfRule>
  </conditionalFormatting>
  <conditionalFormatting sqref="G3">
    <cfRule type="expression" dxfId="3379" priority="559">
      <formula>$D$1&lt;G3</formula>
    </cfRule>
    <cfRule type="expression" dxfId="3378" priority="560">
      <formula>$D$1&gt;G3</formula>
    </cfRule>
  </conditionalFormatting>
  <conditionalFormatting sqref="G3">
    <cfRule type="expression" dxfId="3377" priority="561">
      <formula>$D$1&lt;G3</formula>
    </cfRule>
    <cfRule type="expression" dxfId="3376" priority="562">
      <formula>$D$1&gt;G3</formula>
    </cfRule>
  </conditionalFormatting>
  <conditionalFormatting sqref="G4">
    <cfRule type="expression" dxfId="3375" priority="563">
      <formula>$D$1&lt;G4</formula>
    </cfRule>
    <cfRule type="expression" dxfId="3374" priority="564">
      <formula>$D$1&gt;G4</formula>
    </cfRule>
  </conditionalFormatting>
  <conditionalFormatting sqref="G4">
    <cfRule type="expression" dxfId="3373" priority="565">
      <formula>$D$1&lt;G4</formula>
    </cfRule>
    <cfRule type="expression" dxfId="3372" priority="566">
      <formula>$D$1&gt;G4</formula>
    </cfRule>
  </conditionalFormatting>
  <conditionalFormatting sqref="G5">
    <cfRule type="cellIs" dxfId="3371" priority="567" operator="equal">
      <formula>5</formula>
    </cfRule>
    <cfRule type="cellIs" dxfId="3370" priority="568" operator="equal">
      <formula>4</formula>
    </cfRule>
    <cfRule type="cellIs" dxfId="3369" priority="569" operator="equal">
      <formula>3</formula>
    </cfRule>
  </conditionalFormatting>
  <conditionalFormatting sqref="G4">
    <cfRule type="expression" dxfId="3368" priority="570">
      <formula>$D$1&lt;G4</formula>
    </cfRule>
    <cfRule type="expression" priority="571">
      <formula>$D$1&gt;G4</formula>
    </cfRule>
  </conditionalFormatting>
  <conditionalFormatting sqref="G5">
    <cfRule type="cellIs" priority="572" operator="equal">
      <formula>5</formula>
    </cfRule>
    <cfRule type="cellIs" priority="573" operator="equal">
      <formula>4</formula>
    </cfRule>
    <cfRule type="cellIs" dxfId="3367" priority="574" operator="equal">
      <formula>3</formula>
    </cfRule>
  </conditionalFormatting>
  <conditionalFormatting sqref="G4">
    <cfRule type="expression" dxfId="3366" priority="575">
      <formula>$D$1&lt;G4</formula>
    </cfRule>
    <cfRule type="expression" dxfId="3365" priority="576">
      <formula>$D$1&gt;G4</formula>
    </cfRule>
  </conditionalFormatting>
  <conditionalFormatting sqref="G4">
    <cfRule type="expression" dxfId="3364" priority="577">
      <formula>$D$1&lt;G4</formula>
    </cfRule>
    <cfRule type="expression" priority="578">
      <formula>$D$1&gt;G4</formula>
    </cfRule>
  </conditionalFormatting>
  <conditionalFormatting sqref="G5">
    <cfRule type="cellIs" priority="579" operator="equal">
      <formula>5</formula>
    </cfRule>
    <cfRule type="cellIs" priority="580" operator="equal">
      <formula>4</formula>
    </cfRule>
    <cfRule type="cellIs" dxfId="3363" priority="581" operator="equal">
      <formula>3</formula>
    </cfRule>
  </conditionalFormatting>
  <conditionalFormatting sqref="G4">
    <cfRule type="expression" dxfId="3362" priority="582">
      <formula>$D$1&lt;G4</formula>
    </cfRule>
    <cfRule type="expression" dxfId="3361" priority="583">
      <formula>$D$1&gt;G4</formula>
    </cfRule>
  </conditionalFormatting>
  <conditionalFormatting sqref="G4">
    <cfRule type="expression" dxfId="3360" priority="584">
      <formula>$D$1&lt;G4</formula>
    </cfRule>
    <cfRule type="expression" dxfId="3359" priority="585">
      <formula>$D$1&gt;G4</formula>
    </cfRule>
  </conditionalFormatting>
  <conditionalFormatting sqref="G4">
    <cfRule type="expression" dxfId="3358" priority="586">
      <formula>$D$1&lt;G4</formula>
    </cfRule>
    <cfRule type="expression" dxfId="3357" priority="587">
      <formula>$D$1&gt;G4</formula>
    </cfRule>
  </conditionalFormatting>
  <conditionalFormatting sqref="G4">
    <cfRule type="expression" dxfId="3356" priority="588">
      <formula>$D$1&lt;G4</formula>
    </cfRule>
    <cfRule type="expression" dxfId="3355" priority="589">
      <formula>$D$1&gt;G4</formula>
    </cfRule>
  </conditionalFormatting>
  <conditionalFormatting sqref="G4">
    <cfRule type="expression" dxfId="3354" priority="590">
      <formula>$D$1&lt;G4</formula>
    </cfRule>
    <cfRule type="expression" dxfId="3353" priority="591">
      <formula>$D$1&gt;G4</formula>
    </cfRule>
  </conditionalFormatting>
  <conditionalFormatting sqref="G4">
    <cfRule type="expression" dxfId="3352" priority="592">
      <formula>$D$1&lt;G4</formula>
    </cfRule>
    <cfRule type="expression" dxfId="3351" priority="593">
      <formula>$D$1&gt;G4</formula>
    </cfRule>
  </conditionalFormatting>
  <conditionalFormatting sqref="G4">
    <cfRule type="expression" dxfId="3350" priority="594">
      <formula>$D$1&lt;G4</formula>
    </cfRule>
    <cfRule type="expression" dxfId="3349" priority="595">
      <formula>$D$1&gt;G4</formula>
    </cfRule>
  </conditionalFormatting>
  <conditionalFormatting sqref="G4">
    <cfRule type="expression" dxfId="3348" priority="596">
      <formula>$D$1&lt;G4</formula>
    </cfRule>
    <cfRule type="expression" dxfId="3347" priority="597">
      <formula>$D$1&gt;G4</formula>
    </cfRule>
  </conditionalFormatting>
  <conditionalFormatting sqref="G4">
    <cfRule type="expression" dxfId="3346" priority="598">
      <formula>$D$1&lt;G4</formula>
    </cfRule>
    <cfRule type="expression" dxfId="3345" priority="599">
      <formula>$D$1&gt;G4</formula>
    </cfRule>
  </conditionalFormatting>
  <conditionalFormatting sqref="G4">
    <cfRule type="expression" dxfId="3344" priority="600">
      <formula>$D$1&lt;G4</formula>
    </cfRule>
    <cfRule type="expression" dxfId="3343" priority="601">
      <formula>$D$1&gt;G4</formula>
    </cfRule>
  </conditionalFormatting>
  <conditionalFormatting sqref="G5">
    <cfRule type="cellIs" dxfId="3342" priority="602" operator="equal">
      <formula>5</formula>
    </cfRule>
    <cfRule type="cellIs" dxfId="3341" priority="603" operator="equal">
      <formula>4</formula>
    </cfRule>
    <cfRule type="cellIs" priority="604" operator="equal">
      <formula>3</formula>
    </cfRule>
  </conditionalFormatting>
  <conditionalFormatting sqref="G4">
    <cfRule type="expression" priority="605">
      <formula>$D$1&lt;G4</formula>
    </cfRule>
    <cfRule type="expression" priority="606">
      <formula>$D$1&gt;G4</formula>
    </cfRule>
  </conditionalFormatting>
  <conditionalFormatting sqref="G4">
    <cfRule type="expression" priority="607">
      <formula>$D$1&lt;G4</formula>
    </cfRule>
    <cfRule type="expression" priority="608">
      <formula>$D$1&gt;G4</formula>
    </cfRule>
  </conditionalFormatting>
  <conditionalFormatting sqref="G4">
    <cfRule type="expression" priority="609">
      <formula>$D$1&lt;G4</formula>
    </cfRule>
    <cfRule type="expression" dxfId="3340" priority="610">
      <formula>$D$1&gt;G4</formula>
    </cfRule>
  </conditionalFormatting>
  <conditionalFormatting sqref="G4">
    <cfRule type="expression" dxfId="3339" priority="611">
      <formula>$D$1&lt;G4</formula>
    </cfRule>
    <cfRule type="expression" priority="612">
      <formula>$D$1&gt;G4</formula>
    </cfRule>
  </conditionalFormatting>
  <conditionalFormatting sqref="G5">
    <cfRule type="cellIs" priority="613" operator="equal">
      <formula>5</formula>
    </cfRule>
    <cfRule type="cellIs" priority="614" operator="equal">
      <formula>4</formula>
    </cfRule>
    <cfRule type="cellIs" dxfId="3338" priority="615" operator="equal">
      <formula>3</formula>
    </cfRule>
  </conditionalFormatting>
  <conditionalFormatting sqref="G5">
    <cfRule type="cellIs" dxfId="3337" priority="616" operator="equal">
      <formula>5</formula>
    </cfRule>
    <cfRule type="cellIs" dxfId="3336" priority="617" operator="equal">
      <formula>4</formula>
    </cfRule>
    <cfRule type="cellIs" dxfId="3335" priority="618" operator="equal">
      <formula>3</formula>
    </cfRule>
  </conditionalFormatting>
  <conditionalFormatting sqref="G5">
    <cfRule type="cellIs" priority="619" operator="equal">
      <formula>5</formula>
    </cfRule>
    <cfRule type="cellIs" priority="620" operator="equal">
      <formula>4</formula>
    </cfRule>
    <cfRule type="cellIs" priority="621" operator="equal">
      <formula>3</formula>
    </cfRule>
  </conditionalFormatting>
  <conditionalFormatting sqref="G4">
    <cfRule type="expression" dxfId="3334" priority="622">
      <formula>$D$1&lt;G4</formula>
    </cfRule>
    <cfRule type="expression" dxfId="3333" priority="623">
      <formula>$D$1&gt;G4</formula>
    </cfRule>
  </conditionalFormatting>
  <conditionalFormatting sqref="G4">
    <cfRule type="expression" priority="624">
      <formula>$D$1&lt;G4</formula>
    </cfRule>
    <cfRule type="expression" priority="625">
      <formula>$D$1&gt;G4</formula>
    </cfRule>
  </conditionalFormatting>
  <conditionalFormatting sqref="G4">
    <cfRule type="expression" priority="626">
      <formula>$D$1&lt;G4</formula>
    </cfRule>
    <cfRule type="expression" dxfId="3332" priority="627">
      <formula>$D$1&gt;G4</formula>
    </cfRule>
  </conditionalFormatting>
  <conditionalFormatting sqref="G4">
    <cfRule type="expression" dxfId="3331" priority="628">
      <formula>$D$1&lt;G4</formula>
    </cfRule>
    <cfRule type="expression" dxfId="3330" priority="629">
      <formula>$D$1&gt;G4</formula>
    </cfRule>
  </conditionalFormatting>
  <conditionalFormatting sqref="G4">
    <cfRule type="expression" dxfId="3329" priority="630">
      <formula>$D$1&lt;G4</formula>
    </cfRule>
    <cfRule type="expression" dxfId="3328" priority="631">
      <formula>$D$1&gt;G4</formula>
    </cfRule>
  </conditionalFormatting>
  <conditionalFormatting sqref="G4">
    <cfRule type="expression" dxfId="3327" priority="632">
      <formula>$D$1&lt;G4</formula>
    </cfRule>
    <cfRule type="expression" priority="633">
      <formula>$D$1&gt;G4</formula>
    </cfRule>
  </conditionalFormatting>
  <conditionalFormatting sqref="G4">
    <cfRule type="expression" priority="634">
      <formula>$D$1&lt;G4</formula>
    </cfRule>
    <cfRule type="expression" priority="635">
      <formula>$D$1&gt;G4</formula>
    </cfRule>
  </conditionalFormatting>
  <conditionalFormatting sqref="G4">
    <cfRule type="expression" dxfId="3326" priority="636">
      <formula>$D$1&lt;G4</formula>
    </cfRule>
    <cfRule type="expression" dxfId="3325" priority="637">
      <formula>$D$1&gt;G4</formula>
    </cfRule>
  </conditionalFormatting>
  <conditionalFormatting sqref="H4">
    <cfRule type="expression" dxfId="3324" priority="638">
      <formula>$D$1&lt;H4</formula>
    </cfRule>
    <cfRule type="expression" dxfId="3323" priority="639">
      <formula>$D$1&gt;H4</formula>
    </cfRule>
  </conditionalFormatting>
  <conditionalFormatting sqref="H4">
    <cfRule type="expression" dxfId="3322" priority="640">
      <formula>$D$1&lt;H4</formula>
    </cfRule>
    <cfRule type="expression" dxfId="3321" priority="641">
      <formula>$D$1&gt;H4</formula>
    </cfRule>
  </conditionalFormatting>
  <conditionalFormatting sqref="H5">
    <cfRule type="cellIs" dxfId="3320" priority="642" operator="equal">
      <formula>5</formula>
    </cfRule>
    <cfRule type="cellIs" dxfId="3319" priority="643" operator="equal">
      <formula>4</formula>
    </cfRule>
    <cfRule type="cellIs" priority="644" operator="equal">
      <formula>3</formula>
    </cfRule>
  </conditionalFormatting>
  <conditionalFormatting sqref="H5">
    <cfRule type="cellIs" priority="645" operator="equal">
      <formula>5</formula>
    </cfRule>
    <cfRule type="cellIs" priority="646" operator="equal">
      <formula>4</formula>
    </cfRule>
    <cfRule type="cellIs" dxfId="3318" priority="647" operator="equal">
      <formula>3</formula>
    </cfRule>
  </conditionalFormatting>
  <conditionalFormatting sqref="H4">
    <cfRule type="expression" dxfId="3317" priority="648">
      <formula>$D$1&lt;H4</formula>
    </cfRule>
    <cfRule type="expression" dxfId="3316" priority="649">
      <formula>$D$1&gt;H4</formula>
    </cfRule>
  </conditionalFormatting>
  <conditionalFormatting sqref="H4">
    <cfRule type="expression" dxfId="3315" priority="650">
      <formula>$D$1&lt;H4</formula>
    </cfRule>
    <cfRule type="expression" priority="651">
      <formula>$D$1&gt;H4</formula>
    </cfRule>
  </conditionalFormatting>
  <conditionalFormatting sqref="H4">
    <cfRule type="expression" priority="652">
      <formula>$D$1&lt;H4</formula>
    </cfRule>
    <cfRule type="expression" priority="653">
      <formula>$D$1&gt;H4</formula>
    </cfRule>
  </conditionalFormatting>
  <conditionalFormatting sqref="H4">
    <cfRule type="expression" dxfId="3314" priority="654">
      <formula>$D$1&lt;H4</formula>
    </cfRule>
    <cfRule type="expression" dxfId="3313" priority="655">
      <formula>$D$1&gt;H4</formula>
    </cfRule>
  </conditionalFormatting>
  <conditionalFormatting sqref="H4">
    <cfRule type="expression" dxfId="3312" priority="656">
      <formula>$D$1&lt;H4</formula>
    </cfRule>
    <cfRule type="expression" dxfId="3311" priority="657">
      <formula>$D$1&gt;H4</formula>
    </cfRule>
  </conditionalFormatting>
  <conditionalFormatting sqref="H4">
    <cfRule type="expression" priority="658">
      <formula>$D$1&lt;H4</formula>
    </cfRule>
    <cfRule type="expression" priority="659">
      <formula>$D$1&gt;H4</formula>
    </cfRule>
  </conditionalFormatting>
  <conditionalFormatting sqref="H4">
    <cfRule type="expression" priority="660">
      <formula>$D$1&lt;H4</formula>
    </cfRule>
    <cfRule type="expression" dxfId="3310" priority="661">
      <formula>$D$1&gt;H4</formula>
    </cfRule>
  </conditionalFormatting>
  <conditionalFormatting sqref="H4">
    <cfRule type="expression" dxfId="3309" priority="662">
      <formula>$D$1&lt;H4</formula>
    </cfRule>
    <cfRule type="expression" dxfId="3308" priority="663">
      <formula>$D$1&gt;H4</formula>
    </cfRule>
  </conditionalFormatting>
  <conditionalFormatting sqref="H4">
    <cfRule type="expression" dxfId="3307" priority="664">
      <formula>$D$1&lt;H4</formula>
    </cfRule>
    <cfRule type="expression" priority="665">
      <formula>$D$1&gt;H4</formula>
    </cfRule>
  </conditionalFormatting>
  <conditionalFormatting sqref="H5">
    <cfRule type="cellIs" priority="666" operator="equal">
      <formula>5</formula>
    </cfRule>
    <cfRule type="cellIs" priority="667" operator="equal">
      <formula>4</formula>
    </cfRule>
    <cfRule type="cellIs" priority="668" operator="equal">
      <formula>3</formula>
    </cfRule>
  </conditionalFormatting>
  <conditionalFormatting sqref="H4">
    <cfRule type="expression" priority="669">
      <formula>$D$1&lt;H4</formula>
    </cfRule>
    <cfRule type="expression" priority="670">
      <formula>$D$1&gt;H4</formula>
    </cfRule>
  </conditionalFormatting>
  <conditionalFormatting sqref="H4">
    <cfRule type="expression" dxfId="3306" priority="671">
      <formula>$D$1&lt;H4</formula>
    </cfRule>
    <cfRule type="expression" dxfId="3305" priority="672">
      <formula>$D$1&gt;H4</formula>
    </cfRule>
  </conditionalFormatting>
  <conditionalFormatting sqref="H4">
    <cfRule type="expression" dxfId="3304" priority="673">
      <formula>$D$1&lt;H4</formula>
    </cfRule>
    <cfRule type="expression" dxfId="3303" priority="674">
      <formula>$D$1&gt;H4</formula>
    </cfRule>
  </conditionalFormatting>
  <conditionalFormatting sqref="H4">
    <cfRule type="expression" priority="675">
      <formula>$D$1&lt;H4</formula>
    </cfRule>
    <cfRule type="expression" priority="676">
      <formula>$D$1&gt;H4</formula>
    </cfRule>
  </conditionalFormatting>
  <conditionalFormatting sqref="H4">
    <cfRule type="expression" priority="677">
      <formula>$D$1&lt;H4</formula>
    </cfRule>
    <cfRule type="expression" dxfId="3302" priority="678">
      <formula>$D$1&gt;H4</formula>
    </cfRule>
  </conditionalFormatting>
  <conditionalFormatting sqref="H5">
    <cfRule type="cellIs" dxfId="3301" priority="679" operator="equal">
      <formula>5</formula>
    </cfRule>
    <cfRule type="cellIs" dxfId="3300" priority="680" operator="equal">
      <formula>4</formula>
    </cfRule>
    <cfRule type="cellIs" dxfId="3299" priority="681" operator="equal">
      <formula>3</formula>
    </cfRule>
  </conditionalFormatting>
  <conditionalFormatting sqref="H4">
    <cfRule type="expression" dxfId="3298" priority="682">
      <formula>$D$1&lt;H4</formula>
    </cfRule>
    <cfRule type="expression" dxfId="3297" priority="683">
      <formula>$D$1&gt;H4</formula>
    </cfRule>
  </conditionalFormatting>
  <conditionalFormatting sqref="H5">
    <cfRule type="cellIs" dxfId="3296" priority="684" operator="equal">
      <formula>5</formula>
    </cfRule>
    <cfRule type="cellIs" dxfId="3295" priority="685" operator="equal">
      <formula>4</formula>
    </cfRule>
    <cfRule type="cellIs" priority="686" operator="equal">
      <formula>3</formula>
    </cfRule>
  </conditionalFormatting>
  <conditionalFormatting sqref="H4">
    <cfRule type="expression" priority="687">
      <formula>$D$1&lt;H4</formula>
    </cfRule>
    <cfRule type="expression" priority="688">
      <formula>$D$1&gt;H4</formula>
    </cfRule>
  </conditionalFormatting>
  <conditionalFormatting sqref="H5">
    <cfRule type="cellIs" dxfId="3294" priority="689" operator="equal">
      <formula>5</formula>
    </cfRule>
    <cfRule type="cellIs" dxfId="3293" priority="690" operator="equal">
      <formula>4</formula>
    </cfRule>
    <cfRule type="cellIs" dxfId="3292" priority="691" operator="equal">
      <formula>3</formula>
    </cfRule>
  </conditionalFormatting>
  <conditionalFormatting sqref="H4">
    <cfRule type="expression" dxfId="3291" priority="692">
      <formula>$D$1&lt;H4</formula>
    </cfRule>
    <cfRule type="expression" priority="693">
      <formula>$D$1&gt;H4</formula>
    </cfRule>
  </conditionalFormatting>
  <conditionalFormatting sqref="H5">
    <cfRule type="cellIs" priority="694" operator="equal">
      <formula>5</formula>
    </cfRule>
    <cfRule type="cellIs" priority="695" operator="equal">
      <formula>4</formula>
    </cfRule>
    <cfRule type="cellIs" dxfId="3290" priority="696" operator="equal">
      <formula>3</formula>
    </cfRule>
  </conditionalFormatting>
  <conditionalFormatting sqref="H4">
    <cfRule type="expression" dxfId="3289" priority="697">
      <formula>$D$1&lt;H4</formula>
    </cfRule>
    <cfRule type="expression" dxfId="3288" priority="698">
      <formula>$D$1&gt;H4</formula>
    </cfRule>
  </conditionalFormatting>
  <conditionalFormatting sqref="H4">
    <cfRule type="expression" dxfId="3287" priority="699">
      <formula>$D$1&lt;H4</formula>
    </cfRule>
    <cfRule type="expression" dxfId="3286" priority="700">
      <formula>$D$1&gt;H4</formula>
    </cfRule>
  </conditionalFormatting>
  <conditionalFormatting sqref="H4">
    <cfRule type="expression" dxfId="3285" priority="701">
      <formula>$D$1&lt;H4</formula>
    </cfRule>
    <cfRule type="expression" dxfId="3284" priority="702">
      <formula>$D$1&gt;H4</formula>
    </cfRule>
  </conditionalFormatting>
  <conditionalFormatting sqref="H4">
    <cfRule type="expression" dxfId="3283" priority="703">
      <formula>$D$1&lt;H4</formula>
    </cfRule>
    <cfRule type="expression" dxfId="3282" priority="704">
      <formula>$D$1&gt;H4</formula>
    </cfRule>
  </conditionalFormatting>
  <conditionalFormatting sqref="H4">
    <cfRule type="expression" priority="705">
      <formula>$D$1&lt;H4</formula>
    </cfRule>
    <cfRule type="expression" priority="706">
      <formula>$D$1&gt;H4</formula>
    </cfRule>
  </conditionalFormatting>
  <conditionalFormatting sqref="H4">
    <cfRule type="expression" priority="707">
      <formula>$D$1&lt;H4</formula>
    </cfRule>
    <cfRule type="expression" dxfId="3281" priority="708">
      <formula>$D$1&gt;H4</formula>
    </cfRule>
  </conditionalFormatting>
  <conditionalFormatting sqref="H4">
    <cfRule type="expression" dxfId="3280" priority="709">
      <formula>$D$1&lt;H4</formula>
    </cfRule>
    <cfRule type="expression" priority="710">
      <formula>$D$1&gt;H4</formula>
    </cfRule>
  </conditionalFormatting>
  <conditionalFormatting sqref="H4">
    <cfRule type="expression" priority="711">
      <formula>$D$1&lt;H4</formula>
    </cfRule>
    <cfRule type="expression" priority="712">
      <formula>$D$1&gt;H4</formula>
    </cfRule>
  </conditionalFormatting>
  <conditionalFormatting sqref="H4">
    <cfRule type="expression" dxfId="3279" priority="713">
      <formula>$D$1&lt;H4</formula>
    </cfRule>
    <cfRule type="expression" dxfId="3278" priority="714">
      <formula>$D$1&gt;H4</formula>
    </cfRule>
  </conditionalFormatting>
  <conditionalFormatting sqref="H4">
    <cfRule type="expression" priority="715">
      <formula>$D$1&lt;H4</formula>
    </cfRule>
    <cfRule type="expression" priority="716">
      <formula>$D$1&gt;H4</formula>
    </cfRule>
  </conditionalFormatting>
  <conditionalFormatting sqref="H4">
    <cfRule type="expression" priority="717">
      <formula>$D$1&lt;H4</formula>
    </cfRule>
    <cfRule type="expression" dxfId="3277" priority="718">
      <formula>$D$1&gt;H4</formula>
    </cfRule>
  </conditionalFormatting>
  <conditionalFormatting sqref="H4">
    <cfRule type="expression" dxfId="3276" priority="719">
      <formula>$D$1&lt;H4</formula>
    </cfRule>
    <cfRule type="expression" dxfId="3275" priority="720">
      <formula>$D$1&gt;H4</formula>
    </cfRule>
  </conditionalFormatting>
  <conditionalFormatting sqref="H4">
    <cfRule type="expression" dxfId="3274" priority="721">
      <formula>$D$1&lt;H4</formula>
    </cfRule>
    <cfRule type="expression" dxfId="3273" priority="722">
      <formula>$D$1&gt;H4</formula>
    </cfRule>
  </conditionalFormatting>
  <conditionalFormatting sqref="H4">
    <cfRule type="expression" dxfId="3272" priority="723">
      <formula>$D$1&lt;H4</formula>
    </cfRule>
    <cfRule type="expression" dxfId="3271" priority="724">
      <formula>$D$1&gt;H4</formula>
    </cfRule>
  </conditionalFormatting>
  <conditionalFormatting sqref="H5">
    <cfRule type="expression" dxfId="3270" priority="725">
      <formula>$D$1&lt;H5</formula>
    </cfRule>
    <cfRule type="expression" priority="726">
      <formula>$D$1&gt;H5</formula>
    </cfRule>
  </conditionalFormatting>
  <conditionalFormatting sqref="H5">
    <cfRule type="expression" priority="727">
      <formula>$D$1&lt;H5</formula>
    </cfRule>
    <cfRule type="expression" priority="728">
      <formula>$D$1&gt;H5</formula>
    </cfRule>
  </conditionalFormatting>
  <conditionalFormatting sqref="H5">
    <cfRule type="expression" dxfId="3269" priority="729">
      <formula>$D$1&lt;H5</formula>
    </cfRule>
    <cfRule type="expression" dxfId="3268" priority="730">
      <formula>$D$1&gt;H5</formula>
    </cfRule>
  </conditionalFormatting>
  <conditionalFormatting sqref="H4">
    <cfRule type="expression" dxfId="3267" priority="731">
      <formula>$D$1&lt;H4</formula>
    </cfRule>
    <cfRule type="expression" dxfId="3266" priority="732">
      <formula>$D$1&gt;H4</formula>
    </cfRule>
  </conditionalFormatting>
  <conditionalFormatting sqref="H5">
    <cfRule type="cellIs" dxfId="3265" priority="733" operator="equal">
      <formula>5</formula>
    </cfRule>
    <cfRule type="cellIs" dxfId="3264" priority="734" operator="equal">
      <formula>4</formula>
    </cfRule>
    <cfRule type="cellIs" priority="735" operator="equal">
      <formula>3</formula>
    </cfRule>
  </conditionalFormatting>
  <conditionalFormatting sqref="H5">
    <cfRule type="cellIs" priority="736" operator="equal">
      <formula>5</formula>
    </cfRule>
    <cfRule type="cellIs" priority="737" operator="equal">
      <formula>4</formula>
    </cfRule>
    <cfRule type="cellIs" dxfId="3263" priority="738" operator="equal">
      <formula>3</formula>
    </cfRule>
  </conditionalFormatting>
  <conditionalFormatting sqref="H4">
    <cfRule type="expression" dxfId="3262" priority="739">
      <formula>$D$1&lt;H4</formula>
    </cfRule>
    <cfRule type="expression" priority="740">
      <formula>$D$1&gt;H4</formula>
    </cfRule>
  </conditionalFormatting>
  <conditionalFormatting sqref="H5">
    <cfRule type="cellIs" priority="741" operator="equal">
      <formula>5</formula>
    </cfRule>
    <cfRule type="cellIs" priority="742" operator="equal">
      <formula>4</formula>
    </cfRule>
    <cfRule type="cellIs" priority="743" operator="equal">
      <formula>3</formula>
    </cfRule>
  </conditionalFormatting>
  <conditionalFormatting sqref="H4">
    <cfRule type="expression" priority="744">
      <formula>$D$1&lt;H4</formula>
    </cfRule>
    <cfRule type="expression" priority="745">
      <formula>$D$1&gt;H4</formula>
    </cfRule>
  </conditionalFormatting>
  <conditionalFormatting sqref="M5">
    <cfRule type="expression" dxfId="3261" priority="746">
      <formula>$D$1&lt;M5</formula>
    </cfRule>
    <cfRule type="expression" dxfId="3260" priority="747">
      <formula>$D$1&gt;M5</formula>
    </cfRule>
  </conditionalFormatting>
  <conditionalFormatting sqref="M5">
    <cfRule type="expression" dxfId="3259" priority="748">
      <formula>$D$1&lt;M5</formula>
    </cfRule>
    <cfRule type="expression" dxfId="3258" priority="749">
      <formula>$D$1&gt;M5</formula>
    </cfRule>
  </conditionalFormatting>
  <conditionalFormatting sqref="M5">
    <cfRule type="expression" dxfId="3257" priority="750">
      <formula>$D$1&lt;M5</formula>
    </cfRule>
    <cfRule type="expression" dxfId="3256" priority="751">
      <formula>$D$1&gt;M5</formula>
    </cfRule>
  </conditionalFormatting>
  <conditionalFormatting sqref="M5">
    <cfRule type="expression" dxfId="3255" priority="752">
      <formula>$D$1&lt;M5</formula>
    </cfRule>
    <cfRule type="expression" dxfId="3254" priority="753">
      <formula>$D$1&gt;M5</formula>
    </cfRule>
  </conditionalFormatting>
  <conditionalFormatting sqref="M5">
    <cfRule type="expression" dxfId="3253" priority="754">
      <formula>$D$1&lt;M5</formula>
    </cfRule>
    <cfRule type="expression" dxfId="3252" priority="755">
      <formula>$D$1&gt;M5</formula>
    </cfRule>
  </conditionalFormatting>
  <conditionalFormatting sqref="M4">
    <cfRule type="expression" dxfId="3251" priority="756">
      <formula>$D$1&lt;M4</formula>
    </cfRule>
    <cfRule type="expression" dxfId="3250" priority="757">
      <formula>$D$1&gt;M4</formula>
    </cfRule>
  </conditionalFormatting>
  <conditionalFormatting sqref="M4">
    <cfRule type="expression" dxfId="3249" priority="758">
      <formula>$D$1&lt;M4</formula>
    </cfRule>
    <cfRule type="expression" dxfId="3248" priority="759">
      <formula>$D$1&gt;M4</formula>
    </cfRule>
  </conditionalFormatting>
  <conditionalFormatting sqref="M4">
    <cfRule type="expression" dxfId="3247" priority="760">
      <formula>$D$1&lt;M4</formula>
    </cfRule>
    <cfRule type="expression" dxfId="3246" priority="761">
      <formula>$D$1&gt;M4</formula>
    </cfRule>
  </conditionalFormatting>
  <conditionalFormatting sqref="M5">
    <cfRule type="expression" dxfId="3245" priority="762">
      <formula>$D$1&lt;M5</formula>
    </cfRule>
    <cfRule type="expression" dxfId="3244" priority="763">
      <formula>$D$1&gt;M5</formula>
    </cfRule>
  </conditionalFormatting>
  <conditionalFormatting sqref="M5">
    <cfRule type="expression" dxfId="3243" priority="764">
      <formula>$D$1&lt;M5</formula>
    </cfRule>
    <cfRule type="expression" dxfId="3242" priority="765">
      <formula>$D$1&gt;M5</formula>
    </cfRule>
  </conditionalFormatting>
  <conditionalFormatting sqref="M5">
    <cfRule type="expression" dxfId="3241" priority="766">
      <formula>$D$1&lt;M5</formula>
    </cfRule>
    <cfRule type="expression" dxfId="3240" priority="767">
      <formula>$D$1&gt;M5</formula>
    </cfRule>
  </conditionalFormatting>
  <conditionalFormatting sqref="M4">
    <cfRule type="expression" dxfId="3239" priority="768">
      <formula>$D$1&lt;M4</formula>
    </cfRule>
    <cfRule type="expression" dxfId="3238" priority="769">
      <formula>$D$1&gt;M4</formula>
    </cfRule>
  </conditionalFormatting>
  <conditionalFormatting sqref="M4">
    <cfRule type="expression" dxfId="3237" priority="770">
      <formula>$D$1&lt;M4</formula>
    </cfRule>
    <cfRule type="expression" dxfId="3236" priority="771">
      <formula>$D$1&gt;M4</formula>
    </cfRule>
  </conditionalFormatting>
  <conditionalFormatting sqref="M4">
    <cfRule type="expression" dxfId="3235" priority="772">
      <formula>$D$1&lt;M4</formula>
    </cfRule>
    <cfRule type="expression" dxfId="3234" priority="773">
      <formula>$D$1&gt;M4</formula>
    </cfRule>
  </conditionalFormatting>
  <conditionalFormatting sqref="M4">
    <cfRule type="expression" dxfId="3233" priority="774">
      <formula>$D$1&lt;M4</formula>
    </cfRule>
    <cfRule type="expression" dxfId="3232" priority="775">
      <formula>$D$1&gt;M4</formula>
    </cfRule>
  </conditionalFormatting>
  <conditionalFormatting sqref="M4">
    <cfRule type="expression" dxfId="3231" priority="776">
      <formula>$D$1&lt;M4</formula>
    </cfRule>
    <cfRule type="expression" dxfId="3230" priority="777">
      <formula>$D$1&gt;M4</formula>
    </cfRule>
  </conditionalFormatting>
  <conditionalFormatting sqref="M5">
    <cfRule type="expression" dxfId="3229" priority="778">
      <formula>$D$1&lt;M5</formula>
    </cfRule>
    <cfRule type="expression" priority="779">
      <formula>$D$1&gt;M5</formula>
    </cfRule>
  </conditionalFormatting>
  <conditionalFormatting sqref="M5">
    <cfRule type="expression" priority="780">
      <formula>$D$1&lt;M5</formula>
    </cfRule>
    <cfRule type="expression" priority="781">
      <formula>$D$1&gt;M5</formula>
    </cfRule>
  </conditionalFormatting>
  <conditionalFormatting sqref="M4">
    <cfRule type="expression" dxfId="3228" priority="782">
      <formula>$D$1&lt;M4</formula>
    </cfRule>
    <cfRule type="expression" dxfId="3227" priority="783">
      <formula>$D$1&gt;M4</formula>
    </cfRule>
  </conditionalFormatting>
  <conditionalFormatting sqref="M4">
    <cfRule type="expression" dxfId="3226" priority="784">
      <formula>$D$1&lt;M4</formula>
    </cfRule>
    <cfRule type="expression" dxfId="3225" priority="785">
      <formula>$D$1&gt;M4</formula>
    </cfRule>
  </conditionalFormatting>
  <conditionalFormatting sqref="M4">
    <cfRule type="expression" dxfId="3224" priority="786">
      <formula>$D$1&lt;M4</formula>
    </cfRule>
    <cfRule type="expression" dxfId="3223" priority="787">
      <formula>$D$1&gt;M4</formula>
    </cfRule>
  </conditionalFormatting>
  <conditionalFormatting sqref="M4">
    <cfRule type="expression" dxfId="3222" priority="788">
      <formula>$D$1&lt;M4</formula>
    </cfRule>
    <cfRule type="expression" dxfId="3221" priority="789">
      <formula>$D$1&gt;M4</formula>
    </cfRule>
  </conditionalFormatting>
  <conditionalFormatting sqref="M4">
    <cfRule type="expression" dxfId="3220" priority="790">
      <formula>$D$1&lt;M4</formula>
    </cfRule>
    <cfRule type="expression" dxfId="3219" priority="791">
      <formula>$D$1&gt;M4</formula>
    </cfRule>
  </conditionalFormatting>
  <conditionalFormatting sqref="M4">
    <cfRule type="expression" dxfId="3218" priority="792">
      <formula>$D$1&lt;M4</formula>
    </cfRule>
    <cfRule type="expression" dxfId="3217" priority="793">
      <formula>$D$1&gt;M4</formula>
    </cfRule>
  </conditionalFormatting>
  <conditionalFormatting sqref="M4">
    <cfRule type="expression" dxfId="3216" priority="794">
      <formula>$D$1&lt;M4</formula>
    </cfRule>
    <cfRule type="expression" dxfId="3215" priority="795">
      <formula>$D$1&gt;M4</formula>
    </cfRule>
  </conditionalFormatting>
  <conditionalFormatting sqref="M5">
    <cfRule type="expression" dxfId="3214" priority="796">
      <formula>$D$1&lt;M5</formula>
    </cfRule>
    <cfRule type="expression" dxfId="3213" priority="797">
      <formula>$D$1&gt;M5</formula>
    </cfRule>
  </conditionalFormatting>
  <conditionalFormatting sqref="M5">
    <cfRule type="expression" dxfId="3212" priority="798">
      <formula>$D$1&lt;M5</formula>
    </cfRule>
    <cfRule type="expression" dxfId="3211" priority="799">
      <formula>$D$1&gt;M5</formula>
    </cfRule>
  </conditionalFormatting>
  <conditionalFormatting sqref="M5">
    <cfRule type="expression" dxfId="3210" priority="800">
      <formula>$D$1&lt;M5</formula>
    </cfRule>
    <cfRule type="expression" dxfId="3209" priority="801">
      <formula>$D$1&gt;M5</formula>
    </cfRule>
  </conditionalFormatting>
  <conditionalFormatting sqref="M5">
    <cfRule type="expression" priority="802">
      <formula>$D$1&lt;M5</formula>
    </cfRule>
    <cfRule type="expression" priority="803">
      <formula>$D$1&gt;M5</formula>
    </cfRule>
  </conditionalFormatting>
  <conditionalFormatting sqref="M5">
    <cfRule type="expression" priority="804">
      <formula>$D$1&lt;M5</formula>
    </cfRule>
    <cfRule type="expression" dxfId="3208" priority="805">
      <formula>$D$1&gt;M5</formula>
    </cfRule>
  </conditionalFormatting>
  <conditionalFormatting sqref="M5">
    <cfRule type="expression" dxfId="3207" priority="806">
      <formula>$D$1&lt;M5</formula>
    </cfRule>
    <cfRule type="expression" dxfId="3206" priority="807">
      <formula>$D$1&gt;M5</formula>
    </cfRule>
  </conditionalFormatting>
  <conditionalFormatting sqref="M5">
    <cfRule type="expression" dxfId="3205" priority="808">
      <formula>$D$1&lt;M5</formula>
    </cfRule>
    <cfRule type="expression" dxfId="3204" priority="809">
      <formula>$D$1&gt;M5</formula>
    </cfRule>
  </conditionalFormatting>
  <conditionalFormatting sqref="M5">
    <cfRule type="expression" dxfId="3203" priority="810">
      <formula>$D$1&lt;M5</formula>
    </cfRule>
    <cfRule type="expression" dxfId="3202" priority="811">
      <formula>$D$1&gt;M5</formula>
    </cfRule>
  </conditionalFormatting>
  <conditionalFormatting sqref="M5">
    <cfRule type="expression" dxfId="3201" priority="812">
      <formula>$D$1&lt;M5</formula>
    </cfRule>
    <cfRule type="expression" dxfId="3200" priority="813">
      <formula>$D$1&gt;M5</formula>
    </cfRule>
  </conditionalFormatting>
  <conditionalFormatting sqref="M5">
    <cfRule type="expression" dxfId="3199" priority="814">
      <formula>$D$1&lt;M5</formula>
    </cfRule>
    <cfRule type="expression" dxfId="3198" priority="815">
      <formula>$D$1&gt;M5</formula>
    </cfRule>
  </conditionalFormatting>
  <conditionalFormatting sqref="M5">
    <cfRule type="expression" dxfId="3197" priority="816">
      <formula>$D$1&lt;M5</formula>
    </cfRule>
    <cfRule type="expression" priority="817">
      <formula>$D$1&gt;M5</formula>
    </cfRule>
  </conditionalFormatting>
  <conditionalFormatting sqref="M5">
    <cfRule type="cellIs" priority="818" operator="equal">
      <formula>5</formula>
    </cfRule>
    <cfRule type="cellIs" priority="819" operator="equal">
      <formula>4</formula>
    </cfRule>
    <cfRule type="cellIs" dxfId="3196" priority="820" operator="equal">
      <formula>3</formula>
    </cfRule>
  </conditionalFormatting>
  <conditionalFormatting sqref="M5">
    <cfRule type="cellIs" dxfId="3195" priority="821" operator="equal">
      <formula>5</formula>
    </cfRule>
    <cfRule type="cellIs" dxfId="3194" priority="822" operator="equal">
      <formula>4</formula>
    </cfRule>
    <cfRule type="cellIs" dxfId="3193" priority="823" operator="equal">
      <formula>3</formula>
    </cfRule>
  </conditionalFormatting>
  <conditionalFormatting sqref="M5">
    <cfRule type="cellIs" priority="824" operator="equal">
      <formula>5</formula>
    </cfRule>
    <cfRule type="cellIs" priority="825" operator="equal">
      <formula>4</formula>
    </cfRule>
    <cfRule type="cellIs" priority="826" operator="equal">
      <formula>3</formula>
    </cfRule>
  </conditionalFormatting>
  <conditionalFormatting sqref="M4">
    <cfRule type="expression" dxfId="3192" priority="827">
      <formula>$D$1&lt;M4</formula>
    </cfRule>
    <cfRule type="expression" dxfId="3191" priority="828">
      <formula>$D$1&gt;M4</formula>
    </cfRule>
  </conditionalFormatting>
  <conditionalFormatting sqref="M4">
    <cfRule type="expression" dxfId="3190" priority="829">
      <formula>$D$1&lt;M4</formula>
    </cfRule>
    <cfRule type="expression" dxfId="3189" priority="830">
      <formula>$D$1&gt;M4</formula>
    </cfRule>
  </conditionalFormatting>
  <conditionalFormatting sqref="M4">
    <cfRule type="expression" dxfId="3188" priority="831">
      <formula>$D$1&lt;M4</formula>
    </cfRule>
    <cfRule type="expression" dxfId="3187" priority="832">
      <formula>$D$1&gt;M4</formula>
    </cfRule>
  </conditionalFormatting>
  <conditionalFormatting sqref="M4">
    <cfRule type="expression" dxfId="3186" priority="833">
      <formula>$D$1&lt;M4</formula>
    </cfRule>
    <cfRule type="expression" dxfId="3185" priority="834">
      <formula>$D$1&gt;M4</formula>
    </cfRule>
  </conditionalFormatting>
  <conditionalFormatting sqref="M4">
    <cfRule type="expression" dxfId="3184" priority="835">
      <formula>$D$1&lt;M4</formula>
    </cfRule>
    <cfRule type="expression" priority="836">
      <formula>$D$1&gt;M4</formula>
    </cfRule>
  </conditionalFormatting>
  <conditionalFormatting sqref="M4">
    <cfRule type="expression" priority="837">
      <formula>$D$1&lt;M4</formula>
    </cfRule>
    <cfRule type="expression" priority="838">
      <formula>$D$1&gt;M4</formula>
    </cfRule>
  </conditionalFormatting>
  <conditionalFormatting sqref="M4">
    <cfRule type="expression" dxfId="3183" priority="839">
      <formula>$D$1&lt;M4</formula>
    </cfRule>
    <cfRule type="expression" dxfId="3182" priority="840">
      <formula>$D$1&gt;M4</formula>
    </cfRule>
  </conditionalFormatting>
  <conditionalFormatting sqref="M4">
    <cfRule type="expression" dxfId="3181" priority="841">
      <formula>$D$1&lt;M4</formula>
    </cfRule>
    <cfRule type="expression" dxfId="3180" priority="842">
      <formula>$D$1&gt;M4</formula>
    </cfRule>
  </conditionalFormatting>
  <conditionalFormatting sqref="M5">
    <cfRule type="cellIs" dxfId="3179" priority="843" operator="equal">
      <formula>5</formula>
    </cfRule>
    <cfRule type="cellIs" dxfId="3178" priority="844" operator="equal">
      <formula>4</formula>
    </cfRule>
    <cfRule type="cellIs" dxfId="3177" priority="845" operator="equal">
      <formula>3</formula>
    </cfRule>
  </conditionalFormatting>
  <conditionalFormatting sqref="M5">
    <cfRule type="cellIs" dxfId="3176" priority="846" operator="equal">
      <formula>5</formula>
    </cfRule>
    <cfRule type="cellIs" priority="847" operator="equal">
      <formula>4</formula>
    </cfRule>
    <cfRule type="cellIs" priority="848" operator="equal">
      <formula>3</formula>
    </cfRule>
  </conditionalFormatting>
  <conditionalFormatting sqref="N4">
    <cfRule type="expression" priority="849">
      <formula>$D$1&lt;N4</formula>
    </cfRule>
    <cfRule type="expression" dxfId="3175" priority="850">
      <formula>$D$1&gt;N4</formula>
    </cfRule>
  </conditionalFormatting>
  <conditionalFormatting sqref="N4">
    <cfRule type="expression" dxfId="3174" priority="851">
      <formula>$D$1&lt;N4</formula>
    </cfRule>
    <cfRule type="expression" dxfId="3173" priority="852">
      <formula>$D$1&gt;N4</formula>
    </cfRule>
  </conditionalFormatting>
  <conditionalFormatting sqref="N5">
    <cfRule type="expression" dxfId="3172" priority="853">
      <formula>$D$1&lt;N5</formula>
    </cfRule>
    <cfRule type="expression" priority="854">
      <formula>$D$1&gt;N5</formula>
    </cfRule>
  </conditionalFormatting>
  <conditionalFormatting sqref="N5">
    <cfRule type="expression" priority="855">
      <formula>$D$1&lt;N5</formula>
    </cfRule>
    <cfRule type="expression" priority="856">
      <formula>$D$1&gt;N5</formula>
    </cfRule>
  </conditionalFormatting>
  <conditionalFormatting sqref="N5">
    <cfRule type="expression" priority="857">
      <formula>$D$1&lt;N5</formula>
    </cfRule>
    <cfRule type="expression" priority="858">
      <formula>$D$1&gt;N5</formula>
    </cfRule>
  </conditionalFormatting>
  <conditionalFormatting sqref="N5">
    <cfRule type="expression" priority="859">
      <formula>$D$1&lt;N5</formula>
    </cfRule>
    <cfRule type="expression" priority="860">
      <formula>$D$1&gt;N5</formula>
    </cfRule>
  </conditionalFormatting>
  <conditionalFormatting sqref="N5">
    <cfRule type="expression" priority="861">
      <formula>$D$1&lt;N5</formula>
    </cfRule>
    <cfRule type="expression" priority="862">
      <formula>$D$1&gt;N5</formula>
    </cfRule>
  </conditionalFormatting>
  <conditionalFormatting sqref="N5">
    <cfRule type="expression" priority="863">
      <formula>$D$1&lt;N5</formula>
    </cfRule>
    <cfRule type="expression" priority="864">
      <formula>$D$1&gt;N5</formula>
    </cfRule>
  </conditionalFormatting>
  <conditionalFormatting sqref="N5">
    <cfRule type="expression" priority="865">
      <formula>$D$1&lt;N5</formula>
    </cfRule>
    <cfRule type="expression" priority="866">
      <formula>$D$1&gt;N5</formula>
    </cfRule>
  </conditionalFormatting>
  <conditionalFormatting sqref="N5">
    <cfRule type="expression" priority="867">
      <formula>$D$1&lt;N5</formula>
    </cfRule>
    <cfRule type="expression" priority="868">
      <formula>$D$1&gt;N5</formula>
    </cfRule>
  </conditionalFormatting>
  <conditionalFormatting sqref="N5">
    <cfRule type="expression" priority="869">
      <formula>$D$1&lt;N5</formula>
    </cfRule>
    <cfRule type="expression" priority="870">
      <formula>$D$1&gt;N5</formula>
    </cfRule>
  </conditionalFormatting>
  <conditionalFormatting sqref="N5">
    <cfRule type="expression" priority="871">
      <formula>$D$1&lt;N5</formula>
    </cfRule>
    <cfRule type="expression" priority="872">
      <formula>$D$1&gt;N5</formula>
    </cfRule>
  </conditionalFormatting>
  <conditionalFormatting sqref="N5">
    <cfRule type="expression" priority="873">
      <formula>$D$1&lt;N5</formula>
    </cfRule>
    <cfRule type="expression" priority="874">
      <formula>$D$1&gt;N5</formula>
    </cfRule>
  </conditionalFormatting>
  <conditionalFormatting sqref="N5">
    <cfRule type="expression" dxfId="3171" priority="875">
      <formula>$D$1&lt;N5</formula>
    </cfRule>
    <cfRule type="expression" dxfId="3170" priority="876">
      <formula>$D$1&gt;N5</formula>
    </cfRule>
  </conditionalFormatting>
  <conditionalFormatting sqref="N5">
    <cfRule type="expression" dxfId="3169" priority="877">
      <formula>$D$1&lt;N5</formula>
    </cfRule>
    <cfRule type="expression" dxfId="3168" priority="878">
      <formula>$D$1&gt;N5</formula>
    </cfRule>
  </conditionalFormatting>
  <conditionalFormatting sqref="N5">
    <cfRule type="expression" dxfId="3167" priority="879">
      <formula>$D$1&lt;N5</formula>
    </cfRule>
    <cfRule type="expression" dxfId="3166" priority="880">
      <formula>$D$1&gt;N5</formula>
    </cfRule>
  </conditionalFormatting>
  <conditionalFormatting sqref="N5">
    <cfRule type="expression" priority="881">
      <formula>$D$1&lt;N5</formula>
    </cfRule>
    <cfRule type="expression" priority="882">
      <formula>$D$1&gt;N5</formula>
    </cfRule>
  </conditionalFormatting>
  <conditionalFormatting sqref="N5">
    <cfRule type="expression" priority="883">
      <formula>$D$1&lt;N5</formula>
    </cfRule>
    <cfRule type="expression" dxfId="3165" priority="884">
      <formula>$D$1&gt;N5</formula>
    </cfRule>
  </conditionalFormatting>
  <conditionalFormatting sqref="N5">
    <cfRule type="expression" dxfId="3164" priority="885">
      <formula>$D$1&lt;N5</formula>
    </cfRule>
    <cfRule type="expression" dxfId="3163" priority="886">
      <formula>$D$1&gt;N5</formula>
    </cfRule>
  </conditionalFormatting>
  <conditionalFormatting sqref="N5">
    <cfRule type="expression" dxfId="3162" priority="887">
      <formula>$D$1&lt;N5</formula>
    </cfRule>
    <cfRule type="expression" dxfId="3161" priority="888">
      <formula>$D$1&gt;N5</formula>
    </cfRule>
  </conditionalFormatting>
  <conditionalFormatting sqref="N5">
    <cfRule type="expression" dxfId="3160" priority="889">
      <formula>$D$1&lt;N5</formula>
    </cfRule>
    <cfRule type="expression" dxfId="3159" priority="890">
      <formula>$D$1&gt;N5</formula>
    </cfRule>
  </conditionalFormatting>
  <conditionalFormatting sqref="N5">
    <cfRule type="expression" dxfId="3158" priority="891">
      <formula>$D$1&lt;N5</formula>
    </cfRule>
    <cfRule type="expression" priority="892">
      <formula>$D$1&gt;N5</formula>
    </cfRule>
  </conditionalFormatting>
  <conditionalFormatting sqref="N5">
    <cfRule type="expression" priority="893">
      <formula>$D$1&lt;N5</formula>
    </cfRule>
    <cfRule type="expression" priority="894">
      <formula>$D$1&gt;N5</formula>
    </cfRule>
  </conditionalFormatting>
  <conditionalFormatting sqref="N4">
    <cfRule type="expression" dxfId="3157" priority="895">
      <formula>$D$1&lt;N4</formula>
    </cfRule>
    <cfRule type="expression" dxfId="3156" priority="896">
      <formula>$D$1&gt;N4</formula>
    </cfRule>
  </conditionalFormatting>
  <conditionalFormatting sqref="N4">
    <cfRule type="expression" dxfId="3155" priority="897">
      <formula>$D$1&lt;N4</formula>
    </cfRule>
    <cfRule type="expression" dxfId="3154" priority="898">
      <formula>$D$1&gt;N4</formula>
    </cfRule>
  </conditionalFormatting>
  <conditionalFormatting sqref="N4">
    <cfRule type="expression" dxfId="3153" priority="899">
      <formula>$D$1&lt;N4</formula>
    </cfRule>
    <cfRule type="expression" dxfId="3152" priority="900">
      <formula>$D$1&gt;N4</formula>
    </cfRule>
  </conditionalFormatting>
  <conditionalFormatting sqref="N4">
    <cfRule type="expression" dxfId="3151" priority="901">
      <formula>$D$1&lt;N4</formula>
    </cfRule>
    <cfRule type="expression" dxfId="3150" priority="902">
      <formula>$D$1&gt;N4</formula>
    </cfRule>
  </conditionalFormatting>
  <conditionalFormatting sqref="N5">
    <cfRule type="cellIs" dxfId="3149" priority="903" operator="equal">
      <formula>5</formula>
    </cfRule>
    <cfRule type="cellIs" dxfId="3148" priority="904" operator="equal">
      <formula>4</formula>
    </cfRule>
    <cfRule type="cellIs" priority="905" operator="equal">
      <formula>3</formula>
    </cfRule>
  </conditionalFormatting>
  <conditionalFormatting sqref="N4">
    <cfRule type="expression" priority="906">
      <formula>$D$1&lt;N4</formula>
    </cfRule>
    <cfRule type="expression" priority="907">
      <formula>$D$1&gt;N4</formula>
    </cfRule>
  </conditionalFormatting>
  <conditionalFormatting sqref="N4">
    <cfRule type="expression" dxfId="3147" priority="908">
      <formula>$D$1&lt;N4</formula>
    </cfRule>
    <cfRule type="expression" dxfId="3146" priority="909">
      <formula>$D$1&gt;N4</formula>
    </cfRule>
  </conditionalFormatting>
  <conditionalFormatting sqref="N4">
    <cfRule type="expression" dxfId="3145" priority="910">
      <formula>$D$1&lt;N4</formula>
    </cfRule>
    <cfRule type="expression" dxfId="3144" priority="911">
      <formula>$D$1&gt;N4</formula>
    </cfRule>
  </conditionalFormatting>
  <conditionalFormatting sqref="N4">
    <cfRule type="expression" dxfId="3143" priority="912">
      <formula>$D$1&lt;N4</formula>
    </cfRule>
    <cfRule type="expression" dxfId="3142" priority="913">
      <formula>$D$1&gt;N4</formula>
    </cfRule>
  </conditionalFormatting>
  <conditionalFormatting sqref="N5">
    <cfRule type="cellIs" dxfId="3141" priority="914" operator="equal">
      <formula>5</formula>
    </cfRule>
    <cfRule type="cellIs" dxfId="3140" priority="915" operator="equal">
      <formula>4</formula>
    </cfRule>
    <cfRule type="cellIs" priority="916" operator="equal">
      <formula>3</formula>
    </cfRule>
  </conditionalFormatting>
  <conditionalFormatting sqref="N5">
    <cfRule type="cellIs" priority="917" operator="equal">
      <formula>5</formula>
    </cfRule>
    <cfRule type="cellIs" priority="918" operator="equal">
      <formula>4</formula>
    </cfRule>
    <cfRule type="cellIs" dxfId="3139" priority="919" operator="equal">
      <formula>3</formula>
    </cfRule>
  </conditionalFormatting>
  <conditionalFormatting sqref="N4">
    <cfRule type="expression" dxfId="3138" priority="920">
      <formula>$D$1&lt;N4</formula>
    </cfRule>
    <cfRule type="expression" dxfId="3137" priority="921">
      <formula>$D$1&gt;N4</formula>
    </cfRule>
  </conditionalFormatting>
  <conditionalFormatting sqref="N4">
    <cfRule type="expression" dxfId="3136" priority="922">
      <formula>$D$1&lt;N4</formula>
    </cfRule>
    <cfRule type="expression" priority="923">
      <formula>$D$1&gt;N4</formula>
    </cfRule>
  </conditionalFormatting>
  <conditionalFormatting sqref="N4">
    <cfRule type="expression" priority="924">
      <formula>$D$1&lt;N4</formula>
    </cfRule>
    <cfRule type="expression" priority="925">
      <formula>$D$1&gt;N4</formula>
    </cfRule>
  </conditionalFormatting>
  <conditionalFormatting sqref="N4">
    <cfRule type="expression" dxfId="3135" priority="926">
      <formula>$D$1&lt;N4</formula>
    </cfRule>
    <cfRule type="expression" dxfId="3134" priority="927">
      <formula>$D$1&gt;N4</formula>
    </cfRule>
  </conditionalFormatting>
  <conditionalFormatting sqref="N4">
    <cfRule type="expression" dxfId="3133" priority="928">
      <formula>$D$1&lt;N4</formula>
    </cfRule>
    <cfRule type="expression" dxfId="3132" priority="929">
      <formula>$D$1&gt;N4</formula>
    </cfRule>
  </conditionalFormatting>
  <conditionalFormatting sqref="N4">
    <cfRule type="expression" dxfId="3131" priority="930">
      <formula>$D$1&lt;N4</formula>
    </cfRule>
    <cfRule type="expression" dxfId="3130" priority="931">
      <formula>$D$1&gt;N4</formula>
    </cfRule>
  </conditionalFormatting>
  <conditionalFormatting sqref="N4">
    <cfRule type="expression" dxfId="3129" priority="932">
      <formula>$D$1&lt;N4</formula>
    </cfRule>
    <cfRule type="expression" dxfId="3128" priority="933">
      <formula>$D$1&gt;N4</formula>
    </cfRule>
  </conditionalFormatting>
  <conditionalFormatting sqref="N4">
    <cfRule type="expression" dxfId="3127" priority="934">
      <formula>$D$1&lt;N4</formula>
    </cfRule>
    <cfRule type="expression" priority="935">
      <formula>$D$1&gt;N4</formula>
    </cfRule>
  </conditionalFormatting>
  <conditionalFormatting sqref="N4">
    <cfRule type="expression" priority="936">
      <formula>$D$1&lt;N4</formula>
    </cfRule>
    <cfRule type="expression" priority="937">
      <formula>$D$1&gt;N4</formula>
    </cfRule>
  </conditionalFormatting>
  <conditionalFormatting sqref="N4">
    <cfRule type="expression" priority="938">
      <formula>$D$1&lt;N4</formula>
    </cfRule>
    <cfRule type="expression" priority="939">
      <formula>$D$1&gt;N4</formula>
    </cfRule>
  </conditionalFormatting>
  <conditionalFormatting sqref="N4">
    <cfRule type="expression" priority="940">
      <formula>$D$1&lt;N4</formula>
    </cfRule>
    <cfRule type="expression" dxfId="3126" priority="941">
      <formula>$D$1&gt;N4</formula>
    </cfRule>
  </conditionalFormatting>
  <conditionalFormatting sqref="N4">
    <cfRule type="expression" dxfId="3125" priority="942">
      <formula>$D$1&lt;N4</formula>
    </cfRule>
    <cfRule type="expression" dxfId="3124" priority="943">
      <formula>$D$1&gt;N4</formula>
    </cfRule>
  </conditionalFormatting>
  <conditionalFormatting sqref="N5">
    <cfRule type="cellIs" dxfId="3123" priority="944" operator="equal">
      <formula>5</formula>
    </cfRule>
    <cfRule type="cellIs" dxfId="3122" priority="945" operator="equal">
      <formula>4</formula>
    </cfRule>
    <cfRule type="cellIs" dxfId="3121" priority="946" operator="equal">
      <formula>3</formula>
    </cfRule>
  </conditionalFormatting>
  <conditionalFormatting sqref="N4">
    <cfRule type="expression" priority="947">
      <formula>$D$1&lt;N4</formula>
    </cfRule>
    <cfRule type="expression" priority="948">
      <formula>$D$1&gt;N4</formula>
    </cfRule>
  </conditionalFormatting>
  <conditionalFormatting sqref="N5">
    <cfRule type="cellIs" priority="949" operator="equal">
      <formula>5</formula>
    </cfRule>
    <cfRule type="cellIs" dxfId="3120" priority="950" operator="equal">
      <formula>4</formula>
    </cfRule>
    <cfRule type="cellIs" dxfId="3119" priority="951" operator="equal">
      <formula>3</formula>
    </cfRule>
  </conditionalFormatting>
  <conditionalFormatting sqref="O4">
    <cfRule type="expression" priority="952">
      <formula>$D$1&lt;O4</formula>
    </cfRule>
    <cfRule type="expression" priority="953">
      <formula>$D$1&gt;O4</formula>
    </cfRule>
  </conditionalFormatting>
  <conditionalFormatting sqref="O4">
    <cfRule type="expression" priority="954">
      <formula>$D$1&lt;O4</formula>
    </cfRule>
    <cfRule type="expression" dxfId="3118" priority="955">
      <formula>$D$1&gt;O4</formula>
    </cfRule>
  </conditionalFormatting>
  <conditionalFormatting sqref="O4">
    <cfRule type="expression" dxfId="3117" priority="956">
      <formula>$D$1&lt;O4</formula>
    </cfRule>
    <cfRule type="expression" dxfId="3116" priority="957">
      <formula>$D$1&gt;O4</formula>
    </cfRule>
  </conditionalFormatting>
  <conditionalFormatting sqref="O4">
    <cfRule type="expression" dxfId="3115" priority="958">
      <formula>$D$1&lt;O4</formula>
    </cfRule>
    <cfRule type="expression" priority="959">
      <formula>$D$1&gt;O4</formula>
    </cfRule>
  </conditionalFormatting>
  <conditionalFormatting sqref="O4">
    <cfRule type="expression" priority="960">
      <formula>$D$1&lt;O4</formula>
    </cfRule>
    <cfRule type="expression" priority="961">
      <formula>$D$1&gt;O4</formula>
    </cfRule>
  </conditionalFormatting>
  <conditionalFormatting sqref="O4">
    <cfRule type="expression" dxfId="3114" priority="962">
      <formula>$D$1&lt;O4</formula>
    </cfRule>
    <cfRule type="expression" dxfId="3113" priority="963">
      <formula>$D$1&gt;O4</formula>
    </cfRule>
  </conditionalFormatting>
  <conditionalFormatting sqref="O4">
    <cfRule type="expression" dxfId="3112" priority="964">
      <formula>$D$1&lt;O4</formula>
    </cfRule>
    <cfRule type="expression" dxfId="3111" priority="965">
      <formula>$D$1&gt;O4</formula>
    </cfRule>
  </conditionalFormatting>
  <conditionalFormatting sqref="O4">
    <cfRule type="expression" priority="966">
      <formula>$D$1&lt;O4</formula>
    </cfRule>
    <cfRule type="expression" priority="967">
      <formula>$D$1&gt;O4</formula>
    </cfRule>
  </conditionalFormatting>
  <conditionalFormatting sqref="O4">
    <cfRule type="expression" priority="968">
      <formula>$D$1&lt;O4</formula>
    </cfRule>
    <cfRule type="expression" dxfId="3110" priority="969">
      <formula>$D$1&gt;O4</formula>
    </cfRule>
  </conditionalFormatting>
  <conditionalFormatting sqref="O4">
    <cfRule type="expression" dxfId="3109" priority="970">
      <formula>$D$1&lt;O4</formula>
    </cfRule>
    <cfRule type="expression" priority="971">
      <formula>$D$1&gt;O4</formula>
    </cfRule>
  </conditionalFormatting>
  <conditionalFormatting sqref="O4">
    <cfRule type="expression" priority="972">
      <formula>$D$1&lt;O4</formula>
    </cfRule>
    <cfRule type="expression" priority="973">
      <formula>$D$1&gt;O4</formula>
    </cfRule>
  </conditionalFormatting>
  <conditionalFormatting sqref="O4">
    <cfRule type="expression" dxfId="3108" priority="974">
      <formula>$D$1&lt;O4</formula>
    </cfRule>
    <cfRule type="expression" dxfId="3107" priority="975">
      <formula>$D$1&gt;O4</formula>
    </cfRule>
  </conditionalFormatting>
  <conditionalFormatting sqref="O4">
    <cfRule type="expression" dxfId="3106" priority="976">
      <formula>$D$1&lt;O4</formula>
    </cfRule>
    <cfRule type="expression" dxfId="3105" priority="977">
      <formula>$D$1&gt;O4</formula>
    </cfRule>
  </conditionalFormatting>
  <conditionalFormatting sqref="O4">
    <cfRule type="expression" dxfId="3104" priority="978">
      <formula>$D$1&lt;O4</formula>
    </cfRule>
    <cfRule type="expression" dxfId="3103" priority="979">
      <formula>$D$1&gt;O4</formula>
    </cfRule>
  </conditionalFormatting>
  <conditionalFormatting sqref="O4">
    <cfRule type="expression" priority="980">
      <formula>$D$1&lt;O4</formula>
    </cfRule>
    <cfRule type="expression" priority="981">
      <formula>$D$1&gt;O4</formula>
    </cfRule>
  </conditionalFormatting>
  <conditionalFormatting sqref="O4">
    <cfRule type="expression" priority="982">
      <formula>$D$1&lt;O4</formula>
    </cfRule>
    <cfRule type="expression" dxfId="3102" priority="983">
      <formula>$D$1&gt;O4</formula>
    </cfRule>
  </conditionalFormatting>
  <conditionalFormatting sqref="O4">
    <cfRule type="expression" dxfId="3101" priority="984">
      <formula>$D$1&lt;O4</formula>
    </cfRule>
    <cfRule type="expression" dxfId="3100" priority="985">
      <formula>$D$1&gt;O4</formula>
    </cfRule>
  </conditionalFormatting>
  <conditionalFormatting sqref="O4">
    <cfRule type="expression" dxfId="3099" priority="986">
      <formula>$D$1&lt;O4</formula>
    </cfRule>
    <cfRule type="expression" dxfId="3098" priority="987">
      <formula>$D$1&gt;O4</formula>
    </cfRule>
  </conditionalFormatting>
  <conditionalFormatting sqref="O4">
    <cfRule type="expression" dxfId="3097" priority="988">
      <formula>$D$1&lt;O4</formula>
    </cfRule>
    <cfRule type="expression" dxfId="3096" priority="989">
      <formula>$D$1&gt;O4</formula>
    </cfRule>
  </conditionalFormatting>
  <conditionalFormatting sqref="O4">
    <cfRule type="expression" dxfId="3095" priority="990">
      <formula>$D$1&lt;O4</formula>
    </cfRule>
    <cfRule type="expression" dxfId="3094" priority="991">
      <formula>$D$1&gt;O4</formula>
    </cfRule>
  </conditionalFormatting>
  <conditionalFormatting sqref="O4">
    <cfRule type="expression" dxfId="3093" priority="992">
      <formula>$D$1&lt;O4</formula>
    </cfRule>
    <cfRule type="expression" dxfId="3092" priority="993">
      <formula>$D$1&gt;O4</formula>
    </cfRule>
  </conditionalFormatting>
  <conditionalFormatting sqref="O4">
    <cfRule type="expression" dxfId="3091" priority="994">
      <formula>$D$1&lt;O4</formula>
    </cfRule>
    <cfRule type="expression" dxfId="3090" priority="995">
      <formula>$D$1&gt;O4</formula>
    </cfRule>
  </conditionalFormatting>
  <conditionalFormatting sqref="O4">
    <cfRule type="expression" dxfId="3089" priority="996">
      <formula>$D$1&lt;O4</formula>
    </cfRule>
    <cfRule type="expression" dxfId="3088" priority="997">
      <formula>$D$1&gt;O4</formula>
    </cfRule>
  </conditionalFormatting>
  <conditionalFormatting sqref="O4">
    <cfRule type="expression" dxfId="3087" priority="998">
      <formula>$D$1&lt;O4</formula>
    </cfRule>
    <cfRule type="expression" dxfId="3086" priority="999">
      <formula>$D$1&gt;O4</formula>
    </cfRule>
  </conditionalFormatting>
  <conditionalFormatting sqref="O4">
    <cfRule type="expression" dxfId="3085" priority="1000">
      <formula>$D$1&lt;O4</formula>
    </cfRule>
    <cfRule type="expression" dxfId="3084" priority="1001">
      <formula>$D$1&gt;O4</formula>
    </cfRule>
  </conditionalFormatting>
  <conditionalFormatting sqref="O4">
    <cfRule type="expression" dxfId="3083" priority="1002">
      <formula>$D$1&lt;O4</formula>
    </cfRule>
    <cfRule type="expression" dxfId="3082" priority="1003">
      <formula>$D$1&gt;O4</formula>
    </cfRule>
  </conditionalFormatting>
  <conditionalFormatting sqref="O5">
    <cfRule type="cellIs" dxfId="3081" priority="1004" operator="equal">
      <formula>5</formula>
    </cfRule>
    <cfRule type="cellIs" dxfId="3080" priority="1005" operator="equal">
      <formula>4</formula>
    </cfRule>
    <cfRule type="cellIs" dxfId="3079" priority="1006" operator="equal">
      <formula>3</formula>
    </cfRule>
  </conditionalFormatting>
  <conditionalFormatting sqref="O5">
    <cfRule type="cellIs" dxfId="3078" priority="1007" operator="equal">
      <formula>5</formula>
    </cfRule>
    <cfRule type="cellIs" dxfId="3077" priority="1008" operator="equal">
      <formula>4</formula>
    </cfRule>
    <cfRule type="cellIs" dxfId="3076" priority="1009" operator="equal">
      <formula>3</formula>
    </cfRule>
  </conditionalFormatting>
  <conditionalFormatting sqref="O5">
    <cfRule type="cellIs" dxfId="3075" priority="1010" operator="equal">
      <formula>5</formula>
    </cfRule>
    <cfRule type="cellIs" dxfId="3074" priority="1011" operator="equal">
      <formula>4</formula>
    </cfRule>
    <cfRule type="cellIs" dxfId="3073" priority="1012" operator="equal">
      <formula>3</formula>
    </cfRule>
  </conditionalFormatting>
  <conditionalFormatting sqref="O5">
    <cfRule type="cellIs" dxfId="3072" priority="1013" operator="equal">
      <formula>5</formula>
    </cfRule>
    <cfRule type="cellIs" dxfId="3071" priority="1014" operator="equal">
      <formula>4</formula>
    </cfRule>
    <cfRule type="cellIs" dxfId="3070" priority="1015" operator="equal">
      <formula>3</formula>
    </cfRule>
  </conditionalFormatting>
  <conditionalFormatting sqref="O5">
    <cfRule type="cellIs" dxfId="3069" priority="1016" operator="equal">
      <formula>5</formula>
    </cfRule>
    <cfRule type="cellIs" dxfId="3068" priority="1017" operator="equal">
      <formula>4</formula>
    </cfRule>
    <cfRule type="cellIs" priority="1018" operator="equal">
      <formula>3</formula>
    </cfRule>
  </conditionalFormatting>
  <conditionalFormatting sqref="O5">
    <cfRule type="cellIs" priority="1019" operator="equal">
      <formula>5</formula>
    </cfRule>
    <cfRule type="cellIs" priority="1020" operator="equal">
      <formula>4</formula>
    </cfRule>
    <cfRule type="cellIs" priority="1021" operator="equal">
      <formula>3</formula>
    </cfRule>
  </conditionalFormatting>
  <conditionalFormatting sqref="O5">
    <cfRule type="cellIs" priority="1022" operator="equal">
      <formula>5</formula>
    </cfRule>
    <cfRule type="cellIs" priority="1023" operator="equal">
      <formula>4</formula>
    </cfRule>
    <cfRule type="cellIs" dxfId="3067" priority="1024" operator="equal">
      <formula>3</formula>
    </cfRule>
  </conditionalFormatting>
  <conditionalFormatting sqref="P3">
    <cfRule type="expression" dxfId="3066" priority="1025">
      <formula>$D$1&lt;P3</formula>
    </cfRule>
    <cfRule type="expression" priority="1026">
      <formula>$D$1&gt;P3</formula>
    </cfRule>
  </conditionalFormatting>
  <conditionalFormatting sqref="P4">
    <cfRule type="expression" priority="1027">
      <formula>$D$1&lt;P4</formula>
    </cfRule>
    <cfRule type="expression" priority="1028">
      <formula>$D$1&gt;P4</formula>
    </cfRule>
  </conditionalFormatting>
  <conditionalFormatting sqref="P4">
    <cfRule type="expression" dxfId="3065" priority="1029">
      <formula>$D$1&lt;P4</formula>
    </cfRule>
    <cfRule type="expression" dxfId="3064" priority="1030">
      <formula>$D$1&gt;P4</formula>
    </cfRule>
  </conditionalFormatting>
  <conditionalFormatting sqref="P4">
    <cfRule type="expression" dxfId="3063" priority="1031">
      <formula>$D$1&lt;P4</formula>
    </cfRule>
    <cfRule type="expression" dxfId="3062" priority="1032">
      <formula>$D$1&gt;P4</formula>
    </cfRule>
  </conditionalFormatting>
  <conditionalFormatting sqref="P4">
    <cfRule type="expression" priority="1033">
      <formula>$D$1&lt;P4</formula>
    </cfRule>
    <cfRule type="expression" priority="1034">
      <formula>$D$1&gt;P4</formula>
    </cfRule>
  </conditionalFormatting>
  <conditionalFormatting sqref="P4">
    <cfRule type="expression" priority="1035">
      <formula>$D$1&lt;P4</formula>
    </cfRule>
    <cfRule type="expression" dxfId="3061" priority="1036">
      <formula>$D$1&gt;P4</formula>
    </cfRule>
  </conditionalFormatting>
  <conditionalFormatting sqref="P4">
    <cfRule type="expression" dxfId="3060" priority="1037">
      <formula>$D$1&lt;P4</formula>
    </cfRule>
    <cfRule type="expression" priority="1038">
      <formula>$D$1&gt;P4</formula>
    </cfRule>
  </conditionalFormatting>
  <conditionalFormatting sqref="P4">
    <cfRule type="expression" priority="1039">
      <formula>$D$1&lt;P4</formula>
    </cfRule>
    <cfRule type="expression" priority="1040">
      <formula>$D$1&gt;P4</formula>
    </cfRule>
  </conditionalFormatting>
  <conditionalFormatting sqref="P4">
    <cfRule type="expression" priority="1041">
      <formula>$D$1&lt;P4</formula>
    </cfRule>
    <cfRule type="expression" priority="1042">
      <formula>$D$1&gt;P4</formula>
    </cfRule>
  </conditionalFormatting>
  <conditionalFormatting sqref="P4">
    <cfRule type="expression" priority="1043">
      <formula>$D$1&lt;P4</formula>
    </cfRule>
    <cfRule type="expression" priority="1044">
      <formula>$D$1&gt;P4</formula>
    </cfRule>
  </conditionalFormatting>
  <conditionalFormatting sqref="P4">
    <cfRule type="expression" priority="1045">
      <formula>$D$1&lt;P4</formula>
    </cfRule>
    <cfRule type="expression" priority="1046">
      <formula>$D$1&gt;P4</formula>
    </cfRule>
  </conditionalFormatting>
  <conditionalFormatting sqref="P4">
    <cfRule type="expression" dxfId="3059" priority="1047">
      <formula>$D$1&lt;P4</formula>
    </cfRule>
    <cfRule type="expression" dxfId="3058" priority="1048">
      <formula>$D$1&gt;P4</formula>
    </cfRule>
  </conditionalFormatting>
  <conditionalFormatting sqref="P4">
    <cfRule type="expression" dxfId="3057" priority="1049">
      <formula>$D$1&lt;P4</formula>
    </cfRule>
    <cfRule type="expression" dxfId="3056" priority="1050">
      <formula>$D$1&gt;P4</formula>
    </cfRule>
  </conditionalFormatting>
  <conditionalFormatting sqref="P4">
    <cfRule type="expression" dxfId="3055" priority="1051">
      <formula>$D$1&lt;P4</formula>
    </cfRule>
    <cfRule type="expression" dxfId="3054" priority="1052">
      <formula>$D$1&gt;P4</formula>
    </cfRule>
  </conditionalFormatting>
  <conditionalFormatting sqref="P4">
    <cfRule type="expression" dxfId="3053" priority="1053">
      <formula>$D$1&lt;P4</formula>
    </cfRule>
    <cfRule type="expression" dxfId="3052" priority="1054">
      <formula>$D$1&gt;P4</formula>
    </cfRule>
  </conditionalFormatting>
  <conditionalFormatting sqref="P4">
    <cfRule type="expression" dxfId="3051" priority="1055">
      <formula>$D$1&lt;P4</formula>
    </cfRule>
    <cfRule type="expression" priority="1056">
      <formula>$D$1&gt;P4</formula>
    </cfRule>
  </conditionalFormatting>
  <conditionalFormatting sqref="P4">
    <cfRule type="expression" priority="1057">
      <formula>$D$1&lt;P4</formula>
    </cfRule>
    <cfRule type="expression" priority="1058">
      <formula>$D$1&gt;P4</formula>
    </cfRule>
  </conditionalFormatting>
  <conditionalFormatting sqref="P4">
    <cfRule type="expression" dxfId="3050" priority="1059">
      <formula>$D$1&lt;P4</formula>
    </cfRule>
    <cfRule type="expression" dxfId="3049" priority="1060">
      <formula>$D$1&gt;P4</formula>
    </cfRule>
  </conditionalFormatting>
  <conditionalFormatting sqref="P4">
    <cfRule type="expression" priority="1061">
      <formula>$D$1&lt;P4</formula>
    </cfRule>
    <cfRule type="expression" priority="1062">
      <formula>$D$1&gt;P4</formula>
    </cfRule>
  </conditionalFormatting>
  <conditionalFormatting sqref="P4">
    <cfRule type="expression" priority="1063">
      <formula>$D$1&lt;P4</formula>
    </cfRule>
    <cfRule type="expression" priority="1064">
      <formula>$D$1&gt;P4</formula>
    </cfRule>
  </conditionalFormatting>
  <conditionalFormatting sqref="P4">
    <cfRule type="expression" priority="1065">
      <formula>$D$1&lt;P4</formula>
    </cfRule>
    <cfRule type="expression" priority="1066">
      <formula>$D$1&gt;P4</formula>
    </cfRule>
  </conditionalFormatting>
  <conditionalFormatting sqref="P4">
    <cfRule type="expression" dxfId="3048" priority="1067">
      <formula>$D$1&lt;P4</formula>
    </cfRule>
    <cfRule type="expression" dxfId="3047" priority="1068">
      <formula>$D$1&gt;P4</formula>
    </cfRule>
  </conditionalFormatting>
  <conditionalFormatting sqref="P4">
    <cfRule type="expression" dxfId="3046" priority="1069">
      <formula>$D$1&lt;P4</formula>
    </cfRule>
    <cfRule type="expression" dxfId="3045" priority="1070">
      <formula>$D$1&gt;P4</formula>
    </cfRule>
  </conditionalFormatting>
  <conditionalFormatting sqref="P4">
    <cfRule type="expression" dxfId="3044" priority="1071">
      <formula>$D$1&lt;P4</formula>
    </cfRule>
    <cfRule type="expression" dxfId="3043" priority="1072">
      <formula>$D$1&gt;P4</formula>
    </cfRule>
  </conditionalFormatting>
  <conditionalFormatting sqref="P4">
    <cfRule type="expression" priority="1073">
      <formula>$D$1&lt;P4</formula>
    </cfRule>
    <cfRule type="expression" priority="1074">
      <formula>$D$1&gt;P4</formula>
    </cfRule>
  </conditionalFormatting>
  <conditionalFormatting sqref="P4">
    <cfRule type="expression" priority="1075">
      <formula>$D$1&lt;P4</formula>
    </cfRule>
    <cfRule type="expression" dxfId="3042" priority="1076">
      <formula>$D$1&gt;P4</formula>
    </cfRule>
  </conditionalFormatting>
  <conditionalFormatting sqref="P4">
    <cfRule type="expression" dxfId="3041" priority="1077">
      <formula>$D$1&lt;P4</formula>
    </cfRule>
    <cfRule type="expression" priority="1078">
      <formula>$D$1&gt;P4</formula>
    </cfRule>
  </conditionalFormatting>
  <conditionalFormatting sqref="P5">
    <cfRule type="cellIs" priority="1079" operator="equal">
      <formula>5</formula>
    </cfRule>
    <cfRule type="cellIs" priority="1080" operator="equal">
      <formula>4</formula>
    </cfRule>
    <cfRule type="cellIs" priority="1081" operator="equal">
      <formula>3</formula>
    </cfRule>
  </conditionalFormatting>
  <conditionalFormatting sqref="P5">
    <cfRule type="cellIs" priority="1082" operator="equal">
      <formula>5</formula>
    </cfRule>
    <cfRule type="cellIs" priority="1083" operator="equal">
      <formula>4</formula>
    </cfRule>
    <cfRule type="cellIs" dxfId="3040" priority="1084" operator="equal">
      <formula>3</formula>
    </cfRule>
  </conditionalFormatting>
  <conditionalFormatting sqref="P5">
    <cfRule type="cellIs" dxfId="3039" priority="1085" operator="equal">
      <formula>5</formula>
    </cfRule>
    <cfRule type="cellIs" dxfId="3038" priority="1086" operator="equal">
      <formula>4</formula>
    </cfRule>
    <cfRule type="cellIs" dxfId="3037" priority="1087" operator="equal">
      <formula>3</formula>
    </cfRule>
  </conditionalFormatting>
  <conditionalFormatting sqref="P5">
    <cfRule type="cellIs" dxfId="3036" priority="1088" operator="equal">
      <formula>5</formula>
    </cfRule>
    <cfRule type="cellIs" dxfId="3035" priority="1089" operator="equal">
      <formula>4</formula>
    </cfRule>
    <cfRule type="cellIs" dxfId="3034" priority="1090" operator="equal">
      <formula>3</formula>
    </cfRule>
  </conditionalFormatting>
  <conditionalFormatting sqref="P5">
    <cfRule type="cellIs" dxfId="3033" priority="1091" operator="equal">
      <formula>5</formula>
    </cfRule>
    <cfRule type="cellIs" dxfId="3032" priority="1092" operator="equal">
      <formula>4</formula>
    </cfRule>
    <cfRule type="cellIs" priority="1093" operator="equal">
      <formula>3</formula>
    </cfRule>
  </conditionalFormatting>
  <conditionalFormatting sqref="P5">
    <cfRule type="cellIs" priority="1094" operator="equal">
      <formula>5</formula>
    </cfRule>
    <cfRule type="cellIs" priority="1095" operator="equal">
      <formula>4</formula>
    </cfRule>
    <cfRule type="cellIs" dxfId="3031" priority="1096" operator="equal">
      <formula>3</formula>
    </cfRule>
  </conditionalFormatting>
  <conditionalFormatting sqref="P5">
    <cfRule type="cellIs" dxfId="3030" priority="1097" operator="equal">
      <formula>5</formula>
    </cfRule>
    <cfRule type="cellIs" priority="1098" operator="equal">
      <formula>4</formula>
    </cfRule>
    <cfRule type="cellIs" priority="1099" operator="equal">
      <formula>3</formula>
    </cfRule>
  </conditionalFormatting>
  <pageMargins left="0.7" right="0.7" top="0.75" bottom="0.75" header="0.51180555555555496" footer="0.51180555555555496"/>
  <pageSetup paperSize="9" scale="69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pageSetUpPr fitToPage="1"/>
  </sheetPr>
  <dimension ref="A1:AMK54"/>
  <sheetViews>
    <sheetView view="pageBreakPreview" zoomScale="65" zoomScaleNormal="100" zoomScalePageLayoutView="65" workbookViewId="0">
      <pane ySplit="5" topLeftCell="A6" activePane="bottomLeft" state="frozen"/>
      <selection pane="bottomLeft" activeCell="G9" sqref="G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50.33203125" style="15" customWidth="1"/>
    <col min="5" max="5" width="6.44140625" style="15" customWidth="1"/>
    <col min="6" max="6" width="7.5546875" hidden="1" customWidth="1"/>
    <col min="7" max="9" width="7.5546875" customWidth="1"/>
    <col min="10" max="10" width="7.5546875" hidden="1" customWidth="1"/>
    <col min="11" max="11" width="7.5546875" customWidth="1"/>
    <col min="12" max="12" width="7.5546875" hidden="1" customWidth="1"/>
    <col min="13" max="14" width="7.5546875" customWidth="1"/>
    <col min="15" max="15" width="8.88671875" customWidth="1"/>
    <col min="16" max="16" width="7.109375" hidden="1" customWidth="1"/>
    <col min="17" max="17" width="5.88671875" hidden="1" customWidth="1"/>
    <col min="18" max="18" width="6.44140625" hidden="1" customWidth="1"/>
    <col min="19" max="19" width="6.21875" hidden="1" customWidth="1"/>
    <col min="20" max="20" width="7.3320312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9" width="8" style="16" hidden="1" customWidth="1"/>
    <col min="90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5.75" customHeight="1" x14ac:dyDescent="0.25">
      <c r="A2" s="17"/>
      <c r="B2" s="17"/>
      <c r="C2" s="18"/>
      <c r="D2" s="19"/>
      <c r="E2" s="20"/>
      <c r="F2" s="201" t="s">
        <v>511</v>
      </c>
      <c r="G2" s="1" t="s">
        <v>425</v>
      </c>
      <c r="H2" s="1"/>
      <c r="I2" s="1"/>
      <c r="J2" s="1"/>
      <c r="K2" s="1"/>
      <c r="L2" s="1"/>
      <c r="M2" s="1" t="s">
        <v>2</v>
      </c>
      <c r="N2" s="1"/>
      <c r="O2" s="1"/>
      <c r="P2" s="363"/>
      <c r="Q2" s="114"/>
      <c r="R2" s="114"/>
      <c r="S2" s="420"/>
      <c r="T2" s="207" t="s">
        <v>268</v>
      </c>
      <c r="U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2441</v>
      </c>
      <c r="B3" s="13"/>
      <c r="C3" s="13"/>
      <c r="D3" s="39" t="s">
        <v>3</v>
      </c>
      <c r="E3" s="40"/>
      <c r="F3" s="204"/>
      <c r="G3" s="41">
        <v>43216</v>
      </c>
      <c r="H3" s="204">
        <v>43234</v>
      </c>
      <c r="I3" s="204">
        <v>43237</v>
      </c>
      <c r="J3" s="204"/>
      <c r="K3" s="204">
        <v>43236</v>
      </c>
      <c r="L3" s="204"/>
      <c r="M3" s="204">
        <v>43238</v>
      </c>
      <c r="N3" s="204">
        <v>43242</v>
      </c>
      <c r="O3" s="204">
        <v>43246</v>
      </c>
      <c r="P3" s="204"/>
      <c r="Q3" s="114"/>
      <c r="R3" s="114"/>
      <c r="S3" s="41"/>
      <c r="T3" s="204">
        <v>43211</v>
      </c>
      <c r="U3" s="204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26.4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452</v>
      </c>
      <c r="I4" s="53" t="s">
        <v>946</v>
      </c>
      <c r="J4" s="52"/>
      <c r="K4" s="52" t="s">
        <v>792</v>
      </c>
      <c r="L4" s="53"/>
      <c r="M4" s="55" t="s">
        <v>794</v>
      </c>
      <c r="N4" s="52" t="s">
        <v>796</v>
      </c>
      <c r="O4" s="55" t="s">
        <v>795</v>
      </c>
      <c r="P4" s="55"/>
      <c r="Q4" s="232"/>
      <c r="R4" s="232"/>
      <c r="S4" s="55"/>
      <c r="T4" s="333" t="s">
        <v>946</v>
      </c>
      <c r="U4" s="232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300" t="s">
        <v>16</v>
      </c>
      <c r="C5" s="313" t="s">
        <v>17</v>
      </c>
      <c r="D5" s="58" t="s">
        <v>18</v>
      </c>
      <c r="E5" s="62" t="s">
        <v>19</v>
      </c>
      <c r="F5" s="63"/>
      <c r="G5" s="63" t="s">
        <v>797</v>
      </c>
      <c r="H5" s="63" t="s">
        <v>799</v>
      </c>
      <c r="I5" s="63" t="s">
        <v>947</v>
      </c>
      <c r="J5" s="65"/>
      <c r="K5" s="66" t="s">
        <v>798</v>
      </c>
      <c r="L5" s="64"/>
      <c r="M5" s="64" t="s">
        <v>28</v>
      </c>
      <c r="N5" s="360" t="s">
        <v>801</v>
      </c>
      <c r="O5" s="64" t="s">
        <v>800</v>
      </c>
      <c r="P5" s="64"/>
      <c r="Q5" s="63"/>
      <c r="R5" s="63"/>
      <c r="S5" s="66"/>
      <c r="T5" s="63" t="s">
        <v>947</v>
      </c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9.5" customHeight="1" x14ac:dyDescent="0.25">
      <c r="A6" s="198">
        <v>1</v>
      </c>
      <c r="B6" s="248" t="s">
        <v>36</v>
      </c>
      <c r="C6" s="352" t="s">
        <v>37</v>
      </c>
      <c r="D6" s="351" t="s">
        <v>975</v>
      </c>
      <c r="E6" s="315">
        <v>2441</v>
      </c>
      <c r="F6" s="85"/>
      <c r="G6" s="85">
        <v>5</v>
      </c>
      <c r="H6" s="85">
        <v>4</v>
      </c>
      <c r="I6" s="85">
        <v>4</v>
      </c>
      <c r="J6" s="85"/>
      <c r="K6" s="85">
        <v>5</v>
      </c>
      <c r="L6" s="85"/>
      <c r="M6" s="85">
        <v>5</v>
      </c>
      <c r="N6" s="85">
        <v>4</v>
      </c>
      <c r="O6" s="85">
        <v>3</v>
      </c>
      <c r="P6" s="85"/>
      <c r="Q6" s="85"/>
      <c r="R6" s="85"/>
      <c r="S6" s="85"/>
      <c r="T6" s="85">
        <v>4</v>
      </c>
      <c r="U6" s="85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1</v>
      </c>
      <c r="AA6" s="88">
        <f t="shared" ref="AA6:AA37" si="5">COUNTIF(AG6:AV6,AA$5)</f>
        <v>4</v>
      </c>
      <c r="AB6" s="88">
        <f t="shared" ref="AB6:AB37" si="6">COUNTIF(AG6:AV6,AB$5)</f>
        <v>3</v>
      </c>
      <c r="AC6" s="88">
        <f t="shared" ref="AC6:AC38" si="7">SUM(X6:AB6)</f>
        <v>8</v>
      </c>
      <c r="AD6" s="89">
        <f t="shared" ref="AD6:AD39" si="8">IF(ISERROR(((X6+Y6)*2+Z6*3+AA6*4+AB6*5)/SUM(X6,Y6:AB6)),"",((X6+Y6)*2+Z6*3+AA6*4+AB6*5)/SUM(X6,Y6:AB6))</f>
        <v>4.25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5</v>
      </c>
      <c r="AI6" s="92">
        <f t="shared" ref="AI6:AI37" si="12">IF(ISERROR(VALUE(LEFT(H6))),LEFT(H6),VALUE(LEFT(H6)))</f>
        <v>4</v>
      </c>
      <c r="AJ6" s="92">
        <f t="shared" ref="AJ6:AJ37" si="13">IF(ISERROR(VALUE(LEFT(I6))),LEFT(I6),VALUE(LEFT(I6)))</f>
        <v>4</v>
      </c>
      <c r="AK6" s="92" t="str">
        <f t="shared" ref="AK6:AK37" si="14">IF(ISERROR(VALUE(LEFT(J6))),LEFT(J6),VALUE(LEFT(J6)))</f>
        <v/>
      </c>
      <c r="AL6" s="92">
        <f t="shared" ref="AL6:AL37" si="15">IF(ISERROR(VALUE(LEFT(K6))),LEFT(K6),VALUE(LEFT(K6)))</f>
        <v>5</v>
      </c>
      <c r="AM6" s="92" t="str">
        <f t="shared" ref="AM6:AM37" si="16">IF(ISERROR(VALUE(LEFT(L6))),LEFT(L6),VALUE(LEFT(L6)))</f>
        <v/>
      </c>
      <c r="AN6" s="92">
        <f t="shared" ref="AN6:AN37" si="17">IF(ISERROR(VALUE(LEFT(M6))),LEFT(M6),VALUE(LEFT(M6)))</f>
        <v>5</v>
      </c>
      <c r="AO6" s="92">
        <f t="shared" ref="AO6:AO37" si="18">IF(ISERROR(VALUE(LEFT(N6))),LEFT(N6),VALUE(LEFT(N6)))</f>
        <v>4</v>
      </c>
      <c r="AP6" s="92">
        <f t="shared" ref="AP6:AP37" si="19">IF(ISERROR(VALUE(LEFT(O6))),LEFT(O6),VALUE(LEFT(O6)))</f>
        <v>3</v>
      </c>
      <c r="AQ6" s="92" t="str">
        <f t="shared" ref="AQ6:AQ37" si="20">IF(ISERROR(VALUE(LEFT(P6))),LEFT(P6),VALUE(LEFT(P6)))</f>
        <v/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>
        <f t="shared" ref="AU6:AU37" si="24">IF(ISERROR(VALUE(LEFT(T6))),LEFT(T6),VALUE(LEFT(T6)))</f>
        <v>4</v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9.5" customHeight="1" x14ac:dyDescent="0.25">
      <c r="A7" s="198">
        <v>2</v>
      </c>
      <c r="B7" s="248" t="s">
        <v>36</v>
      </c>
      <c r="C7" s="352" t="s">
        <v>353</v>
      </c>
      <c r="D7" s="351" t="s">
        <v>976</v>
      </c>
      <c r="E7" s="315">
        <v>2441</v>
      </c>
      <c r="F7" s="85"/>
      <c r="G7" s="85">
        <v>4</v>
      </c>
      <c r="H7" s="85">
        <v>4</v>
      </c>
      <c r="I7" s="85">
        <v>4</v>
      </c>
      <c r="J7" s="85"/>
      <c r="K7" s="85">
        <v>5</v>
      </c>
      <c r="L7" s="85"/>
      <c r="M7" s="85">
        <v>5</v>
      </c>
      <c r="N7" s="85">
        <v>5</v>
      </c>
      <c r="O7" s="85">
        <v>4</v>
      </c>
      <c r="P7" s="85"/>
      <c r="Q7" s="85"/>
      <c r="R7" s="85"/>
      <c r="S7" s="85"/>
      <c r="T7" s="85">
        <v>4</v>
      </c>
      <c r="U7" s="85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5</v>
      </c>
      <c r="AB7" s="88">
        <f t="shared" si="6"/>
        <v>3</v>
      </c>
      <c r="AC7" s="88">
        <f t="shared" si="7"/>
        <v>8</v>
      </c>
      <c r="AD7" s="89">
        <f t="shared" si="8"/>
        <v>4.375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4</v>
      </c>
      <c r="AJ7" s="92">
        <f t="shared" si="13"/>
        <v>4</v>
      </c>
      <c r="AK7" s="92" t="str">
        <f t="shared" si="14"/>
        <v/>
      </c>
      <c r="AL7" s="92">
        <f t="shared" si="15"/>
        <v>5</v>
      </c>
      <c r="AM7" s="92" t="str">
        <f t="shared" si="16"/>
        <v/>
      </c>
      <c r="AN7" s="92">
        <f t="shared" si="17"/>
        <v>5</v>
      </c>
      <c r="AO7" s="92">
        <f t="shared" si="18"/>
        <v>5</v>
      </c>
      <c r="AP7" s="92">
        <f t="shared" si="19"/>
        <v>4</v>
      </c>
      <c r="AQ7" s="92" t="str">
        <f t="shared" si="20"/>
        <v/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>
        <f t="shared" si="24"/>
        <v>4</v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9.5" customHeight="1" x14ac:dyDescent="0.25">
      <c r="A8" s="80">
        <v>3</v>
      </c>
      <c r="B8" s="81" t="s">
        <v>36</v>
      </c>
      <c r="C8" s="343" t="s">
        <v>37</v>
      </c>
      <c r="D8" s="351" t="s">
        <v>977</v>
      </c>
      <c r="E8" s="84">
        <v>2441</v>
      </c>
      <c r="F8" s="85"/>
      <c r="G8" s="85">
        <v>4</v>
      </c>
      <c r="H8" s="85">
        <v>4</v>
      </c>
      <c r="I8" s="85">
        <v>3</v>
      </c>
      <c r="J8" s="85"/>
      <c r="K8" s="85">
        <v>5</v>
      </c>
      <c r="L8" s="85"/>
      <c r="M8" s="85">
        <v>5</v>
      </c>
      <c r="N8" s="85">
        <v>4</v>
      </c>
      <c r="O8" s="85">
        <v>4</v>
      </c>
      <c r="P8" s="85"/>
      <c r="Q8" s="85"/>
      <c r="R8" s="85"/>
      <c r="S8" s="85"/>
      <c r="T8" s="85">
        <v>4</v>
      </c>
      <c r="U8" s="85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1</v>
      </c>
      <c r="AA8" s="88">
        <f t="shared" si="5"/>
        <v>5</v>
      </c>
      <c r="AB8" s="88">
        <f t="shared" si="6"/>
        <v>2</v>
      </c>
      <c r="AC8" s="88">
        <f t="shared" si="7"/>
        <v>8</v>
      </c>
      <c r="AD8" s="89">
        <f t="shared" si="8"/>
        <v>4.125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4</v>
      </c>
      <c r="AJ8" s="92">
        <f t="shared" si="13"/>
        <v>3</v>
      </c>
      <c r="AK8" s="92" t="str">
        <f t="shared" si="14"/>
        <v/>
      </c>
      <c r="AL8" s="92">
        <f t="shared" si="15"/>
        <v>5</v>
      </c>
      <c r="AM8" s="92" t="str">
        <f t="shared" si="16"/>
        <v/>
      </c>
      <c r="AN8" s="92">
        <f t="shared" si="17"/>
        <v>5</v>
      </c>
      <c r="AO8" s="92">
        <f t="shared" si="18"/>
        <v>4</v>
      </c>
      <c r="AP8" s="92">
        <f t="shared" si="19"/>
        <v>4</v>
      </c>
      <c r="AQ8" s="92" t="str">
        <f t="shared" si="20"/>
        <v/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>
        <f t="shared" si="24"/>
        <v>4</v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9.5" customHeight="1" x14ac:dyDescent="0.25">
      <c r="A9" s="80">
        <v>4</v>
      </c>
      <c r="B9" s="81" t="s">
        <v>36</v>
      </c>
      <c r="C9" s="368" t="s">
        <v>37</v>
      </c>
      <c r="D9" s="421" t="s">
        <v>978</v>
      </c>
      <c r="E9" s="84">
        <v>2441</v>
      </c>
      <c r="F9" s="85"/>
      <c r="G9" s="85">
        <v>5</v>
      </c>
      <c r="H9" s="85">
        <v>5</v>
      </c>
      <c r="I9" s="85">
        <v>5</v>
      </c>
      <c r="J9" s="85"/>
      <c r="K9" s="85">
        <v>5</v>
      </c>
      <c r="L9" s="85"/>
      <c r="M9" s="85">
        <v>5</v>
      </c>
      <c r="N9" s="85">
        <v>5</v>
      </c>
      <c r="O9" s="85">
        <v>5</v>
      </c>
      <c r="P9" s="85"/>
      <c r="Q9" s="85"/>
      <c r="R9" s="85"/>
      <c r="S9" s="85"/>
      <c r="T9" s="85">
        <v>5</v>
      </c>
      <c r="U9" s="85"/>
      <c r="V9" s="87">
        <f t="shared" si="0"/>
        <v>5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0</v>
      </c>
      <c r="AB9" s="88">
        <f t="shared" si="6"/>
        <v>8</v>
      </c>
      <c r="AC9" s="88">
        <f t="shared" si="7"/>
        <v>8</v>
      </c>
      <c r="AD9" s="89">
        <f t="shared" si="8"/>
        <v>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5</v>
      </c>
      <c r="AJ9" s="92">
        <f t="shared" si="13"/>
        <v>5</v>
      </c>
      <c r="AK9" s="92" t="str">
        <f t="shared" si="14"/>
        <v/>
      </c>
      <c r="AL9" s="92">
        <f t="shared" si="15"/>
        <v>5</v>
      </c>
      <c r="AM9" s="92" t="str">
        <f t="shared" si="16"/>
        <v/>
      </c>
      <c r="AN9" s="92">
        <f t="shared" si="17"/>
        <v>5</v>
      </c>
      <c r="AO9" s="92">
        <f t="shared" si="18"/>
        <v>5</v>
      </c>
      <c r="AP9" s="92">
        <f t="shared" si="19"/>
        <v>5</v>
      </c>
      <c r="AQ9" s="92" t="str">
        <f t="shared" si="20"/>
        <v/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>
        <f t="shared" si="24"/>
        <v>5</v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9.5" customHeight="1" x14ac:dyDescent="0.25">
      <c r="A10" s="80">
        <v>5</v>
      </c>
      <c r="B10" s="81" t="s">
        <v>36</v>
      </c>
      <c r="C10" s="343" t="s">
        <v>353</v>
      </c>
      <c r="D10" s="351" t="s">
        <v>979</v>
      </c>
      <c r="E10" s="84">
        <v>2441</v>
      </c>
      <c r="F10" s="85"/>
      <c r="G10" s="85">
        <v>5</v>
      </c>
      <c r="H10" s="85">
        <v>5</v>
      </c>
      <c r="I10" s="85">
        <v>4</v>
      </c>
      <c r="J10" s="85"/>
      <c r="K10" s="85">
        <v>5</v>
      </c>
      <c r="L10" s="85"/>
      <c r="M10" s="85">
        <v>5</v>
      </c>
      <c r="N10" s="85">
        <v>5</v>
      </c>
      <c r="O10" s="85">
        <v>5</v>
      </c>
      <c r="P10" s="85"/>
      <c r="Q10" s="85"/>
      <c r="R10" s="85"/>
      <c r="S10" s="85"/>
      <c r="T10" s="85">
        <v>4</v>
      </c>
      <c r="U10" s="85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2</v>
      </c>
      <c r="AB10" s="88">
        <f t="shared" si="6"/>
        <v>6</v>
      </c>
      <c r="AC10" s="88">
        <f t="shared" si="7"/>
        <v>8</v>
      </c>
      <c r="AD10" s="89">
        <f t="shared" si="8"/>
        <v>4.75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5</v>
      </c>
      <c r="AI10" s="92">
        <f t="shared" si="12"/>
        <v>5</v>
      </c>
      <c r="AJ10" s="92">
        <f t="shared" si="13"/>
        <v>4</v>
      </c>
      <c r="AK10" s="92" t="str">
        <f t="shared" si="14"/>
        <v/>
      </c>
      <c r="AL10" s="92">
        <f t="shared" si="15"/>
        <v>5</v>
      </c>
      <c r="AM10" s="92" t="str">
        <f t="shared" si="16"/>
        <v/>
      </c>
      <c r="AN10" s="92">
        <f t="shared" si="17"/>
        <v>5</v>
      </c>
      <c r="AO10" s="92">
        <f t="shared" si="18"/>
        <v>5</v>
      </c>
      <c r="AP10" s="92">
        <f t="shared" si="19"/>
        <v>5</v>
      </c>
      <c r="AQ10" s="92" t="str">
        <f t="shared" si="20"/>
        <v/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>
        <f t="shared" si="24"/>
        <v>4</v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9.5" customHeight="1" x14ac:dyDescent="0.25">
      <c r="A11" s="80">
        <v>6</v>
      </c>
      <c r="B11" s="81" t="s">
        <v>36</v>
      </c>
      <c r="C11" s="343" t="s">
        <v>37</v>
      </c>
      <c r="D11" s="351" t="s">
        <v>980</v>
      </c>
      <c r="E11" s="84">
        <v>2441</v>
      </c>
      <c r="F11" s="85"/>
      <c r="G11" s="85">
        <v>5</v>
      </c>
      <c r="H11" s="85">
        <v>4</v>
      </c>
      <c r="I11" s="85">
        <v>5</v>
      </c>
      <c r="J11" s="85"/>
      <c r="K11" s="85">
        <v>5</v>
      </c>
      <c r="L11" s="85"/>
      <c r="M11" s="85">
        <v>5</v>
      </c>
      <c r="N11" s="85">
        <v>5</v>
      </c>
      <c r="O11" s="85">
        <v>4</v>
      </c>
      <c r="P11" s="85"/>
      <c r="Q11" s="85"/>
      <c r="R11" s="85"/>
      <c r="S11" s="85"/>
      <c r="T11" s="85">
        <v>4</v>
      </c>
      <c r="U11" s="85"/>
      <c r="V11" s="87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3</v>
      </c>
      <c r="AB11" s="98">
        <f t="shared" si="6"/>
        <v>5</v>
      </c>
      <c r="AC11" s="88">
        <f t="shared" si="7"/>
        <v>8</v>
      </c>
      <c r="AD11" s="89">
        <f t="shared" si="8"/>
        <v>4.625</v>
      </c>
      <c r="AE11" s="99">
        <f t="shared" si="9"/>
        <v>0</v>
      </c>
      <c r="AG11" s="92" t="str">
        <f t="shared" si="10"/>
        <v/>
      </c>
      <c r="AH11" s="92">
        <f t="shared" si="11"/>
        <v>5</v>
      </c>
      <c r="AI11" s="92">
        <f t="shared" si="12"/>
        <v>4</v>
      </c>
      <c r="AJ11" s="92">
        <f t="shared" si="13"/>
        <v>5</v>
      </c>
      <c r="AK11" s="92" t="str">
        <f t="shared" si="14"/>
        <v/>
      </c>
      <c r="AL11" s="92">
        <f t="shared" si="15"/>
        <v>5</v>
      </c>
      <c r="AM11" s="92" t="str">
        <f t="shared" si="16"/>
        <v/>
      </c>
      <c r="AN11" s="92">
        <f t="shared" si="17"/>
        <v>5</v>
      </c>
      <c r="AO11" s="92">
        <f t="shared" si="18"/>
        <v>5</v>
      </c>
      <c r="AP11" s="92">
        <f t="shared" si="19"/>
        <v>4</v>
      </c>
      <c r="AQ11" s="92" t="str">
        <f t="shared" si="20"/>
        <v/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>
        <f t="shared" si="24"/>
        <v>4</v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9.5" customHeight="1" x14ac:dyDescent="0.25">
      <c r="A12" s="80">
        <v>7</v>
      </c>
      <c r="B12" s="81" t="s">
        <v>36</v>
      </c>
      <c r="C12" s="343" t="s">
        <v>37</v>
      </c>
      <c r="D12" s="351" t="s">
        <v>981</v>
      </c>
      <c r="E12" s="84">
        <v>2441</v>
      </c>
      <c r="F12" s="85"/>
      <c r="G12" s="85">
        <v>4</v>
      </c>
      <c r="H12" s="85">
        <v>4</v>
      </c>
      <c r="I12" s="85">
        <v>4</v>
      </c>
      <c r="J12" s="85"/>
      <c r="K12" s="85">
        <v>4</v>
      </c>
      <c r="L12" s="85"/>
      <c r="M12" s="85">
        <v>5</v>
      </c>
      <c r="N12" s="85">
        <v>4</v>
      </c>
      <c r="O12" s="85">
        <v>3</v>
      </c>
      <c r="P12" s="85"/>
      <c r="Q12" s="85"/>
      <c r="R12" s="85"/>
      <c r="S12" s="85"/>
      <c r="T12" s="85">
        <v>4</v>
      </c>
      <c r="U12" s="85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1</v>
      </c>
      <c r="AA12" s="88">
        <f t="shared" si="5"/>
        <v>6</v>
      </c>
      <c r="AB12" s="88">
        <f t="shared" si="6"/>
        <v>1</v>
      </c>
      <c r="AC12" s="88">
        <f t="shared" si="7"/>
        <v>8</v>
      </c>
      <c r="AD12" s="89">
        <f t="shared" si="8"/>
        <v>4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4</v>
      </c>
      <c r="AJ12" s="92">
        <f t="shared" si="13"/>
        <v>4</v>
      </c>
      <c r="AK12" s="92" t="str">
        <f t="shared" si="14"/>
        <v/>
      </c>
      <c r="AL12" s="92">
        <f t="shared" si="15"/>
        <v>4</v>
      </c>
      <c r="AM12" s="92" t="str">
        <f t="shared" si="16"/>
        <v/>
      </c>
      <c r="AN12" s="92">
        <f t="shared" si="17"/>
        <v>5</v>
      </c>
      <c r="AO12" s="92">
        <f t="shared" si="18"/>
        <v>4</v>
      </c>
      <c r="AP12" s="92">
        <f t="shared" si="19"/>
        <v>3</v>
      </c>
      <c r="AQ12" s="92" t="str">
        <f t="shared" si="20"/>
        <v/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>
        <f t="shared" si="24"/>
        <v>4</v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9.5" customHeight="1" x14ac:dyDescent="0.25">
      <c r="A13" s="80">
        <v>8</v>
      </c>
      <c r="B13" s="81" t="s">
        <v>36</v>
      </c>
      <c r="C13" s="343" t="s">
        <v>37</v>
      </c>
      <c r="D13" s="351" t="s">
        <v>982</v>
      </c>
      <c r="E13" s="84">
        <v>2441</v>
      </c>
      <c r="F13" s="85"/>
      <c r="G13" s="85">
        <v>5</v>
      </c>
      <c r="H13" s="85">
        <v>4</v>
      </c>
      <c r="I13" s="85">
        <v>4</v>
      </c>
      <c r="J13" s="85"/>
      <c r="K13" s="85">
        <v>4</v>
      </c>
      <c r="L13" s="85"/>
      <c r="M13" s="85">
        <v>5</v>
      </c>
      <c r="N13" s="85">
        <v>5</v>
      </c>
      <c r="O13" s="85">
        <v>4</v>
      </c>
      <c r="P13" s="85"/>
      <c r="Q13" s="85"/>
      <c r="R13" s="85"/>
      <c r="S13" s="85"/>
      <c r="T13" s="85">
        <v>4</v>
      </c>
      <c r="U13" s="85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5</v>
      </c>
      <c r="AB13" s="88">
        <f t="shared" si="6"/>
        <v>3</v>
      </c>
      <c r="AC13" s="88">
        <f t="shared" si="7"/>
        <v>8</v>
      </c>
      <c r="AD13" s="89">
        <f t="shared" si="8"/>
        <v>4.375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4</v>
      </c>
      <c r="AJ13" s="92">
        <f t="shared" si="13"/>
        <v>4</v>
      </c>
      <c r="AK13" s="92" t="str">
        <f t="shared" si="14"/>
        <v/>
      </c>
      <c r="AL13" s="92">
        <f t="shared" si="15"/>
        <v>4</v>
      </c>
      <c r="AM13" s="92" t="str">
        <f t="shared" si="16"/>
        <v/>
      </c>
      <c r="AN13" s="92">
        <f t="shared" si="17"/>
        <v>5</v>
      </c>
      <c r="AO13" s="92">
        <f t="shared" si="18"/>
        <v>5</v>
      </c>
      <c r="AP13" s="92">
        <f t="shared" si="19"/>
        <v>4</v>
      </c>
      <c r="AQ13" s="92" t="str">
        <f t="shared" si="20"/>
        <v/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>
        <f t="shared" si="24"/>
        <v>4</v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9.5" customHeight="1" x14ac:dyDescent="0.25">
      <c r="A14" s="80">
        <v>9</v>
      </c>
      <c r="B14" s="248"/>
      <c r="C14" s="368" t="s">
        <v>52</v>
      </c>
      <c r="D14" s="421" t="s">
        <v>983</v>
      </c>
      <c r="E14" s="84">
        <v>2441</v>
      </c>
      <c r="F14" s="85"/>
      <c r="G14" s="85">
        <v>5</v>
      </c>
      <c r="H14" s="85">
        <v>5</v>
      </c>
      <c r="I14" s="85">
        <v>5</v>
      </c>
      <c r="J14" s="85"/>
      <c r="K14" s="85">
        <v>5</v>
      </c>
      <c r="L14" s="85"/>
      <c r="M14" s="85">
        <v>5</v>
      </c>
      <c r="N14" s="85">
        <v>5</v>
      </c>
      <c r="O14" s="85">
        <v>5</v>
      </c>
      <c r="P14" s="85"/>
      <c r="Q14" s="85"/>
      <c r="R14" s="102"/>
      <c r="S14" s="85"/>
      <c r="T14" s="85">
        <v>5</v>
      </c>
      <c r="U14" s="85"/>
      <c r="V14" s="103">
        <f t="shared" si="0"/>
        <v>5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0</v>
      </c>
      <c r="AB14" s="104">
        <f t="shared" si="6"/>
        <v>8</v>
      </c>
      <c r="AC14" s="104">
        <f t="shared" si="7"/>
        <v>8</v>
      </c>
      <c r="AD14" s="105">
        <f t="shared" si="8"/>
        <v>5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5</v>
      </c>
      <c r="AJ14" s="92">
        <f t="shared" si="13"/>
        <v>5</v>
      </c>
      <c r="AK14" s="92" t="str">
        <f t="shared" si="14"/>
        <v/>
      </c>
      <c r="AL14" s="92">
        <f t="shared" si="15"/>
        <v>5</v>
      </c>
      <c r="AM14" s="92" t="str">
        <f t="shared" si="16"/>
        <v/>
      </c>
      <c r="AN14" s="92">
        <f t="shared" si="17"/>
        <v>5</v>
      </c>
      <c r="AO14" s="92">
        <f t="shared" si="18"/>
        <v>5</v>
      </c>
      <c r="AP14" s="92">
        <f t="shared" si="19"/>
        <v>5</v>
      </c>
      <c r="AQ14" s="92" t="str">
        <f t="shared" si="20"/>
        <v/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>
        <f t="shared" si="24"/>
        <v>5</v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9.5" customHeight="1" x14ac:dyDescent="0.25">
      <c r="A15" s="80">
        <v>10</v>
      </c>
      <c r="B15" s="248"/>
      <c r="C15" s="368" t="s">
        <v>37</v>
      </c>
      <c r="D15" s="421" t="s">
        <v>984</v>
      </c>
      <c r="E15" s="84">
        <v>2441</v>
      </c>
      <c r="F15" s="85"/>
      <c r="G15" s="85">
        <v>5</v>
      </c>
      <c r="H15" s="85">
        <v>5</v>
      </c>
      <c r="I15" s="85">
        <v>5</v>
      </c>
      <c r="J15" s="85"/>
      <c r="K15" s="85">
        <v>5</v>
      </c>
      <c r="L15" s="85"/>
      <c r="M15" s="85">
        <v>5</v>
      </c>
      <c r="N15" s="85">
        <v>5</v>
      </c>
      <c r="O15" s="85">
        <v>5</v>
      </c>
      <c r="P15" s="85"/>
      <c r="Q15" s="85"/>
      <c r="R15" s="102"/>
      <c r="S15" s="85"/>
      <c r="T15" s="85">
        <v>5</v>
      </c>
      <c r="U15" s="85"/>
      <c r="V15" s="103">
        <f t="shared" si="0"/>
        <v>5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0</v>
      </c>
      <c r="AB15" s="104">
        <f t="shared" si="6"/>
        <v>8</v>
      </c>
      <c r="AC15" s="104">
        <f t="shared" si="7"/>
        <v>8</v>
      </c>
      <c r="AD15" s="105">
        <f t="shared" si="8"/>
        <v>5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5</v>
      </c>
      <c r="AI15" s="92">
        <f t="shared" si="12"/>
        <v>5</v>
      </c>
      <c r="AJ15" s="92">
        <f t="shared" si="13"/>
        <v>5</v>
      </c>
      <c r="AK15" s="92" t="str">
        <f t="shared" si="14"/>
        <v/>
      </c>
      <c r="AL15" s="92">
        <f t="shared" si="15"/>
        <v>5</v>
      </c>
      <c r="AM15" s="92" t="str">
        <f t="shared" si="16"/>
        <v/>
      </c>
      <c r="AN15" s="92">
        <f t="shared" si="17"/>
        <v>5</v>
      </c>
      <c r="AO15" s="92">
        <f t="shared" si="18"/>
        <v>5</v>
      </c>
      <c r="AP15" s="92">
        <f t="shared" si="19"/>
        <v>5</v>
      </c>
      <c r="AQ15" s="92" t="str">
        <f t="shared" si="20"/>
        <v/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>
        <f t="shared" si="24"/>
        <v>5</v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9.5" customHeight="1" x14ac:dyDescent="0.25">
      <c r="A16" s="80">
        <v>11</v>
      </c>
      <c r="B16" s="248"/>
      <c r="C16" s="343" t="s">
        <v>37</v>
      </c>
      <c r="D16" s="351" t="s">
        <v>985</v>
      </c>
      <c r="E16" s="84">
        <v>2441</v>
      </c>
      <c r="F16" s="85"/>
      <c r="G16" s="85">
        <v>4</v>
      </c>
      <c r="H16" s="85">
        <v>4</v>
      </c>
      <c r="I16" s="85">
        <v>3</v>
      </c>
      <c r="J16" s="85"/>
      <c r="K16" s="85">
        <v>4</v>
      </c>
      <c r="L16" s="85"/>
      <c r="M16" s="85">
        <v>5</v>
      </c>
      <c r="N16" s="85">
        <v>3</v>
      </c>
      <c r="O16" s="85">
        <v>5</v>
      </c>
      <c r="P16" s="85"/>
      <c r="Q16" s="85"/>
      <c r="R16" s="102"/>
      <c r="S16" s="85"/>
      <c r="T16" s="85">
        <v>4</v>
      </c>
      <c r="U16" s="85"/>
      <c r="V16" s="103">
        <f t="shared" si="0"/>
        <v>3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2</v>
      </c>
      <c r="AA16" s="104">
        <f t="shared" si="5"/>
        <v>4</v>
      </c>
      <c r="AB16" s="104">
        <f t="shared" si="6"/>
        <v>2</v>
      </c>
      <c r="AC16" s="104">
        <f t="shared" si="7"/>
        <v>8</v>
      </c>
      <c r="AD16" s="105">
        <f t="shared" si="8"/>
        <v>4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4</v>
      </c>
      <c r="AI16" s="92">
        <f t="shared" si="12"/>
        <v>4</v>
      </c>
      <c r="AJ16" s="92">
        <f t="shared" si="13"/>
        <v>3</v>
      </c>
      <c r="AK16" s="92" t="str">
        <f t="shared" si="14"/>
        <v/>
      </c>
      <c r="AL16" s="92">
        <f t="shared" si="15"/>
        <v>4</v>
      </c>
      <c r="AM16" s="92" t="str">
        <f t="shared" si="16"/>
        <v/>
      </c>
      <c r="AN16" s="92">
        <f t="shared" si="17"/>
        <v>5</v>
      </c>
      <c r="AO16" s="92">
        <f t="shared" si="18"/>
        <v>3</v>
      </c>
      <c r="AP16" s="92">
        <f t="shared" si="19"/>
        <v>5</v>
      </c>
      <c r="AQ16" s="92" t="str">
        <f t="shared" si="20"/>
        <v/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>
        <f t="shared" si="24"/>
        <v>4</v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9.5" customHeight="1" x14ac:dyDescent="0.25">
      <c r="A17" s="80">
        <v>12</v>
      </c>
      <c r="B17" s="251"/>
      <c r="C17" s="343" t="s">
        <v>37</v>
      </c>
      <c r="D17" s="351" t="s">
        <v>986</v>
      </c>
      <c r="E17" s="84">
        <v>2441</v>
      </c>
      <c r="F17" s="85"/>
      <c r="G17" s="85">
        <v>4</v>
      </c>
      <c r="H17" s="85">
        <v>3</v>
      </c>
      <c r="I17" s="85">
        <v>5</v>
      </c>
      <c r="J17" s="85"/>
      <c r="K17" s="85">
        <v>5</v>
      </c>
      <c r="L17" s="85"/>
      <c r="M17" s="85">
        <v>5</v>
      </c>
      <c r="N17" s="85">
        <v>4</v>
      </c>
      <c r="O17" s="85">
        <v>4</v>
      </c>
      <c r="P17" s="85"/>
      <c r="Q17" s="85"/>
      <c r="R17" s="102"/>
      <c r="S17" s="85"/>
      <c r="T17" s="85">
        <v>4</v>
      </c>
      <c r="U17" s="85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1</v>
      </c>
      <c r="AA17" s="104">
        <f t="shared" si="5"/>
        <v>4</v>
      </c>
      <c r="AB17" s="104">
        <f t="shared" si="6"/>
        <v>3</v>
      </c>
      <c r="AC17" s="104">
        <f t="shared" si="7"/>
        <v>8</v>
      </c>
      <c r="AD17" s="105">
        <f t="shared" si="8"/>
        <v>4.25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4</v>
      </c>
      <c r="AI17" s="92">
        <f t="shared" si="12"/>
        <v>3</v>
      </c>
      <c r="AJ17" s="92">
        <f t="shared" si="13"/>
        <v>5</v>
      </c>
      <c r="AK17" s="92" t="str">
        <f t="shared" si="14"/>
        <v/>
      </c>
      <c r="AL17" s="92">
        <f t="shared" si="15"/>
        <v>5</v>
      </c>
      <c r="AM17" s="92" t="str">
        <f t="shared" si="16"/>
        <v/>
      </c>
      <c r="AN17" s="92">
        <f t="shared" si="17"/>
        <v>5</v>
      </c>
      <c r="AO17" s="92">
        <f t="shared" si="18"/>
        <v>4</v>
      </c>
      <c r="AP17" s="92">
        <f t="shared" si="19"/>
        <v>4</v>
      </c>
      <c r="AQ17" s="92" t="str">
        <f t="shared" si="20"/>
        <v/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>
        <f t="shared" si="24"/>
        <v>4</v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9.5" customHeight="1" x14ac:dyDescent="0.25">
      <c r="A18" s="80">
        <v>13</v>
      </c>
      <c r="B18" s="199"/>
      <c r="C18" s="343" t="s">
        <v>37</v>
      </c>
      <c r="D18" s="351" t="s">
        <v>987</v>
      </c>
      <c r="E18" s="84">
        <v>2441</v>
      </c>
      <c r="F18" s="85"/>
      <c r="G18" s="85">
        <v>4</v>
      </c>
      <c r="H18" s="85">
        <v>5</v>
      </c>
      <c r="I18" s="85">
        <v>3</v>
      </c>
      <c r="J18" s="85"/>
      <c r="K18" s="85">
        <v>5</v>
      </c>
      <c r="L18" s="85"/>
      <c r="M18" s="85">
        <v>5</v>
      </c>
      <c r="N18" s="85">
        <v>4</v>
      </c>
      <c r="O18" s="85">
        <v>4</v>
      </c>
      <c r="P18" s="85"/>
      <c r="Q18" s="85"/>
      <c r="R18" s="102"/>
      <c r="S18" s="85"/>
      <c r="T18" s="85">
        <v>4</v>
      </c>
      <c r="U18" s="85"/>
      <c r="V18" s="103">
        <f t="shared" si="0"/>
        <v>3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1</v>
      </c>
      <c r="AA18" s="104">
        <f t="shared" si="5"/>
        <v>4</v>
      </c>
      <c r="AB18" s="104">
        <f t="shared" si="6"/>
        <v>3</v>
      </c>
      <c r="AC18" s="104">
        <f t="shared" si="7"/>
        <v>8</v>
      </c>
      <c r="AD18" s="105">
        <f t="shared" si="8"/>
        <v>4.25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4</v>
      </c>
      <c r="AI18" s="92">
        <f t="shared" si="12"/>
        <v>5</v>
      </c>
      <c r="AJ18" s="92">
        <f t="shared" si="13"/>
        <v>3</v>
      </c>
      <c r="AK18" s="92" t="str">
        <f t="shared" si="14"/>
        <v/>
      </c>
      <c r="AL18" s="92">
        <f t="shared" si="15"/>
        <v>5</v>
      </c>
      <c r="AM18" s="92" t="str">
        <f t="shared" si="16"/>
        <v/>
      </c>
      <c r="AN18" s="92">
        <f t="shared" si="17"/>
        <v>5</v>
      </c>
      <c r="AO18" s="92">
        <f t="shared" si="18"/>
        <v>4</v>
      </c>
      <c r="AP18" s="92">
        <f t="shared" si="19"/>
        <v>4</v>
      </c>
      <c r="AQ18" s="92" t="str">
        <f t="shared" si="20"/>
        <v/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>
        <f t="shared" si="24"/>
        <v>4</v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9.5" customHeight="1" x14ac:dyDescent="0.25">
      <c r="A19" s="80">
        <v>14</v>
      </c>
      <c r="B19" s="199"/>
      <c r="C19" s="343" t="s">
        <v>37</v>
      </c>
      <c r="D19" s="351" t="s">
        <v>988</v>
      </c>
      <c r="E19" s="84">
        <v>2441</v>
      </c>
      <c r="F19" s="85"/>
      <c r="G19" s="85">
        <v>4</v>
      </c>
      <c r="H19" s="85">
        <v>4</v>
      </c>
      <c r="I19" s="85">
        <v>5</v>
      </c>
      <c r="J19" s="85"/>
      <c r="K19" s="85">
        <v>5</v>
      </c>
      <c r="L19" s="85"/>
      <c r="M19" s="85">
        <v>5</v>
      </c>
      <c r="N19" s="85">
        <v>4</v>
      </c>
      <c r="O19" s="85">
        <v>4</v>
      </c>
      <c r="P19" s="85"/>
      <c r="Q19" s="85"/>
      <c r="R19" s="85"/>
      <c r="S19" s="85"/>
      <c r="T19" s="85">
        <v>4</v>
      </c>
      <c r="U19" s="85"/>
      <c r="V19" s="103">
        <f t="shared" si="0"/>
        <v>4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5</v>
      </c>
      <c r="AB19" s="104">
        <f t="shared" si="6"/>
        <v>3</v>
      </c>
      <c r="AC19" s="104">
        <f t="shared" si="7"/>
        <v>8</v>
      </c>
      <c r="AD19" s="105">
        <f t="shared" si="8"/>
        <v>4.375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4</v>
      </c>
      <c r="AI19" s="92">
        <f t="shared" si="12"/>
        <v>4</v>
      </c>
      <c r="AJ19" s="92">
        <f t="shared" si="13"/>
        <v>5</v>
      </c>
      <c r="AK19" s="92" t="str">
        <f t="shared" si="14"/>
        <v/>
      </c>
      <c r="AL19" s="92">
        <f t="shared" si="15"/>
        <v>5</v>
      </c>
      <c r="AM19" s="92" t="str">
        <f t="shared" si="16"/>
        <v/>
      </c>
      <c r="AN19" s="92">
        <f t="shared" si="17"/>
        <v>5</v>
      </c>
      <c r="AO19" s="92">
        <f t="shared" si="18"/>
        <v>4</v>
      </c>
      <c r="AP19" s="92">
        <f t="shared" si="19"/>
        <v>4</v>
      </c>
      <c r="AQ19" s="92" t="str">
        <f t="shared" si="20"/>
        <v/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>
        <f t="shared" si="24"/>
        <v>4</v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9.5" customHeight="1" x14ac:dyDescent="0.25">
      <c r="A20" s="80">
        <v>15</v>
      </c>
      <c r="B20" s="199"/>
      <c r="C20" s="343" t="s">
        <v>37</v>
      </c>
      <c r="D20" s="351" t="s">
        <v>989</v>
      </c>
      <c r="E20" s="84">
        <v>2441</v>
      </c>
      <c r="F20" s="85"/>
      <c r="G20" s="85">
        <v>4</v>
      </c>
      <c r="H20" s="85">
        <v>4</v>
      </c>
      <c r="I20" s="85">
        <v>3</v>
      </c>
      <c r="J20" s="85"/>
      <c r="K20" s="85">
        <v>4</v>
      </c>
      <c r="L20" s="85"/>
      <c r="M20" s="85">
        <v>5</v>
      </c>
      <c r="N20" s="85">
        <v>4</v>
      </c>
      <c r="O20" s="85">
        <v>4</v>
      </c>
      <c r="P20" s="85"/>
      <c r="Q20" s="85"/>
      <c r="R20" s="102"/>
      <c r="S20" s="85"/>
      <c r="T20" s="85">
        <v>4</v>
      </c>
      <c r="U20" s="85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1</v>
      </c>
      <c r="AA20" s="104">
        <f t="shared" si="5"/>
        <v>6</v>
      </c>
      <c r="AB20" s="104">
        <f t="shared" si="6"/>
        <v>1</v>
      </c>
      <c r="AC20" s="104">
        <f t="shared" si="7"/>
        <v>8</v>
      </c>
      <c r="AD20" s="105">
        <f t="shared" si="8"/>
        <v>4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4</v>
      </c>
      <c r="AJ20" s="92">
        <f t="shared" si="13"/>
        <v>3</v>
      </c>
      <c r="AK20" s="92" t="str">
        <f t="shared" si="14"/>
        <v/>
      </c>
      <c r="AL20" s="92">
        <f t="shared" si="15"/>
        <v>4</v>
      </c>
      <c r="AM20" s="92" t="str">
        <f t="shared" si="16"/>
        <v/>
      </c>
      <c r="AN20" s="92">
        <f t="shared" si="17"/>
        <v>5</v>
      </c>
      <c r="AO20" s="92">
        <f t="shared" si="18"/>
        <v>4</v>
      </c>
      <c r="AP20" s="92">
        <f t="shared" si="19"/>
        <v>4</v>
      </c>
      <c r="AQ20" s="92" t="str">
        <f t="shared" si="20"/>
        <v/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>
        <f t="shared" si="24"/>
        <v>4</v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9.5" customHeight="1" x14ac:dyDescent="0.25">
      <c r="A21" s="80">
        <v>16</v>
      </c>
      <c r="B21" s="199"/>
      <c r="C21" s="368" t="s">
        <v>37</v>
      </c>
      <c r="D21" s="421" t="s">
        <v>990</v>
      </c>
      <c r="E21" s="84">
        <v>2441</v>
      </c>
      <c r="F21" s="85"/>
      <c r="G21" s="85">
        <v>5</v>
      </c>
      <c r="H21" s="85">
        <v>5</v>
      </c>
      <c r="I21" s="85">
        <v>5</v>
      </c>
      <c r="J21" s="85"/>
      <c r="K21" s="85">
        <v>5</v>
      </c>
      <c r="L21" s="85"/>
      <c r="M21" s="85">
        <v>5</v>
      </c>
      <c r="N21" s="85">
        <v>5</v>
      </c>
      <c r="O21" s="85">
        <v>5</v>
      </c>
      <c r="P21" s="85"/>
      <c r="Q21" s="85"/>
      <c r="R21" s="102"/>
      <c r="S21" s="85"/>
      <c r="T21" s="85">
        <v>4</v>
      </c>
      <c r="U21" s="85"/>
      <c r="V21" s="103">
        <f t="shared" si="0"/>
        <v>4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1</v>
      </c>
      <c r="AB21" s="104">
        <f t="shared" si="6"/>
        <v>7</v>
      </c>
      <c r="AC21" s="104">
        <f t="shared" si="7"/>
        <v>8</v>
      </c>
      <c r="AD21" s="105">
        <f t="shared" si="8"/>
        <v>4.875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>
        <f t="shared" si="13"/>
        <v>5</v>
      </c>
      <c r="AK21" s="92" t="str">
        <f t="shared" si="14"/>
        <v/>
      </c>
      <c r="AL21" s="92">
        <f t="shared" si="15"/>
        <v>5</v>
      </c>
      <c r="AM21" s="92" t="str">
        <f t="shared" si="16"/>
        <v/>
      </c>
      <c r="AN21" s="92">
        <f t="shared" si="17"/>
        <v>5</v>
      </c>
      <c r="AO21" s="92">
        <f t="shared" si="18"/>
        <v>5</v>
      </c>
      <c r="AP21" s="92">
        <f t="shared" si="19"/>
        <v>5</v>
      </c>
      <c r="AQ21" s="92" t="str">
        <f t="shared" si="20"/>
        <v/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>
        <f t="shared" si="24"/>
        <v>4</v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9.5" customHeight="1" x14ac:dyDescent="0.25">
      <c r="A22" s="80">
        <v>17</v>
      </c>
      <c r="B22" s="199"/>
      <c r="C22" s="343" t="s">
        <v>52</v>
      </c>
      <c r="D22" s="351" t="s">
        <v>991</v>
      </c>
      <c r="E22" s="84">
        <v>2441</v>
      </c>
      <c r="F22" s="85"/>
      <c r="G22" s="85">
        <v>5</v>
      </c>
      <c r="H22" s="85">
        <v>5</v>
      </c>
      <c r="I22" s="85">
        <v>5</v>
      </c>
      <c r="J22" s="85"/>
      <c r="K22" s="85">
        <v>5</v>
      </c>
      <c r="L22" s="85"/>
      <c r="M22" s="85">
        <v>5</v>
      </c>
      <c r="N22" s="85">
        <v>5</v>
      </c>
      <c r="O22" s="85">
        <v>4</v>
      </c>
      <c r="P22" s="85"/>
      <c r="Q22" s="85"/>
      <c r="R22" s="102"/>
      <c r="S22" s="85"/>
      <c r="T22" s="85">
        <v>4</v>
      </c>
      <c r="U22" s="85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2</v>
      </c>
      <c r="AB22" s="104">
        <f t="shared" si="6"/>
        <v>6</v>
      </c>
      <c r="AC22" s="104">
        <f t="shared" si="7"/>
        <v>8</v>
      </c>
      <c r="AD22" s="105">
        <f t="shared" si="8"/>
        <v>4.75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5</v>
      </c>
      <c r="AJ22" s="92">
        <f t="shared" si="13"/>
        <v>5</v>
      </c>
      <c r="AK22" s="92" t="str">
        <f t="shared" si="14"/>
        <v/>
      </c>
      <c r="AL22" s="92">
        <f t="shared" si="15"/>
        <v>5</v>
      </c>
      <c r="AM22" s="92" t="str">
        <f t="shared" si="16"/>
        <v/>
      </c>
      <c r="AN22" s="92">
        <f t="shared" si="17"/>
        <v>5</v>
      </c>
      <c r="AO22" s="92">
        <f t="shared" si="18"/>
        <v>5</v>
      </c>
      <c r="AP22" s="92">
        <f t="shared" si="19"/>
        <v>4</v>
      </c>
      <c r="AQ22" s="92" t="str">
        <f t="shared" si="20"/>
        <v/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>
        <f t="shared" si="24"/>
        <v>4</v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9.5" customHeight="1" x14ac:dyDescent="0.25">
      <c r="A23" s="80">
        <v>18</v>
      </c>
      <c r="B23" s="199"/>
      <c r="C23" s="343" t="s">
        <v>37</v>
      </c>
      <c r="D23" s="351" t="s">
        <v>992</v>
      </c>
      <c r="E23" s="84">
        <v>2441</v>
      </c>
      <c r="F23" s="85"/>
      <c r="G23" s="85">
        <v>5</v>
      </c>
      <c r="H23" s="85">
        <v>5</v>
      </c>
      <c r="I23" s="85">
        <v>5</v>
      </c>
      <c r="J23" s="85"/>
      <c r="K23" s="85">
        <v>5</v>
      </c>
      <c r="L23" s="85"/>
      <c r="M23" s="85">
        <v>5</v>
      </c>
      <c r="N23" s="85">
        <v>4</v>
      </c>
      <c r="O23" s="85">
        <v>5</v>
      </c>
      <c r="P23" s="85"/>
      <c r="Q23" s="85"/>
      <c r="R23" s="102"/>
      <c r="S23" s="85"/>
      <c r="T23" s="85">
        <v>4</v>
      </c>
      <c r="U23" s="85"/>
      <c r="V23" s="103">
        <f t="shared" si="0"/>
        <v>4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2</v>
      </c>
      <c r="AB23" s="104">
        <f t="shared" si="6"/>
        <v>6</v>
      </c>
      <c r="AC23" s="104">
        <f t="shared" si="7"/>
        <v>8</v>
      </c>
      <c r="AD23" s="105">
        <f t="shared" si="8"/>
        <v>4.75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5</v>
      </c>
      <c r="AJ23" s="92">
        <f t="shared" si="13"/>
        <v>5</v>
      </c>
      <c r="AK23" s="92" t="str">
        <f t="shared" si="14"/>
        <v/>
      </c>
      <c r="AL23" s="92">
        <f t="shared" si="15"/>
        <v>5</v>
      </c>
      <c r="AM23" s="92" t="str">
        <f t="shared" si="16"/>
        <v/>
      </c>
      <c r="AN23" s="92">
        <f t="shared" si="17"/>
        <v>5</v>
      </c>
      <c r="AO23" s="92">
        <f t="shared" si="18"/>
        <v>4</v>
      </c>
      <c r="AP23" s="92">
        <f t="shared" si="19"/>
        <v>5</v>
      </c>
      <c r="AQ23" s="92" t="str">
        <f t="shared" si="20"/>
        <v/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>
        <f t="shared" si="24"/>
        <v>4</v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9.5" customHeight="1" x14ac:dyDescent="0.25">
      <c r="A24" s="80">
        <v>19</v>
      </c>
      <c r="B24" s="199"/>
      <c r="C24" s="343" t="s">
        <v>37</v>
      </c>
      <c r="D24" s="351" t="s">
        <v>993</v>
      </c>
      <c r="E24" s="84">
        <v>2441</v>
      </c>
      <c r="F24" s="85"/>
      <c r="G24" s="85">
        <v>4</v>
      </c>
      <c r="H24" s="85">
        <v>4</v>
      </c>
      <c r="I24" s="85">
        <v>3</v>
      </c>
      <c r="J24" s="85"/>
      <c r="K24" s="85">
        <v>4</v>
      </c>
      <c r="L24" s="85"/>
      <c r="M24" s="85">
        <v>5</v>
      </c>
      <c r="N24" s="85">
        <v>3</v>
      </c>
      <c r="O24" s="85">
        <v>3</v>
      </c>
      <c r="P24" s="85"/>
      <c r="Q24" s="85"/>
      <c r="R24" s="102"/>
      <c r="S24" s="85"/>
      <c r="T24" s="85">
        <v>4</v>
      </c>
      <c r="U24" s="85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3</v>
      </c>
      <c r="AA24" s="104">
        <f t="shared" si="5"/>
        <v>4</v>
      </c>
      <c r="AB24" s="104">
        <f t="shared" si="6"/>
        <v>1</v>
      </c>
      <c r="AC24" s="104">
        <f t="shared" si="7"/>
        <v>8</v>
      </c>
      <c r="AD24" s="105">
        <f t="shared" si="8"/>
        <v>3.75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4</v>
      </c>
      <c r="AI24" s="92">
        <f t="shared" si="12"/>
        <v>4</v>
      </c>
      <c r="AJ24" s="92">
        <f t="shared" si="13"/>
        <v>3</v>
      </c>
      <c r="AK24" s="92" t="str">
        <f t="shared" si="14"/>
        <v/>
      </c>
      <c r="AL24" s="92">
        <f t="shared" si="15"/>
        <v>4</v>
      </c>
      <c r="AM24" s="92" t="str">
        <f t="shared" si="16"/>
        <v/>
      </c>
      <c r="AN24" s="92">
        <f t="shared" si="17"/>
        <v>5</v>
      </c>
      <c r="AO24" s="92">
        <f t="shared" si="18"/>
        <v>3</v>
      </c>
      <c r="AP24" s="92">
        <f t="shared" si="19"/>
        <v>3</v>
      </c>
      <c r="AQ24" s="92" t="str">
        <f t="shared" si="20"/>
        <v/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>
        <f t="shared" si="24"/>
        <v>4</v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9.5" customHeight="1" x14ac:dyDescent="0.25">
      <c r="A25" s="80">
        <v>20</v>
      </c>
      <c r="B25" s="199"/>
      <c r="C25" s="343" t="s">
        <v>37</v>
      </c>
      <c r="D25" s="351" t="s">
        <v>994</v>
      </c>
      <c r="E25" s="84">
        <v>2441</v>
      </c>
      <c r="F25" s="85"/>
      <c r="G25" s="85">
        <v>4</v>
      </c>
      <c r="H25" s="85">
        <v>3</v>
      </c>
      <c r="I25" s="85">
        <v>4</v>
      </c>
      <c r="J25" s="85"/>
      <c r="K25" s="85">
        <v>4</v>
      </c>
      <c r="L25" s="85"/>
      <c r="M25" s="85">
        <v>5</v>
      </c>
      <c r="N25" s="85">
        <v>4</v>
      </c>
      <c r="O25" s="85">
        <v>4</v>
      </c>
      <c r="P25" s="85"/>
      <c r="Q25" s="85"/>
      <c r="R25" s="102"/>
      <c r="S25" s="85"/>
      <c r="T25" s="85">
        <v>4</v>
      </c>
      <c r="U25" s="85"/>
      <c r="V25" s="103">
        <f t="shared" si="0"/>
        <v>3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1</v>
      </c>
      <c r="AA25" s="104">
        <f t="shared" si="5"/>
        <v>6</v>
      </c>
      <c r="AB25" s="104">
        <f t="shared" si="6"/>
        <v>1</v>
      </c>
      <c r="AC25" s="104">
        <f t="shared" si="7"/>
        <v>8</v>
      </c>
      <c r="AD25" s="105">
        <f t="shared" si="8"/>
        <v>4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3</v>
      </c>
      <c r="AJ25" s="92">
        <f t="shared" si="13"/>
        <v>4</v>
      </c>
      <c r="AK25" s="92" t="str">
        <f t="shared" si="14"/>
        <v/>
      </c>
      <c r="AL25" s="92">
        <f t="shared" si="15"/>
        <v>4</v>
      </c>
      <c r="AM25" s="92" t="str">
        <f t="shared" si="16"/>
        <v/>
      </c>
      <c r="AN25" s="92">
        <f t="shared" si="17"/>
        <v>5</v>
      </c>
      <c r="AO25" s="92">
        <f t="shared" si="18"/>
        <v>4</v>
      </c>
      <c r="AP25" s="92">
        <f t="shared" si="19"/>
        <v>4</v>
      </c>
      <c r="AQ25" s="92" t="str">
        <f t="shared" si="20"/>
        <v/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>
        <f t="shared" si="24"/>
        <v>4</v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9.5" customHeight="1" x14ac:dyDescent="0.25">
      <c r="A26" s="80">
        <v>21</v>
      </c>
      <c r="B26" s="199"/>
      <c r="C26" s="368" t="s">
        <v>37</v>
      </c>
      <c r="D26" s="421" t="s">
        <v>995</v>
      </c>
      <c r="E26" s="84">
        <v>2441</v>
      </c>
      <c r="F26" s="85"/>
      <c r="G26" s="85">
        <v>5</v>
      </c>
      <c r="H26" s="85">
        <v>5</v>
      </c>
      <c r="I26" s="85">
        <v>5</v>
      </c>
      <c r="J26" s="85"/>
      <c r="K26" s="85">
        <v>5</v>
      </c>
      <c r="L26" s="85"/>
      <c r="M26" s="85">
        <v>5</v>
      </c>
      <c r="N26" s="85">
        <v>5</v>
      </c>
      <c r="O26" s="85">
        <v>5</v>
      </c>
      <c r="P26" s="85"/>
      <c r="Q26" s="85"/>
      <c r="R26" s="102"/>
      <c r="S26" s="85"/>
      <c r="T26" s="85">
        <v>5</v>
      </c>
      <c r="U26" s="85"/>
      <c r="V26" s="103">
        <f t="shared" si="0"/>
        <v>5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0</v>
      </c>
      <c r="AB26" s="104">
        <f t="shared" si="6"/>
        <v>8</v>
      </c>
      <c r="AC26" s="104">
        <f t="shared" si="7"/>
        <v>8</v>
      </c>
      <c r="AD26" s="105">
        <f t="shared" si="8"/>
        <v>5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 t="str">
        <f t="shared" si="14"/>
        <v/>
      </c>
      <c r="AL26" s="92">
        <f t="shared" si="15"/>
        <v>5</v>
      </c>
      <c r="AM26" s="92" t="str">
        <f t="shared" si="16"/>
        <v/>
      </c>
      <c r="AN26" s="92">
        <f t="shared" si="17"/>
        <v>5</v>
      </c>
      <c r="AO26" s="92">
        <f t="shared" si="18"/>
        <v>5</v>
      </c>
      <c r="AP26" s="92">
        <f t="shared" si="19"/>
        <v>5</v>
      </c>
      <c r="AQ26" s="92" t="str">
        <f t="shared" si="20"/>
        <v/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>
        <f t="shared" si="24"/>
        <v>5</v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9.5" customHeight="1" x14ac:dyDescent="0.25">
      <c r="A27" s="80">
        <v>22</v>
      </c>
      <c r="B27" s="199"/>
      <c r="C27" s="343" t="s">
        <v>37</v>
      </c>
      <c r="D27" s="351" t="s">
        <v>996</v>
      </c>
      <c r="E27" s="84">
        <v>2441</v>
      </c>
      <c r="F27" s="85"/>
      <c r="G27" s="85">
        <v>5</v>
      </c>
      <c r="H27" s="85">
        <v>4</v>
      </c>
      <c r="I27" s="85">
        <v>3</v>
      </c>
      <c r="J27" s="85"/>
      <c r="K27" s="85">
        <v>4</v>
      </c>
      <c r="L27" s="85"/>
      <c r="M27" s="85">
        <v>5</v>
      </c>
      <c r="N27" s="85">
        <v>3</v>
      </c>
      <c r="O27" s="85">
        <v>5</v>
      </c>
      <c r="P27" s="85"/>
      <c r="Q27" s="85"/>
      <c r="R27" s="102"/>
      <c r="S27" s="85"/>
      <c r="T27" s="85">
        <v>4</v>
      </c>
      <c r="U27" s="85"/>
      <c r="V27" s="103">
        <f t="shared" si="0"/>
        <v>3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2</v>
      </c>
      <c r="AA27" s="104">
        <f t="shared" si="5"/>
        <v>3</v>
      </c>
      <c r="AB27" s="104">
        <f t="shared" si="6"/>
        <v>3</v>
      </c>
      <c r="AC27" s="104">
        <f t="shared" si="7"/>
        <v>8</v>
      </c>
      <c r="AD27" s="105">
        <f t="shared" si="8"/>
        <v>4.125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5</v>
      </c>
      <c r="AI27" s="92">
        <f t="shared" si="12"/>
        <v>4</v>
      </c>
      <c r="AJ27" s="92">
        <f t="shared" si="13"/>
        <v>3</v>
      </c>
      <c r="AK27" s="92" t="str">
        <f t="shared" si="14"/>
        <v/>
      </c>
      <c r="AL27" s="92">
        <f t="shared" si="15"/>
        <v>4</v>
      </c>
      <c r="AM27" s="92" t="str">
        <f t="shared" si="16"/>
        <v/>
      </c>
      <c r="AN27" s="92">
        <f t="shared" si="17"/>
        <v>5</v>
      </c>
      <c r="AO27" s="92">
        <f t="shared" si="18"/>
        <v>3</v>
      </c>
      <c r="AP27" s="92">
        <f t="shared" si="19"/>
        <v>5</v>
      </c>
      <c r="AQ27" s="92" t="str">
        <f t="shared" si="20"/>
        <v/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>
        <f t="shared" si="24"/>
        <v>4</v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9.5" customHeight="1" x14ac:dyDescent="0.25">
      <c r="A28" s="80">
        <v>23</v>
      </c>
      <c r="B28" s="199"/>
      <c r="C28" s="343" t="s">
        <v>52</v>
      </c>
      <c r="D28" s="351" t="s">
        <v>997</v>
      </c>
      <c r="E28" s="84">
        <v>2441</v>
      </c>
      <c r="F28" s="85"/>
      <c r="G28" s="85">
        <v>4</v>
      </c>
      <c r="H28" s="85">
        <v>4</v>
      </c>
      <c r="I28" s="85">
        <v>3</v>
      </c>
      <c r="J28" s="85"/>
      <c r="K28" s="85">
        <v>5</v>
      </c>
      <c r="L28" s="85"/>
      <c r="M28" s="85">
        <v>5</v>
      </c>
      <c r="N28" s="85">
        <v>5</v>
      </c>
      <c r="O28" s="85">
        <v>4</v>
      </c>
      <c r="P28" s="85"/>
      <c r="Q28" s="85"/>
      <c r="R28" s="102"/>
      <c r="S28" s="85"/>
      <c r="T28" s="85">
        <v>4</v>
      </c>
      <c r="U28" s="85"/>
      <c r="V28" s="103">
        <f t="shared" si="0"/>
        <v>3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1</v>
      </c>
      <c r="AA28" s="104">
        <f t="shared" si="5"/>
        <v>4</v>
      </c>
      <c r="AB28" s="104">
        <f t="shared" si="6"/>
        <v>3</v>
      </c>
      <c r="AC28" s="104">
        <f t="shared" si="7"/>
        <v>8</v>
      </c>
      <c r="AD28" s="105">
        <f t="shared" si="8"/>
        <v>4.25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4</v>
      </c>
      <c r="AJ28" s="92">
        <f t="shared" si="13"/>
        <v>3</v>
      </c>
      <c r="AK28" s="92" t="str">
        <f t="shared" si="14"/>
        <v/>
      </c>
      <c r="AL28" s="92">
        <f t="shared" si="15"/>
        <v>5</v>
      </c>
      <c r="AM28" s="92" t="str">
        <f t="shared" si="16"/>
        <v/>
      </c>
      <c r="AN28" s="92">
        <f t="shared" si="17"/>
        <v>5</v>
      </c>
      <c r="AO28" s="92">
        <f t="shared" si="18"/>
        <v>5</v>
      </c>
      <c r="AP28" s="92">
        <f t="shared" si="19"/>
        <v>4</v>
      </c>
      <c r="AQ28" s="92" t="str">
        <f t="shared" si="20"/>
        <v/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>
        <f t="shared" si="24"/>
        <v>4</v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9.5" customHeight="1" x14ac:dyDescent="0.25">
      <c r="A29" s="80">
        <v>24</v>
      </c>
      <c r="B29" s="199"/>
      <c r="C29" s="343" t="s">
        <v>37</v>
      </c>
      <c r="D29" s="351" t="s">
        <v>998</v>
      </c>
      <c r="E29" s="84">
        <v>2441</v>
      </c>
      <c r="F29" s="85"/>
      <c r="G29" s="85">
        <v>5</v>
      </c>
      <c r="H29" s="85">
        <v>5</v>
      </c>
      <c r="I29" s="85">
        <v>4</v>
      </c>
      <c r="J29" s="85"/>
      <c r="K29" s="85">
        <v>5</v>
      </c>
      <c r="L29" s="85"/>
      <c r="M29" s="85">
        <v>5</v>
      </c>
      <c r="N29" s="85">
        <v>5</v>
      </c>
      <c r="O29" s="85">
        <v>5</v>
      </c>
      <c r="P29" s="85"/>
      <c r="Q29" s="85"/>
      <c r="R29" s="102"/>
      <c r="S29" s="85"/>
      <c r="T29" s="85">
        <v>4</v>
      </c>
      <c r="U29" s="85"/>
      <c r="V29" s="103">
        <f t="shared" si="0"/>
        <v>4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2</v>
      </c>
      <c r="AB29" s="104">
        <f t="shared" si="6"/>
        <v>6</v>
      </c>
      <c r="AC29" s="104">
        <f t="shared" si="7"/>
        <v>8</v>
      </c>
      <c r="AD29" s="105">
        <f t="shared" si="8"/>
        <v>4.75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5</v>
      </c>
      <c r="AJ29" s="92">
        <f t="shared" si="13"/>
        <v>4</v>
      </c>
      <c r="AK29" s="92" t="str">
        <f t="shared" si="14"/>
        <v/>
      </c>
      <c r="AL29" s="92">
        <f t="shared" si="15"/>
        <v>5</v>
      </c>
      <c r="AM29" s="92" t="str">
        <f t="shared" si="16"/>
        <v/>
      </c>
      <c r="AN29" s="92">
        <f t="shared" si="17"/>
        <v>5</v>
      </c>
      <c r="AO29" s="92">
        <f t="shared" si="18"/>
        <v>5</v>
      </c>
      <c r="AP29" s="92">
        <f t="shared" si="19"/>
        <v>5</v>
      </c>
      <c r="AQ29" s="92" t="str">
        <f t="shared" si="20"/>
        <v/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>
        <f t="shared" si="24"/>
        <v>4</v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9.5" customHeight="1" x14ac:dyDescent="0.25">
      <c r="A30" s="80">
        <v>25</v>
      </c>
      <c r="B30" s="199"/>
      <c r="C30" s="343" t="s">
        <v>37</v>
      </c>
      <c r="D30" s="351" t="s">
        <v>999</v>
      </c>
      <c r="E30" s="84">
        <v>2441</v>
      </c>
      <c r="F30" s="85"/>
      <c r="G30" s="85">
        <v>4</v>
      </c>
      <c r="H30" s="85">
        <v>4</v>
      </c>
      <c r="I30" s="85">
        <v>5</v>
      </c>
      <c r="J30" s="85"/>
      <c r="K30" s="85">
        <v>5</v>
      </c>
      <c r="L30" s="85"/>
      <c r="M30" s="85">
        <v>5</v>
      </c>
      <c r="N30" s="85">
        <v>5</v>
      </c>
      <c r="O30" s="85">
        <v>5</v>
      </c>
      <c r="P30" s="85"/>
      <c r="Q30" s="85"/>
      <c r="R30" s="102"/>
      <c r="S30" s="85"/>
      <c r="T30" s="85">
        <v>4</v>
      </c>
      <c r="U30" s="85"/>
      <c r="V30" s="103">
        <f t="shared" si="0"/>
        <v>4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3</v>
      </c>
      <c r="AB30" s="104">
        <f t="shared" si="6"/>
        <v>5</v>
      </c>
      <c r="AC30" s="104">
        <f t="shared" si="7"/>
        <v>8</v>
      </c>
      <c r="AD30" s="105">
        <f t="shared" si="8"/>
        <v>4.625</v>
      </c>
      <c r="AE30" s="106">
        <f t="shared" si="9"/>
        <v>0</v>
      </c>
      <c r="AF30" s="31"/>
      <c r="AG30" s="92" t="str">
        <f t="shared" si="10"/>
        <v/>
      </c>
      <c r="AH30" s="92">
        <f t="shared" si="11"/>
        <v>4</v>
      </c>
      <c r="AI30" s="92">
        <f t="shared" si="12"/>
        <v>4</v>
      </c>
      <c r="AJ30" s="92">
        <f t="shared" si="13"/>
        <v>5</v>
      </c>
      <c r="AK30" s="92" t="str">
        <f t="shared" si="14"/>
        <v/>
      </c>
      <c r="AL30" s="92">
        <f t="shared" si="15"/>
        <v>5</v>
      </c>
      <c r="AM30" s="92" t="str">
        <f t="shared" si="16"/>
        <v/>
      </c>
      <c r="AN30" s="92">
        <f t="shared" si="17"/>
        <v>5</v>
      </c>
      <c r="AO30" s="92">
        <f t="shared" si="18"/>
        <v>5</v>
      </c>
      <c r="AP30" s="92">
        <f t="shared" si="19"/>
        <v>5</v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>
        <f t="shared" si="24"/>
        <v>4</v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25">
      <c r="A31" s="80">
        <v>26</v>
      </c>
      <c r="B31" s="199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/>
      <c r="B32" s="36"/>
      <c r="C32" s="36"/>
      <c r="D32" s="35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COUNTIF(E6:E36,"2441")</f>
        <v>25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4.5199999999999996</v>
      </c>
      <c r="H38" s="128">
        <v>4.32</v>
      </c>
      <c r="I38" s="128">
        <v>4.16</v>
      </c>
      <c r="J38" s="128" t="str">
        <v xml:space="preserve"> </v>
      </c>
      <c r="K38" s="128">
        <v>4.72</v>
      </c>
      <c r="L38" s="128" t="str">
        <v xml:space="preserve"> </v>
      </c>
      <c r="M38" s="128">
        <v>5</v>
      </c>
      <c r="N38" s="128">
        <v>4.4000000000000004</v>
      </c>
      <c r="O38" s="129">
        <v>4.32</v>
      </c>
      <c r="P38" s="130" t="str">
        <v xml:space="preserve"> 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>
        <v>4.16</v>
      </c>
      <c r="U38" s="128" t="str">
        <v xml:space="preserve"> </v>
      </c>
      <c r="V38" s="103">
        <f>сводн.!T39</f>
        <v>4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15</v>
      </c>
      <c r="AA38" s="104">
        <f>SUM(AA6:AA37)</f>
        <v>80</v>
      </c>
      <c r="AB38" s="104">
        <f>SUM(AB6:AB37)</f>
        <v>105</v>
      </c>
      <c r="AC38" s="104">
        <f t="shared" si="7"/>
        <v>200</v>
      </c>
      <c r="AD38" s="105">
        <f t="shared" si="8"/>
        <v>4.45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4.5199999999999996</v>
      </c>
      <c r="AI38" s="132">
        <f t="shared" si="28"/>
        <v>4.32</v>
      </c>
      <c r="AJ38" s="132">
        <f t="shared" si="28"/>
        <v>4.16</v>
      </c>
      <c r="AK38" s="132" t="str">
        <f t="shared" si="28"/>
        <v xml:space="preserve"> </v>
      </c>
      <c r="AL38" s="132">
        <f t="shared" si="28"/>
        <v>4.72</v>
      </c>
      <c r="AM38" s="132" t="str">
        <f t="shared" si="28"/>
        <v xml:space="preserve"> </v>
      </c>
      <c r="AN38" s="132">
        <f t="shared" si="28"/>
        <v>5</v>
      </c>
      <c r="AO38" s="132">
        <f t="shared" si="28"/>
        <v>4.4000000000000004</v>
      </c>
      <c r="AP38" s="132">
        <f t="shared" si="28"/>
        <v>4.32</v>
      </c>
      <c r="AQ38" s="132" t="str">
        <f t="shared" si="28"/>
        <v xml:space="preserve"> 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>
        <f t="shared" si="28"/>
        <v>4.16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13</v>
      </c>
      <c r="H39" s="137">
        <v>10</v>
      </c>
      <c r="I39" s="137">
        <v>11</v>
      </c>
      <c r="J39" s="137" t="str">
        <v>0</v>
      </c>
      <c r="K39" s="137">
        <v>18</v>
      </c>
      <c r="L39" s="137" t="str">
        <v>0</v>
      </c>
      <c r="M39" s="137">
        <v>25</v>
      </c>
      <c r="N39" s="137">
        <v>13</v>
      </c>
      <c r="O39" s="138">
        <v>11</v>
      </c>
      <c r="P39" s="138" t="str">
        <v>0</v>
      </c>
      <c r="Q39" s="138" t="str">
        <v>0</v>
      </c>
      <c r="R39" s="138" t="str">
        <v>0</v>
      </c>
      <c r="S39" s="137" t="str">
        <v>0</v>
      </c>
      <c r="T39" s="137">
        <v>4</v>
      </c>
      <c r="U39" s="137" t="str">
        <v xml:space="preserve"> </v>
      </c>
      <c r="V39" s="139">
        <f>IF(COUNTIF(V6:V37,5)=0,"0",COUNTIF(V6:V37,5))</f>
        <v>4</v>
      </c>
      <c r="W39" s="140"/>
      <c r="X39" s="10">
        <f>SUM(X38:AB38)</f>
        <v>200</v>
      </c>
      <c r="Y39" s="10"/>
      <c r="Z39" s="10"/>
      <c r="AA39" s="10"/>
      <c r="AB39" s="10"/>
      <c r="AC39" s="141"/>
      <c r="AD39" s="105">
        <f t="shared" si="8"/>
        <v>2</v>
      </c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13</v>
      </c>
      <c r="AI39" s="144">
        <f t="shared" si="29"/>
        <v>10</v>
      </c>
      <c r="AJ39" s="144">
        <f t="shared" si="29"/>
        <v>11</v>
      </c>
      <c r="AK39" s="144" t="str">
        <f t="shared" si="29"/>
        <v>0</v>
      </c>
      <c r="AL39" s="144">
        <f t="shared" si="29"/>
        <v>18</v>
      </c>
      <c r="AM39" s="144" t="str">
        <f t="shared" si="29"/>
        <v>0</v>
      </c>
      <c r="AN39" s="144">
        <f t="shared" si="29"/>
        <v>25</v>
      </c>
      <c r="AO39" s="144">
        <f t="shared" si="29"/>
        <v>13</v>
      </c>
      <c r="AP39" s="144">
        <f t="shared" si="29"/>
        <v>11</v>
      </c>
      <c r="AQ39" s="144" t="str">
        <f t="shared" si="29"/>
        <v>0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>
        <f t="shared" si="29"/>
        <v>4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12</v>
      </c>
      <c r="H40" s="153">
        <v>13</v>
      </c>
      <c r="I40" s="153">
        <v>7</v>
      </c>
      <c r="J40" s="153" t="str">
        <v>0</v>
      </c>
      <c r="K40" s="153">
        <v>7</v>
      </c>
      <c r="L40" s="153" t="str">
        <v>0</v>
      </c>
      <c r="M40" s="153" t="str">
        <v>0</v>
      </c>
      <c r="N40" s="153">
        <v>9</v>
      </c>
      <c r="O40" s="154">
        <v>11</v>
      </c>
      <c r="P40" s="154" t="str">
        <v>0</v>
      </c>
      <c r="Q40" s="154" t="str">
        <v>0</v>
      </c>
      <c r="R40" s="154" t="str">
        <v>0</v>
      </c>
      <c r="S40" s="153" t="str">
        <v>0</v>
      </c>
      <c r="T40" s="153">
        <v>21</v>
      </c>
      <c r="U40" s="153" t="str">
        <v xml:space="preserve"> </v>
      </c>
      <c r="V40" s="155">
        <f>IF(COUNTIF(V6:V37,4)=0,"0",COUNTIF(V6:V37,4))</f>
        <v>10</v>
      </c>
      <c r="W40" s="156"/>
      <c r="X40" s="156"/>
      <c r="Y40" s="156" t="str">
        <f>IF(COUNTIF(Y6:Y37,4)=0," ",COUNTIF(Y6:Y37,4))</f>
        <v xml:space="preserve"> </v>
      </c>
      <c r="Z40" s="156" t="str">
        <f>IF(COUNTIF(Z6:Z37,4)=0," ",COUNTIF(Z6:Z37,4))</f>
        <v xml:space="preserve"> </v>
      </c>
      <c r="AA40" s="156">
        <f>IF(COUNTIF(AA6:AA37,4)=0," ",COUNTIF(AA6:AA37,4))</f>
        <v>6</v>
      </c>
      <c r="AB40" s="156" t="str">
        <f>IF(COUNTIF(AB6:AB37,4)=0," ",COUNTIF(AB6:AB37,4))</f>
        <v xml:space="preserve"> 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12</v>
      </c>
      <c r="AI40" s="156">
        <f t="shared" si="30"/>
        <v>13</v>
      </c>
      <c r="AJ40" s="156">
        <f t="shared" si="30"/>
        <v>7</v>
      </c>
      <c r="AK40" s="156" t="str">
        <f t="shared" si="30"/>
        <v>0</v>
      </c>
      <c r="AL40" s="156">
        <f t="shared" si="30"/>
        <v>7</v>
      </c>
      <c r="AM40" s="156" t="str">
        <f t="shared" si="30"/>
        <v>0</v>
      </c>
      <c r="AN40" s="156" t="str">
        <f t="shared" si="30"/>
        <v>0</v>
      </c>
      <c r="AO40" s="156">
        <f t="shared" si="30"/>
        <v>9</v>
      </c>
      <c r="AP40" s="156">
        <f t="shared" si="30"/>
        <v>11</v>
      </c>
      <c r="AQ40" s="156" t="str">
        <f t="shared" si="30"/>
        <v>0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>
        <f t="shared" si="30"/>
        <v>21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>
        <v>2</v>
      </c>
      <c r="I41" s="167">
        <v>7</v>
      </c>
      <c r="J41" s="167" t="str">
        <v>0</v>
      </c>
      <c r="K41" s="167" t="str">
        <v>0</v>
      </c>
      <c r="L41" s="167" t="str">
        <v>0</v>
      </c>
      <c r="M41" s="167" t="str">
        <v>0</v>
      </c>
      <c r="N41" s="167">
        <v>3</v>
      </c>
      <c r="O41" s="168">
        <v>3</v>
      </c>
      <c r="P41" s="168" t="str">
        <v>0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11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1</v>
      </c>
      <c r="AA41" s="170">
        <f>IF(COUNTIF(AA6:AA37,3)=0," ",COUNTIF(AA6:AA37,3))</f>
        <v>3</v>
      </c>
      <c r="AB41" s="170">
        <f>IF(COUNTIF(AB6:AB37,3)=0," ",COUNTIF(AB6:AB37,3))</f>
        <v>8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 t="str">
        <f t="shared" si="31"/>
        <v>0</v>
      </c>
      <c r="AI41" s="170">
        <f t="shared" si="31"/>
        <v>2</v>
      </c>
      <c r="AJ41" s="170">
        <f t="shared" si="31"/>
        <v>7</v>
      </c>
      <c r="AK41" s="170" t="str">
        <f t="shared" si="31"/>
        <v>0</v>
      </c>
      <c r="AL41" s="170" t="str">
        <f t="shared" si="31"/>
        <v>0</v>
      </c>
      <c r="AM41" s="170" t="str">
        <f t="shared" si="31"/>
        <v>0</v>
      </c>
      <c r="AN41" s="170" t="str">
        <f t="shared" si="31"/>
        <v>0</v>
      </c>
      <c r="AO41" s="170">
        <f t="shared" si="31"/>
        <v>3</v>
      </c>
      <c r="AP41" s="170">
        <f t="shared" si="31"/>
        <v>3</v>
      </c>
      <c r="AQ41" s="170" t="str">
        <f t="shared" si="31"/>
        <v>0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2</v>
      </c>
      <c r="AA42" s="87">
        <f>IF(COUNTIF(AA6:AA37,2)=0," ",COUNTIF(AA6:AA37,2))</f>
        <v>4</v>
      </c>
      <c r="AB42" s="87">
        <f>IF(COUNTIF(AB6:AB37,2)=0," ",COUNTIF(AB6:AB37,2))</f>
        <v>2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COUNTBLANK(AD6:AD30)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L2"/>
    <mergeCell ref="M2:O2"/>
    <mergeCell ref="A3:C4"/>
    <mergeCell ref="AD3:AD5"/>
    <mergeCell ref="AG3:AW3"/>
  </mergeCells>
  <conditionalFormatting sqref="C5 Y5 AI5 AG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3029" priority="5" operator="equal">
      <formula>4</formula>
    </cfRule>
    <cfRule type="cellIs" dxfId="3028" priority="6" operator="equal">
      <formula>3</formula>
    </cfRule>
  </conditionalFormatting>
  <conditionalFormatting sqref="Z5:AC5 W40:AF43 AE6:AE39 W39 R31:V45 F34:Q45 AG43:CB43 W44:AW45 AG6:AW42 R6:S30 V6:V30 G6:Q31">
    <cfRule type="cellIs" dxfId="3027" priority="7" operator="equal">
      <formula>5</formula>
    </cfRule>
    <cfRule type="cellIs" dxfId="3026" priority="8" operator="equal">
      <formula>4</formula>
    </cfRule>
    <cfRule type="cellIs" dxfId="3025" priority="9" operator="equal">
      <formula>3</formula>
    </cfRule>
  </conditionalFormatting>
  <conditionalFormatting sqref="AF6:AF37">
    <cfRule type="expression" dxfId="3024" priority="10">
      <formula>VALUE(RIGHT(AF6))&gt;AE6</formula>
    </cfRule>
    <cfRule type="expression" dxfId="3023" priority="11">
      <formula>EXACT(RIGHT(AF6,3),"зач")</formula>
    </cfRule>
  </conditionalFormatting>
  <conditionalFormatting sqref="AE3:AJ4 V3:AC4 S3">
    <cfRule type="expression" dxfId="3022" priority="12">
      <formula>$D$1&lt;S3</formula>
    </cfRule>
    <cfRule type="expression" dxfId="3021" priority="13">
      <formula>$D$1&gt;S3</formula>
    </cfRule>
  </conditionalFormatting>
  <conditionalFormatting sqref="F6:F31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S4">
    <cfRule type="expression" dxfId="3020" priority="17">
      <formula>$D$1&lt;S4</formula>
    </cfRule>
    <cfRule type="expression" dxfId="3019" priority="18">
      <formula>$D$1&gt;S4</formula>
    </cfRule>
  </conditionalFormatting>
  <conditionalFormatting sqref="S5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S4">
    <cfRule type="expression" priority="22">
      <formula>$D$1&lt;S4</formula>
    </cfRule>
    <cfRule type="expression" priority="23">
      <formula>$D$1&gt;S4</formula>
    </cfRule>
  </conditionalFormatting>
  <conditionalFormatting sqref="T6:U30">
    <cfRule type="cellIs" priority="24" operator="equal">
      <formula>5</formula>
    </cfRule>
    <cfRule type="cellIs" dxfId="3018" priority="25" operator="equal">
      <formula>4</formula>
    </cfRule>
    <cfRule type="cellIs" dxfId="3017" priority="26" operator="equal">
      <formula>3</formula>
    </cfRule>
  </conditionalFormatting>
  <conditionalFormatting sqref="T3">
    <cfRule type="expression" dxfId="3016" priority="27">
      <formula>$D$4&lt;T3</formula>
    </cfRule>
    <cfRule type="expression" dxfId="3015" priority="28">
      <formula>$D$4&gt;T3</formula>
    </cfRule>
  </conditionalFormatting>
  <conditionalFormatting sqref="T3">
    <cfRule type="expression" dxfId="3014" priority="29">
      <formula>$D$1&lt;T3</formula>
    </cfRule>
    <cfRule type="expression" dxfId="3013" priority="30">
      <formula>$D$1&gt;T3</formula>
    </cfRule>
  </conditionalFormatting>
  <conditionalFormatting sqref="U3">
    <cfRule type="expression" priority="31">
      <formula>$D$1&lt;U3</formula>
    </cfRule>
    <cfRule type="expression" priority="32">
      <formula>$D$1&gt;U3</formula>
    </cfRule>
  </conditionalFormatting>
  <conditionalFormatting sqref="U3">
    <cfRule type="expression" priority="33">
      <formula>$D$4&lt;U3</formula>
    </cfRule>
    <cfRule type="expression" dxfId="3012" priority="34">
      <formula>$D$4&gt;U3</formula>
    </cfRule>
  </conditionalFormatting>
  <conditionalFormatting sqref="U4">
    <cfRule type="expression" dxfId="3011" priority="35">
      <formula>$D$4&lt;U4</formula>
    </cfRule>
    <cfRule type="expression" priority="36">
      <formula>$D$4&gt;U4</formula>
    </cfRule>
  </conditionalFormatting>
  <conditionalFormatting sqref="U4">
    <cfRule type="expression" priority="37">
      <formula>$D$1&lt;U4</formula>
    </cfRule>
    <cfRule type="expression" priority="38">
      <formula>$D$1&gt;U4</formula>
    </cfRule>
  </conditionalFormatting>
  <conditionalFormatting sqref="U4">
    <cfRule type="expression" dxfId="3010" priority="39">
      <formula>$D$4&lt;U4</formula>
    </cfRule>
    <cfRule type="expression" dxfId="3009" priority="40">
      <formula>$D$4&gt;U4</formula>
    </cfRule>
  </conditionalFormatting>
  <conditionalFormatting sqref="U5">
    <cfRule type="cellIs" priority="41" operator="equal">
      <formula>5</formula>
    </cfRule>
    <cfRule type="cellIs" priority="42" operator="equal">
      <formula>4</formula>
    </cfRule>
    <cfRule type="cellIs" priority="43" operator="equal">
      <formula>3</formula>
    </cfRule>
  </conditionalFormatting>
  <conditionalFormatting sqref="Q4">
    <cfRule type="expression" dxfId="3008" priority="44">
      <formula>$D$1&lt;Q4</formula>
    </cfRule>
    <cfRule type="expression" dxfId="3007" priority="45">
      <formula>$D$1&gt;Q4</formula>
    </cfRule>
  </conditionalFormatting>
  <conditionalFormatting sqref="Q4">
    <cfRule type="expression" dxfId="3006" priority="46">
      <formula>$D$4&lt;Q4</formula>
    </cfRule>
    <cfRule type="expression" dxfId="3005" priority="47">
      <formula>$D$4&gt;Q4</formula>
    </cfRule>
  </conditionalFormatting>
  <conditionalFormatting sqref="Q4">
    <cfRule type="expression" dxfId="3004" priority="48">
      <formula>$D$4&lt;Q4</formula>
    </cfRule>
    <cfRule type="expression" dxfId="3003" priority="49">
      <formula>$D$4&gt;Q4</formula>
    </cfRule>
  </conditionalFormatting>
  <conditionalFormatting sqref="Q5">
    <cfRule type="cellIs" priority="50" operator="equal">
      <formula>5</formula>
    </cfRule>
    <cfRule type="cellIs" priority="51" operator="equal">
      <formula>4</formula>
    </cfRule>
    <cfRule type="cellIs" priority="52" operator="equal">
      <formula>3</formula>
    </cfRule>
  </conditionalFormatting>
  <conditionalFormatting sqref="R4">
    <cfRule type="expression" dxfId="3002" priority="53">
      <formula>$D$4&lt;R4</formula>
    </cfRule>
    <cfRule type="expression" dxfId="3001" priority="54">
      <formula>$D$4&gt;R4</formula>
    </cfRule>
  </conditionalFormatting>
  <conditionalFormatting sqref="R4">
    <cfRule type="expression" dxfId="3000" priority="55">
      <formula>$D$1&lt;R4</formula>
    </cfRule>
    <cfRule type="expression" dxfId="2999" priority="56">
      <formula>$D$1&gt;R4</formula>
    </cfRule>
  </conditionalFormatting>
  <conditionalFormatting sqref="R4">
    <cfRule type="expression" priority="57">
      <formula>$D$4&lt;R4</formula>
    </cfRule>
    <cfRule type="expression" priority="58">
      <formula>$D$4&gt;R4</formula>
    </cfRule>
  </conditionalFormatting>
  <conditionalFormatting sqref="R5">
    <cfRule type="cellIs" priority="59" operator="equal">
      <formula>5</formula>
    </cfRule>
    <cfRule type="cellIs" dxfId="2998" priority="60" operator="equal">
      <formula>4</formula>
    </cfRule>
    <cfRule type="cellIs" dxfId="2997" priority="61" operator="equal">
      <formula>3</formula>
    </cfRule>
  </conditionalFormatting>
  <conditionalFormatting sqref="L3">
    <cfRule type="expression" priority="62">
      <formula>$D$1&lt;L3</formula>
    </cfRule>
    <cfRule type="expression" priority="63">
      <formula>$D$1&gt;L3</formula>
    </cfRule>
  </conditionalFormatting>
  <conditionalFormatting sqref="L4">
    <cfRule type="expression" priority="64">
      <formula>$D$1&lt;L4</formula>
    </cfRule>
    <cfRule type="expression" priority="65">
      <formula>$D$1&gt;L4</formula>
    </cfRule>
  </conditionalFormatting>
  <conditionalFormatting sqref="P4">
    <cfRule type="expression" priority="66">
      <formula>$D$1&lt;P4</formula>
    </cfRule>
    <cfRule type="expression" priority="67">
      <formula>$D$1&gt;P4</formula>
    </cfRule>
  </conditionalFormatting>
  <conditionalFormatting sqref="P4">
    <cfRule type="expression" dxfId="2996" priority="68">
      <formula>$D$1&lt;P4</formula>
    </cfRule>
    <cfRule type="expression" dxfId="2995" priority="69">
      <formula>$D$1&gt;P4</formula>
    </cfRule>
  </conditionalFormatting>
  <conditionalFormatting sqref="P4">
    <cfRule type="expression" dxfId="2994" priority="70">
      <formula>$D$1&lt;P4</formula>
    </cfRule>
    <cfRule type="expression" dxfId="2993" priority="71">
      <formula>$D$1&gt;P4</formula>
    </cfRule>
  </conditionalFormatting>
  <conditionalFormatting sqref="P4">
    <cfRule type="expression" dxfId="2992" priority="72">
      <formula>$D$1&lt;P4</formula>
    </cfRule>
    <cfRule type="expression" dxfId="2991" priority="73">
      <formula>$D$1&gt;P4</formula>
    </cfRule>
  </conditionalFormatting>
  <conditionalFormatting sqref="P4">
    <cfRule type="expression" dxfId="2990" priority="74">
      <formula>$D$1&lt;P4</formula>
    </cfRule>
    <cfRule type="expression" dxfId="2989" priority="75">
      <formula>$D$1&gt;P4</formula>
    </cfRule>
  </conditionalFormatting>
  <conditionalFormatting sqref="P4">
    <cfRule type="expression" dxfId="2988" priority="76">
      <formula>$D$1&lt;P4</formula>
    </cfRule>
    <cfRule type="expression" dxfId="2987" priority="77">
      <formula>$D$1&gt;P4</formula>
    </cfRule>
  </conditionalFormatting>
  <conditionalFormatting sqref="P4">
    <cfRule type="expression" dxfId="2986" priority="78">
      <formula>$D$1&lt;P4</formula>
    </cfRule>
    <cfRule type="expression" dxfId="2985" priority="79">
      <formula>$D$1&gt;P4</formula>
    </cfRule>
  </conditionalFormatting>
  <conditionalFormatting sqref="P4">
    <cfRule type="expression" dxfId="2984" priority="80">
      <formula>$D$1&lt;P4</formula>
    </cfRule>
    <cfRule type="expression" dxfId="2983" priority="81">
      <formula>$D$1&gt;P4</formula>
    </cfRule>
  </conditionalFormatting>
  <conditionalFormatting sqref="P4">
    <cfRule type="expression" priority="82">
      <formula>$D$1&lt;P4</formula>
    </cfRule>
    <cfRule type="expression" priority="83">
      <formula>$D$1&gt;P4</formula>
    </cfRule>
  </conditionalFormatting>
  <conditionalFormatting sqref="I3">
    <cfRule type="expression" priority="84">
      <formula>$D$1&lt;I3</formula>
    </cfRule>
    <cfRule type="expression" dxfId="2982" priority="85">
      <formula>$D$1&gt;I3</formula>
    </cfRule>
  </conditionalFormatting>
  <conditionalFormatting sqref="I3">
    <cfRule type="expression" dxfId="2981" priority="86">
      <formula>$D$1&lt;I3</formula>
    </cfRule>
    <cfRule type="expression" dxfId="2980" priority="87">
      <formula>$D$1&gt;I3</formula>
    </cfRule>
  </conditionalFormatting>
  <conditionalFormatting sqref="H4">
    <cfRule type="expression" dxfId="2979" priority="88">
      <formula>$D$1&lt;H4</formula>
    </cfRule>
    <cfRule type="expression" dxfId="2978" priority="89">
      <formula>$D$1&gt;H4</formula>
    </cfRule>
  </conditionalFormatting>
  <conditionalFormatting sqref="H4">
    <cfRule type="expression" dxfId="2977" priority="90">
      <formula>$D$1&lt;H4</formula>
    </cfRule>
    <cfRule type="expression" dxfId="2976" priority="91">
      <formula>$D$1&gt;H4</formula>
    </cfRule>
  </conditionalFormatting>
  <conditionalFormatting sqref="J3">
    <cfRule type="expression" dxfId="2975" priority="92">
      <formula>$D$1&lt;J3</formula>
    </cfRule>
    <cfRule type="expression" dxfId="2974" priority="93">
      <formula>$D$1&gt;J3</formula>
    </cfRule>
  </conditionalFormatting>
  <conditionalFormatting sqref="J3">
    <cfRule type="expression" dxfId="2973" priority="94">
      <formula>$D$1&lt;J3</formula>
    </cfRule>
    <cfRule type="expression" dxfId="2972" priority="95">
      <formula>$D$1&gt;J3</formula>
    </cfRule>
  </conditionalFormatting>
  <conditionalFormatting sqref="J4">
    <cfRule type="expression" dxfId="2971" priority="96">
      <formula>$D$1&lt;J4</formula>
    </cfRule>
    <cfRule type="expression" priority="97">
      <formula>$D$1&gt;J4</formula>
    </cfRule>
  </conditionalFormatting>
  <conditionalFormatting sqref="J4">
    <cfRule type="expression" priority="98">
      <formula>$D$1&lt;J4</formula>
    </cfRule>
    <cfRule type="expression" priority="99">
      <formula>$D$1&gt;J4</formula>
    </cfRule>
  </conditionalFormatting>
  <conditionalFormatting sqref="J4">
    <cfRule type="expression" dxfId="2970" priority="100">
      <formula>$D$1&lt;J4</formula>
    </cfRule>
    <cfRule type="expression" dxfId="2969" priority="101">
      <formula>$D$1&gt;J4</formula>
    </cfRule>
  </conditionalFormatting>
  <conditionalFormatting sqref="J5">
    <cfRule type="cellIs" dxfId="2968" priority="102" operator="equal">
      <formula>5</formula>
    </cfRule>
    <cfRule type="cellIs" dxfId="2967" priority="103" operator="equal">
      <formula>4</formula>
    </cfRule>
    <cfRule type="cellIs" priority="104" operator="equal">
      <formula>3</formula>
    </cfRule>
  </conditionalFormatting>
  <conditionalFormatting sqref="J4">
    <cfRule type="expression" priority="105">
      <formula>$D$1&lt;J4</formula>
    </cfRule>
    <cfRule type="expression" priority="106">
      <formula>$D$1&gt;J4</formula>
    </cfRule>
  </conditionalFormatting>
  <conditionalFormatting sqref="J4">
    <cfRule type="expression" dxfId="2966" priority="107">
      <formula>$D$1&lt;J4</formula>
    </cfRule>
    <cfRule type="expression" dxfId="2965" priority="108">
      <formula>$D$1&gt;J4</formula>
    </cfRule>
  </conditionalFormatting>
  <conditionalFormatting sqref="J4">
    <cfRule type="expression" dxfId="2964" priority="109">
      <formula>$D$1&lt;J4</formula>
    </cfRule>
    <cfRule type="expression" dxfId="2963" priority="110">
      <formula>$D$1&gt;J4</formula>
    </cfRule>
  </conditionalFormatting>
  <conditionalFormatting sqref="J4">
    <cfRule type="expression" dxfId="2962" priority="111">
      <formula>$D$1&lt;J4</formula>
    </cfRule>
    <cfRule type="expression" dxfId="2961" priority="112">
      <formula>$D$1&gt;J4</formula>
    </cfRule>
  </conditionalFormatting>
  <conditionalFormatting sqref="K3">
    <cfRule type="expression" dxfId="2960" priority="113">
      <formula>$D$1&lt;K3</formula>
    </cfRule>
    <cfRule type="expression" dxfId="2959" priority="114">
      <formula>$D$1&gt;K3</formula>
    </cfRule>
  </conditionalFormatting>
  <conditionalFormatting sqref="L4">
    <cfRule type="expression" dxfId="2958" priority="115">
      <formula>$D$1&lt;L4</formula>
    </cfRule>
    <cfRule type="expression" dxfId="2957" priority="116">
      <formula>$D$1&gt;L4</formula>
    </cfRule>
  </conditionalFormatting>
  <conditionalFormatting sqref="L5">
    <cfRule type="cellIs" dxfId="2956" priority="117" operator="equal">
      <formula>5</formula>
    </cfRule>
    <cfRule type="cellIs" dxfId="2955" priority="118" operator="equal">
      <formula>4</formula>
    </cfRule>
    <cfRule type="cellIs" dxfId="2954" priority="119" operator="equal">
      <formula>3</formula>
    </cfRule>
  </conditionalFormatting>
  <conditionalFormatting sqref="L5">
    <cfRule type="cellIs" dxfId="2953" priority="120" operator="equal">
      <formula>5</formula>
    </cfRule>
    <cfRule type="cellIs" dxfId="2952" priority="121" operator="equal">
      <formula>4</formula>
    </cfRule>
    <cfRule type="cellIs" dxfId="2951" priority="122" operator="equal">
      <formula>3</formula>
    </cfRule>
  </conditionalFormatting>
  <conditionalFormatting sqref="L5">
    <cfRule type="cellIs" dxfId="2950" priority="123" operator="equal">
      <formula>5</formula>
    </cfRule>
    <cfRule type="cellIs" dxfId="2949" priority="124" operator="equal">
      <formula>4</formula>
    </cfRule>
    <cfRule type="cellIs" dxfId="2948" priority="125" operator="equal">
      <formula>3</formula>
    </cfRule>
  </conditionalFormatting>
  <conditionalFormatting sqref="L3">
    <cfRule type="expression" dxfId="2947" priority="126">
      <formula>$D$1&lt;L3</formula>
    </cfRule>
    <cfRule type="expression" dxfId="2946" priority="127">
      <formula>$D$1&gt;L3</formula>
    </cfRule>
  </conditionalFormatting>
  <conditionalFormatting sqref="L3">
    <cfRule type="expression" dxfId="2945" priority="128">
      <formula>$D$1&lt;L3</formula>
    </cfRule>
    <cfRule type="expression" dxfId="2944" priority="129">
      <formula>$D$1&gt;L3</formula>
    </cfRule>
  </conditionalFormatting>
  <conditionalFormatting sqref="L4">
    <cfRule type="expression" priority="130">
      <formula>$D$1&lt;L4</formula>
    </cfRule>
    <cfRule type="expression" priority="131">
      <formula>$D$1&gt;L4</formula>
    </cfRule>
  </conditionalFormatting>
  <conditionalFormatting sqref="L4">
    <cfRule type="expression" priority="132">
      <formula>$D$1&lt;L4</formula>
    </cfRule>
    <cfRule type="expression" priority="133">
      <formula>$D$1&gt;L4</formula>
    </cfRule>
  </conditionalFormatting>
  <conditionalFormatting sqref="L4">
    <cfRule type="expression" priority="134">
      <formula>$D$1&lt;L4</formula>
    </cfRule>
    <cfRule type="expression" priority="135">
      <formula>$D$1&gt;L4</formula>
    </cfRule>
  </conditionalFormatting>
  <conditionalFormatting sqref="H3:J3 L3:P3">
    <cfRule type="expression" dxfId="2943" priority="136">
      <formula>$D$1&lt;H3</formula>
    </cfRule>
    <cfRule type="expression" dxfId="2942" priority="137">
      <formula>$D$1&gt;H3</formula>
    </cfRule>
  </conditionalFormatting>
  <conditionalFormatting sqref="L3:N3">
    <cfRule type="expression" priority="138">
      <formula>$D$1&lt;L3</formula>
    </cfRule>
    <cfRule type="expression" priority="139">
      <formula>$D$1&gt;L3</formula>
    </cfRule>
  </conditionalFormatting>
  <conditionalFormatting sqref="J3">
    <cfRule type="expression" priority="140">
      <formula>$D$1&lt;J3</formula>
    </cfRule>
    <cfRule type="expression" dxfId="2941" priority="141">
      <formula>$D$1&gt;J3</formula>
    </cfRule>
  </conditionalFormatting>
  <conditionalFormatting sqref="J3">
    <cfRule type="expression" dxfId="2940" priority="142">
      <formula>$D$1&lt;J3</formula>
    </cfRule>
    <cfRule type="expression" dxfId="2939" priority="143">
      <formula>$D$1&gt;J3</formula>
    </cfRule>
  </conditionalFormatting>
  <conditionalFormatting sqref="H5">
    <cfRule type="cellIs" dxfId="2938" priority="144" operator="equal">
      <formula>5</formula>
    </cfRule>
    <cfRule type="cellIs" priority="145" operator="equal">
      <formula>4</formula>
    </cfRule>
    <cfRule type="cellIs" priority="146" operator="equal">
      <formula>3</formula>
    </cfRule>
  </conditionalFormatting>
  <conditionalFormatting sqref="H3">
    <cfRule type="expression" priority="147">
      <formula>$D$1&lt;H3</formula>
    </cfRule>
    <cfRule type="expression" dxfId="2937" priority="148">
      <formula>$D$1&gt;H3</formula>
    </cfRule>
  </conditionalFormatting>
  <conditionalFormatting sqref="H3">
    <cfRule type="expression" dxfId="2936" priority="149">
      <formula>$D$1&lt;H3</formula>
    </cfRule>
    <cfRule type="expression" priority="150">
      <formula>$D$1&gt;H3</formula>
    </cfRule>
  </conditionalFormatting>
  <conditionalFormatting sqref="H3">
    <cfRule type="expression" priority="151">
      <formula>$D$1&lt;H3</formula>
    </cfRule>
    <cfRule type="expression" priority="152">
      <formula>$D$1&gt;H3</formula>
    </cfRule>
  </conditionalFormatting>
  <conditionalFormatting sqref="H5">
    <cfRule type="cellIs" dxfId="2935" priority="153" operator="equal">
      <formula>5</formula>
    </cfRule>
    <cfRule type="cellIs" dxfId="2934" priority="154" operator="equal">
      <formula>4</formula>
    </cfRule>
    <cfRule type="cellIs" dxfId="2933" priority="155" operator="equal">
      <formula>3</formula>
    </cfRule>
  </conditionalFormatting>
  <conditionalFormatting sqref="H4">
    <cfRule type="expression" dxfId="2932" priority="156">
      <formula>$D$1&lt;H4</formula>
    </cfRule>
    <cfRule type="expression" dxfId="2931" priority="157">
      <formula>$D$1&gt;H4</formula>
    </cfRule>
  </conditionalFormatting>
  <conditionalFormatting sqref="H4">
    <cfRule type="expression" dxfId="2930" priority="158">
      <formula>$D$1&lt;H4</formula>
    </cfRule>
    <cfRule type="expression" priority="159">
      <formula>$D$1&gt;H4</formula>
    </cfRule>
  </conditionalFormatting>
  <conditionalFormatting sqref="H4">
    <cfRule type="expression" priority="160">
      <formula>$D$1&lt;H4</formula>
    </cfRule>
    <cfRule type="expression" priority="161">
      <formula>$D$1&gt;H4</formula>
    </cfRule>
  </conditionalFormatting>
  <conditionalFormatting sqref="H4">
    <cfRule type="expression" dxfId="2929" priority="162">
      <formula>$D$1&lt;H4</formula>
    </cfRule>
    <cfRule type="expression" dxfId="2928" priority="163">
      <formula>$D$1&gt;H4</formula>
    </cfRule>
  </conditionalFormatting>
  <conditionalFormatting sqref="H4">
    <cfRule type="expression" dxfId="2927" priority="164">
      <formula>$D$1&lt;H4</formula>
    </cfRule>
    <cfRule type="expression" dxfId="2926" priority="165">
      <formula>$D$1&gt;H4</formula>
    </cfRule>
  </conditionalFormatting>
  <conditionalFormatting sqref="H4">
    <cfRule type="expression" dxfId="2925" priority="166">
      <formula>$D$1&lt;H4</formula>
    </cfRule>
    <cfRule type="expression" dxfId="2924" priority="167">
      <formula>$D$1&gt;H4</formula>
    </cfRule>
  </conditionalFormatting>
  <conditionalFormatting sqref="H4">
    <cfRule type="expression" dxfId="2923" priority="168">
      <formula>$D$1&lt;H4</formula>
    </cfRule>
    <cfRule type="expression" dxfId="2922" priority="169">
      <formula>$D$1&gt;H4</formula>
    </cfRule>
  </conditionalFormatting>
  <conditionalFormatting sqref="H4">
    <cfRule type="expression" priority="170">
      <formula>$D$1&lt;H4</formula>
    </cfRule>
    <cfRule type="expression" priority="171">
      <formula>$D$1&gt;H4</formula>
    </cfRule>
  </conditionalFormatting>
  <conditionalFormatting sqref="H4">
    <cfRule type="expression" priority="172">
      <formula>$D$1&lt;H4</formula>
    </cfRule>
    <cfRule type="expression" dxfId="2921" priority="173">
      <formula>$D$1&gt;H4</formula>
    </cfRule>
  </conditionalFormatting>
  <conditionalFormatting sqref="H5">
    <cfRule type="cellIs" dxfId="2920" priority="174" operator="equal">
      <formula>5</formula>
    </cfRule>
    <cfRule type="cellIs" dxfId="2919" priority="175" operator="equal">
      <formula>4</formula>
    </cfRule>
    <cfRule type="cellIs" dxfId="2918" priority="176" operator="equal">
      <formula>3</formula>
    </cfRule>
  </conditionalFormatting>
  <conditionalFormatting sqref="H4">
    <cfRule type="expression" priority="177">
      <formula>$D$1&lt;H4</formula>
    </cfRule>
    <cfRule type="expression" priority="178">
      <formula>$D$1&gt;H4</formula>
    </cfRule>
  </conditionalFormatting>
  <conditionalFormatting sqref="H4">
    <cfRule type="expression" priority="179">
      <formula>$D$1&lt;H4</formula>
    </cfRule>
    <cfRule type="expression" dxfId="2917" priority="180">
      <formula>$D$1&gt;H4</formula>
    </cfRule>
  </conditionalFormatting>
  <conditionalFormatting sqref="H4">
    <cfRule type="expression" dxfId="2916" priority="181">
      <formula>$D$1&lt;H4</formula>
    </cfRule>
    <cfRule type="expression" dxfId="2915" priority="182">
      <formula>$D$1&gt;H4</formula>
    </cfRule>
  </conditionalFormatting>
  <conditionalFormatting sqref="H4">
    <cfRule type="expression" dxfId="2914" priority="183">
      <formula>$D$1&lt;H4</formula>
    </cfRule>
    <cfRule type="expression" priority="184">
      <formula>$D$1&gt;H4</formula>
    </cfRule>
  </conditionalFormatting>
  <conditionalFormatting sqref="H4">
    <cfRule type="expression" priority="185">
      <formula>$D$1&lt;H4</formula>
    </cfRule>
    <cfRule type="expression" priority="186">
      <formula>$D$1&gt;H4</formula>
    </cfRule>
  </conditionalFormatting>
  <conditionalFormatting sqref="H5">
    <cfRule type="cellIs" dxfId="2913" priority="187" operator="equal">
      <formula>5</formula>
    </cfRule>
    <cfRule type="cellIs" dxfId="2912" priority="188" operator="equal">
      <formula>4</formula>
    </cfRule>
    <cfRule type="cellIs" dxfId="2911" priority="189" operator="equal">
      <formula>3</formula>
    </cfRule>
  </conditionalFormatting>
  <conditionalFormatting sqref="H4">
    <cfRule type="expression" dxfId="2910" priority="190">
      <formula>$D$1&lt;H4</formula>
    </cfRule>
    <cfRule type="expression" priority="191">
      <formula>$D$1&gt;H4</formula>
    </cfRule>
  </conditionalFormatting>
  <conditionalFormatting sqref="H5">
    <cfRule type="cellIs" priority="192" operator="equal">
      <formula>5</formula>
    </cfRule>
    <cfRule type="cellIs" priority="193" operator="equal">
      <formula>4</formula>
    </cfRule>
    <cfRule type="cellIs" priority="194" operator="equal">
      <formula>3</formula>
    </cfRule>
  </conditionalFormatting>
  <conditionalFormatting sqref="H4">
    <cfRule type="expression" priority="195">
      <formula>$D$1&lt;H4</formula>
    </cfRule>
    <cfRule type="expression" priority="196">
      <formula>$D$1&gt;H4</formula>
    </cfRule>
  </conditionalFormatting>
  <conditionalFormatting sqref="H5">
    <cfRule type="cellIs" dxfId="2909" priority="197" operator="equal">
      <formula>5</formula>
    </cfRule>
    <cfRule type="cellIs" dxfId="2908" priority="198" operator="equal">
      <formula>4</formula>
    </cfRule>
    <cfRule type="cellIs" dxfId="2907" priority="199" operator="equal">
      <formula>3</formula>
    </cfRule>
  </conditionalFormatting>
  <conditionalFormatting sqref="H4">
    <cfRule type="expression" dxfId="2906" priority="200">
      <formula>$D$1&lt;H4</formula>
    </cfRule>
    <cfRule type="expression" priority="201">
      <formula>$D$1&gt;H4</formula>
    </cfRule>
  </conditionalFormatting>
  <conditionalFormatting sqref="H5">
    <cfRule type="cellIs" priority="202" operator="equal">
      <formula>5</formula>
    </cfRule>
    <cfRule type="cellIs" priority="203" operator="equal">
      <formula>4</formula>
    </cfRule>
    <cfRule type="cellIs" dxfId="2905" priority="204" operator="equal">
      <formula>3</formula>
    </cfRule>
  </conditionalFormatting>
  <conditionalFormatting sqref="H4">
    <cfRule type="expression" dxfId="2904" priority="205">
      <formula>$D$1&lt;H4</formula>
    </cfRule>
    <cfRule type="expression" dxfId="2903" priority="206">
      <formula>$D$1&gt;H4</formula>
    </cfRule>
  </conditionalFormatting>
  <conditionalFormatting sqref="H4">
    <cfRule type="expression" dxfId="2902" priority="207">
      <formula>$D$1&lt;H4</formula>
    </cfRule>
    <cfRule type="expression" dxfId="2901" priority="208">
      <formula>$D$1&gt;H4</formula>
    </cfRule>
  </conditionalFormatting>
  <conditionalFormatting sqref="H4">
    <cfRule type="expression" dxfId="2900" priority="209">
      <formula>$D$1&lt;H4</formula>
    </cfRule>
    <cfRule type="expression" dxfId="2899" priority="210">
      <formula>$D$1&gt;H4</formula>
    </cfRule>
  </conditionalFormatting>
  <conditionalFormatting sqref="H4">
    <cfRule type="expression" dxfId="2898" priority="211">
      <formula>$D$1&lt;H4</formula>
    </cfRule>
    <cfRule type="expression" priority="212">
      <formula>$D$1&gt;H4</formula>
    </cfRule>
  </conditionalFormatting>
  <conditionalFormatting sqref="H4">
    <cfRule type="expression" priority="213">
      <formula>$D$1&lt;H4</formula>
    </cfRule>
    <cfRule type="expression" priority="214">
      <formula>$D$1&gt;H4</formula>
    </cfRule>
  </conditionalFormatting>
  <conditionalFormatting sqref="H4">
    <cfRule type="expression" dxfId="2897" priority="215">
      <formula>$D$1&lt;H4</formula>
    </cfRule>
    <cfRule type="expression" dxfId="2896" priority="216">
      <formula>$D$1&gt;H4</formula>
    </cfRule>
  </conditionalFormatting>
  <conditionalFormatting sqref="H4">
    <cfRule type="expression" dxfId="2895" priority="217">
      <formula>$D$1&lt;H4</formula>
    </cfRule>
    <cfRule type="expression" dxfId="2894" priority="218">
      <formula>$D$1&gt;H4</formula>
    </cfRule>
  </conditionalFormatting>
  <conditionalFormatting sqref="H4">
    <cfRule type="expression" priority="219">
      <formula>$D$1&lt;H4</formula>
    </cfRule>
    <cfRule type="expression" priority="220">
      <formula>$D$1&gt;H4</formula>
    </cfRule>
  </conditionalFormatting>
  <conditionalFormatting sqref="H4">
    <cfRule type="expression" priority="221">
      <formula>$D$1&lt;H4</formula>
    </cfRule>
    <cfRule type="expression" dxfId="2893" priority="222">
      <formula>$D$1&gt;H4</formula>
    </cfRule>
  </conditionalFormatting>
  <conditionalFormatting sqref="H4">
    <cfRule type="expression" dxfId="2892" priority="223">
      <formula>$D$1&lt;H4</formula>
    </cfRule>
    <cfRule type="expression" dxfId="2891" priority="224">
      <formula>$D$1&gt;H4</formula>
    </cfRule>
  </conditionalFormatting>
  <conditionalFormatting sqref="L3">
    <cfRule type="expression" dxfId="2890" priority="225">
      <formula>$D$1&lt;L3</formula>
    </cfRule>
    <cfRule type="expression" dxfId="2889" priority="226">
      <formula>$D$1&gt;L3</formula>
    </cfRule>
  </conditionalFormatting>
  <conditionalFormatting sqref="L3">
    <cfRule type="expression" dxfId="2888" priority="227">
      <formula>$D$1&lt;L3</formula>
    </cfRule>
    <cfRule type="expression" dxfId="2887" priority="228">
      <formula>$D$1&gt;L3</formula>
    </cfRule>
  </conditionalFormatting>
  <conditionalFormatting sqref="J4">
    <cfRule type="expression" dxfId="2886" priority="229">
      <formula>$D$1&lt;J4</formula>
    </cfRule>
    <cfRule type="expression" dxfId="2885" priority="230">
      <formula>$D$1&gt;J4</formula>
    </cfRule>
  </conditionalFormatting>
  <conditionalFormatting sqref="J4">
    <cfRule type="expression" priority="231">
      <formula>$D$1&lt;J4</formula>
    </cfRule>
    <cfRule type="expression" priority="232">
      <formula>$D$1&gt;J4</formula>
    </cfRule>
  </conditionalFormatting>
  <conditionalFormatting sqref="J4">
    <cfRule type="expression" priority="233">
      <formula>$D$1&lt;J4</formula>
    </cfRule>
    <cfRule type="expression" priority="234">
      <formula>$D$1&gt;J4</formula>
    </cfRule>
  </conditionalFormatting>
  <conditionalFormatting sqref="J4">
    <cfRule type="expression" dxfId="2884" priority="235">
      <formula>$D$1&lt;J4</formula>
    </cfRule>
    <cfRule type="expression" dxfId="2883" priority="236">
      <formula>$D$1&gt;J4</formula>
    </cfRule>
  </conditionalFormatting>
  <conditionalFormatting sqref="J4">
    <cfRule type="expression" dxfId="2882" priority="237">
      <formula>$D$1&lt;J4</formula>
    </cfRule>
    <cfRule type="expression" dxfId="2881" priority="238">
      <formula>$D$1&gt;J4</formula>
    </cfRule>
  </conditionalFormatting>
  <conditionalFormatting sqref="J4">
    <cfRule type="expression" dxfId="2880" priority="239">
      <formula>$D$1&lt;J4</formula>
    </cfRule>
    <cfRule type="expression" dxfId="2879" priority="240">
      <formula>$D$1&gt;J4</formula>
    </cfRule>
  </conditionalFormatting>
  <conditionalFormatting sqref="J5">
    <cfRule type="expression" dxfId="2878" priority="241">
      <formula>$D$1&lt;J5</formula>
    </cfRule>
    <cfRule type="expression" dxfId="2877" priority="242">
      <formula>$D$1&gt;J5</formula>
    </cfRule>
  </conditionalFormatting>
  <conditionalFormatting sqref="J5">
    <cfRule type="expression" dxfId="2876" priority="243">
      <formula>$D$1&lt;J5</formula>
    </cfRule>
    <cfRule type="expression" priority="244">
      <formula>$D$1&gt;J5</formula>
    </cfRule>
  </conditionalFormatting>
  <conditionalFormatting sqref="J5">
    <cfRule type="expression" priority="245">
      <formula>$D$1&lt;J5</formula>
    </cfRule>
    <cfRule type="expression" priority="246">
      <formula>$D$1&gt;J5</formula>
    </cfRule>
  </conditionalFormatting>
  <conditionalFormatting sqref="J4">
    <cfRule type="expression" dxfId="2875" priority="247">
      <formula>$D$1&lt;J4</formula>
    </cfRule>
    <cfRule type="expression" dxfId="2874" priority="248">
      <formula>$D$1&gt;J4</formula>
    </cfRule>
  </conditionalFormatting>
  <conditionalFormatting sqref="J5">
    <cfRule type="cellIs" dxfId="2873" priority="249" operator="equal">
      <formula>5</formula>
    </cfRule>
    <cfRule type="cellIs" dxfId="2872" priority="250" operator="equal">
      <formula>4</formula>
    </cfRule>
    <cfRule type="cellIs" dxfId="2871" priority="251" operator="equal">
      <formula>3</formula>
    </cfRule>
  </conditionalFormatting>
  <conditionalFormatting sqref="J5">
    <cfRule type="cellIs" dxfId="2870" priority="252" operator="equal">
      <formula>5</formula>
    </cfRule>
    <cfRule type="cellIs" dxfId="2869" priority="253" operator="equal">
      <formula>4</formula>
    </cfRule>
    <cfRule type="cellIs" dxfId="2868" priority="254" operator="equal">
      <formula>3</formula>
    </cfRule>
  </conditionalFormatting>
  <conditionalFormatting sqref="J4">
    <cfRule type="expression" dxfId="2867" priority="255">
      <formula>$D$1&lt;J4</formula>
    </cfRule>
    <cfRule type="expression" priority="256">
      <formula>$D$1&gt;J4</formula>
    </cfRule>
  </conditionalFormatting>
  <conditionalFormatting sqref="J5">
    <cfRule type="cellIs" priority="257" operator="equal">
      <formula>5</formula>
    </cfRule>
    <cfRule type="cellIs" priority="258" operator="equal">
      <formula>4</formula>
    </cfRule>
    <cfRule type="cellIs" dxfId="2866" priority="259" operator="equal">
      <formula>3</formula>
    </cfRule>
  </conditionalFormatting>
  <conditionalFormatting sqref="J4">
    <cfRule type="expression" dxfId="2865" priority="260">
      <formula>$D$1&lt;J4</formula>
    </cfRule>
    <cfRule type="expression" priority="261">
      <formula>$D$1&gt;J4</formula>
    </cfRule>
  </conditionalFormatting>
  <conditionalFormatting sqref="F3">
    <cfRule type="expression" priority="262">
      <formula>$D$1&lt;F3</formula>
    </cfRule>
    <cfRule type="expression" priority="263">
      <formula>$D$1&gt;F3</formula>
    </cfRule>
  </conditionalFormatting>
  <conditionalFormatting sqref="F4">
    <cfRule type="expression" priority="264">
      <formula>$D$1&lt;F4</formula>
    </cfRule>
    <cfRule type="expression" priority="265">
      <formula>$D$1&gt;F4</formula>
    </cfRule>
  </conditionalFormatting>
  <conditionalFormatting sqref="F5">
    <cfRule type="expression" priority="266">
      <formula>$D$1&lt;F5</formula>
    </cfRule>
    <cfRule type="expression" dxfId="2864" priority="267">
      <formula>$D$1&gt;F5</formula>
    </cfRule>
  </conditionalFormatting>
  <conditionalFormatting sqref="F5">
    <cfRule type="expression" dxfId="2863" priority="268">
      <formula>$D$1&lt;F5</formula>
    </cfRule>
    <cfRule type="expression" dxfId="2862" priority="269">
      <formula>$D$1&gt;F5</formula>
    </cfRule>
  </conditionalFormatting>
  <conditionalFormatting sqref="F5">
    <cfRule type="expression" dxfId="2861" priority="270">
      <formula>$D$1&lt;F5</formula>
    </cfRule>
    <cfRule type="expression" dxfId="2860" priority="271">
      <formula>$D$1&gt;F5</formula>
    </cfRule>
  </conditionalFormatting>
  <conditionalFormatting sqref="F4">
    <cfRule type="expression" dxfId="2859" priority="272">
      <formula>$D$1&lt;F4</formula>
    </cfRule>
    <cfRule type="expression" priority="273">
      <formula>$D$1&gt;F4</formula>
    </cfRule>
  </conditionalFormatting>
  <conditionalFormatting sqref="F5">
    <cfRule type="cellIs" priority="274" operator="equal">
      <formula>5</formula>
    </cfRule>
    <cfRule type="cellIs" priority="275" operator="equal">
      <formula>4</formula>
    </cfRule>
    <cfRule type="cellIs" dxfId="2858" priority="276" operator="equal">
      <formula>3</formula>
    </cfRule>
  </conditionalFormatting>
  <conditionalFormatting sqref="F4">
    <cfRule type="expression" dxfId="2857" priority="277">
      <formula>$D$1&lt;F4</formula>
    </cfRule>
    <cfRule type="expression" priority="278">
      <formula>$D$1&gt;F4</formula>
    </cfRule>
  </conditionalFormatting>
  <conditionalFormatting sqref="F5">
    <cfRule type="cellIs" priority="279" operator="equal">
      <formula>5</formula>
    </cfRule>
    <cfRule type="cellIs" priority="280" operator="equal">
      <formula>4</formula>
    </cfRule>
    <cfRule type="cellIs" dxfId="2856" priority="281" operator="equal">
      <formula>3</formula>
    </cfRule>
  </conditionalFormatting>
  <conditionalFormatting sqref="F5">
    <cfRule type="cellIs" dxfId="2855" priority="282" operator="equal">
      <formula>5</formula>
    </cfRule>
    <cfRule type="cellIs" priority="283" operator="equal">
      <formula>4</formula>
    </cfRule>
    <cfRule type="cellIs" priority="284" operator="equal">
      <formula>3</formula>
    </cfRule>
  </conditionalFormatting>
  <conditionalFormatting sqref="F4">
    <cfRule type="expression" priority="285">
      <formula>$D$1&lt;F4</formula>
    </cfRule>
    <cfRule type="expression" dxfId="2854" priority="286">
      <formula>$D$1&gt;F4</formula>
    </cfRule>
  </conditionalFormatting>
  <conditionalFormatting sqref="K3">
    <cfRule type="expression" dxfId="2853" priority="287">
      <formula>$D$1&lt;K3</formula>
    </cfRule>
    <cfRule type="expression" dxfId="2852" priority="288">
      <formula>$D$1&gt;K3</formula>
    </cfRule>
  </conditionalFormatting>
  <conditionalFormatting sqref="K3">
    <cfRule type="expression" dxfId="2851" priority="289">
      <formula>$D$1&lt;K3</formula>
    </cfRule>
    <cfRule type="expression" dxfId="2850" priority="290">
      <formula>$D$1&gt;K3</formula>
    </cfRule>
  </conditionalFormatting>
  <conditionalFormatting sqref="K3">
    <cfRule type="expression" dxfId="2849" priority="291">
      <formula>$D$1&lt;K3</formula>
    </cfRule>
    <cfRule type="expression" priority="292">
      <formula>$D$1&gt;K3</formula>
    </cfRule>
  </conditionalFormatting>
  <conditionalFormatting sqref="K3">
    <cfRule type="expression" priority="293">
      <formula>$D$1&lt;K3</formula>
    </cfRule>
    <cfRule type="expression" priority="294">
      <formula>$D$1&gt;K3</formula>
    </cfRule>
  </conditionalFormatting>
  <conditionalFormatting sqref="K3">
    <cfRule type="expression" dxfId="2848" priority="295">
      <formula>$D$1&lt;K3</formula>
    </cfRule>
    <cfRule type="expression" dxfId="2847" priority="296">
      <formula>$D$1&gt;K3</formula>
    </cfRule>
  </conditionalFormatting>
  <conditionalFormatting sqref="L3">
    <cfRule type="expression" dxfId="2846" priority="297">
      <formula>$D$1&lt;L3</formula>
    </cfRule>
    <cfRule type="expression" dxfId="2845" priority="298">
      <formula>$D$1&gt;L3</formula>
    </cfRule>
  </conditionalFormatting>
  <conditionalFormatting sqref="L4">
    <cfRule type="expression" dxfId="2844" priority="299">
      <formula>$D$1&lt;L4</formula>
    </cfRule>
    <cfRule type="expression" dxfId="2843" priority="300">
      <formula>$D$1&gt;L4</formula>
    </cfRule>
  </conditionalFormatting>
  <conditionalFormatting sqref="L4">
    <cfRule type="expression" dxfId="2842" priority="301">
      <formula>$D$1&lt;L4</formula>
    </cfRule>
    <cfRule type="expression" dxfId="2841" priority="302">
      <formula>$D$1&gt;L4</formula>
    </cfRule>
  </conditionalFormatting>
  <conditionalFormatting sqref="L5">
    <cfRule type="cellIs" dxfId="2840" priority="303" operator="equal">
      <formula>5</formula>
    </cfRule>
    <cfRule type="cellIs" priority="304" operator="equal">
      <formula>4</formula>
    </cfRule>
    <cfRule type="cellIs" priority="305" operator="equal">
      <formula>3</formula>
    </cfRule>
  </conditionalFormatting>
  <conditionalFormatting sqref="L4">
    <cfRule type="expression" priority="306">
      <formula>$D$1&lt;L4</formula>
    </cfRule>
    <cfRule type="expression" dxfId="2839" priority="307">
      <formula>$D$1&gt;L4</formula>
    </cfRule>
  </conditionalFormatting>
  <conditionalFormatting sqref="L4">
    <cfRule type="expression" dxfId="2838" priority="308">
      <formula>$D$1&lt;L4</formula>
    </cfRule>
    <cfRule type="expression" priority="309">
      <formula>$D$1&gt;L4</formula>
    </cfRule>
  </conditionalFormatting>
  <conditionalFormatting sqref="L4">
    <cfRule type="expression" priority="310">
      <formula>$D$1&lt;L4</formula>
    </cfRule>
    <cfRule type="expression" priority="311">
      <formula>$D$1&gt;L4</formula>
    </cfRule>
  </conditionalFormatting>
  <conditionalFormatting sqref="L4">
    <cfRule type="expression" priority="312">
      <formula>$D$1&lt;L4</formula>
    </cfRule>
    <cfRule type="expression" priority="313">
      <formula>$D$1&gt;L4</formula>
    </cfRule>
  </conditionalFormatting>
  <conditionalFormatting sqref="L4">
    <cfRule type="expression" priority="314">
      <formula>$D$1&lt;L4</formula>
    </cfRule>
    <cfRule type="expression" dxfId="2837" priority="315">
      <formula>$D$1&gt;L4</formula>
    </cfRule>
  </conditionalFormatting>
  <conditionalFormatting sqref="L4">
    <cfRule type="expression" dxfId="2836" priority="316">
      <formula>$D$1&lt;L4</formula>
    </cfRule>
    <cfRule type="expression" dxfId="2835" priority="317">
      <formula>$D$1&gt;L4</formula>
    </cfRule>
  </conditionalFormatting>
  <conditionalFormatting sqref="L4">
    <cfRule type="expression" dxfId="2834" priority="318">
      <formula>$D$1&lt;L4</formula>
    </cfRule>
    <cfRule type="expression" dxfId="2833" priority="319">
      <formula>$D$1&gt;L4</formula>
    </cfRule>
  </conditionalFormatting>
  <conditionalFormatting sqref="L4">
    <cfRule type="expression" dxfId="2832" priority="320">
      <formula>$D$1&lt;L4</formula>
    </cfRule>
    <cfRule type="expression" priority="321">
      <formula>$D$1&gt;L4</formula>
    </cfRule>
  </conditionalFormatting>
  <conditionalFormatting sqref="L4">
    <cfRule type="expression" priority="322">
      <formula>$D$1&lt;L4</formula>
    </cfRule>
    <cfRule type="expression" priority="323">
      <formula>$D$1&gt;L4</formula>
    </cfRule>
  </conditionalFormatting>
  <conditionalFormatting sqref="P4">
    <cfRule type="expression" dxfId="2831" priority="324">
      <formula>$D$1&lt;P4</formula>
    </cfRule>
    <cfRule type="expression" dxfId="2830" priority="325">
      <formula>$D$1&gt;P4</formula>
    </cfRule>
  </conditionalFormatting>
  <conditionalFormatting sqref="P4">
    <cfRule type="expression" priority="326">
      <formula>$D$1&lt;P4</formula>
    </cfRule>
    <cfRule type="expression" priority="327">
      <formula>$D$1&gt;P4</formula>
    </cfRule>
  </conditionalFormatting>
  <conditionalFormatting sqref="P4">
    <cfRule type="expression" priority="328">
      <formula>$D$1&lt;P4</formula>
    </cfRule>
    <cfRule type="expression" dxfId="2829" priority="329">
      <formula>$D$1&gt;P4</formula>
    </cfRule>
  </conditionalFormatting>
  <conditionalFormatting sqref="P4">
    <cfRule type="expression" dxfId="2828" priority="330">
      <formula>$D$1&lt;P4</formula>
    </cfRule>
    <cfRule type="expression" priority="331">
      <formula>$D$1&gt;P4</formula>
    </cfRule>
  </conditionalFormatting>
  <conditionalFormatting sqref="P4">
    <cfRule type="expression" priority="332">
      <formula>$D$1&lt;P4</formula>
    </cfRule>
    <cfRule type="expression" priority="333">
      <formula>$D$1&gt;P4</formula>
    </cfRule>
  </conditionalFormatting>
  <conditionalFormatting sqref="P5">
    <cfRule type="cellIs" dxfId="2827" priority="334" operator="equal">
      <formula>5</formula>
    </cfRule>
    <cfRule type="cellIs" dxfId="2826" priority="335" operator="equal">
      <formula>4</formula>
    </cfRule>
    <cfRule type="cellIs" dxfId="2825" priority="336" operator="equal">
      <formula>3</formula>
    </cfRule>
  </conditionalFormatting>
  <conditionalFormatting sqref="P5">
    <cfRule type="cellIs" dxfId="2824" priority="337" operator="equal">
      <formula>5</formula>
    </cfRule>
    <cfRule type="cellIs" dxfId="2823" priority="338" operator="equal">
      <formula>4</formula>
    </cfRule>
    <cfRule type="cellIs" dxfId="2822" priority="339" operator="equal">
      <formula>3</formula>
    </cfRule>
  </conditionalFormatting>
  <conditionalFormatting sqref="P5">
    <cfRule type="cellIs" priority="340" operator="equal">
      <formula>5</formula>
    </cfRule>
    <cfRule type="cellIs" priority="341" operator="equal">
      <formula>4</formula>
    </cfRule>
    <cfRule type="cellIs" priority="342" operator="equal">
      <formula>3</formula>
    </cfRule>
  </conditionalFormatting>
  <conditionalFormatting sqref="P4">
    <cfRule type="expression" dxfId="2821" priority="343">
      <formula>$D$1&lt;P4</formula>
    </cfRule>
    <cfRule type="expression" dxfId="2820" priority="344">
      <formula>$D$1&gt;P4</formula>
    </cfRule>
  </conditionalFormatting>
  <conditionalFormatting sqref="P4">
    <cfRule type="expression" dxfId="2819" priority="345">
      <formula>$D$1&lt;P4</formula>
    </cfRule>
    <cfRule type="expression" dxfId="2818" priority="346">
      <formula>$D$1&gt;P4</formula>
    </cfRule>
  </conditionalFormatting>
  <conditionalFormatting sqref="P4">
    <cfRule type="expression" priority="347">
      <formula>$D$1&lt;P4</formula>
    </cfRule>
    <cfRule type="expression" priority="348">
      <formula>$D$1&gt;P4</formula>
    </cfRule>
  </conditionalFormatting>
  <conditionalFormatting sqref="P4">
    <cfRule type="expression" priority="349">
      <formula>$D$1&lt;P4</formula>
    </cfRule>
    <cfRule type="expression" dxfId="2817" priority="350">
      <formula>$D$1&gt;P4</formula>
    </cfRule>
  </conditionalFormatting>
  <conditionalFormatting sqref="P4">
    <cfRule type="expression" dxfId="2816" priority="351">
      <formula>$D$1&lt;P4</formula>
    </cfRule>
    <cfRule type="expression" priority="352">
      <formula>$D$1&gt;P4</formula>
    </cfRule>
  </conditionalFormatting>
  <conditionalFormatting sqref="P4">
    <cfRule type="expression" priority="353">
      <formula>$D$1&lt;P4</formula>
    </cfRule>
    <cfRule type="expression" priority="354">
      <formula>$D$1&gt;P4</formula>
    </cfRule>
  </conditionalFormatting>
  <conditionalFormatting sqref="P5">
    <cfRule type="cellIs" priority="355" operator="equal">
      <formula>5</formula>
    </cfRule>
    <cfRule type="cellIs" priority="356" operator="equal">
      <formula>4</formula>
    </cfRule>
    <cfRule type="cellIs" priority="357" operator="equal">
      <formula>3</formula>
    </cfRule>
  </conditionalFormatting>
  <conditionalFormatting sqref="P4">
    <cfRule type="expression" dxfId="2815" priority="358">
      <formula>$D$1&lt;P4</formula>
    </cfRule>
    <cfRule type="expression" dxfId="2814" priority="359">
      <formula>$D$1&gt;P4</formula>
    </cfRule>
  </conditionalFormatting>
  <conditionalFormatting sqref="P5">
    <cfRule type="cellIs" dxfId="2813" priority="360" operator="equal">
      <formula>5</formula>
    </cfRule>
    <cfRule type="cellIs" dxfId="2812" priority="361" operator="equal">
      <formula>4</formula>
    </cfRule>
    <cfRule type="cellIs" dxfId="2811" priority="362" operator="equal">
      <formula>3</formula>
    </cfRule>
  </conditionalFormatting>
  <conditionalFormatting sqref="H4">
    <cfRule type="expression" dxfId="2810" priority="363">
      <formula>$D$1&lt;H4</formula>
    </cfRule>
    <cfRule type="expression" dxfId="2809" priority="364">
      <formula>$D$1&gt;H4</formula>
    </cfRule>
  </conditionalFormatting>
  <conditionalFormatting sqref="H4">
    <cfRule type="expression" dxfId="2808" priority="365">
      <formula>$D$1&lt;H4</formula>
    </cfRule>
    <cfRule type="expression" dxfId="2807" priority="366">
      <formula>$D$1&gt;H4</formula>
    </cfRule>
  </conditionalFormatting>
  <conditionalFormatting sqref="H4">
    <cfRule type="expression" dxfId="2806" priority="367">
      <formula>$D$1&lt;H4</formula>
    </cfRule>
    <cfRule type="expression" dxfId="2805" priority="368">
      <formula>$D$1&gt;H4</formula>
    </cfRule>
  </conditionalFormatting>
  <conditionalFormatting sqref="H4">
    <cfRule type="expression" dxfId="2804" priority="369">
      <formula>$D$1&lt;H4</formula>
    </cfRule>
    <cfRule type="expression" dxfId="2803" priority="370">
      <formula>$D$1&gt;H4</formula>
    </cfRule>
  </conditionalFormatting>
  <conditionalFormatting sqref="H5">
    <cfRule type="expression" dxfId="2802" priority="371">
      <formula>$D$1&lt;H5</formula>
    </cfRule>
    <cfRule type="expression" priority="372">
      <formula>$D$1&gt;H5</formula>
    </cfRule>
  </conditionalFormatting>
  <conditionalFormatting sqref="H5">
    <cfRule type="expression" priority="373">
      <formula>$D$1&lt;H5</formula>
    </cfRule>
    <cfRule type="expression" priority="374">
      <formula>$D$1&gt;H5</formula>
    </cfRule>
  </conditionalFormatting>
  <conditionalFormatting sqref="H5">
    <cfRule type="expression" dxfId="2801" priority="375">
      <formula>$D$1&lt;H5</formula>
    </cfRule>
    <cfRule type="expression" dxfId="2800" priority="376">
      <formula>$D$1&gt;H5</formula>
    </cfRule>
  </conditionalFormatting>
  <conditionalFormatting sqref="H4">
    <cfRule type="expression" dxfId="2799" priority="377">
      <formula>$D$1&lt;H4</formula>
    </cfRule>
    <cfRule type="expression" dxfId="2798" priority="378">
      <formula>$D$1&gt;H4</formula>
    </cfRule>
  </conditionalFormatting>
  <conditionalFormatting sqref="H5">
    <cfRule type="cellIs" dxfId="2797" priority="379" operator="equal">
      <formula>5</formula>
    </cfRule>
    <cfRule type="cellIs" dxfId="2796" priority="380" operator="equal">
      <formula>4</formula>
    </cfRule>
    <cfRule type="cellIs" dxfId="2795" priority="381" operator="equal">
      <formula>3</formula>
    </cfRule>
  </conditionalFormatting>
  <conditionalFormatting sqref="H5">
    <cfRule type="cellIs" dxfId="2794" priority="382" operator="equal">
      <formula>5</formula>
    </cfRule>
    <cfRule type="cellIs" dxfId="2793" priority="383" operator="equal">
      <formula>4</formula>
    </cfRule>
    <cfRule type="cellIs" dxfId="2792" priority="384" operator="equal">
      <formula>3</formula>
    </cfRule>
  </conditionalFormatting>
  <conditionalFormatting sqref="H4">
    <cfRule type="expression" dxfId="2791" priority="385">
      <formula>$D$1&lt;H4</formula>
    </cfRule>
    <cfRule type="expression" dxfId="2790" priority="386">
      <formula>$D$1&gt;H4</formula>
    </cfRule>
  </conditionalFormatting>
  <conditionalFormatting sqref="H5">
    <cfRule type="cellIs" priority="387" operator="equal">
      <formula>5</formula>
    </cfRule>
    <cfRule type="cellIs" priority="388" operator="equal">
      <formula>4</formula>
    </cfRule>
    <cfRule type="cellIs" priority="389" operator="equal">
      <formula>3</formula>
    </cfRule>
  </conditionalFormatting>
  <conditionalFormatting sqref="H4">
    <cfRule type="expression" priority="390">
      <formula>$D$1&lt;H4</formula>
    </cfRule>
    <cfRule type="expression" priority="391">
      <formula>$D$1&gt;H4</formula>
    </cfRule>
  </conditionalFormatting>
  <conditionalFormatting sqref="K3">
    <cfRule type="expression" dxfId="2789" priority="392">
      <formula>$D$1&lt;K3</formula>
    </cfRule>
    <cfRule type="expression" dxfId="2788" priority="393">
      <formula>$D$1&gt;K3</formula>
    </cfRule>
  </conditionalFormatting>
  <conditionalFormatting sqref="J3">
    <cfRule type="expression" dxfId="2787" priority="394">
      <formula>$D$1&lt;J3</formula>
    </cfRule>
    <cfRule type="expression" dxfId="2786" priority="395">
      <formula>$D$1&gt;J3</formula>
    </cfRule>
  </conditionalFormatting>
  <conditionalFormatting sqref="J3">
    <cfRule type="expression" dxfId="2785" priority="396">
      <formula>$D$1&lt;J3</formula>
    </cfRule>
    <cfRule type="expression" dxfId="2784" priority="397">
      <formula>$D$1&gt;J3</formula>
    </cfRule>
  </conditionalFormatting>
  <conditionalFormatting sqref="J3">
    <cfRule type="expression" dxfId="2783" priority="398">
      <formula>$D$1&lt;J3</formula>
    </cfRule>
    <cfRule type="expression" dxfId="2782" priority="399">
      <formula>$D$1&gt;J3</formula>
    </cfRule>
  </conditionalFormatting>
  <conditionalFormatting sqref="J4">
    <cfRule type="expression" dxfId="2781" priority="400">
      <formula>$D$1&lt;J4</formula>
    </cfRule>
    <cfRule type="expression" priority="401">
      <formula>$D$1&gt;J4</formula>
    </cfRule>
  </conditionalFormatting>
  <conditionalFormatting sqref="J4">
    <cfRule type="expression" priority="402">
      <formula>$D$1&lt;J4</formula>
    </cfRule>
    <cfRule type="expression" priority="403">
      <formula>$D$1&gt;J4</formula>
    </cfRule>
  </conditionalFormatting>
  <conditionalFormatting sqref="J4">
    <cfRule type="expression" dxfId="2780" priority="404">
      <formula>$D$1&lt;J4</formula>
    </cfRule>
    <cfRule type="expression" dxfId="2779" priority="405">
      <formula>$D$1&gt;J4</formula>
    </cfRule>
  </conditionalFormatting>
  <conditionalFormatting sqref="J4">
    <cfRule type="expression" priority="406">
      <formula>$D$1&lt;J4</formula>
    </cfRule>
    <cfRule type="expression" priority="407">
      <formula>$D$1&gt;J4</formula>
    </cfRule>
  </conditionalFormatting>
  <conditionalFormatting sqref="J4">
    <cfRule type="expression" priority="408">
      <formula>$D$1&lt;J4</formula>
    </cfRule>
    <cfRule type="expression" priority="409">
      <formula>$D$1&gt;J4</formula>
    </cfRule>
  </conditionalFormatting>
  <conditionalFormatting sqref="J4">
    <cfRule type="expression" priority="410">
      <formula>$D$1&lt;J4</formula>
    </cfRule>
    <cfRule type="expression" priority="411">
      <formula>$D$1&gt;J4</formula>
    </cfRule>
  </conditionalFormatting>
  <conditionalFormatting sqref="J4">
    <cfRule type="expression" dxfId="2778" priority="412">
      <formula>$D$1&lt;J4</formula>
    </cfRule>
    <cfRule type="expression" dxfId="2777" priority="413">
      <formula>$D$1&gt;J4</formula>
    </cfRule>
  </conditionalFormatting>
  <conditionalFormatting sqref="J4">
    <cfRule type="expression" dxfId="2776" priority="414">
      <formula>$D$1&lt;J4</formula>
    </cfRule>
    <cfRule type="expression" dxfId="2775" priority="415">
      <formula>$D$1&gt;J4</formula>
    </cfRule>
  </conditionalFormatting>
  <conditionalFormatting sqref="J4">
    <cfRule type="expression" dxfId="2774" priority="416">
      <formula>$D$1&lt;J4</formula>
    </cfRule>
    <cfRule type="expression" dxfId="2773" priority="417">
      <formula>$D$1&gt;J4</formula>
    </cfRule>
  </conditionalFormatting>
  <conditionalFormatting sqref="J4">
    <cfRule type="expression" priority="418">
      <formula>$D$1&lt;J4</formula>
    </cfRule>
    <cfRule type="expression" priority="419">
      <formula>$D$1&gt;J4</formula>
    </cfRule>
  </conditionalFormatting>
  <conditionalFormatting sqref="J4">
    <cfRule type="expression" priority="420">
      <formula>$D$1&lt;J4</formula>
    </cfRule>
    <cfRule type="expression" dxfId="2772" priority="421">
      <formula>$D$1&gt;J4</formula>
    </cfRule>
  </conditionalFormatting>
  <conditionalFormatting sqref="J5">
    <cfRule type="cellIs" dxfId="2771" priority="422" operator="equal">
      <formula>5</formula>
    </cfRule>
    <cfRule type="cellIs" priority="423" operator="equal">
      <formula>4</formula>
    </cfRule>
    <cfRule type="cellIs" priority="424" operator="equal">
      <formula>3</formula>
    </cfRule>
  </conditionalFormatting>
  <conditionalFormatting sqref="J5">
    <cfRule type="cellIs" priority="425" operator="equal">
      <formula>5</formula>
    </cfRule>
    <cfRule type="cellIs" dxfId="2770" priority="426" operator="equal">
      <formula>4</formula>
    </cfRule>
    <cfRule type="cellIs" dxfId="2769" priority="427" operator="equal">
      <formula>3</formula>
    </cfRule>
  </conditionalFormatting>
  <conditionalFormatting sqref="J5">
    <cfRule type="cellIs" priority="428" operator="equal">
      <formula>5</formula>
    </cfRule>
    <cfRule type="cellIs" priority="429" operator="equal">
      <formula>4</formula>
    </cfRule>
    <cfRule type="cellIs" priority="430" operator="equal">
      <formula>3</formula>
    </cfRule>
  </conditionalFormatting>
  <conditionalFormatting sqref="J5">
    <cfRule type="cellIs" dxfId="2768" priority="431" operator="equal">
      <formula>5</formula>
    </cfRule>
    <cfRule type="cellIs" dxfId="2767" priority="432" operator="equal">
      <formula>4</formula>
    </cfRule>
    <cfRule type="cellIs" dxfId="2766" priority="433" operator="equal">
      <formula>3</formula>
    </cfRule>
  </conditionalFormatting>
  <conditionalFormatting sqref="J5">
    <cfRule type="cellIs" dxfId="2765" priority="434" operator="equal">
      <formula>5</formula>
    </cfRule>
    <cfRule type="cellIs" dxfId="2764" priority="435" operator="equal">
      <formula>4</formula>
    </cfRule>
    <cfRule type="cellIs" dxfId="2763" priority="436" operator="equal">
      <formula>3</formula>
    </cfRule>
  </conditionalFormatting>
  <conditionalFormatting sqref="J5">
    <cfRule type="cellIs" priority="437" operator="equal">
      <formula>5</formula>
    </cfRule>
    <cfRule type="cellIs" priority="438" operator="equal">
      <formula>4</formula>
    </cfRule>
    <cfRule type="cellIs" priority="439" operator="equal">
      <formula>3</formula>
    </cfRule>
  </conditionalFormatting>
  <conditionalFormatting sqref="J5">
    <cfRule type="cellIs" dxfId="2762" priority="440" operator="equal">
      <formula>5</formula>
    </cfRule>
    <cfRule type="cellIs" dxfId="2761" priority="441" operator="equal">
      <formula>4</formula>
    </cfRule>
    <cfRule type="cellIs" dxfId="2760" priority="442" operator="equal">
      <formula>3</formula>
    </cfRule>
  </conditionalFormatting>
  <conditionalFormatting sqref="J5">
    <cfRule type="cellIs" dxfId="2759" priority="443" operator="equal">
      <formula>5</formula>
    </cfRule>
    <cfRule type="cellIs" priority="444" operator="equal">
      <formula>4</formula>
    </cfRule>
    <cfRule type="cellIs" priority="445" operator="equal">
      <formula>3</formula>
    </cfRule>
  </conditionalFormatting>
  <conditionalFormatting sqref="J5">
    <cfRule type="cellIs" priority="446" operator="equal">
      <formula>5</formula>
    </cfRule>
    <cfRule type="cellIs" dxfId="2758" priority="447" operator="equal">
      <formula>4</formula>
    </cfRule>
    <cfRule type="cellIs" dxfId="2757" priority="448" operator="equal">
      <formula>3</formula>
    </cfRule>
  </conditionalFormatting>
  <conditionalFormatting sqref="J4">
    <cfRule type="expression" priority="449">
      <formula>$D$1&lt;J4</formula>
    </cfRule>
    <cfRule type="expression" priority="450">
      <formula>$D$1&gt;J4</formula>
    </cfRule>
  </conditionalFormatting>
  <conditionalFormatting sqref="J5">
    <cfRule type="cellIs" priority="451" operator="equal">
      <formula>5</formula>
    </cfRule>
    <cfRule type="cellIs" priority="452" operator="equal">
      <formula>4</formula>
    </cfRule>
    <cfRule type="cellIs" priority="453" operator="equal">
      <formula>3</formula>
    </cfRule>
  </conditionalFormatting>
  <conditionalFormatting sqref="J4">
    <cfRule type="expression" priority="454">
      <formula>$D$1&lt;J4</formula>
    </cfRule>
    <cfRule type="expression" dxfId="2756" priority="455">
      <formula>$D$1&gt;J4</formula>
    </cfRule>
  </conditionalFormatting>
  <conditionalFormatting sqref="J5">
    <cfRule type="cellIs" dxfId="2755" priority="456" operator="equal">
      <formula>5</formula>
    </cfRule>
    <cfRule type="cellIs" dxfId="2754" priority="457" operator="equal">
      <formula>4</formula>
    </cfRule>
    <cfRule type="cellIs" dxfId="2753" priority="458" operator="equal">
      <formula>3</formula>
    </cfRule>
  </conditionalFormatting>
  <conditionalFormatting sqref="J5">
    <cfRule type="cellIs" dxfId="2752" priority="459" operator="equal">
      <formula>5</formula>
    </cfRule>
    <cfRule type="cellIs" dxfId="2751" priority="460" operator="equal">
      <formula>4</formula>
    </cfRule>
    <cfRule type="cellIs" dxfId="2750" priority="461" operator="equal">
      <formula>3</formula>
    </cfRule>
  </conditionalFormatting>
  <conditionalFormatting sqref="J4">
    <cfRule type="expression" dxfId="2749" priority="462">
      <formula>$D$1&lt;J4</formula>
    </cfRule>
    <cfRule type="expression" dxfId="2748" priority="463">
      <formula>$D$1&gt;J4</formula>
    </cfRule>
  </conditionalFormatting>
  <conditionalFormatting sqref="J4">
    <cfRule type="expression" dxfId="2747" priority="464">
      <formula>$D$1&lt;J4</formula>
    </cfRule>
    <cfRule type="expression" dxfId="2746" priority="465">
      <formula>$D$1&gt;J4</formula>
    </cfRule>
  </conditionalFormatting>
  <conditionalFormatting sqref="J5">
    <cfRule type="cellIs" dxfId="2745" priority="466" operator="equal">
      <formula>5</formula>
    </cfRule>
    <cfRule type="cellIs" dxfId="2744" priority="467" operator="equal">
      <formula>4</formula>
    </cfRule>
    <cfRule type="cellIs" dxfId="2743" priority="468" operator="equal">
      <formula>3</formula>
    </cfRule>
  </conditionalFormatting>
  <conditionalFormatting sqref="J5">
    <cfRule type="cellIs" priority="469" operator="equal">
      <formula>5</formula>
    </cfRule>
    <cfRule type="cellIs" priority="470" operator="equal">
      <formula>4</formula>
    </cfRule>
    <cfRule type="cellIs" priority="471" operator="equal">
      <formula>3</formula>
    </cfRule>
  </conditionalFormatting>
  <conditionalFormatting sqref="K3">
    <cfRule type="expression" dxfId="2742" priority="472">
      <formula>$D$1&lt;K3</formula>
    </cfRule>
    <cfRule type="expression" dxfId="2741" priority="473">
      <formula>$D$1&gt;K3</formula>
    </cfRule>
  </conditionalFormatting>
  <conditionalFormatting sqref="K3">
    <cfRule type="expression" dxfId="2740" priority="474">
      <formula>$D$1&lt;K3</formula>
    </cfRule>
    <cfRule type="expression" dxfId="2739" priority="475">
      <formula>$D$1&gt;K3</formula>
    </cfRule>
  </conditionalFormatting>
  <conditionalFormatting sqref="K3">
    <cfRule type="expression" priority="476">
      <formula>$D$1&lt;K3</formula>
    </cfRule>
    <cfRule type="expression" priority="477">
      <formula>$D$1&gt;K3</formula>
    </cfRule>
  </conditionalFormatting>
  <conditionalFormatting sqref="K3">
    <cfRule type="expression" priority="478">
      <formula>$D$1&lt;K3</formula>
    </cfRule>
    <cfRule type="expression" dxfId="2738" priority="479">
      <formula>$D$1&gt;K3</formula>
    </cfRule>
  </conditionalFormatting>
  <conditionalFormatting sqref="L4">
    <cfRule type="expression" dxfId="2737" priority="480">
      <formula>$D$1&lt;L4</formula>
    </cfRule>
    <cfRule type="expression" dxfId="2736" priority="481">
      <formula>$D$1&gt;L4</formula>
    </cfRule>
  </conditionalFormatting>
  <conditionalFormatting sqref="L4">
    <cfRule type="expression" dxfId="2735" priority="482">
      <formula>$D$1&lt;L4</formula>
    </cfRule>
    <cfRule type="expression" dxfId="2734" priority="483">
      <formula>$D$1&gt;L4</formula>
    </cfRule>
  </conditionalFormatting>
  <conditionalFormatting sqref="L4">
    <cfRule type="expression" dxfId="2733" priority="484">
      <formula>$D$1&lt;L4</formula>
    </cfRule>
    <cfRule type="expression" dxfId="2732" priority="485">
      <formula>$D$1&gt;L4</formula>
    </cfRule>
  </conditionalFormatting>
  <conditionalFormatting sqref="L4">
    <cfRule type="expression" dxfId="2731" priority="486">
      <formula>$D$1&lt;L4</formula>
    </cfRule>
    <cfRule type="expression" dxfId="2730" priority="487">
      <formula>$D$1&gt;L4</formula>
    </cfRule>
  </conditionalFormatting>
  <conditionalFormatting sqref="L4">
    <cfRule type="expression" priority="488">
      <formula>$D$1&lt;L4</formula>
    </cfRule>
    <cfRule type="expression" priority="489">
      <formula>$D$1&gt;L4</formula>
    </cfRule>
  </conditionalFormatting>
  <conditionalFormatting sqref="L4">
    <cfRule type="expression" priority="490">
      <formula>$D$1&lt;L4</formula>
    </cfRule>
    <cfRule type="expression" dxfId="2729" priority="491">
      <formula>$D$1&gt;L4</formula>
    </cfRule>
  </conditionalFormatting>
  <conditionalFormatting sqref="L4">
    <cfRule type="expression" dxfId="2728" priority="492">
      <formula>$D$1&lt;L4</formula>
    </cfRule>
    <cfRule type="expression" priority="493">
      <formula>$D$1&gt;L4</formula>
    </cfRule>
  </conditionalFormatting>
  <conditionalFormatting sqref="L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L5">
    <cfRule type="cellIs" priority="497" operator="equal">
      <formula>5</formula>
    </cfRule>
    <cfRule type="cellIs" priority="498" operator="equal">
      <formula>4</formula>
    </cfRule>
    <cfRule type="cellIs" dxfId="2727" priority="499" operator="equal">
      <formula>3</formula>
    </cfRule>
  </conditionalFormatting>
  <conditionalFormatting sqref="L5">
    <cfRule type="cellIs" dxfId="2726" priority="500" operator="equal">
      <formula>5</formula>
    </cfRule>
    <cfRule type="cellIs" dxfId="2725" priority="501" operator="equal">
      <formula>4</formula>
    </cfRule>
    <cfRule type="cellIs" dxfId="2724" priority="502" operator="equal">
      <formula>3</formula>
    </cfRule>
  </conditionalFormatting>
  <conditionalFormatting sqref="L5">
    <cfRule type="cellIs" dxfId="2723" priority="503" operator="equal">
      <formula>5</formula>
    </cfRule>
    <cfRule type="cellIs" dxfId="2722" priority="504" operator="equal">
      <formula>4</formula>
    </cfRule>
    <cfRule type="cellIs" priority="505" operator="equal">
      <formula>3</formula>
    </cfRule>
  </conditionalFormatting>
  <conditionalFormatting sqref="L5">
    <cfRule type="cellIs" priority="506" operator="equal">
      <formula>5</formula>
    </cfRule>
    <cfRule type="cellIs" priority="507" operator="equal">
      <formula>4</formula>
    </cfRule>
    <cfRule type="cellIs" dxfId="2721" priority="508" operator="equal">
      <formula>3</formula>
    </cfRule>
  </conditionalFormatting>
  <conditionalFormatting sqref="L5">
    <cfRule type="cellIs" dxfId="2720" priority="509" operator="equal">
      <formula>5</formula>
    </cfRule>
    <cfRule type="cellIs" priority="510" operator="equal">
      <formula>4</formula>
    </cfRule>
    <cfRule type="cellIs" priority="511" operator="equal">
      <formula>3</formula>
    </cfRule>
  </conditionalFormatting>
  <conditionalFormatting sqref="L5">
    <cfRule type="cellIs" priority="512" operator="equal">
      <formula>5</formula>
    </cfRule>
    <cfRule type="cellIs" dxfId="2719" priority="513" operator="equal">
      <formula>4</formula>
    </cfRule>
    <cfRule type="cellIs" dxfId="2718" priority="514" operator="equal">
      <formula>3</formula>
    </cfRule>
  </conditionalFormatting>
  <conditionalFormatting sqref="L5">
    <cfRule type="cellIs" priority="515" operator="equal">
      <formula>5</formula>
    </cfRule>
    <cfRule type="cellIs" priority="516" operator="equal">
      <formula>4</formula>
    </cfRule>
    <cfRule type="cellIs" priority="517" operator="equal">
      <formula>3</formula>
    </cfRule>
  </conditionalFormatting>
  <conditionalFormatting sqref="L5">
    <cfRule type="cellIs" dxfId="2717" priority="518" operator="equal">
      <formula>5</formula>
    </cfRule>
    <cfRule type="cellIs" dxfId="2716" priority="519" operator="equal">
      <formula>4</formula>
    </cfRule>
    <cfRule type="cellIs" dxfId="2715" priority="520" operator="equal">
      <formula>3</formula>
    </cfRule>
  </conditionalFormatting>
  <conditionalFormatting sqref="L5">
    <cfRule type="cellIs" dxfId="2714" priority="521" operator="equal">
      <formula>5</formula>
    </cfRule>
    <cfRule type="cellIs" dxfId="2713" priority="522" operator="equal">
      <formula>4</formula>
    </cfRule>
    <cfRule type="cellIs" dxfId="2712" priority="523" operator="equal">
      <formula>3</formula>
    </cfRule>
  </conditionalFormatting>
  <conditionalFormatting sqref="L5">
    <cfRule type="cellIs" priority="524" operator="equal">
      <formula>5</formula>
    </cfRule>
    <cfRule type="cellIs" priority="525" operator="equal">
      <formula>4</formula>
    </cfRule>
    <cfRule type="cellIs" priority="526" operator="equal">
      <formula>3</formula>
    </cfRule>
  </conditionalFormatting>
  <conditionalFormatting sqref="L5">
    <cfRule type="cellIs" dxfId="2711" priority="527" operator="equal">
      <formula>5</formula>
    </cfRule>
    <cfRule type="cellIs" dxfId="2710" priority="528" operator="equal">
      <formula>4</formula>
    </cfRule>
    <cfRule type="cellIs" dxfId="2709" priority="529" operator="equal">
      <formula>3</formula>
    </cfRule>
  </conditionalFormatting>
  <conditionalFormatting sqref="L5">
    <cfRule type="cellIs" dxfId="2708" priority="530" operator="equal">
      <formula>5</formula>
    </cfRule>
    <cfRule type="cellIs" priority="531" operator="equal">
      <formula>4</formula>
    </cfRule>
    <cfRule type="cellIs" priority="532" operator="equal">
      <formula>3</formula>
    </cfRule>
  </conditionalFormatting>
  <conditionalFormatting sqref="L5">
    <cfRule type="cellIs" priority="533" operator="equal">
      <formula>5</formula>
    </cfRule>
    <cfRule type="cellIs" dxfId="2707" priority="534" operator="equal">
      <formula>4</formula>
    </cfRule>
    <cfRule type="cellIs" dxfId="2706" priority="535" operator="equal">
      <formula>3</formula>
    </cfRule>
  </conditionalFormatting>
  <conditionalFormatting sqref="L5">
    <cfRule type="cellIs" priority="536" operator="equal">
      <formula>5</formula>
    </cfRule>
    <cfRule type="cellIs" priority="537" operator="equal">
      <formula>4</formula>
    </cfRule>
    <cfRule type="cellIs" priority="538" operator="equal">
      <formula>3</formula>
    </cfRule>
  </conditionalFormatting>
  <conditionalFormatting sqref="L5">
    <cfRule type="cellIs" priority="539" operator="equal">
      <formula>5</formula>
    </cfRule>
    <cfRule type="cellIs" priority="540" operator="equal">
      <formula>4</formula>
    </cfRule>
    <cfRule type="cellIs" priority="541" operator="equal">
      <formula>3</formula>
    </cfRule>
  </conditionalFormatting>
  <conditionalFormatting sqref="G3">
    <cfRule type="expression" dxfId="2705" priority="542">
      <formula>$D$1&lt;G3</formula>
    </cfRule>
    <cfRule type="expression" dxfId="2704" priority="543">
      <formula>$D$1&gt;G3</formula>
    </cfRule>
  </conditionalFormatting>
  <conditionalFormatting sqref="G3">
    <cfRule type="expression" dxfId="2703" priority="544">
      <formula>$D$1&lt;G3</formula>
    </cfRule>
    <cfRule type="expression" dxfId="2702" priority="545">
      <formula>$D$1&gt;G3</formula>
    </cfRule>
  </conditionalFormatting>
  <conditionalFormatting sqref="G3">
    <cfRule type="expression" dxfId="2701" priority="546">
      <formula>$D$1&lt;G3</formula>
    </cfRule>
    <cfRule type="expression" dxfId="2700" priority="547">
      <formula>$D$1&gt;G3</formula>
    </cfRule>
  </conditionalFormatting>
  <conditionalFormatting sqref="G3">
    <cfRule type="expression" dxfId="2699" priority="548">
      <formula>$D$1&lt;G3</formula>
    </cfRule>
    <cfRule type="expression" dxfId="2698" priority="549">
      <formula>$D$1&gt;G3</formula>
    </cfRule>
  </conditionalFormatting>
  <conditionalFormatting sqref="G3">
    <cfRule type="expression" dxfId="2697" priority="550">
      <formula>$D$1&lt;G3</formula>
    </cfRule>
    <cfRule type="expression" dxfId="2696" priority="551">
      <formula>$D$1&gt;G3</formula>
    </cfRule>
  </conditionalFormatting>
  <conditionalFormatting sqref="G3">
    <cfRule type="expression" dxfId="2695" priority="552">
      <formula>$D$1&lt;G3</formula>
    </cfRule>
    <cfRule type="expression" dxfId="2694" priority="553">
      <formula>$D$1&gt;G3</formula>
    </cfRule>
  </conditionalFormatting>
  <conditionalFormatting sqref="G3">
    <cfRule type="expression" dxfId="2693" priority="554">
      <formula>$D$1&lt;G3</formula>
    </cfRule>
    <cfRule type="expression" dxfId="2692" priority="555">
      <formula>$D$1&gt;G3</formula>
    </cfRule>
  </conditionalFormatting>
  <conditionalFormatting sqref="G3">
    <cfRule type="expression" priority="556">
      <formula>$D$1&lt;G3</formula>
    </cfRule>
    <cfRule type="expression" priority="557">
      <formula>$D$1&gt;G3</formula>
    </cfRule>
  </conditionalFormatting>
  <conditionalFormatting sqref="G3">
    <cfRule type="expression" priority="558">
      <formula>$D$1&lt;G3</formula>
    </cfRule>
    <cfRule type="expression" dxfId="2691" priority="559">
      <formula>$D$1&gt;G3</formula>
    </cfRule>
  </conditionalFormatting>
  <conditionalFormatting sqref="G3">
    <cfRule type="expression" dxfId="2690" priority="560">
      <formula>$D$1&lt;G3</formula>
    </cfRule>
    <cfRule type="expression" dxfId="2689" priority="561">
      <formula>$D$1&gt;G3</formula>
    </cfRule>
  </conditionalFormatting>
  <conditionalFormatting sqref="G3">
    <cfRule type="expression" dxfId="2688" priority="562">
      <formula>$D$1&lt;G3</formula>
    </cfRule>
    <cfRule type="expression" dxfId="2687" priority="563">
      <formula>$D$1&gt;G3</formula>
    </cfRule>
  </conditionalFormatting>
  <conditionalFormatting sqref="G3">
    <cfRule type="expression" dxfId="2686" priority="564">
      <formula>$D$1&lt;G3</formula>
    </cfRule>
    <cfRule type="expression" dxfId="2685" priority="565">
      <formula>$D$1&gt;G3</formula>
    </cfRule>
  </conditionalFormatting>
  <conditionalFormatting sqref="G3">
    <cfRule type="expression" dxfId="2684" priority="566">
      <formula>$D$1&lt;G3</formula>
    </cfRule>
    <cfRule type="expression" dxfId="2683" priority="567">
      <formula>$D$1&gt;G3</formula>
    </cfRule>
  </conditionalFormatting>
  <conditionalFormatting sqref="G3">
    <cfRule type="expression" dxfId="2682" priority="568">
      <formula>$D$1&lt;G3</formula>
    </cfRule>
    <cfRule type="expression" dxfId="2681" priority="569">
      <formula>$D$1&gt;G3</formula>
    </cfRule>
  </conditionalFormatting>
  <conditionalFormatting sqref="G3">
    <cfRule type="expression" dxfId="2680" priority="570">
      <formula>$D$1&lt;G3</formula>
    </cfRule>
    <cfRule type="expression" priority="571">
      <formula>$D$1&gt;G3</formula>
    </cfRule>
  </conditionalFormatting>
  <conditionalFormatting sqref="G3">
    <cfRule type="expression" priority="572">
      <formula>$D$1&lt;G3</formula>
    </cfRule>
    <cfRule type="expression" priority="573">
      <formula>$D$1&gt;G3</formula>
    </cfRule>
  </conditionalFormatting>
  <conditionalFormatting sqref="G3">
    <cfRule type="expression" dxfId="2679" priority="574">
      <formula>$D$1&lt;G3</formula>
    </cfRule>
    <cfRule type="expression" dxfId="2678" priority="575">
      <formula>$D$1&gt;G3</formula>
    </cfRule>
  </conditionalFormatting>
  <conditionalFormatting sqref="G3">
    <cfRule type="expression" dxfId="2677" priority="576">
      <formula>$D$1&lt;G3</formula>
    </cfRule>
    <cfRule type="expression" dxfId="2676" priority="577">
      <formula>$D$1&gt;G3</formula>
    </cfRule>
  </conditionalFormatting>
  <conditionalFormatting sqref="G3">
    <cfRule type="expression" priority="578">
      <formula>$D$1&lt;G3</formula>
    </cfRule>
    <cfRule type="expression" priority="579">
      <formula>$D$1&gt;G3</formula>
    </cfRule>
  </conditionalFormatting>
  <conditionalFormatting sqref="G3">
    <cfRule type="expression" priority="580">
      <formula>$D$1&lt;G3</formula>
    </cfRule>
    <cfRule type="expression" dxfId="2675" priority="581">
      <formula>$D$1&gt;G3</formula>
    </cfRule>
  </conditionalFormatting>
  <conditionalFormatting sqref="G3">
    <cfRule type="expression" dxfId="2674" priority="582">
      <formula>$D$1&lt;G3</formula>
    </cfRule>
    <cfRule type="expression" dxfId="2673" priority="583">
      <formula>$D$1&gt;G3</formula>
    </cfRule>
  </conditionalFormatting>
  <conditionalFormatting sqref="G3">
    <cfRule type="expression" dxfId="2672" priority="584">
      <formula>$D$1&lt;G3</formula>
    </cfRule>
    <cfRule type="expression" dxfId="2671" priority="585">
      <formula>$D$1&gt;G3</formula>
    </cfRule>
  </conditionalFormatting>
  <conditionalFormatting sqref="G3">
    <cfRule type="expression" dxfId="2670" priority="586">
      <formula>$D$1&lt;G3</formula>
    </cfRule>
    <cfRule type="expression" dxfId="2669" priority="587">
      <formula>$D$1&gt;G3</formula>
    </cfRule>
  </conditionalFormatting>
  <conditionalFormatting sqref="G3">
    <cfRule type="expression" dxfId="2668" priority="588">
      <formula>$D$1&lt;G3</formula>
    </cfRule>
    <cfRule type="expression" dxfId="2667" priority="589">
      <formula>$D$1&gt;G3</formula>
    </cfRule>
  </conditionalFormatting>
  <conditionalFormatting sqref="G3">
    <cfRule type="expression" dxfId="2666" priority="590">
      <formula>$D$1&lt;G3</formula>
    </cfRule>
    <cfRule type="expression" dxfId="2665" priority="591">
      <formula>$D$1&gt;G3</formula>
    </cfRule>
  </conditionalFormatting>
  <conditionalFormatting sqref="G3">
    <cfRule type="expression" dxfId="2664" priority="592">
      <formula>$D$1&lt;G3</formula>
    </cfRule>
    <cfRule type="expression" dxfId="2663" priority="593">
      <formula>$D$1&gt;G3</formula>
    </cfRule>
  </conditionalFormatting>
  <conditionalFormatting sqref="G3">
    <cfRule type="expression" dxfId="2662" priority="594">
      <formula>$D$1&lt;G3</formula>
    </cfRule>
    <cfRule type="expression" dxfId="2661" priority="595">
      <formula>$D$1&gt;G3</formula>
    </cfRule>
  </conditionalFormatting>
  <conditionalFormatting sqref="G4">
    <cfRule type="expression" dxfId="2660" priority="596">
      <formula>$D$1&lt;G4</formula>
    </cfRule>
    <cfRule type="expression" dxfId="2659" priority="597">
      <formula>$D$1&gt;G4</formula>
    </cfRule>
  </conditionalFormatting>
  <conditionalFormatting sqref="G4">
    <cfRule type="expression" dxfId="2658" priority="598">
      <formula>$D$1&lt;G4</formula>
    </cfRule>
    <cfRule type="expression" dxfId="2657" priority="599">
      <formula>$D$1&gt;G4</formula>
    </cfRule>
  </conditionalFormatting>
  <conditionalFormatting sqref="G5">
    <cfRule type="cellIs" dxfId="2656" priority="600" operator="equal">
      <formula>5</formula>
    </cfRule>
    <cfRule type="cellIs" dxfId="2655" priority="601" operator="equal">
      <formula>4</formula>
    </cfRule>
    <cfRule type="cellIs" dxfId="2654" priority="602" operator="equal">
      <formula>3</formula>
    </cfRule>
  </conditionalFormatting>
  <conditionalFormatting sqref="G4">
    <cfRule type="expression" dxfId="2653" priority="603">
      <formula>$D$1&lt;G4</formula>
    </cfRule>
    <cfRule type="expression" priority="604">
      <formula>$D$1&gt;G4</formula>
    </cfRule>
  </conditionalFormatting>
  <conditionalFormatting sqref="G5">
    <cfRule type="cellIs" priority="605" operator="equal">
      <formula>5</formula>
    </cfRule>
    <cfRule type="cellIs" priority="606" operator="equal">
      <formula>4</formula>
    </cfRule>
    <cfRule type="cellIs" priority="607" operator="equal">
      <formula>3</formula>
    </cfRule>
  </conditionalFormatting>
  <conditionalFormatting sqref="G4">
    <cfRule type="expression" priority="608">
      <formula>$D$1&lt;G4</formula>
    </cfRule>
    <cfRule type="expression" priority="609">
      <formula>$D$1&gt;G4</formula>
    </cfRule>
  </conditionalFormatting>
  <conditionalFormatting sqref="G4">
    <cfRule type="expression" dxfId="2652" priority="610">
      <formula>$D$1&lt;G4</formula>
    </cfRule>
    <cfRule type="expression" dxfId="2651" priority="611">
      <formula>$D$1&gt;G4</formula>
    </cfRule>
  </conditionalFormatting>
  <conditionalFormatting sqref="G5">
    <cfRule type="cellIs" priority="612" operator="equal">
      <formula>5</formula>
    </cfRule>
    <cfRule type="cellIs" priority="613" operator="equal">
      <formula>4</formula>
    </cfRule>
    <cfRule type="cellIs" priority="614" operator="equal">
      <formula>3</formula>
    </cfRule>
  </conditionalFormatting>
  <conditionalFormatting sqref="G4">
    <cfRule type="expression" dxfId="2650" priority="615">
      <formula>$D$1&lt;G4</formula>
    </cfRule>
    <cfRule type="expression" dxfId="2649" priority="616">
      <formula>$D$1&gt;G4</formula>
    </cfRule>
  </conditionalFormatting>
  <conditionalFormatting sqref="G4">
    <cfRule type="expression" dxfId="2648" priority="617">
      <formula>$D$1&lt;G4</formula>
    </cfRule>
    <cfRule type="expression" dxfId="2647" priority="618">
      <formula>$D$1&gt;G4</formula>
    </cfRule>
  </conditionalFormatting>
  <conditionalFormatting sqref="G4">
    <cfRule type="expression" priority="619">
      <formula>$D$1&lt;G4</formula>
    </cfRule>
    <cfRule type="expression" priority="620">
      <formula>$D$1&gt;G4</formula>
    </cfRule>
  </conditionalFormatting>
  <conditionalFormatting sqref="G4">
    <cfRule type="expression" priority="621">
      <formula>$D$1&lt;G4</formula>
    </cfRule>
    <cfRule type="expression" dxfId="2646" priority="622">
      <formula>$D$1&gt;G4</formula>
    </cfRule>
  </conditionalFormatting>
  <conditionalFormatting sqref="G4">
    <cfRule type="expression" dxfId="2645" priority="623">
      <formula>$D$1&lt;G4</formula>
    </cfRule>
    <cfRule type="expression" priority="624">
      <formula>$D$1&gt;G4</formula>
    </cfRule>
  </conditionalFormatting>
  <conditionalFormatting sqref="G4">
    <cfRule type="expression" priority="625">
      <formula>$D$1&lt;G4</formula>
    </cfRule>
    <cfRule type="expression" priority="626">
      <formula>$D$1&gt;G4</formula>
    </cfRule>
  </conditionalFormatting>
  <conditionalFormatting sqref="G4">
    <cfRule type="expression" dxfId="2644" priority="627">
      <formula>$D$1&lt;G4</formula>
    </cfRule>
    <cfRule type="expression" dxfId="2643" priority="628">
      <formula>$D$1&gt;G4</formula>
    </cfRule>
  </conditionalFormatting>
  <conditionalFormatting sqref="G4">
    <cfRule type="expression" dxfId="2642" priority="629">
      <formula>$D$1&lt;G4</formula>
    </cfRule>
    <cfRule type="expression" dxfId="2641" priority="630">
      <formula>$D$1&gt;G4</formula>
    </cfRule>
  </conditionalFormatting>
  <conditionalFormatting sqref="G4">
    <cfRule type="expression" dxfId="2640" priority="631">
      <formula>$D$1&lt;G4</formula>
    </cfRule>
    <cfRule type="expression" dxfId="2639" priority="632">
      <formula>$D$1&gt;G4</formula>
    </cfRule>
  </conditionalFormatting>
  <conditionalFormatting sqref="G4">
    <cfRule type="expression" priority="633">
      <formula>$D$1&lt;G4</formula>
    </cfRule>
    <cfRule type="expression" priority="634">
      <formula>$D$1&gt;G4</formula>
    </cfRule>
  </conditionalFormatting>
  <conditionalFormatting sqref="G5">
    <cfRule type="cellIs" priority="635" operator="equal">
      <formula>5</formula>
    </cfRule>
    <cfRule type="cellIs" dxfId="2638" priority="636" operator="equal">
      <formula>4</formula>
    </cfRule>
    <cfRule type="cellIs" dxfId="2637" priority="637" operator="equal">
      <formula>3</formula>
    </cfRule>
  </conditionalFormatting>
  <conditionalFormatting sqref="G4">
    <cfRule type="expression" dxfId="2636" priority="638">
      <formula>$D$1&lt;G4</formula>
    </cfRule>
    <cfRule type="expression" dxfId="2635" priority="639">
      <formula>$D$1&gt;G4</formula>
    </cfRule>
  </conditionalFormatting>
  <conditionalFormatting sqref="G4">
    <cfRule type="expression" dxfId="2634" priority="640">
      <formula>$D$1&lt;G4</formula>
    </cfRule>
    <cfRule type="expression" dxfId="2633" priority="641">
      <formula>$D$1&gt;G4</formula>
    </cfRule>
  </conditionalFormatting>
  <conditionalFormatting sqref="G4">
    <cfRule type="expression" dxfId="2632" priority="642">
      <formula>$D$1&lt;G4</formula>
    </cfRule>
    <cfRule type="expression" dxfId="2631" priority="643">
      <formula>$D$1&gt;G4</formula>
    </cfRule>
  </conditionalFormatting>
  <conditionalFormatting sqref="G4">
    <cfRule type="expression" priority="644">
      <formula>$D$1&lt;G4</formula>
    </cfRule>
    <cfRule type="expression" priority="645">
      <formula>$D$1&gt;G4</formula>
    </cfRule>
  </conditionalFormatting>
  <conditionalFormatting sqref="G5">
    <cfRule type="cellIs" priority="646" operator="equal">
      <formula>5</formula>
    </cfRule>
    <cfRule type="cellIs" dxfId="2630" priority="647" operator="equal">
      <formula>4</formula>
    </cfRule>
    <cfRule type="cellIs" dxfId="2629" priority="648" operator="equal">
      <formula>3</formula>
    </cfRule>
  </conditionalFormatting>
  <conditionalFormatting sqref="G5">
    <cfRule type="cellIs" dxfId="2628" priority="649" operator="equal">
      <formula>5</formula>
    </cfRule>
    <cfRule type="cellIs" dxfId="2627" priority="650" operator="equal">
      <formula>4</formula>
    </cfRule>
    <cfRule type="cellIs" priority="651" operator="equal">
      <formula>3</formula>
    </cfRule>
  </conditionalFormatting>
  <conditionalFormatting sqref="G5">
    <cfRule type="cellIs" priority="652" operator="equal">
      <formula>5</formula>
    </cfRule>
    <cfRule type="cellIs" priority="653" operator="equal">
      <formula>4</formula>
    </cfRule>
    <cfRule type="cellIs" dxfId="2626" priority="654" operator="equal">
      <formula>3</formula>
    </cfRule>
  </conditionalFormatting>
  <conditionalFormatting sqref="G4">
    <cfRule type="expression" dxfId="2625" priority="655">
      <formula>$D$1&lt;G4</formula>
    </cfRule>
    <cfRule type="expression" dxfId="2624" priority="656">
      <formula>$D$1&gt;G4</formula>
    </cfRule>
  </conditionalFormatting>
  <conditionalFormatting sqref="G4">
    <cfRule type="expression" dxfId="2623" priority="657">
      <formula>$D$1&lt;G4</formula>
    </cfRule>
    <cfRule type="expression" priority="658">
      <formula>$D$1&gt;G4</formula>
    </cfRule>
  </conditionalFormatting>
  <conditionalFormatting sqref="G4">
    <cfRule type="expression" priority="659">
      <formula>$D$1&lt;G4</formula>
    </cfRule>
    <cfRule type="expression" priority="660">
      <formula>$D$1&gt;G4</formula>
    </cfRule>
  </conditionalFormatting>
  <conditionalFormatting sqref="G4">
    <cfRule type="expression" dxfId="2622" priority="661">
      <formula>$D$1&lt;G4</formula>
    </cfRule>
    <cfRule type="expression" dxfId="2621" priority="662">
      <formula>$D$1&gt;G4</formula>
    </cfRule>
  </conditionalFormatting>
  <conditionalFormatting sqref="G4">
    <cfRule type="expression" dxfId="2620" priority="663">
      <formula>$D$1&lt;G4</formula>
    </cfRule>
    <cfRule type="expression" dxfId="2619" priority="664">
      <formula>$D$1&gt;G4</formula>
    </cfRule>
  </conditionalFormatting>
  <conditionalFormatting sqref="G4">
    <cfRule type="expression" priority="665">
      <formula>$D$1&lt;G4</formula>
    </cfRule>
    <cfRule type="expression" priority="666">
      <formula>$D$1&gt;G4</formula>
    </cfRule>
  </conditionalFormatting>
  <conditionalFormatting sqref="G4">
    <cfRule type="expression" priority="667">
      <formula>$D$1&lt;G4</formula>
    </cfRule>
    <cfRule type="expression" priority="668">
      <formula>$D$1&gt;G4</formula>
    </cfRule>
  </conditionalFormatting>
  <conditionalFormatting sqref="G4">
    <cfRule type="expression" priority="669">
      <formula>$D$1&lt;G4</formula>
    </cfRule>
    <cfRule type="expression" priority="670">
      <formula>$D$1&gt;G4</formula>
    </cfRule>
  </conditionalFormatting>
  <conditionalFormatting sqref="T4">
    <cfRule type="expression" dxfId="2618" priority="671">
      <formula>$D$1&lt;T4</formula>
    </cfRule>
    <cfRule type="expression" dxfId="2617" priority="672">
      <formula>$D$1&gt;T4</formula>
    </cfRule>
  </conditionalFormatting>
  <conditionalFormatting sqref="T5">
    <cfRule type="cellIs" dxfId="2616" priority="673" operator="equal">
      <formula>5</formula>
    </cfRule>
    <cfRule type="cellIs" dxfId="2615" priority="674" operator="equal">
      <formula>4</formula>
    </cfRule>
    <cfRule type="cellIs" priority="675" operator="equal">
      <formula>3</formula>
    </cfRule>
  </conditionalFormatting>
  <conditionalFormatting sqref="T4">
    <cfRule type="expression" priority="676">
      <formula>$D$1&lt;T4</formula>
    </cfRule>
    <cfRule type="expression" priority="677">
      <formula>$D$1&gt;T4</formula>
    </cfRule>
  </conditionalFormatting>
  <conditionalFormatting sqref="T4">
    <cfRule type="expression" dxfId="2614" priority="678">
      <formula>$D$1&lt;T4</formula>
    </cfRule>
    <cfRule type="expression" dxfId="2613" priority="679">
      <formula>$D$1&gt;T4</formula>
    </cfRule>
  </conditionalFormatting>
  <conditionalFormatting sqref="T4">
    <cfRule type="expression" dxfId="2612" priority="680">
      <formula>$D$1&lt;T4</formula>
    </cfRule>
    <cfRule type="expression" dxfId="2611" priority="681">
      <formula>$D$1&gt;T4</formula>
    </cfRule>
  </conditionalFormatting>
  <conditionalFormatting sqref="T5">
    <cfRule type="cellIs" dxfId="2610" priority="682" operator="equal">
      <formula>5</formula>
    </cfRule>
    <cfRule type="cellIs" dxfId="2609" priority="683" operator="equal">
      <formula>4</formula>
    </cfRule>
    <cfRule type="cellIs" dxfId="2608" priority="684" operator="equal">
      <formula>3</formula>
    </cfRule>
  </conditionalFormatting>
  <conditionalFormatting sqref="T4">
    <cfRule type="expression" dxfId="2607" priority="685">
      <formula>$D$1&lt;T4</formula>
    </cfRule>
    <cfRule type="expression" priority="686">
      <formula>$D$1&gt;T4</formula>
    </cfRule>
  </conditionalFormatting>
  <conditionalFormatting sqref="T5">
    <cfRule type="cellIs" priority="687" operator="equal">
      <formula>5</formula>
    </cfRule>
    <cfRule type="cellIs" priority="688" operator="equal">
      <formula>4</formula>
    </cfRule>
    <cfRule type="cellIs" dxfId="2606" priority="689" operator="equal">
      <formula>3</formula>
    </cfRule>
  </conditionalFormatting>
  <conditionalFormatting sqref="T4">
    <cfRule type="expression" dxfId="2605" priority="690">
      <formula>$D$1&lt;T4</formula>
    </cfRule>
    <cfRule type="expression" dxfId="2604" priority="691">
      <formula>$D$1&gt;T4</formula>
    </cfRule>
  </conditionalFormatting>
  <conditionalFormatting sqref="T4">
    <cfRule type="expression" dxfId="2603" priority="692">
      <formula>$D$1&lt;T4</formula>
    </cfRule>
    <cfRule type="expression" priority="693">
      <formula>$D$1&gt;T4</formula>
    </cfRule>
  </conditionalFormatting>
  <conditionalFormatting sqref="T4">
    <cfRule type="expression" priority="694">
      <formula>$D$1&lt;T4</formula>
    </cfRule>
    <cfRule type="expression" priority="695">
      <formula>$D$1&gt;T4</formula>
    </cfRule>
  </conditionalFormatting>
  <conditionalFormatting sqref="T5">
    <cfRule type="cellIs" dxfId="2602" priority="696" operator="equal">
      <formula>5</formula>
    </cfRule>
    <cfRule type="cellIs" dxfId="2601" priority="697" operator="equal">
      <formula>4</formula>
    </cfRule>
    <cfRule type="cellIs" dxfId="2600" priority="698" operator="equal">
      <formula>3</formula>
    </cfRule>
  </conditionalFormatting>
  <conditionalFormatting sqref="M5">
    <cfRule type="expression" dxfId="2599" priority="699">
      <formula>$D$1&lt;M5</formula>
    </cfRule>
    <cfRule type="expression" dxfId="2598" priority="700">
      <formula>$D$1&gt;M5</formula>
    </cfRule>
  </conditionalFormatting>
  <conditionalFormatting sqref="M5">
    <cfRule type="expression" dxfId="2597" priority="701">
      <formula>$D$1&lt;M5</formula>
    </cfRule>
    <cfRule type="expression" dxfId="2596" priority="702">
      <formula>$D$1&gt;M5</formula>
    </cfRule>
  </conditionalFormatting>
  <conditionalFormatting sqref="M5">
    <cfRule type="expression" dxfId="2595" priority="703">
      <formula>$D$1&lt;M5</formula>
    </cfRule>
    <cfRule type="expression" dxfId="2594" priority="704">
      <formula>$D$1&gt;M5</formula>
    </cfRule>
  </conditionalFormatting>
  <conditionalFormatting sqref="M5">
    <cfRule type="expression" priority="705">
      <formula>$D$1&lt;M5</formula>
    </cfRule>
    <cfRule type="expression" priority="706">
      <formula>$D$1&gt;M5</formula>
    </cfRule>
  </conditionalFormatting>
  <conditionalFormatting sqref="M5">
    <cfRule type="expression" priority="707">
      <formula>$D$1&lt;M5</formula>
    </cfRule>
    <cfRule type="expression" dxfId="2593" priority="708">
      <formula>$D$1&gt;M5</formula>
    </cfRule>
  </conditionalFormatting>
  <conditionalFormatting sqref="M4">
    <cfRule type="expression" dxfId="2592" priority="709">
      <formula>$D$1&lt;M4</formula>
    </cfRule>
    <cfRule type="expression" priority="710">
      <formula>$D$1&gt;M4</formula>
    </cfRule>
  </conditionalFormatting>
  <conditionalFormatting sqref="M4">
    <cfRule type="expression" priority="711">
      <formula>$D$1&lt;M4</formula>
    </cfRule>
    <cfRule type="expression" priority="712">
      <formula>$D$1&gt;M4</formula>
    </cfRule>
  </conditionalFormatting>
  <conditionalFormatting sqref="M4">
    <cfRule type="expression" dxfId="2591" priority="713">
      <formula>$D$1&lt;M4</formula>
    </cfRule>
    <cfRule type="expression" dxfId="2590" priority="714">
      <formula>$D$1&gt;M4</formula>
    </cfRule>
  </conditionalFormatting>
  <conditionalFormatting sqref="M5">
    <cfRule type="expression" priority="715">
      <formula>$D$1&lt;M5</formula>
    </cfRule>
    <cfRule type="expression" priority="716">
      <formula>$D$1&gt;M5</formula>
    </cfRule>
  </conditionalFormatting>
  <conditionalFormatting sqref="M5">
    <cfRule type="expression" priority="717">
      <formula>$D$1&lt;M5</formula>
    </cfRule>
    <cfRule type="expression" dxfId="2589" priority="718">
      <formula>$D$1&gt;M5</formula>
    </cfRule>
  </conditionalFormatting>
  <conditionalFormatting sqref="M5">
    <cfRule type="expression" dxfId="2588" priority="719">
      <formula>$D$1&lt;M5</formula>
    </cfRule>
    <cfRule type="expression" dxfId="2587" priority="720">
      <formula>$D$1&gt;M5</formula>
    </cfRule>
  </conditionalFormatting>
  <conditionalFormatting sqref="M4">
    <cfRule type="expression" dxfId="2586" priority="721">
      <formula>$D$1&lt;M4</formula>
    </cfRule>
    <cfRule type="expression" dxfId="2585" priority="722">
      <formula>$D$1&gt;M4</formula>
    </cfRule>
  </conditionalFormatting>
  <conditionalFormatting sqref="M4">
    <cfRule type="expression" dxfId="2584" priority="723">
      <formula>$D$1&lt;M4</formula>
    </cfRule>
    <cfRule type="expression" dxfId="2583" priority="724">
      <formula>$D$1&gt;M4</formula>
    </cfRule>
  </conditionalFormatting>
  <conditionalFormatting sqref="M4">
    <cfRule type="expression" dxfId="2582" priority="725">
      <formula>$D$1&lt;M4</formula>
    </cfRule>
    <cfRule type="expression" priority="726">
      <formula>$D$1&gt;M4</formula>
    </cfRule>
  </conditionalFormatting>
  <conditionalFormatting sqref="M4">
    <cfRule type="expression" priority="727">
      <formula>$D$1&lt;M4</formula>
    </cfRule>
    <cfRule type="expression" priority="728">
      <formula>$D$1&gt;M4</formula>
    </cfRule>
  </conditionalFormatting>
  <conditionalFormatting sqref="M4">
    <cfRule type="expression" dxfId="2581" priority="729">
      <formula>$D$1&lt;M4</formula>
    </cfRule>
    <cfRule type="expression" dxfId="2580" priority="730">
      <formula>$D$1&gt;M4</formula>
    </cfRule>
  </conditionalFormatting>
  <conditionalFormatting sqref="M5">
    <cfRule type="expression" dxfId="2579" priority="731">
      <formula>$D$1&lt;M5</formula>
    </cfRule>
    <cfRule type="expression" dxfId="2578" priority="732">
      <formula>$D$1&gt;M5</formula>
    </cfRule>
  </conditionalFormatting>
  <conditionalFormatting sqref="M5">
    <cfRule type="expression" dxfId="2577" priority="733">
      <formula>$D$1&lt;M5</formula>
    </cfRule>
    <cfRule type="expression" dxfId="2576" priority="734">
      <formula>$D$1&gt;M5</formula>
    </cfRule>
  </conditionalFormatting>
  <conditionalFormatting sqref="M4">
    <cfRule type="expression" priority="735">
      <formula>$D$1&lt;M4</formula>
    </cfRule>
    <cfRule type="expression" priority="736">
      <formula>$D$1&gt;M4</formula>
    </cfRule>
  </conditionalFormatting>
  <conditionalFormatting sqref="M4">
    <cfRule type="expression" priority="737">
      <formula>$D$1&lt;M4</formula>
    </cfRule>
    <cfRule type="expression" dxfId="2575" priority="738">
      <formula>$D$1&gt;M4</formula>
    </cfRule>
  </conditionalFormatting>
  <conditionalFormatting sqref="M4">
    <cfRule type="expression" dxfId="2574" priority="739">
      <formula>$D$1&lt;M4</formula>
    </cfRule>
    <cfRule type="expression" priority="740">
      <formula>$D$1&gt;M4</formula>
    </cfRule>
  </conditionalFormatting>
  <conditionalFormatting sqref="M4">
    <cfRule type="expression" priority="741">
      <formula>$D$1&lt;M4</formula>
    </cfRule>
    <cfRule type="expression" priority="742">
      <formula>$D$1&gt;M4</formula>
    </cfRule>
  </conditionalFormatting>
  <conditionalFormatting sqref="M4">
    <cfRule type="expression" priority="743">
      <formula>$D$1&lt;M4</formula>
    </cfRule>
    <cfRule type="expression" priority="744">
      <formula>$D$1&gt;M4</formula>
    </cfRule>
  </conditionalFormatting>
  <conditionalFormatting sqref="M4">
    <cfRule type="expression" priority="745">
      <formula>$D$1&lt;M4</formula>
    </cfRule>
    <cfRule type="expression" dxfId="2573" priority="746">
      <formula>$D$1&gt;M4</formula>
    </cfRule>
  </conditionalFormatting>
  <conditionalFormatting sqref="M4">
    <cfRule type="expression" dxfId="2572" priority="747">
      <formula>$D$1&lt;M4</formula>
    </cfRule>
    <cfRule type="expression" dxfId="2571" priority="748">
      <formula>$D$1&gt;M4</formula>
    </cfRule>
  </conditionalFormatting>
  <conditionalFormatting sqref="M5">
    <cfRule type="expression" dxfId="2570" priority="749">
      <formula>$D$1&lt;M5</formula>
    </cfRule>
    <cfRule type="expression" dxfId="2569" priority="750">
      <formula>$D$1&gt;M5</formula>
    </cfRule>
  </conditionalFormatting>
  <conditionalFormatting sqref="M5">
    <cfRule type="expression" dxfId="2568" priority="751">
      <formula>$D$1&lt;M5</formula>
    </cfRule>
    <cfRule type="expression" dxfId="2567" priority="752">
      <formula>$D$1&gt;M5</formula>
    </cfRule>
  </conditionalFormatting>
  <conditionalFormatting sqref="M5">
    <cfRule type="expression" dxfId="2566" priority="753">
      <formula>$D$1&lt;M5</formula>
    </cfRule>
    <cfRule type="expression" dxfId="2565" priority="754">
      <formula>$D$1&gt;M5</formula>
    </cfRule>
  </conditionalFormatting>
  <conditionalFormatting sqref="M5">
    <cfRule type="expression" dxfId="2564" priority="755">
      <formula>$D$1&lt;M5</formula>
    </cfRule>
    <cfRule type="expression" dxfId="2563" priority="756">
      <formula>$D$1&gt;M5</formula>
    </cfRule>
  </conditionalFormatting>
  <conditionalFormatting sqref="M5">
    <cfRule type="expression" dxfId="2562" priority="757">
      <formula>$D$1&lt;M5</formula>
    </cfRule>
    <cfRule type="expression" dxfId="2561" priority="758">
      <formula>$D$1&gt;M5</formula>
    </cfRule>
  </conditionalFormatting>
  <conditionalFormatting sqref="M5">
    <cfRule type="expression" dxfId="2560" priority="759">
      <formula>$D$1&lt;M5</formula>
    </cfRule>
    <cfRule type="expression" dxfId="2559" priority="760">
      <formula>$D$1&gt;M5</formula>
    </cfRule>
  </conditionalFormatting>
  <conditionalFormatting sqref="M5">
    <cfRule type="expression" dxfId="2558" priority="761">
      <formula>$D$1&lt;M5</formula>
    </cfRule>
    <cfRule type="expression" dxfId="2557" priority="762">
      <formula>$D$1&gt;M5</formula>
    </cfRule>
  </conditionalFormatting>
  <conditionalFormatting sqref="M5">
    <cfRule type="expression" dxfId="2556" priority="763">
      <formula>$D$1&lt;M5</formula>
    </cfRule>
    <cfRule type="expression" dxfId="2555" priority="764">
      <formula>$D$1&gt;M5</formula>
    </cfRule>
  </conditionalFormatting>
  <conditionalFormatting sqref="M5">
    <cfRule type="expression" dxfId="2554" priority="765">
      <formula>$D$1&lt;M5</formula>
    </cfRule>
    <cfRule type="expression" dxfId="2553" priority="766">
      <formula>$D$1&gt;M5</formula>
    </cfRule>
  </conditionalFormatting>
  <conditionalFormatting sqref="M5">
    <cfRule type="expression" dxfId="2552" priority="767">
      <formula>$D$1&lt;M5</formula>
    </cfRule>
    <cfRule type="expression" dxfId="2551" priority="768">
      <formula>$D$1&gt;M5</formula>
    </cfRule>
  </conditionalFormatting>
  <conditionalFormatting sqref="M5">
    <cfRule type="expression" dxfId="2550" priority="769">
      <formula>$D$1&lt;M5</formula>
    </cfRule>
    <cfRule type="expression" dxfId="2549" priority="770">
      <formula>$D$1&gt;M5</formula>
    </cfRule>
  </conditionalFormatting>
  <conditionalFormatting sqref="M5">
    <cfRule type="cellIs" dxfId="2548" priority="771" operator="equal">
      <formula>5</formula>
    </cfRule>
    <cfRule type="cellIs" dxfId="2547" priority="772" operator="equal">
      <formula>4</formula>
    </cfRule>
    <cfRule type="cellIs" dxfId="2546" priority="773" operator="equal">
      <formula>3</formula>
    </cfRule>
  </conditionalFormatting>
  <conditionalFormatting sqref="M5">
    <cfRule type="cellIs" dxfId="2545" priority="774" operator="equal">
      <formula>5</formula>
    </cfRule>
    <cfRule type="cellIs" dxfId="2544" priority="775" operator="equal">
      <formula>4</formula>
    </cfRule>
    <cfRule type="cellIs" dxfId="2543" priority="776" operator="equal">
      <formula>3</formula>
    </cfRule>
  </conditionalFormatting>
  <conditionalFormatting sqref="M5">
    <cfRule type="cellIs" dxfId="2542" priority="777" operator="equal">
      <formula>5</formula>
    </cfRule>
    <cfRule type="cellIs" dxfId="2541" priority="778" operator="equal">
      <formula>4</formula>
    </cfRule>
    <cfRule type="cellIs" priority="779" operator="equal">
      <formula>3</formula>
    </cfRule>
  </conditionalFormatting>
  <conditionalFormatting sqref="M4">
    <cfRule type="expression" priority="780">
      <formula>$D$1&lt;M4</formula>
    </cfRule>
    <cfRule type="expression" priority="781">
      <formula>$D$1&gt;M4</formula>
    </cfRule>
  </conditionalFormatting>
  <conditionalFormatting sqref="M4">
    <cfRule type="expression" dxfId="2540" priority="782">
      <formula>$D$1&lt;M4</formula>
    </cfRule>
    <cfRule type="expression" dxfId="2539" priority="783">
      <formula>$D$1&gt;M4</formula>
    </cfRule>
  </conditionalFormatting>
  <conditionalFormatting sqref="M4">
    <cfRule type="expression" dxfId="2538" priority="784">
      <formula>$D$1&lt;M4</formula>
    </cfRule>
    <cfRule type="expression" dxfId="2537" priority="785">
      <formula>$D$1&gt;M4</formula>
    </cfRule>
  </conditionalFormatting>
  <conditionalFormatting sqref="M4">
    <cfRule type="expression" dxfId="2536" priority="786">
      <formula>$D$1&lt;M4</formula>
    </cfRule>
    <cfRule type="expression" dxfId="2535" priority="787">
      <formula>$D$1&gt;M4</formula>
    </cfRule>
  </conditionalFormatting>
  <conditionalFormatting sqref="M4">
    <cfRule type="expression" dxfId="2534" priority="788">
      <formula>$D$1&lt;M4</formula>
    </cfRule>
    <cfRule type="expression" dxfId="2533" priority="789">
      <formula>$D$1&gt;M4</formula>
    </cfRule>
  </conditionalFormatting>
  <conditionalFormatting sqref="M4">
    <cfRule type="expression" dxfId="2532" priority="790">
      <formula>$D$1&lt;M4</formula>
    </cfRule>
    <cfRule type="expression" dxfId="2531" priority="791">
      <formula>$D$1&gt;M4</formula>
    </cfRule>
  </conditionalFormatting>
  <conditionalFormatting sqref="M4">
    <cfRule type="expression" dxfId="2530" priority="792">
      <formula>$D$1&lt;M4</formula>
    </cfRule>
    <cfRule type="expression" dxfId="2529" priority="793">
      <formula>$D$1&gt;M4</formula>
    </cfRule>
  </conditionalFormatting>
  <conditionalFormatting sqref="M4">
    <cfRule type="expression" dxfId="2528" priority="794">
      <formula>$D$1&lt;M4</formula>
    </cfRule>
    <cfRule type="expression" dxfId="2527" priority="795">
      <formula>$D$1&gt;M4</formula>
    </cfRule>
  </conditionalFormatting>
  <conditionalFormatting sqref="M5">
    <cfRule type="cellIs" dxfId="2526" priority="796" operator="equal">
      <formula>5</formula>
    </cfRule>
    <cfRule type="cellIs" dxfId="2525" priority="797" operator="equal">
      <formula>4</formula>
    </cfRule>
    <cfRule type="cellIs" dxfId="2524" priority="798" operator="equal">
      <formula>3</formula>
    </cfRule>
  </conditionalFormatting>
  <conditionalFormatting sqref="M5">
    <cfRule type="cellIs" dxfId="2523" priority="799" operator="equal">
      <formula>5</formula>
    </cfRule>
    <cfRule type="cellIs" dxfId="2522" priority="800" operator="equal">
      <formula>4</formula>
    </cfRule>
    <cfRule type="cellIs" dxfId="2521" priority="801" operator="equal">
      <formula>3</formula>
    </cfRule>
  </conditionalFormatting>
  <conditionalFormatting sqref="N4">
    <cfRule type="expression" priority="802">
      <formula>$D$1&lt;N4</formula>
    </cfRule>
    <cfRule type="expression" priority="803">
      <formula>$D$1&gt;N4</formula>
    </cfRule>
  </conditionalFormatting>
  <conditionalFormatting sqref="N4">
    <cfRule type="expression" priority="804">
      <formula>$D$1&lt;N4</formula>
    </cfRule>
    <cfRule type="expression" dxfId="2520" priority="805">
      <formula>$D$1&gt;N4</formula>
    </cfRule>
  </conditionalFormatting>
  <conditionalFormatting sqref="N4">
    <cfRule type="expression" dxfId="2519" priority="806">
      <formula>$D$1&lt;N4</formula>
    </cfRule>
    <cfRule type="expression" dxfId="2518" priority="807">
      <formula>$D$1&gt;N4</formula>
    </cfRule>
  </conditionalFormatting>
  <conditionalFormatting sqref="N4">
    <cfRule type="expression" dxfId="2517" priority="808">
      <formula>$D$1&lt;N4</formula>
    </cfRule>
    <cfRule type="expression" dxfId="2516" priority="809">
      <formula>$D$1&gt;N4</formula>
    </cfRule>
  </conditionalFormatting>
  <conditionalFormatting sqref="N4">
    <cfRule type="expression" dxfId="2515" priority="810">
      <formula>$D$1&lt;N4</formula>
    </cfRule>
    <cfRule type="expression" dxfId="2514" priority="811">
      <formula>$D$1&gt;N4</formula>
    </cfRule>
  </conditionalFormatting>
  <conditionalFormatting sqref="N4">
    <cfRule type="expression" dxfId="2513" priority="812">
      <formula>$D$1&lt;N4</formula>
    </cfRule>
    <cfRule type="expression" dxfId="2512" priority="813">
      <formula>$D$1&gt;N4</formula>
    </cfRule>
  </conditionalFormatting>
  <conditionalFormatting sqref="N4">
    <cfRule type="expression" dxfId="2511" priority="814">
      <formula>$D$1&lt;N4</formula>
    </cfRule>
    <cfRule type="expression" dxfId="2510" priority="815">
      <formula>$D$1&gt;N4</formula>
    </cfRule>
  </conditionalFormatting>
  <conditionalFormatting sqref="N4">
    <cfRule type="expression" dxfId="2509" priority="816">
      <formula>$D$1&lt;N4</formula>
    </cfRule>
    <cfRule type="expression" priority="817">
      <formula>$D$1&gt;N4</formula>
    </cfRule>
  </conditionalFormatting>
  <conditionalFormatting sqref="N4">
    <cfRule type="expression" priority="818">
      <formula>$D$1&lt;N4</formula>
    </cfRule>
    <cfRule type="expression" priority="819">
      <formula>$D$1&gt;N4</formula>
    </cfRule>
  </conditionalFormatting>
  <conditionalFormatting sqref="N4">
    <cfRule type="expression" dxfId="2508" priority="820">
      <formula>$D$1&lt;N4</formula>
    </cfRule>
    <cfRule type="expression" dxfId="2507" priority="821">
      <formula>$D$1&gt;N4</formula>
    </cfRule>
  </conditionalFormatting>
  <conditionalFormatting sqref="N4">
    <cfRule type="expression" dxfId="2506" priority="822">
      <formula>$D$1&lt;N4</formula>
    </cfRule>
    <cfRule type="expression" dxfId="2505" priority="823">
      <formula>$D$1&gt;N4</formula>
    </cfRule>
  </conditionalFormatting>
  <conditionalFormatting sqref="N4">
    <cfRule type="expression" priority="824">
      <formula>$D$1&lt;N4</formula>
    </cfRule>
    <cfRule type="expression" priority="825">
      <formula>$D$1&gt;N4</formula>
    </cfRule>
  </conditionalFormatting>
  <conditionalFormatting sqref="N4">
    <cfRule type="expression" priority="826">
      <formula>$D$1&lt;N4</formula>
    </cfRule>
    <cfRule type="expression" dxfId="2504" priority="827">
      <formula>$D$1&gt;N4</formula>
    </cfRule>
  </conditionalFormatting>
  <conditionalFormatting sqref="N4">
    <cfRule type="expression" dxfId="2503" priority="828">
      <formula>$D$1&lt;N4</formula>
    </cfRule>
    <cfRule type="expression" dxfId="2502" priority="829">
      <formula>$D$1&gt;N4</formula>
    </cfRule>
  </conditionalFormatting>
  <conditionalFormatting sqref="N4">
    <cfRule type="expression" dxfId="2501" priority="830">
      <formula>$D$1&lt;N4</formula>
    </cfRule>
    <cfRule type="expression" dxfId="2500" priority="831">
      <formula>$D$1&gt;N4</formula>
    </cfRule>
  </conditionalFormatting>
  <conditionalFormatting sqref="N4">
    <cfRule type="expression" dxfId="2499" priority="832">
      <formula>$D$1&lt;N4</formula>
    </cfRule>
    <cfRule type="expression" dxfId="2498" priority="833">
      <formula>$D$1&gt;N4</formula>
    </cfRule>
  </conditionalFormatting>
  <conditionalFormatting sqref="N4">
    <cfRule type="expression" dxfId="2497" priority="834">
      <formula>$D$1&lt;N4</formula>
    </cfRule>
    <cfRule type="expression" dxfId="2496" priority="835">
      <formula>$D$1&gt;N4</formula>
    </cfRule>
  </conditionalFormatting>
  <conditionalFormatting sqref="N4">
    <cfRule type="expression" priority="836">
      <formula>$D$1&lt;N4</formula>
    </cfRule>
    <cfRule type="expression" priority="837">
      <formula>$D$1&gt;N4</formula>
    </cfRule>
  </conditionalFormatting>
  <conditionalFormatting sqref="N4">
    <cfRule type="expression" priority="838">
      <formula>$D$1&lt;N4</formula>
    </cfRule>
    <cfRule type="expression" dxfId="2495" priority="839">
      <formula>$D$1&gt;N4</formula>
    </cfRule>
  </conditionalFormatting>
  <conditionalFormatting sqref="N4">
    <cfRule type="expression" dxfId="2494" priority="840">
      <formula>$D$1&lt;N4</formula>
    </cfRule>
    <cfRule type="expression" dxfId="2493" priority="841">
      <formula>$D$1&gt;N4</formula>
    </cfRule>
  </conditionalFormatting>
  <conditionalFormatting sqref="N4">
    <cfRule type="expression" dxfId="2492" priority="842">
      <formula>$D$1&lt;N4</formula>
    </cfRule>
    <cfRule type="expression" dxfId="2491" priority="843">
      <formula>$D$1&gt;N4</formula>
    </cfRule>
  </conditionalFormatting>
  <conditionalFormatting sqref="N4">
    <cfRule type="expression" dxfId="2490" priority="844">
      <formula>$D$1&lt;N4</formula>
    </cfRule>
    <cfRule type="expression" dxfId="2489" priority="845">
      <formula>$D$1&gt;N4</formula>
    </cfRule>
  </conditionalFormatting>
  <conditionalFormatting sqref="N4">
    <cfRule type="expression" dxfId="2488" priority="846">
      <formula>$D$1&lt;N4</formula>
    </cfRule>
    <cfRule type="expression" priority="847">
      <formula>$D$1&gt;N4</formula>
    </cfRule>
  </conditionalFormatting>
  <conditionalFormatting sqref="N4">
    <cfRule type="expression" priority="848">
      <formula>$D$1&lt;N4</formula>
    </cfRule>
    <cfRule type="expression" priority="849">
      <formula>$D$1&gt;N4</formula>
    </cfRule>
  </conditionalFormatting>
  <conditionalFormatting sqref="N4">
    <cfRule type="expression" dxfId="2487" priority="850">
      <formula>$D$1&lt;N4</formula>
    </cfRule>
    <cfRule type="expression" dxfId="2486" priority="851">
      <formula>$D$1&gt;N4</formula>
    </cfRule>
  </conditionalFormatting>
  <conditionalFormatting sqref="N4">
    <cfRule type="expression" dxfId="2485" priority="852">
      <formula>$D$1&lt;N4</formula>
    </cfRule>
    <cfRule type="expression" dxfId="2484" priority="853">
      <formula>$D$1&gt;N4</formula>
    </cfRule>
  </conditionalFormatting>
  <conditionalFormatting sqref="N5">
    <cfRule type="cellIs" priority="854" operator="equal">
      <formula>5</formula>
    </cfRule>
    <cfRule type="cellIs" priority="855" operator="equal">
      <formula>4</formula>
    </cfRule>
    <cfRule type="cellIs" priority="856" operator="equal">
      <formula>3</formula>
    </cfRule>
  </conditionalFormatting>
  <conditionalFormatting sqref="N5">
    <cfRule type="cellIs" priority="857" operator="equal">
      <formula>5</formula>
    </cfRule>
    <cfRule type="cellIs" priority="858" operator="equal">
      <formula>4</formula>
    </cfRule>
    <cfRule type="cellIs" priority="859" operator="equal">
      <formula>3</formula>
    </cfRule>
  </conditionalFormatting>
  <conditionalFormatting sqref="N5">
    <cfRule type="cellIs" priority="860" operator="equal">
      <formula>5</formula>
    </cfRule>
    <cfRule type="cellIs" priority="861" operator="equal">
      <formula>4</formula>
    </cfRule>
    <cfRule type="cellIs" priority="862" operator="equal">
      <formula>3</formula>
    </cfRule>
  </conditionalFormatting>
  <conditionalFormatting sqref="N5">
    <cfRule type="cellIs" priority="863" operator="equal">
      <formula>5</formula>
    </cfRule>
    <cfRule type="cellIs" priority="864" operator="equal">
      <formula>4</formula>
    </cfRule>
    <cfRule type="cellIs" priority="865" operator="equal">
      <formula>3</formula>
    </cfRule>
  </conditionalFormatting>
  <conditionalFormatting sqref="N5">
    <cfRule type="cellIs" priority="866" operator="equal">
      <formula>5</formula>
    </cfRule>
    <cfRule type="cellIs" priority="867" operator="equal">
      <formula>4</formula>
    </cfRule>
    <cfRule type="cellIs" priority="868" operator="equal">
      <formula>3</formula>
    </cfRule>
  </conditionalFormatting>
  <conditionalFormatting sqref="N5">
    <cfRule type="cellIs" priority="869" operator="equal">
      <formula>5</formula>
    </cfRule>
    <cfRule type="cellIs" priority="870" operator="equal">
      <formula>4</formula>
    </cfRule>
    <cfRule type="cellIs" priority="871" operator="equal">
      <formula>3</formula>
    </cfRule>
  </conditionalFormatting>
  <conditionalFormatting sqref="N5">
    <cfRule type="cellIs" priority="872" operator="equal">
      <formula>5</formula>
    </cfRule>
    <cfRule type="cellIs" priority="873" operator="equal">
      <formula>4</formula>
    </cfRule>
    <cfRule type="cellIs" priority="874" operator="equal">
      <formula>3</formula>
    </cfRule>
  </conditionalFormatting>
  <conditionalFormatting sqref="I5">
    <cfRule type="cellIs" dxfId="2483" priority="875" operator="equal">
      <formula>5</formula>
    </cfRule>
    <cfRule type="cellIs" dxfId="2482" priority="876" operator="equal">
      <formula>4</formula>
    </cfRule>
    <cfRule type="cellIs" dxfId="2481" priority="877" operator="equal">
      <formula>3</formula>
    </cfRule>
  </conditionalFormatting>
  <conditionalFormatting sqref="I5">
    <cfRule type="cellIs" dxfId="2480" priority="878" operator="equal">
      <formula>5</formula>
    </cfRule>
    <cfRule type="cellIs" dxfId="2479" priority="879" operator="equal">
      <formula>4</formula>
    </cfRule>
    <cfRule type="cellIs" dxfId="2478" priority="880" operator="equal">
      <formula>3</formula>
    </cfRule>
  </conditionalFormatting>
  <conditionalFormatting sqref="I4">
    <cfRule type="expression" priority="881">
      <formula>$D$1&lt;I4</formula>
    </cfRule>
    <cfRule type="expression" priority="882">
      <formula>$D$1&gt;I4</formula>
    </cfRule>
  </conditionalFormatting>
  <conditionalFormatting sqref="I4">
    <cfRule type="expression" priority="883">
      <formula>$D$1&lt;I4</formula>
    </cfRule>
    <cfRule type="expression" dxfId="2477" priority="884">
      <formula>$D$1&gt;I4</formula>
    </cfRule>
  </conditionalFormatting>
  <conditionalFormatting sqref="I4">
    <cfRule type="expression" dxfId="2476" priority="885">
      <formula>$D$1&lt;I4</formula>
    </cfRule>
    <cfRule type="expression" dxfId="2475" priority="886">
      <formula>$D$1&gt;I4</formula>
    </cfRule>
  </conditionalFormatting>
  <conditionalFormatting sqref="O4">
    <cfRule type="expression" dxfId="2474" priority="887">
      <formula>$D$1&lt;O4</formula>
    </cfRule>
    <cfRule type="expression" dxfId="2473" priority="888">
      <formula>$D$1&gt;O4</formula>
    </cfRule>
  </conditionalFormatting>
  <conditionalFormatting sqref="O4">
    <cfRule type="expression" dxfId="2472" priority="889">
      <formula>$D$1&lt;O4</formula>
    </cfRule>
    <cfRule type="expression" dxfId="2471" priority="890">
      <formula>$D$1&gt;O4</formula>
    </cfRule>
  </conditionalFormatting>
  <conditionalFormatting sqref="O5">
    <cfRule type="expression" dxfId="2470" priority="891">
      <formula>$D$1&lt;O5</formula>
    </cfRule>
    <cfRule type="expression" priority="892">
      <formula>$D$1&gt;O5</formula>
    </cfRule>
  </conditionalFormatting>
  <conditionalFormatting sqref="O5">
    <cfRule type="expression" priority="893">
      <formula>$D$1&lt;O5</formula>
    </cfRule>
    <cfRule type="expression" priority="894">
      <formula>$D$1&gt;O5</formula>
    </cfRule>
  </conditionalFormatting>
  <conditionalFormatting sqref="O5">
    <cfRule type="expression" dxfId="2469" priority="895">
      <formula>$D$1&lt;O5</formula>
    </cfRule>
    <cfRule type="expression" dxfId="2468" priority="896">
      <formula>$D$1&gt;O5</formula>
    </cfRule>
  </conditionalFormatting>
  <conditionalFormatting sqref="O5">
    <cfRule type="expression" dxfId="2467" priority="897">
      <formula>$D$1&lt;O5</formula>
    </cfRule>
    <cfRule type="expression" dxfId="2466" priority="898">
      <formula>$D$1&gt;O5</formula>
    </cfRule>
  </conditionalFormatting>
  <conditionalFormatting sqref="O5">
    <cfRule type="expression" dxfId="2465" priority="899">
      <formula>$D$1&lt;O5</formula>
    </cfRule>
    <cfRule type="expression" dxfId="2464" priority="900">
      <formula>$D$1&gt;O5</formula>
    </cfRule>
  </conditionalFormatting>
  <conditionalFormatting sqref="O5">
    <cfRule type="expression" dxfId="2463" priority="901">
      <formula>$D$1&lt;O5</formula>
    </cfRule>
    <cfRule type="expression" dxfId="2462" priority="902">
      <formula>$D$1&gt;O5</formula>
    </cfRule>
  </conditionalFormatting>
  <conditionalFormatting sqref="O5">
    <cfRule type="expression" dxfId="2461" priority="903">
      <formula>$D$1&lt;O5</formula>
    </cfRule>
    <cfRule type="expression" dxfId="2460" priority="904">
      <formula>$D$1&gt;O5</formula>
    </cfRule>
  </conditionalFormatting>
  <conditionalFormatting sqref="O5">
    <cfRule type="expression" priority="905">
      <formula>$D$1&lt;O5</formula>
    </cfRule>
    <cfRule type="expression" priority="906">
      <formula>$D$1&gt;O5</formula>
    </cfRule>
  </conditionalFormatting>
  <conditionalFormatting sqref="O5">
    <cfRule type="expression" priority="907">
      <formula>$D$1&lt;O5</formula>
    </cfRule>
    <cfRule type="expression" dxfId="2459" priority="908">
      <formula>$D$1&gt;O5</formula>
    </cfRule>
  </conditionalFormatting>
  <conditionalFormatting sqref="O5">
    <cfRule type="expression" dxfId="2458" priority="909">
      <formula>$D$1&lt;O5</formula>
    </cfRule>
    <cfRule type="expression" dxfId="2457" priority="910">
      <formula>$D$1&gt;O5</formula>
    </cfRule>
  </conditionalFormatting>
  <conditionalFormatting sqref="O5">
    <cfRule type="expression" dxfId="2456" priority="911">
      <formula>$D$1&lt;O5</formula>
    </cfRule>
    <cfRule type="expression" dxfId="2455" priority="912">
      <formula>$D$1&gt;O5</formula>
    </cfRule>
  </conditionalFormatting>
  <conditionalFormatting sqref="O5">
    <cfRule type="expression" dxfId="2454" priority="913">
      <formula>$D$1&lt;O5</formula>
    </cfRule>
    <cfRule type="expression" dxfId="2453" priority="914">
      <formula>$D$1&gt;O5</formula>
    </cfRule>
  </conditionalFormatting>
  <conditionalFormatting sqref="O5">
    <cfRule type="expression" dxfId="2452" priority="915">
      <formula>$D$1&lt;O5</formula>
    </cfRule>
    <cfRule type="expression" priority="916">
      <formula>$D$1&gt;O5</formula>
    </cfRule>
  </conditionalFormatting>
  <conditionalFormatting sqref="O5">
    <cfRule type="expression" priority="917">
      <formula>$D$1&lt;O5</formula>
    </cfRule>
    <cfRule type="expression" priority="918">
      <formula>$D$1&gt;O5</formula>
    </cfRule>
  </conditionalFormatting>
  <conditionalFormatting sqref="O5">
    <cfRule type="expression" dxfId="2451" priority="919">
      <formula>$D$1&lt;O5</formula>
    </cfRule>
    <cfRule type="expression" dxfId="2450" priority="920">
      <formula>$D$1&gt;O5</formula>
    </cfRule>
  </conditionalFormatting>
  <conditionalFormatting sqref="O5">
    <cfRule type="expression" dxfId="2449" priority="921">
      <formula>$D$1&lt;O5</formula>
    </cfRule>
    <cfRule type="expression" dxfId="2448" priority="922">
      <formula>$D$1&gt;O5</formula>
    </cfRule>
  </conditionalFormatting>
  <conditionalFormatting sqref="O5">
    <cfRule type="expression" priority="923">
      <formula>$D$1&lt;O5</formula>
    </cfRule>
    <cfRule type="expression" priority="924">
      <formula>$D$1&gt;O5</formula>
    </cfRule>
  </conditionalFormatting>
  <conditionalFormatting sqref="O5">
    <cfRule type="expression" priority="925">
      <formula>$D$1&lt;O5</formula>
    </cfRule>
    <cfRule type="expression" dxfId="2447" priority="926">
      <formula>$D$1&gt;O5</formula>
    </cfRule>
  </conditionalFormatting>
  <conditionalFormatting sqref="O5">
    <cfRule type="expression" dxfId="2446" priority="927">
      <formula>$D$1&lt;O5</formula>
    </cfRule>
    <cfRule type="expression" dxfId="2445" priority="928">
      <formula>$D$1&gt;O5</formula>
    </cfRule>
  </conditionalFormatting>
  <conditionalFormatting sqref="O5">
    <cfRule type="expression" dxfId="2444" priority="929">
      <formula>$D$1&lt;O5</formula>
    </cfRule>
    <cfRule type="expression" dxfId="2443" priority="930">
      <formula>$D$1&gt;O5</formula>
    </cfRule>
  </conditionalFormatting>
  <conditionalFormatting sqref="O5">
    <cfRule type="expression" dxfId="2442" priority="931">
      <formula>$D$1&lt;O5</formula>
    </cfRule>
    <cfRule type="expression" dxfId="2441" priority="932">
      <formula>$D$1&gt;O5</formula>
    </cfRule>
  </conditionalFormatting>
  <conditionalFormatting sqref="O4">
    <cfRule type="expression" dxfId="2440" priority="933">
      <formula>$D$1&lt;O4</formula>
    </cfRule>
    <cfRule type="expression" dxfId="2439" priority="934">
      <formula>$D$1&gt;O4</formula>
    </cfRule>
  </conditionalFormatting>
  <conditionalFormatting sqref="O4">
    <cfRule type="expression" priority="935">
      <formula>$D$1&lt;O4</formula>
    </cfRule>
    <cfRule type="expression" priority="936">
      <formula>$D$1&gt;O4</formula>
    </cfRule>
  </conditionalFormatting>
  <conditionalFormatting sqref="O4">
    <cfRule type="expression" priority="937">
      <formula>$D$1&lt;O4</formula>
    </cfRule>
    <cfRule type="expression" priority="938">
      <formula>$D$1&gt;O4</formula>
    </cfRule>
  </conditionalFormatting>
  <conditionalFormatting sqref="O4">
    <cfRule type="expression" priority="939">
      <formula>$D$1&lt;O4</formula>
    </cfRule>
    <cfRule type="expression" priority="940">
      <formula>$D$1&gt;O4</formula>
    </cfRule>
  </conditionalFormatting>
  <conditionalFormatting sqref="O5">
    <cfRule type="cellIs" dxfId="2438" priority="941" operator="equal">
      <formula>5</formula>
    </cfRule>
    <cfRule type="cellIs" dxfId="2437" priority="942" operator="equal">
      <formula>4</formula>
    </cfRule>
    <cfRule type="cellIs" dxfId="2436" priority="943" operator="equal">
      <formula>3</formula>
    </cfRule>
  </conditionalFormatting>
  <conditionalFormatting sqref="O4">
    <cfRule type="expression" dxfId="2435" priority="944">
      <formula>$D$1&lt;O4</formula>
    </cfRule>
    <cfRule type="expression" dxfId="2434" priority="945">
      <formula>$D$1&gt;O4</formula>
    </cfRule>
  </conditionalFormatting>
  <conditionalFormatting sqref="O4">
    <cfRule type="expression" dxfId="2433" priority="946">
      <formula>$D$1&lt;O4</formula>
    </cfRule>
    <cfRule type="expression" priority="947">
      <formula>$D$1&gt;O4</formula>
    </cfRule>
  </conditionalFormatting>
  <conditionalFormatting sqref="O4">
    <cfRule type="expression" priority="948">
      <formula>$D$1&lt;O4</formula>
    </cfRule>
    <cfRule type="expression" priority="949">
      <formula>$D$1&gt;O4</formula>
    </cfRule>
  </conditionalFormatting>
  <conditionalFormatting sqref="O4">
    <cfRule type="expression" dxfId="2432" priority="950">
      <formula>$D$1&lt;O4</formula>
    </cfRule>
    <cfRule type="expression" dxfId="2431" priority="951">
      <formula>$D$1&gt;O4</formula>
    </cfRule>
  </conditionalFormatting>
  <conditionalFormatting sqref="O5">
    <cfRule type="cellIs" priority="952" operator="equal">
      <formula>5</formula>
    </cfRule>
    <cfRule type="cellIs" priority="953" operator="equal">
      <formula>4</formula>
    </cfRule>
    <cfRule type="cellIs" priority="954" operator="equal">
      <formula>3</formula>
    </cfRule>
  </conditionalFormatting>
  <conditionalFormatting sqref="O5">
    <cfRule type="cellIs" dxfId="2430" priority="955" operator="equal">
      <formula>5</formula>
    </cfRule>
    <cfRule type="cellIs" dxfId="2429" priority="956" operator="equal">
      <formula>4</formula>
    </cfRule>
    <cfRule type="cellIs" dxfId="2428" priority="957" operator="equal">
      <formula>3</formula>
    </cfRule>
  </conditionalFormatting>
  <conditionalFormatting sqref="O4">
    <cfRule type="expression" dxfId="2427" priority="958">
      <formula>$D$1&lt;O4</formula>
    </cfRule>
    <cfRule type="expression" priority="959">
      <formula>$D$1&gt;O4</formula>
    </cfRule>
  </conditionalFormatting>
  <conditionalFormatting sqref="O4">
    <cfRule type="expression" priority="960">
      <formula>$D$1&lt;O4</formula>
    </cfRule>
    <cfRule type="expression" priority="961">
      <formula>$D$1&gt;O4</formula>
    </cfRule>
  </conditionalFormatting>
  <conditionalFormatting sqref="O4">
    <cfRule type="expression" dxfId="2426" priority="962">
      <formula>$D$1&lt;O4</formula>
    </cfRule>
    <cfRule type="expression" dxfId="2425" priority="963">
      <formula>$D$1&gt;O4</formula>
    </cfRule>
  </conditionalFormatting>
  <conditionalFormatting sqref="O4">
    <cfRule type="expression" dxfId="2424" priority="964">
      <formula>$D$1&lt;O4</formula>
    </cfRule>
    <cfRule type="expression" dxfId="2423" priority="965">
      <formula>$D$1&gt;O4</formula>
    </cfRule>
  </conditionalFormatting>
  <conditionalFormatting sqref="O4">
    <cfRule type="expression" priority="966">
      <formula>$D$1&lt;O4</formula>
    </cfRule>
    <cfRule type="expression" priority="967">
      <formula>$D$1&gt;O4</formula>
    </cfRule>
  </conditionalFormatting>
  <conditionalFormatting sqref="O4">
    <cfRule type="expression" priority="968">
      <formula>$D$1&lt;O4</formula>
    </cfRule>
    <cfRule type="expression" dxfId="2422" priority="969">
      <formula>$D$1&gt;O4</formula>
    </cfRule>
  </conditionalFormatting>
  <conditionalFormatting sqref="O4">
    <cfRule type="expression" dxfId="2421" priority="970">
      <formula>$D$1&lt;O4</formula>
    </cfRule>
    <cfRule type="expression" priority="971">
      <formula>$D$1&gt;O4</formula>
    </cfRule>
  </conditionalFormatting>
  <conditionalFormatting sqref="O4">
    <cfRule type="expression" priority="972">
      <formula>$D$1&lt;O4</formula>
    </cfRule>
    <cfRule type="expression" priority="973">
      <formula>$D$1&gt;O4</formula>
    </cfRule>
  </conditionalFormatting>
  <conditionalFormatting sqref="O4">
    <cfRule type="expression" dxfId="2420" priority="974">
      <formula>$D$1&lt;O4</formula>
    </cfRule>
    <cfRule type="expression" dxfId="2419" priority="975">
      <formula>$D$1&gt;O4</formula>
    </cfRule>
  </conditionalFormatting>
  <conditionalFormatting sqref="O4">
    <cfRule type="expression" dxfId="2418" priority="976">
      <formula>$D$1&lt;O4</formula>
    </cfRule>
    <cfRule type="expression" dxfId="2417" priority="977">
      <formula>$D$1&gt;O4</formula>
    </cfRule>
  </conditionalFormatting>
  <conditionalFormatting sqref="O4">
    <cfRule type="expression" dxfId="2416" priority="978">
      <formula>$D$1&lt;O4</formula>
    </cfRule>
    <cfRule type="expression" dxfId="2415" priority="979">
      <formula>$D$1&gt;O4</formula>
    </cfRule>
  </conditionalFormatting>
  <conditionalFormatting sqref="O4">
    <cfRule type="expression" priority="980">
      <formula>$D$1&lt;O4</formula>
    </cfRule>
    <cfRule type="expression" priority="981">
      <formula>$D$1&gt;O4</formula>
    </cfRule>
  </conditionalFormatting>
  <conditionalFormatting sqref="O5">
    <cfRule type="cellIs" priority="982" operator="equal">
      <formula>5</formula>
    </cfRule>
    <cfRule type="cellIs" dxfId="2414" priority="983" operator="equal">
      <formula>4</formula>
    </cfRule>
    <cfRule type="cellIs" dxfId="2413" priority="984" operator="equal">
      <formula>3</formula>
    </cfRule>
  </conditionalFormatting>
  <conditionalFormatting sqref="O4">
    <cfRule type="expression" dxfId="2412" priority="985">
      <formula>$D$1&lt;O4</formula>
    </cfRule>
    <cfRule type="expression" dxfId="2411" priority="986">
      <formula>$D$1&gt;O4</formula>
    </cfRule>
  </conditionalFormatting>
  <conditionalFormatting sqref="O5">
    <cfRule type="cellIs" dxfId="2410" priority="987" operator="equal">
      <formula>5</formula>
    </cfRule>
    <cfRule type="cellIs" dxfId="2409" priority="988" operator="equal">
      <formula>4</formula>
    </cfRule>
    <cfRule type="cellIs" dxfId="2408" priority="989" operator="equal">
      <formula>3</formula>
    </cfRule>
  </conditionalFormatting>
  <conditionalFormatting sqref="K4">
    <cfRule type="expression" dxfId="2407" priority="990">
      <formula>$D$1&lt;K4</formula>
    </cfRule>
    <cfRule type="expression" dxfId="2406" priority="991">
      <formula>$D$1&gt;K4</formula>
    </cfRule>
  </conditionalFormatting>
  <conditionalFormatting sqref="K5">
    <cfRule type="cellIs" dxfId="2405" priority="992" operator="equal">
      <formula>5</formula>
    </cfRule>
    <cfRule type="cellIs" dxfId="2404" priority="993" operator="equal">
      <formula>4</formula>
    </cfRule>
    <cfRule type="cellIs" dxfId="2403" priority="994" operator="equal">
      <formula>3</formula>
    </cfRule>
  </conditionalFormatting>
  <conditionalFormatting sqref="K4">
    <cfRule type="expression" dxfId="2402" priority="995">
      <formula>$D$1&lt;K4</formula>
    </cfRule>
    <cfRule type="expression" dxfId="2401" priority="996">
      <formula>$D$1&gt;K4</formula>
    </cfRule>
  </conditionalFormatting>
  <conditionalFormatting sqref="K4">
    <cfRule type="expression" dxfId="2400" priority="997">
      <formula>$D$1&lt;K4</formula>
    </cfRule>
    <cfRule type="expression" dxfId="2399" priority="998">
      <formula>$D$1&gt;K4</formula>
    </cfRule>
  </conditionalFormatting>
  <conditionalFormatting sqref="K4">
    <cfRule type="expression" dxfId="2398" priority="999">
      <formula>$D$1&lt;K4</formula>
    </cfRule>
    <cfRule type="expression" dxfId="2397" priority="1000">
      <formula>$D$1&gt;K4</formula>
    </cfRule>
  </conditionalFormatting>
  <conditionalFormatting sqref="K4">
    <cfRule type="expression" dxfId="2396" priority="1001">
      <formula>$D$1&lt;K4</formula>
    </cfRule>
    <cfRule type="expression" dxfId="2395" priority="1002">
      <formula>$D$1&gt;K4</formula>
    </cfRule>
  </conditionalFormatting>
  <conditionalFormatting sqref="K4">
    <cfRule type="expression" dxfId="2394" priority="1003">
      <formula>$D$1&lt;K4</formula>
    </cfRule>
    <cfRule type="expression" dxfId="2393" priority="1004">
      <formula>$D$1&gt;K4</formula>
    </cfRule>
  </conditionalFormatting>
  <conditionalFormatting sqref="K4">
    <cfRule type="expression" dxfId="2392" priority="1005">
      <formula>$D$1&lt;K4</formula>
    </cfRule>
    <cfRule type="expression" dxfId="2391" priority="1006">
      <formula>$D$1&gt;K4</formula>
    </cfRule>
  </conditionalFormatting>
  <conditionalFormatting sqref="K4">
    <cfRule type="expression" dxfId="2390" priority="1007">
      <formula>$D$1&lt;K4</formula>
    </cfRule>
    <cfRule type="expression" dxfId="2389" priority="1008">
      <formula>$D$1&gt;K4</formula>
    </cfRule>
  </conditionalFormatting>
  <conditionalFormatting sqref="K4">
    <cfRule type="expression" dxfId="2388" priority="1009">
      <formula>$D$1&lt;K4</formula>
    </cfRule>
    <cfRule type="expression" dxfId="2387" priority="1010">
      <formula>$D$1&gt;K4</formula>
    </cfRule>
  </conditionalFormatting>
  <conditionalFormatting sqref="K4">
    <cfRule type="expression" dxfId="2386" priority="1011">
      <formula>$D$1&lt;K4</formula>
    </cfRule>
    <cfRule type="expression" dxfId="2385" priority="1012">
      <formula>$D$1&gt;K4</formula>
    </cfRule>
  </conditionalFormatting>
  <conditionalFormatting sqref="K4">
    <cfRule type="expression" dxfId="2384" priority="1013">
      <formula>$D$1&lt;K4</formula>
    </cfRule>
    <cfRule type="expression" dxfId="2383" priority="1014">
      <formula>$D$1&gt;K4</formula>
    </cfRule>
  </conditionalFormatting>
  <conditionalFormatting sqref="K4">
    <cfRule type="expression" dxfId="2382" priority="1015">
      <formula>$D$1&lt;K4</formula>
    </cfRule>
    <cfRule type="expression" dxfId="2381" priority="1016">
      <formula>$D$1&gt;K4</formula>
    </cfRule>
  </conditionalFormatting>
  <conditionalFormatting sqref="K5">
    <cfRule type="cellIs" dxfId="2380" priority="1017" operator="equal">
      <formula>5</formula>
    </cfRule>
    <cfRule type="cellIs" priority="1018" operator="equal">
      <formula>4</formula>
    </cfRule>
    <cfRule type="cellIs" priority="1019" operator="equal">
      <formula>3</formula>
    </cfRule>
  </conditionalFormatting>
  <conditionalFormatting sqref="K4">
    <cfRule type="expression" priority="1020">
      <formula>$D$1&lt;K4</formula>
    </cfRule>
    <cfRule type="expression" priority="1021">
      <formula>$D$1&gt;K4</formula>
    </cfRule>
  </conditionalFormatting>
  <conditionalFormatting sqref="K5">
    <cfRule type="cellIs" priority="1022" operator="equal">
      <formula>5</formula>
    </cfRule>
    <cfRule type="cellIs" priority="1023" operator="equal">
      <formula>4</formula>
    </cfRule>
    <cfRule type="cellIs" dxfId="2379" priority="1024" operator="equal">
      <formula>3</formula>
    </cfRule>
  </conditionalFormatting>
  <conditionalFormatting sqref="K4">
    <cfRule type="expression" dxfId="2378" priority="1025">
      <formula>$D$1&lt;K4</formula>
    </cfRule>
    <cfRule type="expression" priority="1026">
      <formula>$D$1&gt;K4</formula>
    </cfRule>
  </conditionalFormatting>
  <conditionalFormatting sqref="K4">
    <cfRule type="expression" priority="1027">
      <formula>$D$1&lt;K4</formula>
    </cfRule>
    <cfRule type="expression" priority="1028">
      <formula>$D$1&gt;K4</formula>
    </cfRule>
  </conditionalFormatting>
  <conditionalFormatting sqref="K4">
    <cfRule type="expression" dxfId="2377" priority="1029">
      <formula>$D$1&lt;K4</formula>
    </cfRule>
    <cfRule type="expression" dxfId="2376" priority="1030">
      <formula>$D$1&gt;K4</formula>
    </cfRule>
  </conditionalFormatting>
  <conditionalFormatting sqref="K4">
    <cfRule type="expression" dxfId="2375" priority="1031">
      <formula>$D$1&lt;K4</formula>
    </cfRule>
    <cfRule type="expression" dxfId="2374" priority="1032">
      <formula>$D$1&gt;K4</formula>
    </cfRule>
  </conditionalFormatting>
  <conditionalFormatting sqref="K4">
    <cfRule type="expression" priority="1033">
      <formula>$D$1&lt;K4</formula>
    </cfRule>
    <cfRule type="expression" priority="1034">
      <formula>$D$1&gt;K4</formula>
    </cfRule>
  </conditionalFormatting>
  <conditionalFormatting sqref="K4">
    <cfRule type="expression" priority="1035">
      <formula>$D$1&lt;K4</formula>
    </cfRule>
    <cfRule type="expression" dxfId="2373" priority="1036">
      <formula>$D$1&gt;K4</formula>
    </cfRule>
  </conditionalFormatting>
  <conditionalFormatting sqref="K4">
    <cfRule type="expression" dxfId="2372" priority="1037">
      <formula>$D$1&lt;K4</formula>
    </cfRule>
    <cfRule type="expression" priority="1038">
      <formula>$D$1&gt;K4</formula>
    </cfRule>
  </conditionalFormatting>
  <conditionalFormatting sqref="K5">
    <cfRule type="cellIs" priority="1039" operator="equal">
      <formula>5</formula>
    </cfRule>
    <cfRule type="cellIs" priority="1040" operator="equal">
      <formula>4</formula>
    </cfRule>
    <cfRule type="cellIs" priority="1041" operator="equal">
      <formula>3</formula>
    </cfRule>
  </conditionalFormatting>
  <conditionalFormatting sqref="K4">
    <cfRule type="expression" priority="1042">
      <formula>$D$1&lt;K4</formula>
    </cfRule>
    <cfRule type="expression" priority="1043">
      <formula>$D$1&gt;K4</formula>
    </cfRule>
  </conditionalFormatting>
  <conditionalFormatting sqref="K4">
    <cfRule type="expression" priority="1044">
      <formula>$D$1&lt;K4</formula>
    </cfRule>
    <cfRule type="expression" priority="1045">
      <formula>$D$1&gt;K4</formula>
    </cfRule>
  </conditionalFormatting>
  <conditionalFormatting sqref="K5">
    <cfRule type="cellIs" priority="1046" operator="equal">
      <formula>5</formula>
    </cfRule>
    <cfRule type="cellIs" dxfId="2371" priority="1047" operator="equal">
      <formula>4</formula>
    </cfRule>
    <cfRule type="cellIs" dxfId="2370" priority="1048" operator="equal">
      <formula>3</formula>
    </cfRule>
  </conditionalFormatting>
  <conditionalFormatting sqref="K4">
    <cfRule type="expression" dxfId="2369" priority="1049">
      <formula>$D$1&lt;K4</formula>
    </cfRule>
    <cfRule type="expression" dxfId="2368" priority="1050">
      <formula>$D$1&gt;K4</formula>
    </cfRule>
  </conditionalFormatting>
  <conditionalFormatting sqref="K4">
    <cfRule type="expression" dxfId="2367" priority="1051">
      <formula>$D$1&lt;K4</formula>
    </cfRule>
    <cfRule type="expression" dxfId="2366" priority="1052">
      <formula>$D$1&gt;K4</formula>
    </cfRule>
  </conditionalFormatting>
  <conditionalFormatting sqref="K5">
    <cfRule type="cellIs" dxfId="2365" priority="1053" operator="equal">
      <formula>5</formula>
    </cfRule>
    <cfRule type="cellIs" dxfId="2364" priority="1054" operator="equal">
      <formula>4</formula>
    </cfRule>
    <cfRule type="cellIs" dxfId="2363" priority="1055" operator="equal">
      <formula>3</formula>
    </cfRule>
  </conditionalFormatting>
  <conditionalFormatting sqref="K5">
    <cfRule type="cellIs" priority="1056" operator="equal">
      <formula>5</formula>
    </cfRule>
    <cfRule type="cellIs" priority="1057" operator="equal">
      <formula>4</formula>
    </cfRule>
    <cfRule type="cellIs" priority="1058" operator="equal">
      <formula>3</formula>
    </cfRule>
  </conditionalFormatting>
  <conditionalFormatting sqref="K4">
    <cfRule type="expression" dxfId="2362" priority="1059">
      <formula>$D$1&lt;K4</formula>
    </cfRule>
    <cfRule type="expression" dxfId="2361" priority="1060">
      <formula>$D$1&gt;K4</formula>
    </cfRule>
  </conditionalFormatting>
  <conditionalFormatting sqref="K4">
    <cfRule type="expression" priority="1061">
      <formula>$D$1&lt;K4</formula>
    </cfRule>
    <cfRule type="expression" priority="1062">
      <formula>$D$1&gt;K4</formula>
    </cfRule>
  </conditionalFormatting>
  <conditionalFormatting sqref="K4">
    <cfRule type="expression" priority="1063">
      <formula>$D$1&lt;K4</formula>
    </cfRule>
    <cfRule type="expression" priority="1064">
      <formula>$D$1&gt;K4</formula>
    </cfRule>
  </conditionalFormatting>
  <pageMargins left="0.7" right="0.7" top="0.75" bottom="0.75" header="0.51180555555555496" footer="0.51180555555555496"/>
  <pageSetup paperSize="9" scale="60" firstPageNumber="0" orientation="portrait" horizontalDpi="300" verticalDpi="300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AMK54"/>
  <sheetViews>
    <sheetView view="pageBreakPreview" zoomScale="65" zoomScaleNormal="100" zoomScalePageLayoutView="65" workbookViewId="0">
      <pane ySplit="5" topLeftCell="A6" activePane="bottomLeft" state="frozen"/>
      <selection pane="bottomLeft" activeCell="G19" sqref="G19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38.109375" style="15" customWidth="1"/>
    <col min="5" max="5" width="7.5546875" style="15" customWidth="1"/>
    <col min="6" max="6" width="6.5546875" hidden="1" customWidth="1"/>
    <col min="7" max="9" width="6.5546875" customWidth="1"/>
    <col min="10" max="10" width="6.6640625" hidden="1" customWidth="1"/>
    <col min="11" max="11" width="7.109375" customWidth="1"/>
    <col min="12" max="12" width="6.5546875" hidden="1" customWidth="1"/>
    <col min="13" max="15" width="6.5546875" customWidth="1"/>
    <col min="16" max="16" width="6.6640625" hidden="1" customWidth="1"/>
    <col min="17" max="19" width="5.88671875" hidden="1" customWidth="1"/>
    <col min="20" max="20" width="6.88671875" customWidth="1"/>
    <col min="21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87" width="8" style="16" hidden="1" customWidth="1"/>
    <col min="88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2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3.8" x14ac:dyDescent="0.25">
      <c r="A2" s="17"/>
      <c r="B2" s="17"/>
      <c r="C2" s="18"/>
      <c r="D2" s="19"/>
      <c r="E2" s="20"/>
      <c r="F2" s="201" t="s">
        <v>511</v>
      </c>
      <c r="G2" s="1" t="s">
        <v>425</v>
      </c>
      <c r="H2" s="1"/>
      <c r="I2" s="1"/>
      <c r="J2" s="1"/>
      <c r="K2" s="1"/>
      <c r="L2" s="1"/>
      <c r="M2" s="1" t="s">
        <v>2</v>
      </c>
      <c r="N2" s="1"/>
      <c r="O2" s="1"/>
      <c r="P2" s="353"/>
      <c r="Q2" s="207"/>
      <c r="R2" s="207"/>
      <c r="S2" s="37"/>
      <c r="T2" s="420" t="s">
        <v>268</v>
      </c>
      <c r="U2" s="420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2442</v>
      </c>
      <c r="B3" s="13"/>
      <c r="C3" s="13"/>
      <c r="D3" s="39" t="s">
        <v>3</v>
      </c>
      <c r="E3" s="40"/>
      <c r="F3" s="204"/>
      <c r="G3" s="204">
        <v>43208</v>
      </c>
      <c r="H3" s="204">
        <v>43232</v>
      </c>
      <c r="I3" s="204">
        <v>43235</v>
      </c>
      <c r="J3" s="204"/>
      <c r="K3" s="204">
        <v>43236</v>
      </c>
      <c r="L3" s="204"/>
      <c r="M3" s="204">
        <v>43241</v>
      </c>
      <c r="N3" s="204">
        <v>43245</v>
      </c>
      <c r="O3" s="204">
        <v>43246</v>
      </c>
      <c r="P3" s="41"/>
      <c r="Q3" s="41"/>
      <c r="R3" s="41"/>
      <c r="S3" s="41"/>
      <c r="T3" s="333">
        <v>43214</v>
      </c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.6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2" t="s">
        <v>452</v>
      </c>
      <c r="J4" s="52"/>
      <c r="K4" s="53" t="s">
        <v>946</v>
      </c>
      <c r="L4" s="53"/>
      <c r="M4" s="52" t="s">
        <v>796</v>
      </c>
      <c r="N4" s="55" t="s">
        <v>795</v>
      </c>
      <c r="O4" s="55" t="s">
        <v>794</v>
      </c>
      <c r="P4" s="52"/>
      <c r="Q4" s="333"/>
      <c r="R4" s="52"/>
      <c r="S4" s="52"/>
      <c r="T4" s="333" t="s">
        <v>946</v>
      </c>
      <c r="U4" s="232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799</v>
      </c>
      <c r="J5" s="65"/>
      <c r="K5" s="63" t="s">
        <v>947</v>
      </c>
      <c r="L5" s="64"/>
      <c r="M5" s="360" t="s">
        <v>801</v>
      </c>
      <c r="N5" s="64" t="s">
        <v>800</v>
      </c>
      <c r="O5" s="64" t="s">
        <v>28</v>
      </c>
      <c r="P5" s="63"/>
      <c r="Q5" s="63"/>
      <c r="R5" s="64"/>
      <c r="S5" s="66"/>
      <c r="T5" s="63" t="s">
        <v>947</v>
      </c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399999999999999" x14ac:dyDescent="0.3">
      <c r="A6" s="80">
        <v>1</v>
      </c>
      <c r="B6" s="81" t="s">
        <v>36</v>
      </c>
      <c r="C6" s="343" t="s">
        <v>37</v>
      </c>
      <c r="D6" s="337" t="s">
        <v>1000</v>
      </c>
      <c r="E6" s="84">
        <v>2442</v>
      </c>
      <c r="F6" s="85"/>
      <c r="G6" s="85">
        <v>4</v>
      </c>
      <c r="H6" s="85">
        <v>3</v>
      </c>
      <c r="I6" s="85">
        <v>4</v>
      </c>
      <c r="J6" s="85"/>
      <c r="K6" s="85">
        <v>5</v>
      </c>
      <c r="L6" s="85"/>
      <c r="M6" s="85">
        <v>4</v>
      </c>
      <c r="N6" s="85">
        <v>4</v>
      </c>
      <c r="O6" s="85">
        <v>5</v>
      </c>
      <c r="P6" s="85"/>
      <c r="Q6" s="85"/>
      <c r="R6" s="85"/>
      <c r="S6" s="85"/>
      <c r="T6" s="85">
        <v>4</v>
      </c>
      <c r="U6" s="85"/>
      <c r="V6" s="87">
        <f t="shared" ref="V6:V37" si="0">IF(AC6&gt;0,IF(SUM(X6:Y6)/AC6&gt;0,2,IF(AND(SUM(X6:Y6)/AC6=0,Z6/AC6&gt;0),3,IF(AND((AB6/AC6+AA6/AC6)=1,AA6/AC6&gt;0),4,5))),0)</f>
        <v>3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1</v>
      </c>
      <c r="AA6" s="88">
        <f t="shared" ref="AA6:AA37" si="5">COUNTIF(AG6:AV6,AA$5)</f>
        <v>5</v>
      </c>
      <c r="AB6" s="88">
        <f t="shared" ref="AB6:AB37" si="6">COUNTIF(AG6:AV6,AB$5)</f>
        <v>2</v>
      </c>
      <c r="AC6" s="88">
        <f t="shared" ref="AC6:AC38" si="7">SUM(X6:AB6)</f>
        <v>8</v>
      </c>
      <c r="AD6" s="89">
        <f t="shared" ref="AD6:AD39" si="8">IF(ISERROR(((X6+Y6)*2+Z6*3+AA6*4+AB6*5)/SUM(X6,Y6:AB6)),"",((X6+Y6)*2+Z6*3+AA6*4+AB6*5)/SUM(X6,Y6:AB6))</f>
        <v>4.125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4</v>
      </c>
      <c r="AI6" s="92">
        <f t="shared" ref="AI6:AI37" si="12">IF(ISERROR(VALUE(LEFT(H6))),LEFT(H6),VALUE(LEFT(H6)))</f>
        <v>3</v>
      </c>
      <c r="AJ6" s="92">
        <f t="shared" ref="AJ6:AJ37" si="13">IF(ISERROR(VALUE(LEFT(I6))),LEFT(I6),VALUE(LEFT(I6)))</f>
        <v>4</v>
      </c>
      <c r="AK6" s="92" t="str">
        <f t="shared" ref="AK6:AK37" si="14">IF(ISERROR(VALUE(LEFT(J6))),LEFT(J6),VALUE(LEFT(J6)))</f>
        <v/>
      </c>
      <c r="AL6" s="92">
        <f t="shared" ref="AL6:AL37" si="15">IF(ISERROR(VALUE(LEFT(K6))),LEFT(K6),VALUE(LEFT(K6)))</f>
        <v>5</v>
      </c>
      <c r="AM6" s="92" t="str">
        <f t="shared" ref="AM6:AM37" si="16">IF(ISERROR(VALUE(LEFT(L6))),LEFT(L6),VALUE(LEFT(L6)))</f>
        <v/>
      </c>
      <c r="AN6" s="92">
        <f t="shared" ref="AN6:AN37" si="17">IF(ISERROR(VALUE(LEFT(M6))),LEFT(M6),VALUE(LEFT(M6)))</f>
        <v>4</v>
      </c>
      <c r="AO6" s="92">
        <f t="shared" ref="AO6:AO37" si="18">IF(ISERROR(VALUE(LEFT(N6))),LEFT(N6),VALUE(LEFT(N6)))</f>
        <v>4</v>
      </c>
      <c r="AP6" s="92">
        <f t="shared" ref="AP6:AP37" si="19">IF(ISERROR(VALUE(LEFT(O6))),LEFT(O6),VALUE(LEFT(O6)))</f>
        <v>5</v>
      </c>
      <c r="AQ6" s="92" t="str">
        <f t="shared" ref="AQ6:AQ37" si="20">IF(ISERROR(VALUE(LEFT(P6))),LEFT(P6),VALUE(LEFT(P6)))</f>
        <v/>
      </c>
      <c r="AR6" s="92" t="str">
        <f t="shared" ref="AR6:AR37" si="21">IF(ISERROR(VALUE(LEFT(Q6))),LEFT(Q6),VALUE(LEFT(Q6)))</f>
        <v/>
      </c>
      <c r="AS6" s="92" t="str">
        <f t="shared" ref="AS6:AS37" si="22">IF(ISERROR(VALUE(LEFT(R6))),LEFT(R6),VALUE(LEFT(R6)))</f>
        <v/>
      </c>
      <c r="AT6" s="92" t="str">
        <f t="shared" ref="AT6:AT37" si="23">IF(ISERROR(VALUE(LEFT(S6))),LEFT(S6),VALUE(LEFT(S6)))</f>
        <v/>
      </c>
      <c r="AU6" s="92">
        <f t="shared" ref="AU6:AU37" si="24">IF(ISERROR(VALUE(LEFT(T6))),LEFT(T6),VALUE(LEFT(T6)))</f>
        <v>4</v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343" t="s">
        <v>37</v>
      </c>
      <c r="D7" s="337" t="s">
        <v>1001</v>
      </c>
      <c r="E7" s="84">
        <v>2442</v>
      </c>
      <c r="F7" s="85"/>
      <c r="G7" s="85">
        <v>4</v>
      </c>
      <c r="H7" s="85">
        <v>5</v>
      </c>
      <c r="I7" s="85">
        <v>4</v>
      </c>
      <c r="J7" s="85"/>
      <c r="K7" s="85">
        <v>4</v>
      </c>
      <c r="L7" s="85"/>
      <c r="M7" s="85">
        <v>5</v>
      </c>
      <c r="N7" s="85">
        <v>5</v>
      </c>
      <c r="O7" s="85">
        <v>5</v>
      </c>
      <c r="P7" s="85"/>
      <c r="Q7" s="85"/>
      <c r="R7" s="85"/>
      <c r="S7" s="85"/>
      <c r="T7" s="85">
        <v>4</v>
      </c>
      <c r="U7" s="85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4</v>
      </c>
      <c r="AB7" s="88">
        <f t="shared" si="6"/>
        <v>4</v>
      </c>
      <c r="AC7" s="88">
        <f t="shared" si="7"/>
        <v>8</v>
      </c>
      <c r="AD7" s="89">
        <f t="shared" si="8"/>
        <v>4.5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4</v>
      </c>
      <c r="AI7" s="92">
        <f t="shared" si="12"/>
        <v>5</v>
      </c>
      <c r="AJ7" s="92">
        <f t="shared" si="13"/>
        <v>4</v>
      </c>
      <c r="AK7" s="92" t="str">
        <f t="shared" si="14"/>
        <v/>
      </c>
      <c r="AL7" s="92">
        <f t="shared" si="15"/>
        <v>4</v>
      </c>
      <c r="AM7" s="92" t="str">
        <f t="shared" si="16"/>
        <v/>
      </c>
      <c r="AN7" s="92">
        <f t="shared" si="17"/>
        <v>5</v>
      </c>
      <c r="AO7" s="92">
        <f t="shared" si="18"/>
        <v>5</v>
      </c>
      <c r="AP7" s="92">
        <f t="shared" si="19"/>
        <v>5</v>
      </c>
      <c r="AQ7" s="92" t="str">
        <f t="shared" si="20"/>
        <v/>
      </c>
      <c r="AR7" s="92" t="str">
        <f t="shared" si="21"/>
        <v/>
      </c>
      <c r="AS7" s="92" t="str">
        <f t="shared" si="22"/>
        <v/>
      </c>
      <c r="AT7" s="92" t="str">
        <f t="shared" si="23"/>
        <v/>
      </c>
      <c r="AU7" s="92">
        <f t="shared" si="24"/>
        <v>4</v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399999999999999" x14ac:dyDescent="0.3">
      <c r="A8" s="80">
        <v>3</v>
      </c>
      <c r="B8" s="81" t="s">
        <v>36</v>
      </c>
      <c r="C8" s="343" t="s">
        <v>37</v>
      </c>
      <c r="D8" s="337" t="s">
        <v>1002</v>
      </c>
      <c r="E8" s="84">
        <v>2442</v>
      </c>
      <c r="F8" s="85"/>
      <c r="G8" s="85">
        <v>4</v>
      </c>
      <c r="H8" s="85">
        <v>4</v>
      </c>
      <c r="I8" s="85">
        <v>4</v>
      </c>
      <c r="J8" s="85"/>
      <c r="K8" s="85">
        <v>4</v>
      </c>
      <c r="L8" s="85"/>
      <c r="M8" s="85">
        <v>3</v>
      </c>
      <c r="N8" s="85">
        <v>5</v>
      </c>
      <c r="O8" s="85">
        <v>5</v>
      </c>
      <c r="P8" s="85"/>
      <c r="Q8" s="85"/>
      <c r="R8" s="85"/>
      <c r="S8" s="85"/>
      <c r="T8" s="85">
        <v>4</v>
      </c>
      <c r="U8" s="85"/>
      <c r="V8" s="87">
        <f t="shared" si="0"/>
        <v>3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1</v>
      </c>
      <c r="AA8" s="88">
        <f t="shared" si="5"/>
        <v>5</v>
      </c>
      <c r="AB8" s="88">
        <f t="shared" si="6"/>
        <v>2</v>
      </c>
      <c r="AC8" s="88">
        <f t="shared" si="7"/>
        <v>8</v>
      </c>
      <c r="AD8" s="89">
        <f t="shared" si="8"/>
        <v>4.125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4</v>
      </c>
      <c r="AI8" s="92">
        <f t="shared" si="12"/>
        <v>4</v>
      </c>
      <c r="AJ8" s="92">
        <f t="shared" si="13"/>
        <v>4</v>
      </c>
      <c r="AK8" s="92" t="str">
        <f t="shared" si="14"/>
        <v/>
      </c>
      <c r="AL8" s="92">
        <f t="shared" si="15"/>
        <v>4</v>
      </c>
      <c r="AM8" s="92" t="str">
        <f t="shared" si="16"/>
        <v/>
      </c>
      <c r="AN8" s="92">
        <f t="shared" si="17"/>
        <v>3</v>
      </c>
      <c r="AO8" s="92">
        <f t="shared" si="18"/>
        <v>5</v>
      </c>
      <c r="AP8" s="92">
        <f t="shared" si="19"/>
        <v>5</v>
      </c>
      <c r="AQ8" s="92" t="str">
        <f t="shared" si="20"/>
        <v/>
      </c>
      <c r="AR8" s="92" t="str">
        <f t="shared" si="21"/>
        <v/>
      </c>
      <c r="AS8" s="92" t="str">
        <f t="shared" si="22"/>
        <v/>
      </c>
      <c r="AT8" s="92" t="str">
        <f t="shared" si="23"/>
        <v/>
      </c>
      <c r="AU8" s="92">
        <f t="shared" si="24"/>
        <v>4</v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399999999999999" x14ac:dyDescent="0.3">
      <c r="A9" s="80">
        <v>4</v>
      </c>
      <c r="B9" s="81" t="s">
        <v>36</v>
      </c>
      <c r="C9" s="343" t="s">
        <v>37</v>
      </c>
      <c r="D9" s="337" t="s">
        <v>1003</v>
      </c>
      <c r="E9" s="84">
        <v>2442</v>
      </c>
      <c r="F9" s="85"/>
      <c r="G9" s="85">
        <v>5</v>
      </c>
      <c r="H9" s="85">
        <v>4</v>
      </c>
      <c r="I9" s="85">
        <v>5</v>
      </c>
      <c r="J9" s="85"/>
      <c r="K9" s="85">
        <v>4</v>
      </c>
      <c r="L9" s="85"/>
      <c r="M9" s="85">
        <v>4</v>
      </c>
      <c r="N9" s="85">
        <v>4</v>
      </c>
      <c r="O9" s="85">
        <v>5</v>
      </c>
      <c r="P9" s="85"/>
      <c r="Q9" s="85"/>
      <c r="R9" s="85"/>
      <c r="S9" s="85"/>
      <c r="T9" s="85">
        <v>5</v>
      </c>
      <c r="U9" s="85"/>
      <c r="V9" s="87">
        <f t="shared" si="0"/>
        <v>4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4</v>
      </c>
      <c r="AB9" s="88">
        <f t="shared" si="6"/>
        <v>4</v>
      </c>
      <c r="AC9" s="88">
        <f t="shared" si="7"/>
        <v>8</v>
      </c>
      <c r="AD9" s="89">
        <f t="shared" si="8"/>
        <v>4.5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4</v>
      </c>
      <c r="AJ9" s="92">
        <f t="shared" si="13"/>
        <v>5</v>
      </c>
      <c r="AK9" s="92" t="str">
        <f t="shared" si="14"/>
        <v/>
      </c>
      <c r="AL9" s="92">
        <f t="shared" si="15"/>
        <v>4</v>
      </c>
      <c r="AM9" s="92" t="str">
        <f t="shared" si="16"/>
        <v/>
      </c>
      <c r="AN9" s="92">
        <f t="shared" si="17"/>
        <v>4</v>
      </c>
      <c r="AO9" s="92">
        <f t="shared" si="18"/>
        <v>4</v>
      </c>
      <c r="AP9" s="92">
        <f t="shared" si="19"/>
        <v>5</v>
      </c>
      <c r="AQ9" s="92" t="str">
        <f t="shared" si="20"/>
        <v/>
      </c>
      <c r="AR9" s="92" t="str">
        <f t="shared" si="21"/>
        <v/>
      </c>
      <c r="AS9" s="92" t="str">
        <f t="shared" si="22"/>
        <v/>
      </c>
      <c r="AT9" s="92" t="str">
        <f t="shared" si="23"/>
        <v/>
      </c>
      <c r="AU9" s="92">
        <f t="shared" si="24"/>
        <v>5</v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399999999999999" x14ac:dyDescent="0.3">
      <c r="A10" s="80">
        <v>5</v>
      </c>
      <c r="B10" s="81" t="s">
        <v>36</v>
      </c>
      <c r="C10" s="343" t="s">
        <v>37</v>
      </c>
      <c r="D10" s="337" t="s">
        <v>1004</v>
      </c>
      <c r="E10" s="84">
        <v>2442</v>
      </c>
      <c r="F10" s="85"/>
      <c r="G10" s="85">
        <v>3</v>
      </c>
      <c r="H10" s="85">
        <v>4</v>
      </c>
      <c r="I10" s="85">
        <v>4</v>
      </c>
      <c r="J10" s="85"/>
      <c r="K10" s="85">
        <v>4</v>
      </c>
      <c r="L10" s="85"/>
      <c r="M10" s="85">
        <v>4</v>
      </c>
      <c r="N10" s="85">
        <v>5</v>
      </c>
      <c r="O10" s="85">
        <v>5</v>
      </c>
      <c r="P10" s="85"/>
      <c r="Q10" s="85"/>
      <c r="R10" s="85"/>
      <c r="S10" s="85"/>
      <c r="T10" s="85">
        <v>4</v>
      </c>
      <c r="U10" s="85"/>
      <c r="V10" s="87">
        <f t="shared" si="0"/>
        <v>3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1</v>
      </c>
      <c r="AA10" s="88">
        <f t="shared" si="5"/>
        <v>5</v>
      </c>
      <c r="AB10" s="88">
        <f t="shared" si="6"/>
        <v>2</v>
      </c>
      <c r="AC10" s="88">
        <f t="shared" si="7"/>
        <v>8</v>
      </c>
      <c r="AD10" s="89">
        <f t="shared" si="8"/>
        <v>4.125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3</v>
      </c>
      <c r="AI10" s="92">
        <f t="shared" si="12"/>
        <v>4</v>
      </c>
      <c r="AJ10" s="92">
        <f t="shared" si="13"/>
        <v>4</v>
      </c>
      <c r="AK10" s="92" t="str">
        <f t="shared" si="14"/>
        <v/>
      </c>
      <c r="AL10" s="92">
        <f t="shared" si="15"/>
        <v>4</v>
      </c>
      <c r="AM10" s="92" t="str">
        <f t="shared" si="16"/>
        <v/>
      </c>
      <c r="AN10" s="92">
        <f t="shared" si="17"/>
        <v>4</v>
      </c>
      <c r="AO10" s="92">
        <f t="shared" si="18"/>
        <v>5</v>
      </c>
      <c r="AP10" s="92">
        <f t="shared" si="19"/>
        <v>5</v>
      </c>
      <c r="AQ10" s="92" t="str">
        <f t="shared" si="20"/>
        <v/>
      </c>
      <c r="AR10" s="92" t="str">
        <f t="shared" si="21"/>
        <v/>
      </c>
      <c r="AS10" s="92" t="str">
        <f t="shared" si="22"/>
        <v/>
      </c>
      <c r="AT10" s="92" t="str">
        <f t="shared" si="23"/>
        <v/>
      </c>
      <c r="AU10" s="92">
        <f t="shared" si="24"/>
        <v>4</v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399999999999999" x14ac:dyDescent="0.3">
      <c r="A11" s="80">
        <v>6</v>
      </c>
      <c r="B11" s="81" t="s">
        <v>36</v>
      </c>
      <c r="C11" s="343" t="s">
        <v>37</v>
      </c>
      <c r="D11" s="337" t="s">
        <v>1005</v>
      </c>
      <c r="E11" s="84">
        <v>2442</v>
      </c>
      <c r="F11" s="85"/>
      <c r="G11" s="85">
        <v>5</v>
      </c>
      <c r="H11" s="85">
        <v>5</v>
      </c>
      <c r="I11" s="85">
        <v>5</v>
      </c>
      <c r="J11" s="85"/>
      <c r="K11" s="85">
        <v>5</v>
      </c>
      <c r="L11" s="85"/>
      <c r="M11" s="85">
        <v>5</v>
      </c>
      <c r="N11" s="85">
        <v>4</v>
      </c>
      <c r="O11" s="85">
        <v>5</v>
      </c>
      <c r="P11" s="85"/>
      <c r="Q11" s="85"/>
      <c r="R11" s="85"/>
      <c r="S11" s="85"/>
      <c r="T11" s="85">
        <v>5</v>
      </c>
      <c r="U11" s="85"/>
      <c r="V11" s="87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1</v>
      </c>
      <c r="AB11" s="98">
        <f t="shared" si="6"/>
        <v>7</v>
      </c>
      <c r="AC11" s="88">
        <f t="shared" si="7"/>
        <v>8</v>
      </c>
      <c r="AD11" s="89">
        <f t="shared" si="8"/>
        <v>4.875</v>
      </c>
      <c r="AE11" s="99">
        <f t="shared" si="9"/>
        <v>0</v>
      </c>
      <c r="AG11" s="92" t="str">
        <f t="shared" si="10"/>
        <v/>
      </c>
      <c r="AH11" s="92">
        <f t="shared" si="11"/>
        <v>5</v>
      </c>
      <c r="AI11" s="92">
        <f t="shared" si="12"/>
        <v>5</v>
      </c>
      <c r="AJ11" s="92">
        <f t="shared" si="13"/>
        <v>5</v>
      </c>
      <c r="AK11" s="92" t="str">
        <f t="shared" si="14"/>
        <v/>
      </c>
      <c r="AL11" s="92">
        <f t="shared" si="15"/>
        <v>5</v>
      </c>
      <c r="AM11" s="92" t="str">
        <f t="shared" si="16"/>
        <v/>
      </c>
      <c r="AN11" s="92">
        <f t="shared" si="17"/>
        <v>5</v>
      </c>
      <c r="AO11" s="92">
        <f t="shared" si="18"/>
        <v>4</v>
      </c>
      <c r="AP11" s="92">
        <f t="shared" si="19"/>
        <v>5</v>
      </c>
      <c r="AQ11" s="92" t="str">
        <f t="shared" si="20"/>
        <v/>
      </c>
      <c r="AR11" s="92" t="str">
        <f t="shared" si="21"/>
        <v/>
      </c>
      <c r="AS11" s="92" t="str">
        <f t="shared" si="22"/>
        <v/>
      </c>
      <c r="AT11" s="92" t="str">
        <f t="shared" si="23"/>
        <v/>
      </c>
      <c r="AU11" s="92">
        <f t="shared" si="24"/>
        <v>5</v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343" t="s">
        <v>37</v>
      </c>
      <c r="D12" s="337" t="s">
        <v>1006</v>
      </c>
      <c r="E12" s="84">
        <v>2442</v>
      </c>
      <c r="F12" s="85"/>
      <c r="G12" s="85">
        <v>5</v>
      </c>
      <c r="H12" s="85">
        <v>5</v>
      </c>
      <c r="I12" s="85">
        <v>4</v>
      </c>
      <c r="J12" s="85"/>
      <c r="K12" s="85">
        <v>5</v>
      </c>
      <c r="L12" s="85"/>
      <c r="M12" s="85">
        <v>4</v>
      </c>
      <c r="N12" s="85">
        <v>3</v>
      </c>
      <c r="O12" s="85">
        <v>5</v>
      </c>
      <c r="P12" s="85"/>
      <c r="Q12" s="85"/>
      <c r="R12" s="85"/>
      <c r="S12" s="85"/>
      <c r="T12" s="85">
        <v>4</v>
      </c>
      <c r="U12" s="85"/>
      <c r="V12" s="87">
        <f t="shared" si="0"/>
        <v>3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1</v>
      </c>
      <c r="AA12" s="88">
        <f t="shared" si="5"/>
        <v>3</v>
      </c>
      <c r="AB12" s="88">
        <f t="shared" si="6"/>
        <v>4</v>
      </c>
      <c r="AC12" s="88">
        <f t="shared" si="7"/>
        <v>8</v>
      </c>
      <c r="AD12" s="89">
        <f t="shared" si="8"/>
        <v>4.375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5</v>
      </c>
      <c r="AI12" s="92">
        <f t="shared" si="12"/>
        <v>5</v>
      </c>
      <c r="AJ12" s="92">
        <f t="shared" si="13"/>
        <v>4</v>
      </c>
      <c r="AK12" s="92" t="str">
        <f t="shared" si="14"/>
        <v/>
      </c>
      <c r="AL12" s="92">
        <f t="shared" si="15"/>
        <v>5</v>
      </c>
      <c r="AM12" s="92" t="str">
        <f t="shared" si="16"/>
        <v/>
      </c>
      <c r="AN12" s="92">
        <f t="shared" si="17"/>
        <v>4</v>
      </c>
      <c r="AO12" s="92">
        <f t="shared" si="18"/>
        <v>3</v>
      </c>
      <c r="AP12" s="92">
        <f t="shared" si="19"/>
        <v>5</v>
      </c>
      <c r="AQ12" s="92" t="str">
        <f t="shared" si="20"/>
        <v/>
      </c>
      <c r="AR12" s="92" t="str">
        <f t="shared" si="21"/>
        <v/>
      </c>
      <c r="AS12" s="92" t="str">
        <f t="shared" si="22"/>
        <v/>
      </c>
      <c r="AT12" s="92" t="str">
        <f t="shared" si="23"/>
        <v/>
      </c>
      <c r="AU12" s="92">
        <f t="shared" si="24"/>
        <v>4</v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399999999999999" x14ac:dyDescent="0.3">
      <c r="A13" s="80">
        <v>8</v>
      </c>
      <c r="B13" s="81" t="s">
        <v>36</v>
      </c>
      <c r="C13" s="343" t="s">
        <v>37</v>
      </c>
      <c r="D13" s="337" t="s">
        <v>1007</v>
      </c>
      <c r="E13" s="84">
        <v>2442</v>
      </c>
      <c r="F13" s="85"/>
      <c r="G13" s="85">
        <v>4</v>
      </c>
      <c r="H13" s="85">
        <v>5</v>
      </c>
      <c r="I13" s="85">
        <v>4</v>
      </c>
      <c r="J13" s="85"/>
      <c r="K13" s="85">
        <v>5</v>
      </c>
      <c r="L13" s="85"/>
      <c r="M13" s="85">
        <v>4</v>
      </c>
      <c r="N13" s="85">
        <v>5</v>
      </c>
      <c r="O13" s="85">
        <v>5</v>
      </c>
      <c r="P13" s="85"/>
      <c r="Q13" s="85"/>
      <c r="R13" s="85"/>
      <c r="S13" s="85"/>
      <c r="T13" s="85">
        <v>4</v>
      </c>
      <c r="U13" s="85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4</v>
      </c>
      <c r="AB13" s="88">
        <f t="shared" si="6"/>
        <v>4</v>
      </c>
      <c r="AC13" s="88">
        <f t="shared" si="7"/>
        <v>8</v>
      </c>
      <c r="AD13" s="89">
        <f t="shared" si="8"/>
        <v>4.5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4</v>
      </c>
      <c r="AI13" s="92">
        <f t="shared" si="12"/>
        <v>5</v>
      </c>
      <c r="AJ13" s="92">
        <f t="shared" si="13"/>
        <v>4</v>
      </c>
      <c r="AK13" s="92" t="str">
        <f t="shared" si="14"/>
        <v/>
      </c>
      <c r="AL13" s="92">
        <f t="shared" si="15"/>
        <v>5</v>
      </c>
      <c r="AM13" s="92" t="str">
        <f t="shared" si="16"/>
        <v/>
      </c>
      <c r="AN13" s="92">
        <f t="shared" si="17"/>
        <v>4</v>
      </c>
      <c r="AO13" s="92">
        <f t="shared" si="18"/>
        <v>5</v>
      </c>
      <c r="AP13" s="92">
        <f t="shared" si="19"/>
        <v>5</v>
      </c>
      <c r="AQ13" s="92" t="str">
        <f t="shared" si="20"/>
        <v/>
      </c>
      <c r="AR13" s="92" t="str">
        <f t="shared" si="21"/>
        <v/>
      </c>
      <c r="AS13" s="92" t="str">
        <f t="shared" si="22"/>
        <v/>
      </c>
      <c r="AT13" s="92" t="str">
        <f t="shared" si="23"/>
        <v/>
      </c>
      <c r="AU13" s="92">
        <f t="shared" si="24"/>
        <v>4</v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399999999999999" x14ac:dyDescent="0.3">
      <c r="A14" s="80">
        <v>9</v>
      </c>
      <c r="B14" s="248"/>
      <c r="C14" s="343" t="s">
        <v>37</v>
      </c>
      <c r="D14" s="337" t="s">
        <v>1008</v>
      </c>
      <c r="E14" s="84">
        <v>2442</v>
      </c>
      <c r="F14" s="85"/>
      <c r="G14" s="85">
        <v>5</v>
      </c>
      <c r="H14" s="85">
        <v>4</v>
      </c>
      <c r="I14" s="85">
        <v>4</v>
      </c>
      <c r="J14" s="85"/>
      <c r="K14" s="85">
        <v>4</v>
      </c>
      <c r="L14" s="85"/>
      <c r="M14" s="85">
        <v>4</v>
      </c>
      <c r="N14" s="85">
        <v>3</v>
      </c>
      <c r="O14" s="85">
        <v>5</v>
      </c>
      <c r="P14" s="85"/>
      <c r="Q14" s="85"/>
      <c r="R14" s="102"/>
      <c r="S14" s="85"/>
      <c r="T14" s="85">
        <v>4</v>
      </c>
      <c r="U14" s="85"/>
      <c r="V14" s="103">
        <f t="shared" si="0"/>
        <v>3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1</v>
      </c>
      <c r="AA14" s="104">
        <f t="shared" si="5"/>
        <v>5</v>
      </c>
      <c r="AB14" s="104">
        <f t="shared" si="6"/>
        <v>2</v>
      </c>
      <c r="AC14" s="104">
        <f t="shared" si="7"/>
        <v>8</v>
      </c>
      <c r="AD14" s="105">
        <f t="shared" si="8"/>
        <v>4.125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4</v>
      </c>
      <c r="AJ14" s="92">
        <f t="shared" si="13"/>
        <v>4</v>
      </c>
      <c r="AK14" s="92" t="str">
        <f t="shared" si="14"/>
        <v/>
      </c>
      <c r="AL14" s="92">
        <f t="shared" si="15"/>
        <v>4</v>
      </c>
      <c r="AM14" s="92" t="str">
        <f t="shared" si="16"/>
        <v/>
      </c>
      <c r="AN14" s="92">
        <f t="shared" si="17"/>
        <v>4</v>
      </c>
      <c r="AO14" s="92">
        <f t="shared" si="18"/>
        <v>3</v>
      </c>
      <c r="AP14" s="92">
        <f t="shared" si="19"/>
        <v>5</v>
      </c>
      <c r="AQ14" s="92" t="str">
        <f t="shared" si="20"/>
        <v/>
      </c>
      <c r="AR14" s="92" t="str">
        <f t="shared" si="21"/>
        <v/>
      </c>
      <c r="AS14" s="92" t="str">
        <f t="shared" si="22"/>
        <v/>
      </c>
      <c r="AT14" s="92" t="str">
        <f t="shared" si="23"/>
        <v/>
      </c>
      <c r="AU14" s="92">
        <f t="shared" si="24"/>
        <v>4</v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399999999999999" x14ac:dyDescent="0.3">
      <c r="A15" s="80">
        <v>10</v>
      </c>
      <c r="B15" s="248"/>
      <c r="C15" s="343" t="s">
        <v>37</v>
      </c>
      <c r="D15" s="337" t="s">
        <v>1009</v>
      </c>
      <c r="E15" s="84">
        <v>2442</v>
      </c>
      <c r="F15" s="85"/>
      <c r="G15" s="85">
        <v>3</v>
      </c>
      <c r="H15" s="85">
        <v>4</v>
      </c>
      <c r="I15" s="85">
        <v>4</v>
      </c>
      <c r="J15" s="85"/>
      <c r="K15" s="85">
        <v>3</v>
      </c>
      <c r="L15" s="85"/>
      <c r="M15" s="85">
        <v>3</v>
      </c>
      <c r="N15" s="85">
        <v>3</v>
      </c>
      <c r="O15" s="85">
        <v>5</v>
      </c>
      <c r="P15" s="85"/>
      <c r="Q15" s="85"/>
      <c r="R15" s="102"/>
      <c r="S15" s="85"/>
      <c r="T15" s="85">
        <v>4</v>
      </c>
      <c r="U15" s="85"/>
      <c r="V15" s="103">
        <f t="shared" si="0"/>
        <v>3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4</v>
      </c>
      <c r="AA15" s="104">
        <f t="shared" si="5"/>
        <v>3</v>
      </c>
      <c r="AB15" s="104">
        <f t="shared" si="6"/>
        <v>1</v>
      </c>
      <c r="AC15" s="104">
        <f t="shared" si="7"/>
        <v>8</v>
      </c>
      <c r="AD15" s="105">
        <f t="shared" si="8"/>
        <v>3.625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3</v>
      </c>
      <c r="AI15" s="92">
        <f t="shared" si="12"/>
        <v>4</v>
      </c>
      <c r="AJ15" s="92">
        <f t="shared" si="13"/>
        <v>4</v>
      </c>
      <c r="AK15" s="92" t="str">
        <f t="shared" si="14"/>
        <v/>
      </c>
      <c r="AL15" s="92">
        <f t="shared" si="15"/>
        <v>3</v>
      </c>
      <c r="AM15" s="92" t="str">
        <f t="shared" si="16"/>
        <v/>
      </c>
      <c r="AN15" s="92">
        <f t="shared" si="17"/>
        <v>3</v>
      </c>
      <c r="AO15" s="92">
        <f t="shared" si="18"/>
        <v>3</v>
      </c>
      <c r="AP15" s="92">
        <f t="shared" si="19"/>
        <v>5</v>
      </c>
      <c r="AQ15" s="92" t="str">
        <f t="shared" si="20"/>
        <v/>
      </c>
      <c r="AR15" s="92" t="str">
        <f t="shared" si="21"/>
        <v/>
      </c>
      <c r="AS15" s="92" t="str">
        <f t="shared" si="22"/>
        <v/>
      </c>
      <c r="AT15" s="92" t="str">
        <f t="shared" si="23"/>
        <v/>
      </c>
      <c r="AU15" s="92">
        <f t="shared" si="24"/>
        <v>4</v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399999999999999" x14ac:dyDescent="0.3">
      <c r="A16" s="80">
        <v>11</v>
      </c>
      <c r="B16" s="248"/>
      <c r="C16" s="343" t="s">
        <v>37</v>
      </c>
      <c r="D16" s="337" t="s">
        <v>1010</v>
      </c>
      <c r="E16" s="84">
        <v>2442</v>
      </c>
      <c r="F16" s="85"/>
      <c r="G16" s="85">
        <v>3</v>
      </c>
      <c r="H16" s="85">
        <v>4</v>
      </c>
      <c r="I16" s="85">
        <v>4</v>
      </c>
      <c r="J16" s="85"/>
      <c r="K16" s="85">
        <v>4</v>
      </c>
      <c r="L16" s="85"/>
      <c r="M16" s="85">
        <v>3</v>
      </c>
      <c r="N16" s="85">
        <v>4</v>
      </c>
      <c r="O16" s="85">
        <v>5</v>
      </c>
      <c r="P16" s="85"/>
      <c r="Q16" s="85"/>
      <c r="R16" s="102"/>
      <c r="S16" s="85"/>
      <c r="T16" s="85">
        <v>4</v>
      </c>
      <c r="U16" s="85"/>
      <c r="V16" s="103">
        <f t="shared" si="0"/>
        <v>3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2</v>
      </c>
      <c r="AA16" s="104">
        <f t="shared" si="5"/>
        <v>5</v>
      </c>
      <c r="AB16" s="104">
        <f t="shared" si="6"/>
        <v>1</v>
      </c>
      <c r="AC16" s="104">
        <f t="shared" si="7"/>
        <v>8</v>
      </c>
      <c r="AD16" s="105">
        <f t="shared" si="8"/>
        <v>3.875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3</v>
      </c>
      <c r="AI16" s="92">
        <f t="shared" si="12"/>
        <v>4</v>
      </c>
      <c r="AJ16" s="92">
        <f t="shared" si="13"/>
        <v>4</v>
      </c>
      <c r="AK16" s="92" t="str">
        <f t="shared" si="14"/>
        <v/>
      </c>
      <c r="AL16" s="92">
        <f t="shared" si="15"/>
        <v>4</v>
      </c>
      <c r="AM16" s="92" t="str">
        <f t="shared" si="16"/>
        <v/>
      </c>
      <c r="AN16" s="92">
        <f t="shared" si="17"/>
        <v>3</v>
      </c>
      <c r="AO16" s="92">
        <f t="shared" si="18"/>
        <v>4</v>
      </c>
      <c r="AP16" s="92">
        <f t="shared" si="19"/>
        <v>5</v>
      </c>
      <c r="AQ16" s="92" t="str">
        <f t="shared" si="20"/>
        <v/>
      </c>
      <c r="AR16" s="92" t="str">
        <f t="shared" si="21"/>
        <v/>
      </c>
      <c r="AS16" s="92" t="str">
        <f t="shared" si="22"/>
        <v/>
      </c>
      <c r="AT16" s="92" t="str">
        <f t="shared" si="23"/>
        <v/>
      </c>
      <c r="AU16" s="92">
        <f t="shared" si="24"/>
        <v>4</v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399999999999999" x14ac:dyDescent="0.3">
      <c r="A17" s="80">
        <v>12</v>
      </c>
      <c r="B17" s="251"/>
      <c r="C17" s="343" t="s">
        <v>37</v>
      </c>
      <c r="D17" s="337" t="s">
        <v>1011</v>
      </c>
      <c r="E17" s="84">
        <v>2442</v>
      </c>
      <c r="F17" s="85"/>
      <c r="G17" s="85">
        <v>3</v>
      </c>
      <c r="H17" s="85">
        <v>4</v>
      </c>
      <c r="I17" s="85">
        <v>5</v>
      </c>
      <c r="J17" s="85"/>
      <c r="K17" s="85">
        <v>4</v>
      </c>
      <c r="L17" s="85"/>
      <c r="M17" s="85">
        <v>4</v>
      </c>
      <c r="N17" s="85">
        <v>4</v>
      </c>
      <c r="O17" s="85">
        <v>5</v>
      </c>
      <c r="P17" s="85"/>
      <c r="Q17" s="85"/>
      <c r="R17" s="102"/>
      <c r="S17" s="85"/>
      <c r="T17" s="85">
        <v>4</v>
      </c>
      <c r="U17" s="85"/>
      <c r="V17" s="103">
        <f t="shared" si="0"/>
        <v>3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1</v>
      </c>
      <c r="AA17" s="104">
        <f t="shared" si="5"/>
        <v>5</v>
      </c>
      <c r="AB17" s="104">
        <f t="shared" si="6"/>
        <v>2</v>
      </c>
      <c r="AC17" s="104">
        <f t="shared" si="7"/>
        <v>8</v>
      </c>
      <c r="AD17" s="105">
        <f t="shared" si="8"/>
        <v>4.125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3</v>
      </c>
      <c r="AI17" s="92">
        <f t="shared" si="12"/>
        <v>4</v>
      </c>
      <c r="AJ17" s="92">
        <f t="shared" si="13"/>
        <v>5</v>
      </c>
      <c r="AK17" s="92" t="str">
        <f t="shared" si="14"/>
        <v/>
      </c>
      <c r="AL17" s="92">
        <f t="shared" si="15"/>
        <v>4</v>
      </c>
      <c r="AM17" s="92" t="str">
        <f t="shared" si="16"/>
        <v/>
      </c>
      <c r="AN17" s="92">
        <f t="shared" si="17"/>
        <v>4</v>
      </c>
      <c r="AO17" s="92">
        <f t="shared" si="18"/>
        <v>4</v>
      </c>
      <c r="AP17" s="92">
        <f t="shared" si="19"/>
        <v>5</v>
      </c>
      <c r="AQ17" s="92" t="str">
        <f t="shared" si="20"/>
        <v/>
      </c>
      <c r="AR17" s="92" t="str">
        <f t="shared" si="21"/>
        <v/>
      </c>
      <c r="AS17" s="92" t="str">
        <f t="shared" si="22"/>
        <v/>
      </c>
      <c r="AT17" s="92" t="str">
        <f t="shared" si="23"/>
        <v/>
      </c>
      <c r="AU17" s="92">
        <f t="shared" si="24"/>
        <v>4</v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399999999999999" x14ac:dyDescent="0.3">
      <c r="A18" s="80">
        <v>13</v>
      </c>
      <c r="B18" s="199"/>
      <c r="C18" s="343" t="s">
        <v>37</v>
      </c>
      <c r="D18" s="337" t="s">
        <v>1012</v>
      </c>
      <c r="E18" s="84">
        <v>2442</v>
      </c>
      <c r="F18" s="85"/>
      <c r="G18" s="85">
        <v>5</v>
      </c>
      <c r="H18" s="85">
        <v>4</v>
      </c>
      <c r="I18" s="85">
        <v>5</v>
      </c>
      <c r="J18" s="85"/>
      <c r="K18" s="85">
        <v>5</v>
      </c>
      <c r="L18" s="85"/>
      <c r="M18" s="85">
        <v>5</v>
      </c>
      <c r="N18" s="85">
        <v>5</v>
      </c>
      <c r="O18" s="85">
        <v>5</v>
      </c>
      <c r="P18" s="85"/>
      <c r="Q18" s="85"/>
      <c r="R18" s="102"/>
      <c r="S18" s="85"/>
      <c r="T18" s="85">
        <v>5</v>
      </c>
      <c r="U18" s="85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1</v>
      </c>
      <c r="AB18" s="104">
        <f t="shared" si="6"/>
        <v>7</v>
      </c>
      <c r="AC18" s="104">
        <f t="shared" si="7"/>
        <v>8</v>
      </c>
      <c r="AD18" s="105">
        <f t="shared" si="8"/>
        <v>4.875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4</v>
      </c>
      <c r="AJ18" s="92">
        <f t="shared" si="13"/>
        <v>5</v>
      </c>
      <c r="AK18" s="92" t="str">
        <f t="shared" si="14"/>
        <v/>
      </c>
      <c r="AL18" s="92">
        <f t="shared" si="15"/>
        <v>5</v>
      </c>
      <c r="AM18" s="92" t="str">
        <f t="shared" si="16"/>
        <v/>
      </c>
      <c r="AN18" s="92">
        <f t="shared" si="17"/>
        <v>5</v>
      </c>
      <c r="AO18" s="92">
        <f t="shared" si="18"/>
        <v>5</v>
      </c>
      <c r="AP18" s="92">
        <f t="shared" si="19"/>
        <v>5</v>
      </c>
      <c r="AQ18" s="92" t="str">
        <f t="shared" si="20"/>
        <v/>
      </c>
      <c r="AR18" s="92" t="str">
        <f t="shared" si="21"/>
        <v/>
      </c>
      <c r="AS18" s="92" t="str">
        <f t="shared" si="22"/>
        <v/>
      </c>
      <c r="AT18" s="92" t="str">
        <f t="shared" si="23"/>
        <v/>
      </c>
      <c r="AU18" s="92">
        <f t="shared" si="24"/>
        <v>5</v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399999999999999" x14ac:dyDescent="0.3">
      <c r="A19" s="80">
        <v>14</v>
      </c>
      <c r="B19" s="199"/>
      <c r="C19" s="368" t="s">
        <v>37</v>
      </c>
      <c r="D19" s="369" t="s">
        <v>1013</v>
      </c>
      <c r="E19" s="84">
        <v>2442</v>
      </c>
      <c r="F19" s="85"/>
      <c r="G19" s="85">
        <v>5</v>
      </c>
      <c r="H19" s="85">
        <v>5</v>
      </c>
      <c r="I19" s="85">
        <v>5</v>
      </c>
      <c r="J19" s="85"/>
      <c r="K19" s="85">
        <v>5</v>
      </c>
      <c r="L19" s="85"/>
      <c r="M19" s="85">
        <v>5</v>
      </c>
      <c r="N19" s="85">
        <v>5</v>
      </c>
      <c r="O19" s="85">
        <v>5</v>
      </c>
      <c r="P19" s="85"/>
      <c r="Q19" s="85"/>
      <c r="R19" s="85"/>
      <c r="S19" s="85"/>
      <c r="T19" s="85">
        <v>5</v>
      </c>
      <c r="U19" s="85"/>
      <c r="V19" s="103">
        <f t="shared" si="0"/>
        <v>5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0</v>
      </c>
      <c r="AB19" s="104">
        <f t="shared" si="6"/>
        <v>8</v>
      </c>
      <c r="AC19" s="104">
        <f t="shared" si="7"/>
        <v>8</v>
      </c>
      <c r="AD19" s="105">
        <f t="shared" si="8"/>
        <v>5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5</v>
      </c>
      <c r="AI19" s="92">
        <f t="shared" si="12"/>
        <v>5</v>
      </c>
      <c r="AJ19" s="92">
        <f t="shared" si="13"/>
        <v>5</v>
      </c>
      <c r="AK19" s="92" t="str">
        <f t="shared" si="14"/>
        <v/>
      </c>
      <c r="AL19" s="92">
        <f t="shared" si="15"/>
        <v>5</v>
      </c>
      <c r="AM19" s="92" t="str">
        <f t="shared" si="16"/>
        <v/>
      </c>
      <c r="AN19" s="92">
        <f t="shared" si="17"/>
        <v>5</v>
      </c>
      <c r="AO19" s="92">
        <f t="shared" si="18"/>
        <v>5</v>
      </c>
      <c r="AP19" s="92">
        <f t="shared" si="19"/>
        <v>5</v>
      </c>
      <c r="AQ19" s="92" t="str">
        <f t="shared" si="20"/>
        <v/>
      </c>
      <c r="AR19" s="92" t="str">
        <f t="shared" si="21"/>
        <v/>
      </c>
      <c r="AS19" s="92" t="str">
        <f t="shared" si="22"/>
        <v/>
      </c>
      <c r="AT19" s="92" t="str">
        <f t="shared" si="23"/>
        <v/>
      </c>
      <c r="AU19" s="92">
        <f t="shared" si="24"/>
        <v>5</v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399999999999999" x14ac:dyDescent="0.3">
      <c r="A20" s="80">
        <v>15</v>
      </c>
      <c r="B20" s="199"/>
      <c r="C20" s="368" t="s">
        <v>37</v>
      </c>
      <c r="D20" s="369" t="s">
        <v>1014</v>
      </c>
      <c r="E20" s="84">
        <v>2442</v>
      </c>
      <c r="F20" s="85"/>
      <c r="G20" s="85">
        <v>5</v>
      </c>
      <c r="H20" s="85">
        <v>5</v>
      </c>
      <c r="I20" s="85">
        <v>5</v>
      </c>
      <c r="J20" s="85"/>
      <c r="K20" s="85">
        <v>5</v>
      </c>
      <c r="L20" s="85"/>
      <c r="M20" s="85">
        <v>5</v>
      </c>
      <c r="N20" s="85">
        <v>5</v>
      </c>
      <c r="O20" s="85">
        <v>5</v>
      </c>
      <c r="P20" s="85"/>
      <c r="Q20" s="85"/>
      <c r="R20" s="102"/>
      <c r="S20" s="85"/>
      <c r="T20" s="85">
        <v>5</v>
      </c>
      <c r="U20" s="85"/>
      <c r="V20" s="103">
        <f t="shared" si="0"/>
        <v>5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0</v>
      </c>
      <c r="AA20" s="104">
        <f t="shared" si="5"/>
        <v>0</v>
      </c>
      <c r="AB20" s="104">
        <f t="shared" si="6"/>
        <v>8</v>
      </c>
      <c r="AC20" s="104">
        <f t="shared" si="7"/>
        <v>8</v>
      </c>
      <c r="AD20" s="105">
        <f t="shared" si="8"/>
        <v>5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5</v>
      </c>
      <c r="AI20" s="92">
        <f t="shared" si="12"/>
        <v>5</v>
      </c>
      <c r="AJ20" s="92">
        <f t="shared" si="13"/>
        <v>5</v>
      </c>
      <c r="AK20" s="92" t="str">
        <f t="shared" si="14"/>
        <v/>
      </c>
      <c r="AL20" s="92">
        <f t="shared" si="15"/>
        <v>5</v>
      </c>
      <c r="AM20" s="92" t="str">
        <f t="shared" si="16"/>
        <v/>
      </c>
      <c r="AN20" s="92">
        <f t="shared" si="17"/>
        <v>5</v>
      </c>
      <c r="AO20" s="92">
        <f t="shared" si="18"/>
        <v>5</v>
      </c>
      <c r="AP20" s="92">
        <f t="shared" si="19"/>
        <v>5</v>
      </c>
      <c r="AQ20" s="92" t="str">
        <f t="shared" si="20"/>
        <v/>
      </c>
      <c r="AR20" s="92" t="str">
        <f t="shared" si="21"/>
        <v/>
      </c>
      <c r="AS20" s="92" t="str">
        <f t="shared" si="22"/>
        <v/>
      </c>
      <c r="AT20" s="92" t="str">
        <f t="shared" si="23"/>
        <v/>
      </c>
      <c r="AU20" s="92">
        <f t="shared" si="24"/>
        <v>5</v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399999999999999" x14ac:dyDescent="0.3">
      <c r="A21" s="80">
        <v>16</v>
      </c>
      <c r="B21" s="199"/>
      <c r="C21" s="343" t="s">
        <v>37</v>
      </c>
      <c r="D21" s="337" t="s">
        <v>1015</v>
      </c>
      <c r="E21" s="84">
        <v>2442</v>
      </c>
      <c r="F21" s="85"/>
      <c r="G21" s="85">
        <v>5</v>
      </c>
      <c r="H21" s="85">
        <v>5</v>
      </c>
      <c r="I21" s="85">
        <v>4</v>
      </c>
      <c r="J21" s="85"/>
      <c r="K21" s="85">
        <v>4</v>
      </c>
      <c r="L21" s="85"/>
      <c r="M21" s="85">
        <v>4</v>
      </c>
      <c r="N21" s="85">
        <v>4</v>
      </c>
      <c r="O21" s="85">
        <v>5</v>
      </c>
      <c r="P21" s="85"/>
      <c r="Q21" s="85"/>
      <c r="R21" s="102"/>
      <c r="S21" s="85"/>
      <c r="T21" s="85">
        <v>4</v>
      </c>
      <c r="U21" s="85"/>
      <c r="V21" s="103">
        <f t="shared" si="0"/>
        <v>4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5</v>
      </c>
      <c r="AB21" s="104">
        <f t="shared" si="6"/>
        <v>3</v>
      </c>
      <c r="AC21" s="104">
        <f t="shared" si="7"/>
        <v>8</v>
      </c>
      <c r="AD21" s="105">
        <f t="shared" si="8"/>
        <v>4.375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>
        <f t="shared" si="13"/>
        <v>4</v>
      </c>
      <c r="AK21" s="92" t="str">
        <f t="shared" si="14"/>
        <v/>
      </c>
      <c r="AL21" s="92">
        <f t="shared" si="15"/>
        <v>4</v>
      </c>
      <c r="AM21" s="92" t="str">
        <f t="shared" si="16"/>
        <v/>
      </c>
      <c r="AN21" s="92">
        <f t="shared" si="17"/>
        <v>4</v>
      </c>
      <c r="AO21" s="92">
        <f t="shared" si="18"/>
        <v>4</v>
      </c>
      <c r="AP21" s="92">
        <f t="shared" si="19"/>
        <v>5</v>
      </c>
      <c r="AQ21" s="92" t="str">
        <f t="shared" si="20"/>
        <v/>
      </c>
      <c r="AR21" s="92" t="str">
        <f t="shared" si="21"/>
        <v/>
      </c>
      <c r="AS21" s="92" t="str">
        <f t="shared" si="22"/>
        <v/>
      </c>
      <c r="AT21" s="92" t="str">
        <f t="shared" si="23"/>
        <v/>
      </c>
      <c r="AU21" s="92">
        <f t="shared" si="24"/>
        <v>4</v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399999999999999" x14ac:dyDescent="0.3">
      <c r="A22" s="80">
        <v>17</v>
      </c>
      <c r="B22" s="199"/>
      <c r="C22" s="343" t="s">
        <v>353</v>
      </c>
      <c r="D22" s="337" t="s">
        <v>1016</v>
      </c>
      <c r="E22" s="84">
        <v>2442</v>
      </c>
      <c r="F22" s="85"/>
      <c r="G22" s="85">
        <v>5</v>
      </c>
      <c r="H22" s="85">
        <v>5</v>
      </c>
      <c r="I22" s="85">
        <v>5</v>
      </c>
      <c r="J22" s="85"/>
      <c r="K22" s="85">
        <v>5</v>
      </c>
      <c r="L22" s="85"/>
      <c r="M22" s="85">
        <v>5</v>
      </c>
      <c r="N22" s="85">
        <v>5</v>
      </c>
      <c r="O22" s="85">
        <v>5</v>
      </c>
      <c r="P22" s="85"/>
      <c r="Q22" s="85"/>
      <c r="R22" s="102"/>
      <c r="S22" s="85"/>
      <c r="T22" s="85">
        <v>5</v>
      </c>
      <c r="U22" s="85"/>
      <c r="V22" s="103">
        <f t="shared" si="0"/>
        <v>5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0</v>
      </c>
      <c r="AB22" s="104">
        <f t="shared" si="6"/>
        <v>8</v>
      </c>
      <c r="AC22" s="104">
        <f t="shared" si="7"/>
        <v>8</v>
      </c>
      <c r="AD22" s="105">
        <f t="shared" si="8"/>
        <v>5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5</v>
      </c>
      <c r="AJ22" s="92">
        <f t="shared" si="13"/>
        <v>5</v>
      </c>
      <c r="AK22" s="92" t="str">
        <f t="shared" si="14"/>
        <v/>
      </c>
      <c r="AL22" s="92">
        <f t="shared" si="15"/>
        <v>5</v>
      </c>
      <c r="AM22" s="92" t="str">
        <f t="shared" si="16"/>
        <v/>
      </c>
      <c r="AN22" s="92">
        <f t="shared" si="17"/>
        <v>5</v>
      </c>
      <c r="AO22" s="92">
        <f t="shared" si="18"/>
        <v>5</v>
      </c>
      <c r="AP22" s="92">
        <f t="shared" si="19"/>
        <v>5</v>
      </c>
      <c r="AQ22" s="92" t="str">
        <f t="shared" si="20"/>
        <v/>
      </c>
      <c r="AR22" s="92" t="str">
        <f t="shared" si="21"/>
        <v/>
      </c>
      <c r="AS22" s="92" t="str">
        <f t="shared" si="22"/>
        <v/>
      </c>
      <c r="AT22" s="92" t="str">
        <f t="shared" si="23"/>
        <v/>
      </c>
      <c r="AU22" s="92">
        <f t="shared" si="24"/>
        <v>5</v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399999999999999" x14ac:dyDescent="0.3">
      <c r="A23" s="80">
        <v>18</v>
      </c>
      <c r="B23" s="199"/>
      <c r="C23" s="368" t="s">
        <v>37</v>
      </c>
      <c r="D23" s="369" t="s">
        <v>1017</v>
      </c>
      <c r="E23" s="84">
        <v>2442</v>
      </c>
      <c r="F23" s="85"/>
      <c r="G23" s="85">
        <v>5</v>
      </c>
      <c r="H23" s="85">
        <v>5</v>
      </c>
      <c r="I23" s="85">
        <v>5</v>
      </c>
      <c r="J23" s="85"/>
      <c r="K23" s="85">
        <v>5</v>
      </c>
      <c r="L23" s="85"/>
      <c r="M23" s="85">
        <v>5</v>
      </c>
      <c r="N23" s="85">
        <v>5</v>
      </c>
      <c r="O23" s="85">
        <v>5</v>
      </c>
      <c r="P23" s="85"/>
      <c r="Q23" s="85"/>
      <c r="R23" s="102"/>
      <c r="S23" s="85"/>
      <c r="T23" s="85">
        <v>5</v>
      </c>
      <c r="U23" s="85"/>
      <c r="V23" s="103">
        <f t="shared" si="0"/>
        <v>5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0</v>
      </c>
      <c r="AA23" s="104">
        <f t="shared" si="5"/>
        <v>0</v>
      </c>
      <c r="AB23" s="104">
        <f t="shared" si="6"/>
        <v>8</v>
      </c>
      <c r="AC23" s="104">
        <f t="shared" si="7"/>
        <v>8</v>
      </c>
      <c r="AD23" s="105">
        <f t="shared" si="8"/>
        <v>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5</v>
      </c>
      <c r="AI23" s="92">
        <f t="shared" si="12"/>
        <v>5</v>
      </c>
      <c r="AJ23" s="92">
        <f t="shared" si="13"/>
        <v>5</v>
      </c>
      <c r="AK23" s="92" t="str">
        <f t="shared" si="14"/>
        <v/>
      </c>
      <c r="AL23" s="92">
        <f t="shared" si="15"/>
        <v>5</v>
      </c>
      <c r="AM23" s="92" t="str">
        <f t="shared" si="16"/>
        <v/>
      </c>
      <c r="AN23" s="92">
        <f t="shared" si="17"/>
        <v>5</v>
      </c>
      <c r="AO23" s="92">
        <f t="shared" si="18"/>
        <v>5</v>
      </c>
      <c r="AP23" s="92">
        <f t="shared" si="19"/>
        <v>5</v>
      </c>
      <c r="AQ23" s="92" t="str">
        <f t="shared" si="20"/>
        <v/>
      </c>
      <c r="AR23" s="92" t="str">
        <f t="shared" si="21"/>
        <v/>
      </c>
      <c r="AS23" s="92" t="str">
        <f t="shared" si="22"/>
        <v/>
      </c>
      <c r="AT23" s="92" t="str">
        <f t="shared" si="23"/>
        <v/>
      </c>
      <c r="AU23" s="92">
        <f t="shared" si="24"/>
        <v>5</v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399999999999999" x14ac:dyDescent="0.3">
      <c r="A24" s="80">
        <v>19</v>
      </c>
      <c r="B24" s="199"/>
      <c r="C24" s="343" t="s">
        <v>37</v>
      </c>
      <c r="D24" s="337" t="s">
        <v>1018</v>
      </c>
      <c r="E24" s="84">
        <v>2442</v>
      </c>
      <c r="F24" s="85"/>
      <c r="G24" s="85">
        <v>4</v>
      </c>
      <c r="H24" s="85">
        <v>4</v>
      </c>
      <c r="I24" s="85">
        <v>5</v>
      </c>
      <c r="J24" s="85"/>
      <c r="K24" s="85">
        <v>4</v>
      </c>
      <c r="L24" s="85"/>
      <c r="M24" s="85">
        <v>4</v>
      </c>
      <c r="N24" s="85">
        <v>3</v>
      </c>
      <c r="O24" s="85">
        <v>5</v>
      </c>
      <c r="P24" s="85"/>
      <c r="Q24" s="85"/>
      <c r="R24" s="102"/>
      <c r="S24" s="85"/>
      <c r="T24" s="85">
        <v>4</v>
      </c>
      <c r="U24" s="85"/>
      <c r="V24" s="103">
        <f t="shared" si="0"/>
        <v>3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1</v>
      </c>
      <c r="AA24" s="104">
        <f t="shared" si="5"/>
        <v>5</v>
      </c>
      <c r="AB24" s="104">
        <f t="shared" si="6"/>
        <v>2</v>
      </c>
      <c r="AC24" s="104">
        <f t="shared" si="7"/>
        <v>8</v>
      </c>
      <c r="AD24" s="105">
        <f t="shared" si="8"/>
        <v>4.125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4</v>
      </c>
      <c r="AI24" s="92">
        <f t="shared" si="12"/>
        <v>4</v>
      </c>
      <c r="AJ24" s="92">
        <f t="shared" si="13"/>
        <v>5</v>
      </c>
      <c r="AK24" s="92" t="str">
        <f t="shared" si="14"/>
        <v/>
      </c>
      <c r="AL24" s="92">
        <f t="shared" si="15"/>
        <v>4</v>
      </c>
      <c r="AM24" s="92" t="str">
        <f t="shared" si="16"/>
        <v/>
      </c>
      <c r="AN24" s="92">
        <f t="shared" si="17"/>
        <v>4</v>
      </c>
      <c r="AO24" s="92">
        <f t="shared" si="18"/>
        <v>3</v>
      </c>
      <c r="AP24" s="92">
        <f t="shared" si="19"/>
        <v>5</v>
      </c>
      <c r="AQ24" s="92" t="str">
        <f t="shared" si="20"/>
        <v/>
      </c>
      <c r="AR24" s="92" t="str">
        <f t="shared" si="21"/>
        <v/>
      </c>
      <c r="AS24" s="92" t="str">
        <f t="shared" si="22"/>
        <v/>
      </c>
      <c r="AT24" s="92" t="str">
        <f t="shared" si="23"/>
        <v/>
      </c>
      <c r="AU24" s="92">
        <f t="shared" si="24"/>
        <v>4</v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399999999999999" x14ac:dyDescent="0.3">
      <c r="A25" s="80">
        <v>20</v>
      </c>
      <c r="B25" s="199"/>
      <c r="C25" s="368" t="s">
        <v>37</v>
      </c>
      <c r="D25" s="369" t="s">
        <v>1019</v>
      </c>
      <c r="E25" s="84">
        <v>2442</v>
      </c>
      <c r="F25" s="85"/>
      <c r="G25" s="85">
        <v>5</v>
      </c>
      <c r="H25" s="85">
        <v>5</v>
      </c>
      <c r="I25" s="85">
        <v>4</v>
      </c>
      <c r="J25" s="85"/>
      <c r="K25" s="85">
        <v>5</v>
      </c>
      <c r="L25" s="85"/>
      <c r="M25" s="85">
        <v>5</v>
      </c>
      <c r="N25" s="85">
        <v>4</v>
      </c>
      <c r="O25" s="85">
        <v>5</v>
      </c>
      <c r="P25" s="85"/>
      <c r="Q25" s="85"/>
      <c r="R25" s="102"/>
      <c r="S25" s="85"/>
      <c r="T25" s="85">
        <v>5</v>
      </c>
      <c r="U25" s="85"/>
      <c r="V25" s="103">
        <f t="shared" si="0"/>
        <v>4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2</v>
      </c>
      <c r="AB25" s="104">
        <f t="shared" si="6"/>
        <v>6</v>
      </c>
      <c r="AC25" s="104">
        <f t="shared" si="7"/>
        <v>8</v>
      </c>
      <c r="AD25" s="105">
        <f t="shared" si="8"/>
        <v>4.75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5</v>
      </c>
      <c r="AI25" s="92">
        <f t="shared" si="12"/>
        <v>5</v>
      </c>
      <c r="AJ25" s="92">
        <f t="shared" si="13"/>
        <v>4</v>
      </c>
      <c r="AK25" s="92" t="str">
        <f t="shared" si="14"/>
        <v/>
      </c>
      <c r="AL25" s="92">
        <f t="shared" si="15"/>
        <v>5</v>
      </c>
      <c r="AM25" s="92" t="str">
        <f t="shared" si="16"/>
        <v/>
      </c>
      <c r="AN25" s="92">
        <f t="shared" si="17"/>
        <v>5</v>
      </c>
      <c r="AO25" s="92">
        <f t="shared" si="18"/>
        <v>4</v>
      </c>
      <c r="AP25" s="92">
        <f t="shared" si="19"/>
        <v>5</v>
      </c>
      <c r="AQ25" s="92" t="str">
        <f t="shared" si="20"/>
        <v/>
      </c>
      <c r="AR25" s="92" t="str">
        <f t="shared" si="21"/>
        <v/>
      </c>
      <c r="AS25" s="92" t="str">
        <f t="shared" si="22"/>
        <v/>
      </c>
      <c r="AT25" s="92" t="str">
        <f t="shared" si="23"/>
        <v/>
      </c>
      <c r="AU25" s="92">
        <f t="shared" si="24"/>
        <v>5</v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399999999999999" x14ac:dyDescent="0.3">
      <c r="A26" s="80">
        <v>21</v>
      </c>
      <c r="B26" s="199"/>
      <c r="C26" s="368" t="s">
        <v>37</v>
      </c>
      <c r="D26" s="369" t="s">
        <v>1020</v>
      </c>
      <c r="E26" s="84">
        <v>2442</v>
      </c>
      <c r="F26" s="85"/>
      <c r="G26" s="85">
        <v>5</v>
      </c>
      <c r="H26" s="85">
        <v>5</v>
      </c>
      <c r="I26" s="85">
        <v>5</v>
      </c>
      <c r="J26" s="85"/>
      <c r="K26" s="85">
        <v>5</v>
      </c>
      <c r="L26" s="85"/>
      <c r="M26" s="85">
        <v>5</v>
      </c>
      <c r="N26" s="85">
        <v>5</v>
      </c>
      <c r="O26" s="85">
        <v>5</v>
      </c>
      <c r="P26" s="85"/>
      <c r="Q26" s="85"/>
      <c r="R26" s="102"/>
      <c r="S26" s="85"/>
      <c r="T26" s="85">
        <v>5</v>
      </c>
      <c r="U26" s="85"/>
      <c r="V26" s="103">
        <f t="shared" si="0"/>
        <v>5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0</v>
      </c>
      <c r="AB26" s="104">
        <f t="shared" si="6"/>
        <v>8</v>
      </c>
      <c r="AC26" s="104">
        <f t="shared" si="7"/>
        <v>8</v>
      </c>
      <c r="AD26" s="105">
        <f t="shared" si="8"/>
        <v>5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 t="str">
        <f t="shared" si="14"/>
        <v/>
      </c>
      <c r="AL26" s="92">
        <f t="shared" si="15"/>
        <v>5</v>
      </c>
      <c r="AM26" s="92" t="str">
        <f t="shared" si="16"/>
        <v/>
      </c>
      <c r="AN26" s="92">
        <f t="shared" si="17"/>
        <v>5</v>
      </c>
      <c r="AO26" s="92">
        <f t="shared" si="18"/>
        <v>5</v>
      </c>
      <c r="AP26" s="92">
        <f t="shared" si="19"/>
        <v>5</v>
      </c>
      <c r="AQ26" s="92" t="str">
        <f t="shared" si="20"/>
        <v/>
      </c>
      <c r="AR26" s="92" t="str">
        <f t="shared" si="21"/>
        <v/>
      </c>
      <c r="AS26" s="92" t="str">
        <f t="shared" si="22"/>
        <v/>
      </c>
      <c r="AT26" s="92" t="str">
        <f t="shared" si="23"/>
        <v/>
      </c>
      <c r="AU26" s="92">
        <f t="shared" si="24"/>
        <v>5</v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399999999999999" hidden="1" x14ac:dyDescent="0.3">
      <c r="A27" s="80">
        <v>22</v>
      </c>
      <c r="B27" s="199"/>
      <c r="C27" s="343"/>
      <c r="D27" s="337"/>
      <c r="E27" s="84"/>
      <c r="F27" s="85"/>
      <c r="G27" s="85"/>
      <c r="H27" s="85"/>
      <c r="I27" s="85"/>
      <c r="J27" s="85"/>
      <c r="K27" s="85"/>
      <c r="L27" s="85"/>
      <c r="M27" s="85"/>
      <c r="N27" s="85"/>
      <c r="O27" s="85"/>
      <c r="P27" s="85"/>
      <c r="Q27" s="85"/>
      <c r="R27" s="102"/>
      <c r="S27" s="85"/>
      <c r="T27" s="85"/>
      <c r="U27" s="85"/>
      <c r="V27" s="103">
        <f t="shared" si="0"/>
        <v>0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0</v>
      </c>
      <c r="AB27" s="104">
        <f t="shared" si="6"/>
        <v>0</v>
      </c>
      <c r="AC27" s="104">
        <f t="shared" si="7"/>
        <v>0</v>
      </c>
      <c r="AD27" s="105" t="str">
        <f t="shared" si="8"/>
        <v/>
      </c>
      <c r="AE27" s="106">
        <f t="shared" si="9"/>
        <v>0</v>
      </c>
      <c r="AF27" s="31"/>
      <c r="AG27" s="92" t="str">
        <f t="shared" si="10"/>
        <v/>
      </c>
      <c r="AH27" s="92" t="str">
        <f t="shared" si="11"/>
        <v/>
      </c>
      <c r="AI27" s="92" t="str">
        <f t="shared" si="12"/>
        <v/>
      </c>
      <c r="AJ27" s="92" t="str">
        <f t="shared" si="13"/>
        <v/>
      </c>
      <c r="AK27" s="92" t="str">
        <f t="shared" si="14"/>
        <v/>
      </c>
      <c r="AL27" s="92" t="str">
        <f t="shared" si="15"/>
        <v/>
      </c>
      <c r="AM27" s="92" t="str">
        <f t="shared" si="16"/>
        <v/>
      </c>
      <c r="AN27" s="92" t="str">
        <f t="shared" si="17"/>
        <v/>
      </c>
      <c r="AO27" s="92" t="str">
        <f t="shared" si="18"/>
        <v/>
      </c>
      <c r="AP27" s="92" t="str">
        <f t="shared" si="19"/>
        <v/>
      </c>
      <c r="AQ27" s="92" t="str">
        <f t="shared" si="20"/>
        <v/>
      </c>
      <c r="AR27" s="92" t="str">
        <f t="shared" si="21"/>
        <v/>
      </c>
      <c r="AS27" s="92" t="str">
        <f t="shared" si="22"/>
        <v/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399999999999999" hidden="1" x14ac:dyDescent="0.3">
      <c r="A28" s="80">
        <v>23</v>
      </c>
      <c r="B28" s="199"/>
      <c r="C28" s="343"/>
      <c r="D28" s="337"/>
      <c r="E28" s="84"/>
      <c r="F28" s="85"/>
      <c r="G28" s="85"/>
      <c r="H28" s="85"/>
      <c r="I28" s="85"/>
      <c r="J28" s="85"/>
      <c r="K28" s="85"/>
      <c r="L28" s="85"/>
      <c r="M28" s="85"/>
      <c r="N28" s="85"/>
      <c r="O28" s="85"/>
      <c r="P28" s="85"/>
      <c r="Q28" s="85"/>
      <c r="R28" s="102"/>
      <c r="S28" s="85"/>
      <c r="T28" s="85"/>
      <c r="U28" s="85"/>
      <c r="V28" s="103">
        <f t="shared" si="0"/>
        <v>0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0</v>
      </c>
      <c r="AA28" s="104">
        <f t="shared" si="5"/>
        <v>0</v>
      </c>
      <c r="AB28" s="104">
        <f t="shared" si="6"/>
        <v>0</v>
      </c>
      <c r="AC28" s="104">
        <f t="shared" si="7"/>
        <v>0</v>
      </c>
      <c r="AD28" s="105" t="str">
        <f t="shared" si="8"/>
        <v/>
      </c>
      <c r="AE28" s="106">
        <f t="shared" si="9"/>
        <v>0</v>
      </c>
      <c r="AF28" s="31"/>
      <c r="AG28" s="92" t="str">
        <f t="shared" si="10"/>
        <v/>
      </c>
      <c r="AH28" s="92" t="str">
        <f t="shared" si="11"/>
        <v/>
      </c>
      <c r="AI28" s="92" t="str">
        <f t="shared" si="12"/>
        <v/>
      </c>
      <c r="AJ28" s="92" t="str">
        <f t="shared" si="13"/>
        <v/>
      </c>
      <c r="AK28" s="92" t="str">
        <f t="shared" si="14"/>
        <v/>
      </c>
      <c r="AL28" s="92" t="str">
        <f t="shared" si="15"/>
        <v/>
      </c>
      <c r="AM28" s="92" t="str">
        <f t="shared" si="16"/>
        <v/>
      </c>
      <c r="AN28" s="92" t="str">
        <f t="shared" si="17"/>
        <v/>
      </c>
      <c r="AO28" s="92" t="str">
        <f t="shared" si="18"/>
        <v/>
      </c>
      <c r="AP28" s="92" t="str">
        <f t="shared" si="19"/>
        <v/>
      </c>
      <c r="AQ28" s="92" t="str">
        <f t="shared" si="20"/>
        <v/>
      </c>
      <c r="AR28" s="92" t="str">
        <f t="shared" si="21"/>
        <v/>
      </c>
      <c r="AS28" s="92" t="str">
        <f t="shared" si="22"/>
        <v/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hidden="1" x14ac:dyDescent="0.25">
      <c r="A29" s="80">
        <v>24</v>
      </c>
      <c r="B29" s="199"/>
      <c r="F29" s="85"/>
      <c r="G29" s="85"/>
      <c r="H29" s="85"/>
      <c r="I29" s="85"/>
      <c r="J29" s="85"/>
      <c r="K29" s="85"/>
      <c r="L29" s="85"/>
      <c r="M29" s="85"/>
      <c r="N29" s="85"/>
      <c r="O29" s="85"/>
      <c r="P29" s="85"/>
      <c r="Q29" s="85"/>
      <c r="R29" s="102"/>
      <c r="S29" s="85"/>
      <c r="T29" s="85"/>
      <c r="U29" s="86"/>
      <c r="V29" s="103">
        <f t="shared" si="0"/>
        <v>0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0</v>
      </c>
      <c r="AC29" s="104">
        <f t="shared" si="7"/>
        <v>0</v>
      </c>
      <c r="AD29" s="105" t="str">
        <f t="shared" si="8"/>
        <v/>
      </c>
      <c r="AE29" s="106">
        <f t="shared" si="9"/>
        <v>0</v>
      </c>
      <c r="AF29" s="31"/>
      <c r="AG29" s="92" t="str">
        <f t="shared" si="10"/>
        <v/>
      </c>
      <c r="AH29" s="92" t="str">
        <f t="shared" si="11"/>
        <v/>
      </c>
      <c r="AI29" s="92" t="str">
        <f t="shared" si="12"/>
        <v/>
      </c>
      <c r="AJ29" s="92" t="str">
        <f t="shared" si="13"/>
        <v/>
      </c>
      <c r="AK29" s="92" t="str">
        <f t="shared" si="14"/>
        <v/>
      </c>
      <c r="AL29" s="92" t="str">
        <f t="shared" si="15"/>
        <v/>
      </c>
      <c r="AM29" s="92" t="str">
        <f t="shared" si="16"/>
        <v/>
      </c>
      <c r="AN29" s="92" t="str">
        <f t="shared" si="17"/>
        <v/>
      </c>
      <c r="AO29" s="92" t="str">
        <f t="shared" si="18"/>
        <v/>
      </c>
      <c r="AP29" s="92" t="str">
        <f t="shared" si="19"/>
        <v/>
      </c>
      <c r="AQ29" s="92" t="str">
        <f t="shared" si="20"/>
        <v/>
      </c>
      <c r="AR29" s="92" t="str">
        <f t="shared" si="21"/>
        <v/>
      </c>
      <c r="AS29" s="92" t="str">
        <f t="shared" si="22"/>
        <v/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399999999999999" hidden="1" x14ac:dyDescent="0.3">
      <c r="A30" s="80">
        <v>25</v>
      </c>
      <c r="B30" s="199"/>
      <c r="C30" s="343"/>
      <c r="D30" s="337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92" t="str">
        <f t="shared" si="10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25">
      <c r="A31" s="80">
        <v>26</v>
      </c>
      <c r="B31" s="199"/>
      <c r="C31" s="352"/>
      <c r="D31" s="352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/>
      <c r="B32" s="36"/>
      <c r="C32" s="36"/>
      <c r="D32" s="3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COUNTIF(E6:E36,"2442")</f>
        <v>21</v>
      </c>
      <c r="F37" s="86"/>
      <c r="G37" s="86"/>
      <c r="H37" s="86"/>
      <c r="I37" s="86"/>
      <c r="J37" s="86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4.3809523809523814</v>
      </c>
      <c r="H38" s="128">
        <v>4.4761904761904763</v>
      </c>
      <c r="I38" s="128">
        <v>4.4761904761904763</v>
      </c>
      <c r="J38" s="128" t="str">
        <v xml:space="preserve"> </v>
      </c>
      <c r="K38" s="128">
        <v>4.4761904761904763</v>
      </c>
      <c r="L38" s="128" t="str">
        <v xml:space="preserve"> </v>
      </c>
      <c r="M38" s="128">
        <v>4.2857142857142856</v>
      </c>
      <c r="N38" s="128">
        <v>4.2857142857142856</v>
      </c>
      <c r="O38" s="129">
        <v>5</v>
      </c>
      <c r="P38" s="130" t="str">
        <v xml:space="preserve"> </v>
      </c>
      <c r="Q38" s="130" t="str">
        <v xml:space="preserve"> </v>
      </c>
      <c r="R38" s="130" t="str">
        <v xml:space="preserve"> </v>
      </c>
      <c r="S38" s="128" t="str">
        <v xml:space="preserve"> </v>
      </c>
      <c r="T38" s="128">
        <v>4.4285714285714288</v>
      </c>
      <c r="U38" s="128" t="str">
        <v xml:space="preserve"> </v>
      </c>
      <c r="V38" s="103">
        <f>сводн.!T40</f>
        <v>4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13</v>
      </c>
      <c r="AA38" s="104">
        <f>SUM(AA6:AA37)</f>
        <v>62</v>
      </c>
      <c r="AB38" s="104">
        <f>SUM(AB6:AB37)</f>
        <v>93</v>
      </c>
      <c r="AC38" s="104">
        <f t="shared" si="7"/>
        <v>168</v>
      </c>
      <c r="AD38" s="105">
        <f t="shared" si="8"/>
        <v>4.4761904761904763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4.3809523809523814</v>
      </c>
      <c r="AI38" s="132">
        <f t="shared" si="28"/>
        <v>4.4761904761904763</v>
      </c>
      <c r="AJ38" s="132">
        <f t="shared" si="28"/>
        <v>4.4761904761904763</v>
      </c>
      <c r="AK38" s="132" t="str">
        <f t="shared" si="28"/>
        <v xml:space="preserve"> </v>
      </c>
      <c r="AL38" s="132">
        <f t="shared" si="28"/>
        <v>4.4761904761904763</v>
      </c>
      <c r="AM38" s="132" t="str">
        <f t="shared" si="28"/>
        <v xml:space="preserve"> </v>
      </c>
      <c r="AN38" s="132">
        <f t="shared" si="28"/>
        <v>4.2857142857142856</v>
      </c>
      <c r="AO38" s="132">
        <f t="shared" si="28"/>
        <v>4.2857142857142856</v>
      </c>
      <c r="AP38" s="132">
        <f t="shared" si="28"/>
        <v>5</v>
      </c>
      <c r="AQ38" s="132" t="str">
        <f t="shared" si="28"/>
        <v xml:space="preserve"> </v>
      </c>
      <c r="AR38" s="132" t="str">
        <f t="shared" si="28"/>
        <v xml:space="preserve"> </v>
      </c>
      <c r="AS38" s="132" t="str">
        <f t="shared" si="28"/>
        <v xml:space="preserve"> </v>
      </c>
      <c r="AT38" s="132" t="str">
        <f t="shared" si="28"/>
        <v xml:space="preserve"> </v>
      </c>
      <c r="AU38" s="132">
        <f t="shared" si="28"/>
        <v>4.4285714285714288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12</v>
      </c>
      <c r="H39" s="137">
        <v>11</v>
      </c>
      <c r="I39" s="137">
        <v>10</v>
      </c>
      <c r="J39" s="137" t="str">
        <v>0</v>
      </c>
      <c r="K39" s="137">
        <v>11</v>
      </c>
      <c r="L39" s="137" t="str">
        <v>0</v>
      </c>
      <c r="M39" s="137">
        <v>9</v>
      </c>
      <c r="N39" s="137">
        <v>10</v>
      </c>
      <c r="O39" s="138">
        <v>21</v>
      </c>
      <c r="P39" s="138" t="str">
        <v>0</v>
      </c>
      <c r="Q39" s="138" t="str">
        <v>0</v>
      </c>
      <c r="R39" s="138" t="str">
        <v>0</v>
      </c>
      <c r="S39" s="137" t="str">
        <v>0</v>
      </c>
      <c r="T39" s="137">
        <v>9</v>
      </c>
      <c r="U39" s="137" t="str">
        <v xml:space="preserve"> </v>
      </c>
      <c r="V39" s="139">
        <f>IF(COUNTIF(V6:V37,5)=0,"0",COUNTIF(V6:V37,5))</f>
        <v>5</v>
      </c>
      <c r="W39" s="140"/>
      <c r="X39" s="10">
        <f>SUM(X38:AB38)</f>
        <v>168</v>
      </c>
      <c r="Y39" s="10"/>
      <c r="Z39" s="10"/>
      <c r="AA39" s="10"/>
      <c r="AB39" s="10"/>
      <c r="AC39" s="141"/>
      <c r="AD39" s="105">
        <f t="shared" si="8"/>
        <v>2</v>
      </c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12</v>
      </c>
      <c r="AI39" s="144">
        <f t="shared" si="29"/>
        <v>11</v>
      </c>
      <c r="AJ39" s="144">
        <f t="shared" si="29"/>
        <v>10</v>
      </c>
      <c r="AK39" s="144" t="str">
        <f t="shared" si="29"/>
        <v>0</v>
      </c>
      <c r="AL39" s="144">
        <f t="shared" si="29"/>
        <v>11</v>
      </c>
      <c r="AM39" s="144" t="str">
        <f t="shared" si="29"/>
        <v>0</v>
      </c>
      <c r="AN39" s="144">
        <f t="shared" si="29"/>
        <v>9</v>
      </c>
      <c r="AO39" s="144">
        <f t="shared" si="29"/>
        <v>10</v>
      </c>
      <c r="AP39" s="144">
        <f t="shared" si="29"/>
        <v>21</v>
      </c>
      <c r="AQ39" s="144" t="str">
        <f t="shared" si="29"/>
        <v>0</v>
      </c>
      <c r="AR39" s="144" t="str">
        <f t="shared" si="29"/>
        <v>0</v>
      </c>
      <c r="AS39" s="144" t="str">
        <f t="shared" si="29"/>
        <v>0</v>
      </c>
      <c r="AT39" s="144" t="str">
        <f t="shared" si="29"/>
        <v>0</v>
      </c>
      <c r="AU39" s="144">
        <f t="shared" si="29"/>
        <v>9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5</v>
      </c>
      <c r="H40" s="153">
        <v>9</v>
      </c>
      <c r="I40" s="153">
        <v>11</v>
      </c>
      <c r="J40" s="153" t="str">
        <v>0</v>
      </c>
      <c r="K40" s="153">
        <v>9</v>
      </c>
      <c r="L40" s="153" t="str">
        <v>0</v>
      </c>
      <c r="M40" s="153">
        <v>9</v>
      </c>
      <c r="N40" s="153">
        <v>7</v>
      </c>
      <c r="O40" s="154" t="str">
        <v>0</v>
      </c>
      <c r="P40" s="154" t="str">
        <v>0</v>
      </c>
      <c r="Q40" s="154" t="str">
        <v>0</v>
      </c>
      <c r="R40" s="154" t="str">
        <v>0</v>
      </c>
      <c r="S40" s="153" t="str">
        <v>0</v>
      </c>
      <c r="T40" s="153">
        <v>12</v>
      </c>
      <c r="U40" s="153" t="str">
        <v xml:space="preserve"> </v>
      </c>
      <c r="V40" s="155">
        <f>IF(COUNTIF(V6:V37,4)=0,"0",COUNTIF(V6:V37,4))</f>
        <v>7</v>
      </c>
      <c r="W40" s="156"/>
      <c r="X40" s="156"/>
      <c r="Y40" s="156" t="str">
        <f>IF(COUNTIF(Y6:Y37,4)=0," ",COUNTIF(Y6:Y37,4))</f>
        <v xml:space="preserve"> </v>
      </c>
      <c r="Z40" s="156">
        <f>IF(COUNTIF(Z6:Z37,4)=0," ",COUNTIF(Z6:Z37,4))</f>
        <v>1</v>
      </c>
      <c r="AA40" s="156">
        <f>IF(COUNTIF(AA6:AA37,4)=0," ",COUNTIF(AA6:AA37,4))</f>
        <v>3</v>
      </c>
      <c r="AB40" s="156">
        <f>IF(COUNTIF(AB6:AB37,4)=0," ",COUNTIF(AB6:AB37,4))</f>
        <v>4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5</v>
      </c>
      <c r="AI40" s="156">
        <f t="shared" si="30"/>
        <v>9</v>
      </c>
      <c r="AJ40" s="156">
        <f t="shared" si="30"/>
        <v>11</v>
      </c>
      <c r="AK40" s="156" t="str">
        <f t="shared" si="30"/>
        <v>0</v>
      </c>
      <c r="AL40" s="156">
        <f t="shared" si="30"/>
        <v>9</v>
      </c>
      <c r="AM40" s="156" t="str">
        <f t="shared" si="30"/>
        <v>0</v>
      </c>
      <c r="AN40" s="156">
        <f t="shared" si="30"/>
        <v>9</v>
      </c>
      <c r="AO40" s="156">
        <f t="shared" si="30"/>
        <v>7</v>
      </c>
      <c r="AP40" s="156" t="str">
        <f t="shared" si="30"/>
        <v>0</v>
      </c>
      <c r="AQ40" s="156" t="str">
        <f t="shared" si="30"/>
        <v>0</v>
      </c>
      <c r="AR40" s="156" t="str">
        <f t="shared" si="30"/>
        <v>0</v>
      </c>
      <c r="AS40" s="156" t="str">
        <f t="shared" si="30"/>
        <v>0</v>
      </c>
      <c r="AT40" s="156" t="str">
        <f t="shared" si="30"/>
        <v>0</v>
      </c>
      <c r="AU40" s="156">
        <f t="shared" si="30"/>
        <v>12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>
        <v>4</v>
      </c>
      <c r="H41" s="167">
        <v>1</v>
      </c>
      <c r="I41" s="167" t="str">
        <v>0</v>
      </c>
      <c r="J41" s="167" t="str">
        <v>0</v>
      </c>
      <c r="K41" s="167">
        <v>1</v>
      </c>
      <c r="L41" s="167" t="str">
        <v>0</v>
      </c>
      <c r="M41" s="167">
        <v>3</v>
      </c>
      <c r="N41" s="167">
        <v>4</v>
      </c>
      <c r="O41" s="168" t="str">
        <v>0</v>
      </c>
      <c r="P41" s="168" t="str">
        <v>0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9</v>
      </c>
      <c r="W41" s="170"/>
      <c r="X41" s="170"/>
      <c r="Y41" s="170" t="str">
        <f>IF(COUNTIF(Y6:Y37,3)=0," ",COUNTIF(Y6:Y37,3))</f>
        <v xml:space="preserve"> </v>
      </c>
      <c r="Z41" s="170" t="str">
        <f>IF(COUNTIF(Z6:Z37,3)=0," ",COUNTIF(Z6:Z37,3))</f>
        <v xml:space="preserve"> </v>
      </c>
      <c r="AA41" s="170">
        <f>IF(COUNTIF(AA6:AA37,3)=0," ",COUNTIF(AA6:AA37,3))</f>
        <v>2</v>
      </c>
      <c r="AB41" s="170">
        <f>IF(COUNTIF(AB6:AB37,3)=0," ",COUNTIF(AB6:AB37,3))</f>
        <v>1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>
        <f t="shared" si="31"/>
        <v>4</v>
      </c>
      <c r="AI41" s="170">
        <f t="shared" si="31"/>
        <v>1</v>
      </c>
      <c r="AJ41" s="170" t="str">
        <f t="shared" si="31"/>
        <v>0</v>
      </c>
      <c r="AK41" s="170" t="str">
        <f t="shared" si="31"/>
        <v>0</v>
      </c>
      <c r="AL41" s="170">
        <f t="shared" si="31"/>
        <v>1</v>
      </c>
      <c r="AM41" s="170" t="str">
        <f t="shared" si="31"/>
        <v>0</v>
      </c>
      <c r="AN41" s="170">
        <f t="shared" si="31"/>
        <v>3</v>
      </c>
      <c r="AO41" s="170">
        <f t="shared" si="31"/>
        <v>4</v>
      </c>
      <c r="AP41" s="170" t="str">
        <f t="shared" si="31"/>
        <v>0</v>
      </c>
      <c r="AQ41" s="170" t="str">
        <f t="shared" si="31"/>
        <v>0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>
        <f>IF(COUNTIF(Z6:Z37,2)=0," ",COUNTIF(Z6:Z37,2))</f>
        <v>1</v>
      </c>
      <c r="AA42" s="87">
        <f>IF(COUNTIF(AA6:AA37,2)=0," ",COUNTIF(AA6:AA37,2))</f>
        <v>1</v>
      </c>
      <c r="AB42" s="87">
        <f>IF(COUNTIF(AB6:AB37,2)=0," ",COUNTIF(AB6:AB37,2))</f>
        <v>6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6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COUNTBLANK(AD6:AD27)</f>
        <v>1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6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6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x14ac:dyDescent="0.25"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x14ac:dyDescent="0.25"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x14ac:dyDescent="0.25"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x14ac:dyDescent="0.25"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x14ac:dyDescent="0.25"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x14ac:dyDescent="0.25"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x14ac:dyDescent="0.25"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x14ac:dyDescent="0.25"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x14ac:dyDescent="0.25"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L2"/>
    <mergeCell ref="M2:O2"/>
    <mergeCell ref="A3:C4"/>
    <mergeCell ref="AD3:AD5"/>
    <mergeCell ref="AG3:AW3"/>
  </mergeCells>
  <conditionalFormatting sqref="C5 Y5 AI5 AG5 S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30:E45 E6:E28">
    <cfRule type="cellIs" dxfId="2360" priority="5" operator="equal">
      <formula>4</formula>
    </cfRule>
    <cfRule type="cellIs" dxfId="2359" priority="6" operator="equal">
      <formula>3</formula>
    </cfRule>
  </conditionalFormatting>
  <conditionalFormatting sqref="Z5:AC5 W40:AF43 AE6:AE39 W39 R29:V45 F34:Q45 AG43:CB43 W44:AW45 AG6:AW42 R6:T28 V6:V28 F6:Q31">
    <cfRule type="cellIs" dxfId="2358" priority="7" operator="equal">
      <formula>5</formula>
    </cfRule>
    <cfRule type="cellIs" dxfId="2357" priority="8" operator="equal">
      <formula>4</formula>
    </cfRule>
    <cfRule type="cellIs" dxfId="2356" priority="9" operator="equal">
      <formula>3</formula>
    </cfRule>
  </conditionalFormatting>
  <conditionalFormatting sqref="AF6:AF37">
    <cfRule type="expression" dxfId="2355" priority="10">
      <formula>VALUE(RIGHT(AF6))&gt;AE6</formula>
    </cfRule>
    <cfRule type="expression" dxfId="2354" priority="11">
      <formula>EXACT(RIGHT(AF6,3),"зач")</formula>
    </cfRule>
  </conditionalFormatting>
  <conditionalFormatting sqref="AE3:AJ4 Q3:S3 V3:AC4">
    <cfRule type="expression" dxfId="2353" priority="12">
      <formula>$D$1&lt;Q3</formula>
    </cfRule>
    <cfRule type="expression" dxfId="2352" priority="13">
      <formula>$D$1&gt;Q3</formula>
    </cfRule>
  </conditionalFormatting>
  <conditionalFormatting sqref="R4">
    <cfRule type="expression" priority="14">
      <formula>$D$1&lt;R4</formula>
    </cfRule>
    <cfRule type="expression" priority="15">
      <formula>$D$1&gt;R4</formula>
    </cfRule>
  </conditionalFormatting>
  <conditionalFormatting sqref="R5">
    <cfRule type="cellIs" priority="16" operator="equal">
      <formula>5</formula>
    </cfRule>
    <cfRule type="cellIs" dxfId="2351" priority="17" operator="equal">
      <formula>4</formula>
    </cfRule>
    <cfRule type="cellIs" dxfId="2350" priority="18" operator="equal">
      <formula>3</formula>
    </cfRule>
  </conditionalFormatting>
  <conditionalFormatting sqref="R4">
    <cfRule type="expression" priority="19">
      <formula>$D$1&lt;R4</formula>
    </cfRule>
    <cfRule type="expression" priority="20">
      <formula>$D$1&gt;R4</formula>
    </cfRule>
  </conditionalFormatting>
  <conditionalFormatting sqref="R4">
    <cfRule type="expression" priority="21">
      <formula>$D$1&lt;R4</formula>
    </cfRule>
    <cfRule type="expression" priority="22">
      <formula>$D$1&gt;R4</formula>
    </cfRule>
  </conditionalFormatting>
  <conditionalFormatting sqref="S4">
    <cfRule type="expression" priority="23">
      <formula>$D$1&lt;S4</formula>
    </cfRule>
    <cfRule type="expression" priority="24">
      <formula>$D$1&gt;S4</formula>
    </cfRule>
  </conditionalFormatting>
  <conditionalFormatting sqref="S4">
    <cfRule type="expression" dxfId="2349" priority="25">
      <formula>$D$1&lt;S4</formula>
    </cfRule>
    <cfRule type="expression" dxfId="2348" priority="26">
      <formula>$D$1&gt;S4</formula>
    </cfRule>
  </conditionalFormatting>
  <conditionalFormatting sqref="S4">
    <cfRule type="expression" dxfId="2347" priority="27">
      <formula>$D$1&lt;S4</formula>
    </cfRule>
    <cfRule type="expression" dxfId="2346" priority="28">
      <formula>$D$1&gt;S4</formula>
    </cfRule>
  </conditionalFormatting>
  <conditionalFormatting sqref="S4">
    <cfRule type="expression" dxfId="2345" priority="29">
      <formula>$D$1&lt;S4</formula>
    </cfRule>
    <cfRule type="expression" dxfId="2344" priority="30">
      <formula>$D$1&gt;S4</formula>
    </cfRule>
  </conditionalFormatting>
  <conditionalFormatting sqref="S4">
    <cfRule type="expression" priority="31">
      <formula>$D$1&lt;S4</formula>
    </cfRule>
    <cfRule type="expression" priority="32">
      <formula>$D$1&gt;S4</formula>
    </cfRule>
  </conditionalFormatting>
  <conditionalFormatting sqref="S4">
    <cfRule type="expression" priority="33">
      <formula>$D$1&lt;S4</formula>
    </cfRule>
    <cfRule type="expression" dxfId="2343" priority="34">
      <formula>$D$1&gt;S4</formula>
    </cfRule>
  </conditionalFormatting>
  <conditionalFormatting sqref="U3">
    <cfRule type="expression" dxfId="2342" priority="35">
      <formula>$D$1&lt;U3</formula>
    </cfRule>
    <cfRule type="expression" priority="36">
      <formula>$D$1&gt;U3</formula>
    </cfRule>
  </conditionalFormatting>
  <conditionalFormatting sqref="U4">
    <cfRule type="expression" priority="37">
      <formula>$D$4&lt;U4</formula>
    </cfRule>
    <cfRule type="expression" priority="38">
      <formula>$D$4&gt;U4</formula>
    </cfRule>
  </conditionalFormatting>
  <conditionalFormatting sqref="U6:U28">
    <cfRule type="cellIs" dxfId="2341" priority="39" operator="equal">
      <formula>5</formula>
    </cfRule>
    <cfRule type="cellIs" dxfId="2340" priority="40" operator="equal">
      <formula>4</formula>
    </cfRule>
    <cfRule type="cellIs" priority="41" operator="equal">
      <formula>3</formula>
    </cfRule>
  </conditionalFormatting>
  <conditionalFormatting sqref="U4">
    <cfRule type="expression" priority="42">
      <formula>$D$1&lt;U4</formula>
    </cfRule>
    <cfRule type="expression" priority="43">
      <formula>$D$1&gt;U4</formula>
    </cfRule>
  </conditionalFormatting>
  <conditionalFormatting sqref="U4">
    <cfRule type="expression" dxfId="2339" priority="44">
      <formula>$D$4&lt;U4</formula>
    </cfRule>
    <cfRule type="expression" dxfId="2338" priority="45">
      <formula>$D$4&gt;U4</formula>
    </cfRule>
  </conditionalFormatting>
  <conditionalFormatting sqref="U5">
    <cfRule type="cellIs" dxfId="2337" priority="46" operator="equal">
      <formula>5</formula>
    </cfRule>
    <cfRule type="cellIs" dxfId="2336" priority="47" operator="equal">
      <formula>4</formula>
    </cfRule>
    <cfRule type="cellIs" dxfId="2335" priority="48" operator="equal">
      <formula>3</formula>
    </cfRule>
  </conditionalFormatting>
  <conditionalFormatting sqref="P5">
    <cfRule type="cellIs" dxfId="2334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P5">
    <cfRule type="cellIs" priority="52" operator="equal">
      <formula>5</formula>
    </cfRule>
    <cfRule type="cellIs" dxfId="2333" priority="53" operator="equal">
      <formula>4</formula>
    </cfRule>
    <cfRule type="cellIs" dxfId="2332" priority="54" operator="equal">
      <formula>3</formula>
    </cfRule>
  </conditionalFormatting>
  <conditionalFormatting sqref="Q4">
    <cfRule type="expression" dxfId="2331" priority="55">
      <formula>$D$1&lt;Q4</formula>
    </cfRule>
    <cfRule type="expression" dxfId="2330" priority="56">
      <formula>$D$1&gt;Q4</formula>
    </cfRule>
  </conditionalFormatting>
  <conditionalFormatting sqref="Q4">
    <cfRule type="expression" priority="57">
      <formula>$D$1&lt;Q4</formula>
    </cfRule>
    <cfRule type="expression" priority="58">
      <formula>$D$1&gt;Q4</formula>
    </cfRule>
  </conditionalFormatting>
  <conditionalFormatting sqref="Q5">
    <cfRule type="cellIs" priority="59" operator="equal">
      <formula>5</formula>
    </cfRule>
    <cfRule type="cellIs" dxfId="2329" priority="60" operator="equal">
      <formula>4</formula>
    </cfRule>
    <cfRule type="cellIs" dxfId="2328" priority="61" operator="equal">
      <formula>3</formula>
    </cfRule>
  </conditionalFormatting>
  <conditionalFormatting sqref="Q5">
    <cfRule type="cellIs" priority="62" operator="equal">
      <formula>5</formula>
    </cfRule>
    <cfRule type="cellIs" priority="63" operator="equal">
      <formula>4</formula>
    </cfRule>
    <cfRule type="cellIs" priority="64" operator="equal">
      <formula>3</formula>
    </cfRule>
  </conditionalFormatting>
  <conditionalFormatting sqref="Q5">
    <cfRule type="cellIs" priority="65" operator="equal">
      <formula>5</formula>
    </cfRule>
    <cfRule type="cellIs" priority="66" operator="equal">
      <formula>4</formula>
    </cfRule>
    <cfRule type="cellIs" priority="67" operator="equal">
      <formula>3</formula>
    </cfRule>
  </conditionalFormatting>
  <conditionalFormatting sqref="P4">
    <cfRule type="expression" dxfId="2327" priority="68">
      <formula>$D$1&lt;P4</formula>
    </cfRule>
    <cfRule type="expression" dxfId="2326" priority="69">
      <formula>$D$1&gt;P4</formula>
    </cfRule>
  </conditionalFormatting>
  <conditionalFormatting sqref="L3">
    <cfRule type="expression" dxfId="2325" priority="70">
      <formula>$D$1&lt;L3</formula>
    </cfRule>
    <cfRule type="expression" dxfId="2324" priority="71">
      <formula>$D$1&gt;L3</formula>
    </cfRule>
  </conditionalFormatting>
  <conditionalFormatting sqref="L3">
    <cfRule type="expression" dxfId="2323" priority="72">
      <formula>$D$1&lt;L3</formula>
    </cfRule>
    <cfRule type="expression" dxfId="2322" priority="73">
      <formula>$D$1&gt;L3</formula>
    </cfRule>
  </conditionalFormatting>
  <conditionalFormatting sqref="L4">
    <cfRule type="expression" dxfId="2321" priority="74">
      <formula>$D$1&lt;L4</formula>
    </cfRule>
    <cfRule type="expression" dxfId="2320" priority="75">
      <formula>$D$1&gt;L4</formula>
    </cfRule>
  </conditionalFormatting>
  <conditionalFormatting sqref="L4">
    <cfRule type="expression" dxfId="2319" priority="76">
      <formula>$D$1&lt;L4</formula>
    </cfRule>
    <cfRule type="expression" dxfId="2318" priority="77">
      <formula>$D$1&gt;L4</formula>
    </cfRule>
  </conditionalFormatting>
  <conditionalFormatting sqref="P5">
    <cfRule type="cellIs" dxfId="2317" priority="78" operator="equal">
      <formula>5</formula>
    </cfRule>
    <cfRule type="cellIs" dxfId="2316" priority="79" operator="equal">
      <formula>4</formula>
    </cfRule>
    <cfRule type="cellIs" dxfId="2315" priority="80" operator="equal">
      <formula>3</formula>
    </cfRule>
  </conditionalFormatting>
  <conditionalFormatting sqref="P4">
    <cfRule type="expression" dxfId="2314" priority="81">
      <formula>$D$1&lt;P4</formula>
    </cfRule>
    <cfRule type="expression" priority="82">
      <formula>$D$1&gt;P4</formula>
    </cfRule>
  </conditionalFormatting>
  <conditionalFormatting sqref="P4">
    <cfRule type="expression" priority="83">
      <formula>$D$1&lt;P4</formula>
    </cfRule>
    <cfRule type="expression" priority="84">
      <formula>$D$1&gt;P4</formula>
    </cfRule>
  </conditionalFormatting>
  <conditionalFormatting sqref="P4">
    <cfRule type="expression" dxfId="2313" priority="85">
      <formula>$D$1&lt;P4</formula>
    </cfRule>
    <cfRule type="expression" dxfId="2312" priority="86">
      <formula>$D$1&gt;P4</formula>
    </cfRule>
  </conditionalFormatting>
  <conditionalFormatting sqref="P5">
    <cfRule type="cellIs" dxfId="2311" priority="87" operator="equal">
      <formula>5</formula>
    </cfRule>
    <cfRule type="cellIs" dxfId="2310" priority="88" operator="equal">
      <formula>4</formula>
    </cfRule>
    <cfRule type="cellIs" dxfId="2309" priority="89" operator="equal">
      <formula>3</formula>
    </cfRule>
  </conditionalFormatting>
  <conditionalFormatting sqref="P4">
    <cfRule type="expression" dxfId="2308" priority="90">
      <formula>$D$1&lt;P4</formula>
    </cfRule>
    <cfRule type="expression" dxfId="2307" priority="91">
      <formula>$D$1&gt;P4</formula>
    </cfRule>
  </conditionalFormatting>
  <conditionalFormatting sqref="I3">
    <cfRule type="expression" dxfId="2306" priority="92">
      <formula>$D$1&lt;I3</formula>
    </cfRule>
    <cfRule type="expression" dxfId="2305" priority="93">
      <formula>$D$1&gt;I3</formula>
    </cfRule>
  </conditionalFormatting>
  <conditionalFormatting sqref="I3">
    <cfRule type="expression" dxfId="2304" priority="94">
      <formula>$D$1&lt;I3</formula>
    </cfRule>
    <cfRule type="expression" dxfId="2303" priority="95">
      <formula>$D$1&gt;I3</formula>
    </cfRule>
  </conditionalFormatting>
  <conditionalFormatting sqref="P3">
    <cfRule type="expression" dxfId="2302" priority="96">
      <formula>$D$1&lt;P3</formula>
    </cfRule>
    <cfRule type="expression" priority="97">
      <formula>$D$1&gt;P3</formula>
    </cfRule>
  </conditionalFormatting>
  <conditionalFormatting sqref="J3">
    <cfRule type="expression" priority="98">
      <formula>$D$1&lt;J3</formula>
    </cfRule>
    <cfRule type="expression" priority="99">
      <formula>$D$1&gt;J3</formula>
    </cfRule>
  </conditionalFormatting>
  <conditionalFormatting sqref="J3">
    <cfRule type="expression" dxfId="2301" priority="100">
      <formula>$D$1&lt;J3</formula>
    </cfRule>
    <cfRule type="expression" dxfId="2300" priority="101">
      <formula>$D$1&gt;J3</formula>
    </cfRule>
  </conditionalFormatting>
  <conditionalFormatting sqref="J4">
    <cfRule type="expression" dxfId="2299" priority="102">
      <formula>$D$1&lt;J4</formula>
    </cfRule>
    <cfRule type="expression" dxfId="2298" priority="103">
      <formula>$D$1&gt;J4</formula>
    </cfRule>
  </conditionalFormatting>
  <conditionalFormatting sqref="J4">
    <cfRule type="expression" priority="104">
      <formula>$D$1&lt;J4</formula>
    </cfRule>
    <cfRule type="expression" priority="105">
      <formula>$D$1&gt;J4</formula>
    </cfRule>
  </conditionalFormatting>
  <conditionalFormatting sqref="J4">
    <cfRule type="expression" priority="106">
      <formula>$D$1&lt;J4</formula>
    </cfRule>
    <cfRule type="expression" dxfId="2297" priority="107">
      <formula>$D$1&gt;J4</formula>
    </cfRule>
  </conditionalFormatting>
  <conditionalFormatting sqref="J5">
    <cfRule type="cellIs" dxfId="2296" priority="108" operator="equal">
      <formula>5</formula>
    </cfRule>
    <cfRule type="cellIs" dxfId="2295" priority="109" operator="equal">
      <formula>4</formula>
    </cfRule>
    <cfRule type="cellIs" dxfId="2294" priority="110" operator="equal">
      <formula>3</formula>
    </cfRule>
  </conditionalFormatting>
  <conditionalFormatting sqref="J4">
    <cfRule type="expression" dxfId="2293" priority="111">
      <formula>$D$1&lt;J4</formula>
    </cfRule>
    <cfRule type="expression" dxfId="2292" priority="112">
      <formula>$D$1&gt;J4</formula>
    </cfRule>
  </conditionalFormatting>
  <conditionalFormatting sqref="J4">
    <cfRule type="expression" dxfId="2291" priority="113">
      <formula>$D$1&lt;J4</formula>
    </cfRule>
    <cfRule type="expression" dxfId="2290" priority="114">
      <formula>$D$1&gt;J4</formula>
    </cfRule>
  </conditionalFormatting>
  <conditionalFormatting sqref="J4">
    <cfRule type="expression" dxfId="2289" priority="115">
      <formula>$D$1&lt;J4</formula>
    </cfRule>
    <cfRule type="expression" dxfId="2288" priority="116">
      <formula>$D$1&gt;J4</formula>
    </cfRule>
  </conditionalFormatting>
  <conditionalFormatting sqref="J4">
    <cfRule type="expression" dxfId="2287" priority="117">
      <formula>$D$1&lt;J4</formula>
    </cfRule>
    <cfRule type="expression" dxfId="2286" priority="118">
      <formula>$D$1&gt;J4</formula>
    </cfRule>
  </conditionalFormatting>
  <conditionalFormatting sqref="K3">
    <cfRule type="expression" dxfId="2285" priority="119">
      <formula>$D$1&lt;K3</formula>
    </cfRule>
    <cfRule type="expression" dxfId="2284" priority="120">
      <formula>$D$1&gt;K3</formula>
    </cfRule>
  </conditionalFormatting>
  <conditionalFormatting sqref="L4">
    <cfRule type="expression" dxfId="2283" priority="121">
      <formula>$D$1&lt;L4</formula>
    </cfRule>
    <cfRule type="expression" dxfId="2282" priority="122">
      <formula>$D$1&gt;L4</formula>
    </cfRule>
  </conditionalFormatting>
  <conditionalFormatting sqref="L5">
    <cfRule type="cellIs" dxfId="2281" priority="123" operator="equal">
      <formula>5</formula>
    </cfRule>
    <cfRule type="cellIs" dxfId="2280" priority="124" operator="equal">
      <formula>4</formula>
    </cfRule>
    <cfRule type="cellIs" dxfId="2279" priority="125" operator="equal">
      <formula>3</formula>
    </cfRule>
  </conditionalFormatting>
  <conditionalFormatting sqref="L5">
    <cfRule type="cellIs" dxfId="2278" priority="126" operator="equal">
      <formula>5</formula>
    </cfRule>
    <cfRule type="cellIs" dxfId="2277" priority="127" operator="equal">
      <formula>4</formula>
    </cfRule>
    <cfRule type="cellIs" dxfId="2276" priority="128" operator="equal">
      <formula>3</formula>
    </cfRule>
  </conditionalFormatting>
  <conditionalFormatting sqref="L5">
    <cfRule type="cellIs" dxfId="2275" priority="129" operator="equal">
      <formula>5</formula>
    </cfRule>
    <cfRule type="cellIs" priority="130" operator="equal">
      <formula>4</formula>
    </cfRule>
    <cfRule type="cellIs" priority="131" operator="equal">
      <formula>3</formula>
    </cfRule>
  </conditionalFormatting>
  <conditionalFormatting sqref="P5">
    <cfRule type="cellIs" priority="132" operator="equal">
      <formula>5</formula>
    </cfRule>
    <cfRule type="cellIs" priority="133" operator="equal">
      <formula>4</formula>
    </cfRule>
    <cfRule type="cellIs" priority="134" operator="equal">
      <formula>3</formula>
    </cfRule>
  </conditionalFormatting>
  <conditionalFormatting sqref="P4">
    <cfRule type="expression" priority="135">
      <formula>$D$1&lt;P4</formula>
    </cfRule>
    <cfRule type="expression" dxfId="2274" priority="136">
      <formula>$D$1&gt;P4</formula>
    </cfRule>
  </conditionalFormatting>
  <conditionalFormatting sqref="P5">
    <cfRule type="cellIs" dxfId="2273" priority="137" operator="equal">
      <formula>5</formula>
    </cfRule>
    <cfRule type="cellIs" priority="138" operator="equal">
      <formula>4</formula>
    </cfRule>
    <cfRule type="cellIs" priority="139" operator="equal">
      <formula>3</formula>
    </cfRule>
  </conditionalFormatting>
  <conditionalFormatting sqref="P4">
    <cfRule type="expression" priority="140">
      <formula>$D$1&lt;P4</formula>
    </cfRule>
    <cfRule type="expression" dxfId="2272" priority="141">
      <formula>$D$1&gt;P4</formula>
    </cfRule>
  </conditionalFormatting>
  <conditionalFormatting sqref="P4">
    <cfRule type="expression" dxfId="2271" priority="142">
      <formula>$D$1&lt;P4</formula>
    </cfRule>
    <cfRule type="expression" dxfId="2270" priority="143">
      <formula>$D$1&gt;P4</formula>
    </cfRule>
  </conditionalFormatting>
  <conditionalFormatting sqref="P5">
    <cfRule type="cellIs" dxfId="2269" priority="144" operator="equal">
      <formula>5</formula>
    </cfRule>
    <cfRule type="cellIs" priority="145" operator="equal">
      <formula>4</formula>
    </cfRule>
    <cfRule type="cellIs" priority="146" operator="equal">
      <formula>3</formula>
    </cfRule>
  </conditionalFormatting>
  <conditionalFormatting sqref="P4">
    <cfRule type="expression" priority="147">
      <formula>$D$1&lt;P4</formula>
    </cfRule>
    <cfRule type="expression" dxfId="2268" priority="148">
      <formula>$D$1&gt;P4</formula>
    </cfRule>
  </conditionalFormatting>
  <conditionalFormatting sqref="P5">
    <cfRule type="cellIs" dxfId="2267" priority="149" operator="equal">
      <formula>5</formula>
    </cfRule>
    <cfRule type="cellIs" priority="150" operator="equal">
      <formula>4</formula>
    </cfRule>
    <cfRule type="cellIs" priority="151" operator="equal">
      <formula>3</formula>
    </cfRule>
  </conditionalFormatting>
  <conditionalFormatting sqref="P4">
    <cfRule type="expression" priority="152">
      <formula>$D$1&lt;P4</formula>
    </cfRule>
    <cfRule type="expression" dxfId="2266" priority="153">
      <formula>$D$1&gt;P4</formula>
    </cfRule>
  </conditionalFormatting>
  <conditionalFormatting sqref="P4">
    <cfRule type="expression" dxfId="2265" priority="154">
      <formula>$D$1&lt;P4</formula>
    </cfRule>
    <cfRule type="expression" dxfId="2264" priority="155">
      <formula>$D$1&gt;P4</formula>
    </cfRule>
  </conditionalFormatting>
  <conditionalFormatting sqref="P5">
    <cfRule type="cellIs" dxfId="2263" priority="156" operator="equal">
      <formula>5</formula>
    </cfRule>
    <cfRule type="cellIs" dxfId="2262" priority="157" operator="equal">
      <formula>4</formula>
    </cfRule>
    <cfRule type="cellIs" dxfId="2261" priority="158" operator="equal">
      <formula>3</formula>
    </cfRule>
  </conditionalFormatting>
  <conditionalFormatting sqref="P4">
    <cfRule type="expression" priority="159">
      <formula>$D$1&lt;P4</formula>
    </cfRule>
    <cfRule type="expression" priority="160">
      <formula>$D$1&gt;P4</formula>
    </cfRule>
  </conditionalFormatting>
  <conditionalFormatting sqref="P4">
    <cfRule type="expression" priority="161">
      <formula>$D$1&lt;P4</formula>
    </cfRule>
    <cfRule type="expression" dxfId="2260" priority="162">
      <formula>$D$1&gt;P4</formula>
    </cfRule>
  </conditionalFormatting>
  <conditionalFormatting sqref="P4">
    <cfRule type="expression" dxfId="2259" priority="163">
      <formula>$D$1&lt;P4</formula>
    </cfRule>
    <cfRule type="expression" dxfId="2258" priority="164">
      <formula>$D$1&gt;P4</formula>
    </cfRule>
  </conditionalFormatting>
  <conditionalFormatting sqref="P4">
    <cfRule type="expression" dxfId="2257" priority="165">
      <formula>$D$1&lt;P4</formula>
    </cfRule>
    <cfRule type="expression" dxfId="2256" priority="166">
      <formula>$D$1&gt;P4</formula>
    </cfRule>
  </conditionalFormatting>
  <conditionalFormatting sqref="P4">
    <cfRule type="expression" dxfId="2255" priority="167">
      <formula>$D$1&lt;P4</formula>
    </cfRule>
    <cfRule type="expression" dxfId="2254" priority="168">
      <formula>$D$1&gt;P4</formula>
    </cfRule>
  </conditionalFormatting>
  <conditionalFormatting sqref="P4">
    <cfRule type="expression" dxfId="2253" priority="169">
      <formula>$D$1&lt;P4</formula>
    </cfRule>
    <cfRule type="expression" priority="170">
      <formula>$D$1&gt;P4</formula>
    </cfRule>
  </conditionalFormatting>
  <conditionalFormatting sqref="P4">
    <cfRule type="expression" priority="171">
      <formula>$D$1&lt;P4</formula>
    </cfRule>
    <cfRule type="expression" priority="172">
      <formula>$D$1&gt;P4</formula>
    </cfRule>
  </conditionalFormatting>
  <conditionalFormatting sqref="P4">
    <cfRule type="expression" dxfId="2252" priority="173">
      <formula>$D$1&lt;P4</formula>
    </cfRule>
    <cfRule type="expression" dxfId="2251" priority="174">
      <formula>$D$1&gt;P4</formula>
    </cfRule>
  </conditionalFormatting>
  <conditionalFormatting sqref="P4">
    <cfRule type="expression" dxfId="2250" priority="175">
      <formula>$D$1&lt;P4</formula>
    </cfRule>
    <cfRule type="expression" dxfId="2249" priority="176">
      <formula>$D$1&gt;P4</formula>
    </cfRule>
  </conditionalFormatting>
  <conditionalFormatting sqref="P4">
    <cfRule type="expression" priority="177">
      <formula>$D$1&lt;P4</formula>
    </cfRule>
    <cfRule type="expression" priority="178">
      <formula>$D$1&gt;P4</formula>
    </cfRule>
  </conditionalFormatting>
  <conditionalFormatting sqref="P4">
    <cfRule type="expression" priority="179">
      <formula>$D$1&lt;P4</formula>
    </cfRule>
    <cfRule type="expression" dxfId="2248" priority="180">
      <formula>$D$1&gt;P4</formula>
    </cfRule>
  </conditionalFormatting>
  <conditionalFormatting sqref="K3">
    <cfRule type="expression" dxfId="2247" priority="181">
      <formula>$D$1&lt;K3</formula>
    </cfRule>
    <cfRule type="expression" dxfId="2246" priority="182">
      <formula>$D$1&gt;K3</formula>
    </cfRule>
  </conditionalFormatting>
  <conditionalFormatting sqref="P5">
    <cfRule type="cellIs" dxfId="2245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P3:P4">
    <cfRule type="expression" priority="186">
      <formula>$D$1&lt;P3</formula>
    </cfRule>
    <cfRule type="expression" dxfId="2244" priority="187">
      <formula>$D$1&gt;P3</formula>
    </cfRule>
  </conditionalFormatting>
  <conditionalFormatting sqref="P5">
    <cfRule type="cellIs" dxfId="2243" priority="188" operator="equal">
      <formula>5</formula>
    </cfRule>
    <cfRule type="cellIs" dxfId="2242" priority="189" operator="equal">
      <formula>4</formula>
    </cfRule>
    <cfRule type="cellIs" dxfId="2241" priority="190" operator="equal">
      <formula>3</formula>
    </cfRule>
  </conditionalFormatting>
  <conditionalFormatting sqref="P3:P4">
    <cfRule type="expression" priority="191">
      <formula>$D$1&lt;P3</formula>
    </cfRule>
    <cfRule type="expression" priority="192">
      <formula>$D$1&gt;P3</formula>
    </cfRule>
  </conditionalFormatting>
  <conditionalFormatting sqref="P4">
    <cfRule type="expression" priority="193">
      <formula>$D$1&lt;P4</formula>
    </cfRule>
    <cfRule type="expression" priority="194">
      <formula>$D$1&gt;P4</formula>
    </cfRule>
  </conditionalFormatting>
  <conditionalFormatting sqref="H3:J3 L3:O3">
    <cfRule type="expression" priority="195">
      <formula>$D$1&lt;H3</formula>
    </cfRule>
    <cfRule type="expression" priority="196">
      <formula>$D$1&gt;H3</formula>
    </cfRule>
  </conditionalFormatting>
  <conditionalFormatting sqref="G3">
    <cfRule type="expression" dxfId="2240" priority="197">
      <formula>$D$1&lt;G3</formula>
    </cfRule>
    <cfRule type="expression" dxfId="2239" priority="198">
      <formula>$D$1&gt;G3</formula>
    </cfRule>
  </conditionalFormatting>
  <conditionalFormatting sqref="G3">
    <cfRule type="expression" dxfId="2238" priority="199">
      <formula>$D$1&lt;G3</formula>
    </cfRule>
    <cfRule type="expression" dxfId="2237" priority="200">
      <formula>$D$1&gt;G3</formula>
    </cfRule>
  </conditionalFormatting>
  <conditionalFormatting sqref="L3:N3">
    <cfRule type="expression" priority="201">
      <formula>$D$1&lt;L3</formula>
    </cfRule>
    <cfRule type="expression" priority="202">
      <formula>$D$1&gt;L3</formula>
    </cfRule>
  </conditionalFormatting>
  <conditionalFormatting sqref="G3">
    <cfRule type="expression" priority="203">
      <formula>$D$1&lt;G3</formula>
    </cfRule>
    <cfRule type="expression" dxfId="2236" priority="204">
      <formula>$D$1&gt;G3</formula>
    </cfRule>
  </conditionalFormatting>
  <conditionalFormatting sqref="J3">
    <cfRule type="expression" dxfId="2235" priority="205">
      <formula>$D$1&lt;J3</formula>
    </cfRule>
    <cfRule type="expression" dxfId="2234" priority="206">
      <formula>$D$1&gt;J3</formula>
    </cfRule>
  </conditionalFormatting>
  <conditionalFormatting sqref="J3">
    <cfRule type="expression" dxfId="2233" priority="207">
      <formula>$D$1&lt;J3</formula>
    </cfRule>
    <cfRule type="expression" dxfId="2232" priority="208">
      <formula>$D$1&gt;J3</formula>
    </cfRule>
  </conditionalFormatting>
  <conditionalFormatting sqref="H3">
    <cfRule type="expression" dxfId="2231" priority="209">
      <formula>$D$1&lt;H3</formula>
    </cfRule>
    <cfRule type="expression" dxfId="2230" priority="210">
      <formula>$D$1&gt;H3</formula>
    </cfRule>
  </conditionalFormatting>
  <conditionalFormatting sqref="H3">
    <cfRule type="expression" dxfId="2229" priority="211">
      <formula>$D$1&lt;H3</formula>
    </cfRule>
    <cfRule type="expression" priority="212">
      <formula>$D$1&gt;H3</formula>
    </cfRule>
  </conditionalFormatting>
  <conditionalFormatting sqref="H3">
    <cfRule type="expression" priority="213">
      <formula>$D$1&lt;H3</formula>
    </cfRule>
    <cfRule type="expression" priority="214">
      <formula>$D$1&gt;H3</formula>
    </cfRule>
  </conditionalFormatting>
  <conditionalFormatting sqref="J4">
    <cfRule type="expression" dxfId="2228" priority="215">
      <formula>$D$1&lt;J4</formula>
    </cfRule>
    <cfRule type="expression" dxfId="2227" priority="216">
      <formula>$D$1&gt;J4</formula>
    </cfRule>
  </conditionalFormatting>
  <conditionalFormatting sqref="J4">
    <cfRule type="expression" dxfId="2226" priority="217">
      <formula>$D$1&lt;J4</formula>
    </cfRule>
    <cfRule type="expression" dxfId="2225" priority="218">
      <formula>$D$1&gt;J4</formula>
    </cfRule>
  </conditionalFormatting>
  <conditionalFormatting sqref="J4">
    <cfRule type="expression" priority="219">
      <formula>$D$1&lt;J4</formula>
    </cfRule>
    <cfRule type="expression" priority="220">
      <formula>$D$1&gt;J4</formula>
    </cfRule>
  </conditionalFormatting>
  <conditionalFormatting sqref="J4">
    <cfRule type="expression" priority="221">
      <formula>$D$1&lt;J4</formula>
    </cfRule>
    <cfRule type="expression" dxfId="2224" priority="222">
      <formula>$D$1&gt;J4</formula>
    </cfRule>
  </conditionalFormatting>
  <conditionalFormatting sqref="J4">
    <cfRule type="expression" dxfId="2223" priority="223">
      <formula>$D$1&lt;J4</formula>
    </cfRule>
    <cfRule type="expression" dxfId="2222" priority="224">
      <formula>$D$1&gt;J4</formula>
    </cfRule>
  </conditionalFormatting>
  <conditionalFormatting sqref="J4">
    <cfRule type="expression" dxfId="2221" priority="225">
      <formula>$D$1&lt;J4</formula>
    </cfRule>
    <cfRule type="expression" dxfId="2220" priority="226">
      <formula>$D$1&gt;J4</formula>
    </cfRule>
  </conditionalFormatting>
  <conditionalFormatting sqref="J5">
    <cfRule type="expression" dxfId="2219" priority="227">
      <formula>$D$1&lt;J5</formula>
    </cfRule>
    <cfRule type="expression" dxfId="2218" priority="228">
      <formula>$D$1&gt;J5</formula>
    </cfRule>
  </conditionalFormatting>
  <conditionalFormatting sqref="J5">
    <cfRule type="expression" dxfId="2217" priority="229">
      <formula>$D$1&lt;J5</formula>
    </cfRule>
    <cfRule type="expression" dxfId="2216" priority="230">
      <formula>$D$1&gt;J5</formula>
    </cfRule>
  </conditionalFormatting>
  <conditionalFormatting sqref="J5">
    <cfRule type="expression" priority="231">
      <formula>$D$1&lt;J5</formula>
    </cfRule>
    <cfRule type="expression" priority="232">
      <formula>$D$1&gt;J5</formula>
    </cfRule>
  </conditionalFormatting>
  <conditionalFormatting sqref="J4">
    <cfRule type="expression" priority="233">
      <formula>$D$1&lt;J4</formula>
    </cfRule>
    <cfRule type="expression" priority="234">
      <formula>$D$1&gt;J4</formula>
    </cfRule>
  </conditionalFormatting>
  <conditionalFormatting sqref="J5">
    <cfRule type="cellIs" dxfId="2215" priority="235" operator="equal">
      <formula>5</formula>
    </cfRule>
    <cfRule type="cellIs" dxfId="2214" priority="236" operator="equal">
      <formula>4</formula>
    </cfRule>
    <cfRule type="cellIs" dxfId="2213" priority="237" operator="equal">
      <formula>3</formula>
    </cfRule>
  </conditionalFormatting>
  <conditionalFormatting sqref="J5">
    <cfRule type="cellIs" dxfId="2212" priority="238" operator="equal">
      <formula>5</formula>
    </cfRule>
    <cfRule type="cellIs" dxfId="2211" priority="239" operator="equal">
      <formula>4</formula>
    </cfRule>
    <cfRule type="cellIs" dxfId="2210" priority="240" operator="equal">
      <formula>3</formula>
    </cfRule>
  </conditionalFormatting>
  <conditionalFormatting sqref="J4">
    <cfRule type="expression" dxfId="2209" priority="241">
      <formula>$D$1&lt;J4</formula>
    </cfRule>
    <cfRule type="expression" dxfId="2208" priority="242">
      <formula>$D$1&gt;J4</formula>
    </cfRule>
  </conditionalFormatting>
  <conditionalFormatting sqref="J5">
    <cfRule type="cellIs" dxfId="2207" priority="243" operator="equal">
      <formula>5</formula>
    </cfRule>
    <cfRule type="cellIs" priority="244" operator="equal">
      <formula>4</formula>
    </cfRule>
    <cfRule type="cellIs" priority="245" operator="equal">
      <formula>3</formula>
    </cfRule>
  </conditionalFormatting>
  <conditionalFormatting sqref="J4">
    <cfRule type="expression" priority="246">
      <formula>$D$1&lt;J4</formula>
    </cfRule>
    <cfRule type="expression" dxfId="2206" priority="247">
      <formula>$D$1&gt;J4</formula>
    </cfRule>
  </conditionalFormatting>
  <conditionalFormatting sqref="F3">
    <cfRule type="expression" dxfId="2205" priority="248">
      <formula>$D$1&lt;F3</formula>
    </cfRule>
    <cfRule type="expression" dxfId="2204" priority="249">
      <formula>$D$1&gt;F3</formula>
    </cfRule>
  </conditionalFormatting>
  <conditionalFormatting sqref="F4">
    <cfRule type="expression" dxfId="2203" priority="250">
      <formula>$D$1&lt;F4</formula>
    </cfRule>
    <cfRule type="expression" dxfId="2202" priority="251">
      <formula>$D$1&gt;F4</formula>
    </cfRule>
  </conditionalFormatting>
  <conditionalFormatting sqref="F5">
    <cfRule type="expression" dxfId="2201" priority="252">
      <formula>$D$1&lt;F5</formula>
    </cfRule>
    <cfRule type="expression" dxfId="2200" priority="253">
      <formula>$D$1&gt;F5</formula>
    </cfRule>
  </conditionalFormatting>
  <conditionalFormatting sqref="F5">
    <cfRule type="expression" dxfId="2199" priority="254">
      <formula>$D$1&lt;F5</formula>
    </cfRule>
    <cfRule type="expression" dxfId="2198" priority="255">
      <formula>$D$1&gt;F5</formula>
    </cfRule>
  </conditionalFormatting>
  <conditionalFormatting sqref="F5">
    <cfRule type="expression" priority="256">
      <formula>$D$1&lt;F5</formula>
    </cfRule>
    <cfRule type="expression" priority="257">
      <formula>$D$1&gt;F5</formula>
    </cfRule>
  </conditionalFormatting>
  <conditionalFormatting sqref="F4">
    <cfRule type="expression" priority="258">
      <formula>$D$1&lt;F4</formula>
    </cfRule>
    <cfRule type="expression" dxfId="2197" priority="259">
      <formula>$D$1&gt;F4</formula>
    </cfRule>
  </conditionalFormatting>
  <conditionalFormatting sqref="F5">
    <cfRule type="cellIs" dxfId="2196" priority="260" operator="equal">
      <formula>5</formula>
    </cfRule>
    <cfRule type="cellIs" priority="261" operator="equal">
      <formula>4</formula>
    </cfRule>
    <cfRule type="cellIs" priority="262" operator="equal">
      <formula>3</formula>
    </cfRule>
  </conditionalFormatting>
  <conditionalFormatting sqref="F4">
    <cfRule type="expression" priority="263">
      <formula>$D$1&lt;F4</formula>
    </cfRule>
    <cfRule type="expression" priority="264">
      <formula>$D$1&gt;F4</formula>
    </cfRule>
  </conditionalFormatting>
  <conditionalFormatting sqref="F5">
    <cfRule type="cellIs" priority="265" operator="equal">
      <formula>5</formula>
    </cfRule>
    <cfRule type="cellIs" priority="266" operator="equal">
      <formula>4</formula>
    </cfRule>
    <cfRule type="cellIs" dxfId="2195" priority="267" operator="equal">
      <formula>3</formula>
    </cfRule>
  </conditionalFormatting>
  <conditionalFormatting sqref="F5">
    <cfRule type="cellIs" dxfId="2194" priority="268" operator="equal">
      <formula>5</formula>
    </cfRule>
    <cfRule type="cellIs" dxfId="2193" priority="269" operator="equal">
      <formula>4</formula>
    </cfRule>
    <cfRule type="cellIs" dxfId="2192" priority="270" operator="equal">
      <formula>3</formula>
    </cfRule>
  </conditionalFormatting>
  <conditionalFormatting sqref="F4">
    <cfRule type="expression" dxfId="2191" priority="271">
      <formula>$D$1&lt;F4</formula>
    </cfRule>
    <cfRule type="expression" dxfId="2190" priority="272">
      <formula>$D$1&gt;F4</formula>
    </cfRule>
  </conditionalFormatting>
  <conditionalFormatting sqref="K3">
    <cfRule type="expression" priority="273">
      <formula>$D$1&lt;K3</formula>
    </cfRule>
    <cfRule type="expression" priority="274">
      <formula>$D$1&gt;K3</formula>
    </cfRule>
  </conditionalFormatting>
  <conditionalFormatting sqref="K3">
    <cfRule type="expression" priority="275">
      <formula>$D$1&lt;K3</formula>
    </cfRule>
    <cfRule type="expression" dxfId="2189" priority="276">
      <formula>$D$1&gt;K3</formula>
    </cfRule>
  </conditionalFormatting>
  <conditionalFormatting sqref="K3">
    <cfRule type="expression" dxfId="2188" priority="277">
      <formula>$D$1&lt;K3</formula>
    </cfRule>
    <cfRule type="expression" priority="278">
      <formula>$D$1&gt;K3</formula>
    </cfRule>
  </conditionalFormatting>
  <conditionalFormatting sqref="K3">
    <cfRule type="expression" priority="279">
      <formula>$D$1&lt;K3</formula>
    </cfRule>
    <cfRule type="expression" priority="280">
      <formula>$D$1&gt;K3</formula>
    </cfRule>
  </conditionalFormatting>
  <conditionalFormatting sqref="L3">
    <cfRule type="expression" dxfId="2187" priority="281">
      <formula>$D$1&lt;L3</formula>
    </cfRule>
    <cfRule type="expression" dxfId="2186" priority="282">
      <formula>$D$1&gt;L3</formula>
    </cfRule>
  </conditionalFormatting>
  <conditionalFormatting sqref="L3">
    <cfRule type="expression" priority="283">
      <formula>$D$1&lt;L3</formula>
    </cfRule>
    <cfRule type="expression" priority="284">
      <formula>$D$1&gt;L3</formula>
    </cfRule>
  </conditionalFormatting>
  <conditionalFormatting sqref="L3">
    <cfRule type="expression" priority="285">
      <formula>$D$1&lt;L3</formula>
    </cfRule>
    <cfRule type="expression" dxfId="2185" priority="286">
      <formula>$D$1&gt;L3</formula>
    </cfRule>
  </conditionalFormatting>
  <conditionalFormatting sqref="L4">
    <cfRule type="expression" dxfId="2184" priority="287">
      <formula>$D$1&lt;L4</formula>
    </cfRule>
    <cfRule type="expression" dxfId="2183" priority="288">
      <formula>$D$1&gt;L4</formula>
    </cfRule>
  </conditionalFormatting>
  <conditionalFormatting sqref="L3">
    <cfRule type="expression" dxfId="2182" priority="289">
      <formula>$D$1&lt;L3</formula>
    </cfRule>
    <cfRule type="expression" dxfId="2181" priority="290">
      <formula>$D$1&gt;L3</formula>
    </cfRule>
  </conditionalFormatting>
  <conditionalFormatting sqref="L5">
    <cfRule type="cellIs" dxfId="2180" priority="291" operator="equal">
      <formula>5</formula>
    </cfRule>
    <cfRule type="cellIs" priority="292" operator="equal">
      <formula>4</formula>
    </cfRule>
    <cfRule type="cellIs" priority="293" operator="equal">
      <formula>3</formula>
    </cfRule>
  </conditionalFormatting>
  <conditionalFormatting sqref="L4">
    <cfRule type="expression" priority="294">
      <formula>$D$1&lt;L4</formula>
    </cfRule>
    <cfRule type="expression" dxfId="2179" priority="295">
      <formula>$D$1&gt;L4</formula>
    </cfRule>
  </conditionalFormatting>
  <conditionalFormatting sqref="L4">
    <cfRule type="expression" dxfId="2178" priority="296">
      <formula>$D$1&lt;L4</formula>
    </cfRule>
    <cfRule type="expression" dxfId="2177" priority="297">
      <formula>$D$1&gt;L4</formula>
    </cfRule>
  </conditionalFormatting>
  <conditionalFormatting sqref="L4">
    <cfRule type="expression" dxfId="2176" priority="298">
      <formula>$D$1&lt;L4</formula>
    </cfRule>
    <cfRule type="expression" dxfId="2175" priority="299">
      <formula>$D$1&gt;L4</formula>
    </cfRule>
  </conditionalFormatting>
  <conditionalFormatting sqref="L4">
    <cfRule type="expression" dxfId="2174" priority="300">
      <formula>$D$1&lt;L4</formula>
    </cfRule>
    <cfRule type="expression" dxfId="2173" priority="301">
      <formula>$D$1&gt;L4</formula>
    </cfRule>
  </conditionalFormatting>
  <conditionalFormatting sqref="L4">
    <cfRule type="expression" dxfId="2172" priority="302">
      <formula>$D$1&lt;L4</formula>
    </cfRule>
    <cfRule type="expression" dxfId="2171" priority="303">
      <formula>$D$1&gt;L4</formula>
    </cfRule>
  </conditionalFormatting>
  <conditionalFormatting sqref="L4">
    <cfRule type="expression" priority="304">
      <formula>$D$1&lt;L4</formula>
    </cfRule>
    <cfRule type="expression" priority="305">
      <formula>$D$1&gt;L4</formula>
    </cfRule>
  </conditionalFormatting>
  <conditionalFormatting sqref="L4">
    <cfRule type="expression" priority="306">
      <formula>$D$1&lt;L4</formula>
    </cfRule>
    <cfRule type="expression" dxfId="2170" priority="307">
      <formula>$D$1&gt;L4</formula>
    </cfRule>
  </conditionalFormatting>
  <conditionalFormatting sqref="L4">
    <cfRule type="expression" dxfId="2169" priority="308">
      <formula>$D$1&lt;L4</formula>
    </cfRule>
    <cfRule type="expression" priority="309">
      <formula>$D$1&gt;L4</formula>
    </cfRule>
  </conditionalFormatting>
  <conditionalFormatting sqref="L4">
    <cfRule type="expression" priority="310">
      <formula>$D$1&lt;L4</formula>
    </cfRule>
    <cfRule type="expression" priority="311">
      <formula>$D$1&gt;L4</formula>
    </cfRule>
  </conditionalFormatting>
  <conditionalFormatting sqref="L4">
    <cfRule type="expression" priority="312">
      <formula>$D$1&lt;L4</formula>
    </cfRule>
    <cfRule type="expression" priority="313">
      <formula>$D$1&gt;L4</formula>
    </cfRule>
  </conditionalFormatting>
  <conditionalFormatting sqref="L4">
    <cfRule type="expression" priority="314">
      <formula>$D$1&lt;L4</formula>
    </cfRule>
    <cfRule type="expression" dxfId="2168" priority="315">
      <formula>$D$1&gt;L4</formula>
    </cfRule>
  </conditionalFormatting>
  <conditionalFormatting sqref="L4">
    <cfRule type="expression" dxfId="2167" priority="316">
      <formula>$D$1&lt;L4</formula>
    </cfRule>
    <cfRule type="expression" dxfId="2166" priority="317">
      <formula>$D$1&gt;L4</formula>
    </cfRule>
  </conditionalFormatting>
  <conditionalFormatting sqref="G3">
    <cfRule type="expression" dxfId="2165" priority="318">
      <formula>$D$1&lt;G3</formula>
    </cfRule>
    <cfRule type="expression" dxfId="2164" priority="319">
      <formula>$D$1&gt;G3</formula>
    </cfRule>
  </conditionalFormatting>
  <conditionalFormatting sqref="G3">
    <cfRule type="expression" dxfId="2163" priority="320">
      <formula>$D$1&lt;G3</formula>
    </cfRule>
    <cfRule type="expression" priority="321">
      <formula>$D$1&gt;G3</formula>
    </cfRule>
  </conditionalFormatting>
  <conditionalFormatting sqref="G3">
    <cfRule type="expression" priority="322">
      <formula>$D$1&lt;G3</formula>
    </cfRule>
    <cfRule type="expression" priority="323">
      <formula>$D$1&gt;G3</formula>
    </cfRule>
  </conditionalFormatting>
  <conditionalFormatting sqref="K3">
    <cfRule type="expression" dxfId="2162" priority="324">
      <formula>$D$1&lt;K3</formula>
    </cfRule>
    <cfRule type="expression" dxfId="2161" priority="325">
      <formula>$D$1&gt;K3</formula>
    </cfRule>
  </conditionalFormatting>
  <conditionalFormatting sqref="J3">
    <cfRule type="expression" priority="326">
      <formula>$D$1&lt;J3</formula>
    </cfRule>
    <cfRule type="expression" priority="327">
      <formula>$D$1&gt;J3</formula>
    </cfRule>
  </conditionalFormatting>
  <conditionalFormatting sqref="J3">
    <cfRule type="expression" priority="328">
      <formula>$D$1&lt;J3</formula>
    </cfRule>
    <cfRule type="expression" dxfId="2160" priority="329">
      <formula>$D$1&gt;J3</formula>
    </cfRule>
  </conditionalFormatting>
  <conditionalFormatting sqref="J3">
    <cfRule type="expression" dxfId="2159" priority="330">
      <formula>$D$1&lt;J3</formula>
    </cfRule>
    <cfRule type="expression" priority="331">
      <formula>$D$1&gt;J3</formula>
    </cfRule>
  </conditionalFormatting>
  <conditionalFormatting sqref="J4">
    <cfRule type="expression" priority="332">
      <formula>$D$1&lt;J4</formula>
    </cfRule>
    <cfRule type="expression" priority="333">
      <formula>$D$1&gt;J4</formula>
    </cfRule>
  </conditionalFormatting>
  <conditionalFormatting sqref="J4">
    <cfRule type="expression" dxfId="2158" priority="334">
      <formula>$D$1&lt;J4</formula>
    </cfRule>
    <cfRule type="expression" dxfId="2157" priority="335">
      <formula>$D$1&gt;J4</formula>
    </cfRule>
  </conditionalFormatting>
  <conditionalFormatting sqref="J4">
    <cfRule type="expression" dxfId="2156" priority="336">
      <formula>$D$1&lt;J4</formula>
    </cfRule>
    <cfRule type="expression" dxfId="2155" priority="337">
      <formula>$D$1&gt;J4</formula>
    </cfRule>
  </conditionalFormatting>
  <conditionalFormatting sqref="J4">
    <cfRule type="expression" dxfId="2154" priority="338">
      <formula>$D$1&lt;J4</formula>
    </cfRule>
    <cfRule type="expression" dxfId="2153" priority="339">
      <formula>$D$1&gt;J4</formula>
    </cfRule>
  </conditionalFormatting>
  <conditionalFormatting sqref="J4">
    <cfRule type="expression" priority="340">
      <formula>$D$1&lt;J4</formula>
    </cfRule>
    <cfRule type="expression" priority="341">
      <formula>$D$1&gt;J4</formula>
    </cfRule>
  </conditionalFormatting>
  <conditionalFormatting sqref="J4">
    <cfRule type="expression" priority="342">
      <formula>$D$1&lt;J4</formula>
    </cfRule>
    <cfRule type="expression" dxfId="2152" priority="343">
      <formula>$D$1&gt;J4</formula>
    </cfRule>
  </conditionalFormatting>
  <conditionalFormatting sqref="J4">
    <cfRule type="expression" dxfId="2151" priority="344">
      <formula>$D$1&lt;J4</formula>
    </cfRule>
    <cfRule type="expression" dxfId="2150" priority="345">
      <formula>$D$1&gt;J4</formula>
    </cfRule>
  </conditionalFormatting>
  <conditionalFormatting sqref="J4">
    <cfRule type="expression" dxfId="2149" priority="346">
      <formula>$D$1&lt;J4</formula>
    </cfRule>
    <cfRule type="expression" priority="347">
      <formula>$D$1&gt;J4</formula>
    </cfRule>
  </conditionalFormatting>
  <conditionalFormatting sqref="J4">
    <cfRule type="expression" priority="348">
      <formula>$D$1&lt;J4</formula>
    </cfRule>
    <cfRule type="expression" priority="349">
      <formula>$D$1&gt;J4</formula>
    </cfRule>
  </conditionalFormatting>
  <conditionalFormatting sqref="J4">
    <cfRule type="expression" dxfId="2148" priority="350">
      <formula>$D$1&lt;J4</formula>
    </cfRule>
    <cfRule type="expression" dxfId="2147" priority="351">
      <formula>$D$1&gt;J4</formula>
    </cfRule>
  </conditionalFormatting>
  <conditionalFormatting sqref="J4">
    <cfRule type="expression" priority="352">
      <formula>$D$1&lt;J4</formula>
    </cfRule>
    <cfRule type="expression" priority="353">
      <formula>$D$1&gt;J4</formula>
    </cfRule>
  </conditionalFormatting>
  <conditionalFormatting sqref="J5">
    <cfRule type="cellIs" priority="354" operator="equal">
      <formula>5</formula>
    </cfRule>
    <cfRule type="cellIs" priority="355" operator="equal">
      <formula>4</formula>
    </cfRule>
    <cfRule type="cellIs" priority="356" operator="equal">
      <formula>3</formula>
    </cfRule>
  </conditionalFormatting>
  <conditionalFormatting sqref="J5">
    <cfRule type="cellIs" priority="357" operator="equal">
      <formula>5</formula>
    </cfRule>
    <cfRule type="cellIs" dxfId="2146" priority="358" operator="equal">
      <formula>4</formula>
    </cfRule>
    <cfRule type="cellIs" dxfId="2145" priority="359" operator="equal">
      <formula>3</formula>
    </cfRule>
  </conditionalFormatting>
  <conditionalFormatting sqref="J5">
    <cfRule type="cellIs" dxfId="2144" priority="360" operator="equal">
      <formula>5</formula>
    </cfRule>
    <cfRule type="cellIs" dxfId="2143" priority="361" operator="equal">
      <formula>4</formula>
    </cfRule>
    <cfRule type="cellIs" dxfId="2142" priority="362" operator="equal">
      <formula>3</formula>
    </cfRule>
  </conditionalFormatting>
  <conditionalFormatting sqref="J5">
    <cfRule type="cellIs" dxfId="2141" priority="363" operator="equal">
      <formula>5</formula>
    </cfRule>
    <cfRule type="cellIs" dxfId="2140" priority="364" operator="equal">
      <formula>4</formula>
    </cfRule>
    <cfRule type="cellIs" dxfId="2139" priority="365" operator="equal">
      <formula>3</formula>
    </cfRule>
  </conditionalFormatting>
  <conditionalFormatting sqref="J5">
    <cfRule type="cellIs" dxfId="2138" priority="366" operator="equal">
      <formula>5</formula>
    </cfRule>
    <cfRule type="cellIs" dxfId="2137" priority="367" operator="equal">
      <formula>4</formula>
    </cfRule>
    <cfRule type="cellIs" dxfId="2136" priority="368" operator="equal">
      <formula>3</formula>
    </cfRule>
  </conditionalFormatting>
  <conditionalFormatting sqref="J5">
    <cfRule type="cellIs" dxfId="2135" priority="369" operator="equal">
      <formula>5</formula>
    </cfRule>
    <cfRule type="cellIs" dxfId="2134" priority="370" operator="equal">
      <formula>4</formula>
    </cfRule>
    <cfRule type="cellIs" dxfId="2133" priority="371" operator="equal">
      <formula>3</formula>
    </cfRule>
  </conditionalFormatting>
  <conditionalFormatting sqref="J5">
    <cfRule type="cellIs" priority="372" operator="equal">
      <formula>5</formula>
    </cfRule>
    <cfRule type="cellIs" priority="373" operator="equal">
      <formula>4</formula>
    </cfRule>
    <cfRule type="cellIs" priority="374" operator="equal">
      <formula>3</formula>
    </cfRule>
  </conditionalFormatting>
  <conditionalFormatting sqref="J5">
    <cfRule type="cellIs" dxfId="2132" priority="375" operator="equal">
      <formula>5</formula>
    </cfRule>
    <cfRule type="cellIs" dxfId="2131" priority="376" operator="equal">
      <formula>4</formula>
    </cfRule>
    <cfRule type="cellIs" dxfId="2130" priority="377" operator="equal">
      <formula>3</formula>
    </cfRule>
  </conditionalFormatting>
  <conditionalFormatting sqref="J5">
    <cfRule type="cellIs" dxfId="2129" priority="378" operator="equal">
      <formula>5</formula>
    </cfRule>
    <cfRule type="cellIs" dxfId="2128" priority="379" operator="equal">
      <formula>4</formula>
    </cfRule>
    <cfRule type="cellIs" dxfId="2127" priority="380" operator="equal">
      <formula>3</formula>
    </cfRule>
  </conditionalFormatting>
  <conditionalFormatting sqref="J4">
    <cfRule type="expression" dxfId="2126" priority="381">
      <formula>$D$1&lt;J4</formula>
    </cfRule>
    <cfRule type="expression" dxfId="2125" priority="382">
      <formula>$D$1&gt;J4</formula>
    </cfRule>
  </conditionalFormatting>
  <conditionalFormatting sqref="J5">
    <cfRule type="cellIs" dxfId="2124" priority="383" operator="equal">
      <formula>5</formula>
    </cfRule>
    <cfRule type="cellIs" dxfId="2123" priority="384" operator="equal">
      <formula>4</formula>
    </cfRule>
    <cfRule type="cellIs" dxfId="2122" priority="385" operator="equal">
      <formula>3</formula>
    </cfRule>
  </conditionalFormatting>
  <conditionalFormatting sqref="J4">
    <cfRule type="expression" dxfId="2121" priority="386">
      <formula>$D$1&lt;J4</formula>
    </cfRule>
    <cfRule type="expression" priority="387">
      <formula>$D$1&gt;J4</formula>
    </cfRule>
  </conditionalFormatting>
  <conditionalFormatting sqref="J5">
    <cfRule type="cellIs" priority="388" operator="equal">
      <formula>5</formula>
    </cfRule>
    <cfRule type="cellIs" priority="389" operator="equal">
      <formula>4</formula>
    </cfRule>
    <cfRule type="cellIs" priority="390" operator="equal">
      <formula>3</formula>
    </cfRule>
  </conditionalFormatting>
  <conditionalFormatting sqref="J5">
    <cfRule type="cellIs" priority="391" operator="equal">
      <formula>5</formula>
    </cfRule>
    <cfRule type="cellIs" dxfId="2120" priority="392" operator="equal">
      <formula>4</formula>
    </cfRule>
    <cfRule type="cellIs" dxfId="2119" priority="393" operator="equal">
      <formula>3</formula>
    </cfRule>
  </conditionalFormatting>
  <conditionalFormatting sqref="J4">
    <cfRule type="expression" dxfId="2118" priority="394">
      <formula>$D$1&lt;J4</formula>
    </cfRule>
    <cfRule type="expression" dxfId="2117" priority="395">
      <formula>$D$1&gt;J4</formula>
    </cfRule>
  </conditionalFormatting>
  <conditionalFormatting sqref="J4">
    <cfRule type="expression" dxfId="2116" priority="396">
      <formula>$D$1&lt;J4</formula>
    </cfRule>
    <cfRule type="expression" dxfId="2115" priority="397">
      <formula>$D$1&gt;J4</formula>
    </cfRule>
  </conditionalFormatting>
  <conditionalFormatting sqref="J5">
    <cfRule type="cellIs" dxfId="2114" priority="398" operator="equal">
      <formula>5</formula>
    </cfRule>
    <cfRule type="cellIs" dxfId="2113" priority="399" operator="equal">
      <formula>4</formula>
    </cfRule>
    <cfRule type="cellIs" dxfId="2112" priority="400" operator="equal">
      <formula>3</formula>
    </cfRule>
  </conditionalFormatting>
  <conditionalFormatting sqref="J5">
    <cfRule type="cellIs" priority="401" operator="equal">
      <formula>5</formula>
    </cfRule>
    <cfRule type="cellIs" priority="402" operator="equal">
      <formula>4</formula>
    </cfRule>
    <cfRule type="cellIs" priority="403" operator="equal">
      <formula>3</formula>
    </cfRule>
  </conditionalFormatting>
  <conditionalFormatting sqref="K3">
    <cfRule type="expression" dxfId="2111" priority="404">
      <formula>$D$1&lt;K3</formula>
    </cfRule>
    <cfRule type="expression" dxfId="2110" priority="405">
      <formula>$D$1&gt;K3</formula>
    </cfRule>
  </conditionalFormatting>
  <conditionalFormatting sqref="K3">
    <cfRule type="expression" priority="406">
      <formula>$D$1&lt;K3</formula>
    </cfRule>
    <cfRule type="expression" priority="407">
      <formula>$D$1&gt;K3</formula>
    </cfRule>
  </conditionalFormatting>
  <conditionalFormatting sqref="K3">
    <cfRule type="expression" priority="408">
      <formula>$D$1&lt;K3</formula>
    </cfRule>
    <cfRule type="expression" priority="409">
      <formula>$D$1&gt;K3</formula>
    </cfRule>
  </conditionalFormatting>
  <conditionalFormatting sqref="K3">
    <cfRule type="expression" priority="410">
      <formula>$D$1&lt;K3</formula>
    </cfRule>
    <cfRule type="expression" priority="411">
      <formula>$D$1&gt;K3</formula>
    </cfRule>
  </conditionalFormatting>
  <conditionalFormatting sqref="L4">
    <cfRule type="expression" dxfId="2109" priority="412">
      <formula>$D$1&lt;L4</formula>
    </cfRule>
    <cfRule type="expression" dxfId="2108" priority="413">
      <formula>$D$1&gt;L4</formula>
    </cfRule>
  </conditionalFormatting>
  <conditionalFormatting sqref="L4">
    <cfRule type="expression" dxfId="2107" priority="414">
      <formula>$D$1&lt;L4</formula>
    </cfRule>
    <cfRule type="expression" dxfId="2106" priority="415">
      <formula>$D$1&gt;L4</formula>
    </cfRule>
  </conditionalFormatting>
  <conditionalFormatting sqref="L4">
    <cfRule type="expression" dxfId="2105" priority="416">
      <formula>$D$1&lt;L4</formula>
    </cfRule>
    <cfRule type="expression" dxfId="2104" priority="417">
      <formula>$D$1&gt;L4</formula>
    </cfRule>
  </conditionalFormatting>
  <conditionalFormatting sqref="L4">
    <cfRule type="expression" priority="418">
      <formula>$D$1&lt;L4</formula>
    </cfRule>
    <cfRule type="expression" priority="419">
      <formula>$D$1&gt;L4</formula>
    </cfRule>
  </conditionalFormatting>
  <conditionalFormatting sqref="L4">
    <cfRule type="expression" priority="420">
      <formula>$D$1&lt;L4</formula>
    </cfRule>
    <cfRule type="expression" dxfId="2103" priority="421">
      <formula>$D$1&gt;L4</formula>
    </cfRule>
  </conditionalFormatting>
  <conditionalFormatting sqref="L4">
    <cfRule type="expression" dxfId="2102" priority="422">
      <formula>$D$1&lt;L4</formula>
    </cfRule>
    <cfRule type="expression" priority="423">
      <formula>$D$1&gt;L4</formula>
    </cfRule>
  </conditionalFormatting>
  <conditionalFormatting sqref="L4">
    <cfRule type="expression" priority="424">
      <formula>$D$1&lt;L4</formula>
    </cfRule>
    <cfRule type="expression" priority="425">
      <formula>$D$1&gt;L4</formula>
    </cfRule>
  </conditionalFormatting>
  <conditionalFormatting sqref="L5">
    <cfRule type="cellIs" dxfId="2101" priority="426" operator="equal">
      <formula>5</formula>
    </cfRule>
    <cfRule type="cellIs" dxfId="2100" priority="427" operator="equal">
      <formula>4</formula>
    </cfRule>
    <cfRule type="cellIs" priority="428" operator="equal">
      <formula>3</formula>
    </cfRule>
  </conditionalFormatting>
  <conditionalFormatting sqref="L5">
    <cfRule type="cellIs" priority="429" operator="equal">
      <formula>5</formula>
    </cfRule>
    <cfRule type="cellIs" priority="430" operator="equal">
      <formula>4</formula>
    </cfRule>
    <cfRule type="cellIs" dxfId="2099" priority="431" operator="equal">
      <formula>3</formula>
    </cfRule>
  </conditionalFormatting>
  <conditionalFormatting sqref="L5">
    <cfRule type="cellIs" dxfId="2098" priority="432" operator="equal">
      <formula>5</formula>
    </cfRule>
    <cfRule type="cellIs" dxfId="2097" priority="433" operator="equal">
      <formula>4</formula>
    </cfRule>
    <cfRule type="cellIs" dxfId="2096" priority="434" operator="equal">
      <formula>3</formula>
    </cfRule>
  </conditionalFormatting>
  <conditionalFormatting sqref="L5">
    <cfRule type="cellIs" dxfId="2095" priority="435" operator="equal">
      <formula>5</formula>
    </cfRule>
    <cfRule type="cellIs" dxfId="2094" priority="436" operator="equal">
      <formula>4</formula>
    </cfRule>
    <cfRule type="cellIs" priority="437" operator="equal">
      <formula>3</formula>
    </cfRule>
  </conditionalFormatting>
  <conditionalFormatting sqref="L5">
    <cfRule type="cellIs" priority="438" operator="equal">
      <formula>5</formula>
    </cfRule>
    <cfRule type="cellIs" priority="439" operator="equal">
      <formula>4</formula>
    </cfRule>
    <cfRule type="cellIs" dxfId="2093" priority="440" operator="equal">
      <formula>3</formula>
    </cfRule>
  </conditionalFormatting>
  <conditionalFormatting sqref="L5">
    <cfRule type="cellIs" dxfId="2092" priority="441" operator="equal">
      <formula>5</formula>
    </cfRule>
    <cfRule type="cellIs" dxfId="2091" priority="442" operator="equal">
      <formula>4</formula>
    </cfRule>
    <cfRule type="cellIs" dxfId="2090" priority="443" operator="equal">
      <formula>3</formula>
    </cfRule>
  </conditionalFormatting>
  <conditionalFormatting sqref="L5">
    <cfRule type="cellIs" priority="444" operator="equal">
      <formula>5</formula>
    </cfRule>
    <cfRule type="cellIs" priority="445" operator="equal">
      <formula>4</formula>
    </cfRule>
    <cfRule type="cellIs" priority="446" operator="equal">
      <formula>3</formula>
    </cfRule>
  </conditionalFormatting>
  <conditionalFormatting sqref="L5">
    <cfRule type="cellIs" dxfId="2089" priority="447" operator="equal">
      <formula>5</formula>
    </cfRule>
    <cfRule type="cellIs" dxfId="2088" priority="448" operator="equal">
      <formula>4</formula>
    </cfRule>
    <cfRule type="cellIs" priority="449" operator="equal">
      <formula>3</formula>
    </cfRule>
  </conditionalFormatting>
  <conditionalFormatting sqref="L5">
    <cfRule type="cellIs" priority="450" operator="equal">
      <formula>5</formula>
    </cfRule>
    <cfRule type="cellIs" priority="451" operator="equal">
      <formula>4</formula>
    </cfRule>
    <cfRule type="cellIs" priority="452" operator="equal">
      <formula>3</formula>
    </cfRule>
  </conditionalFormatting>
  <conditionalFormatting sqref="L5">
    <cfRule type="cellIs" priority="453" operator="equal">
      <formula>5</formula>
    </cfRule>
    <cfRule type="cellIs" priority="454" operator="equal">
      <formula>4</formula>
    </cfRule>
    <cfRule type="cellIs" dxfId="2087" priority="455" operator="equal">
      <formula>3</formula>
    </cfRule>
  </conditionalFormatting>
  <conditionalFormatting sqref="L5">
    <cfRule type="cellIs" dxfId="2086" priority="456" operator="equal">
      <formula>5</formula>
    </cfRule>
    <cfRule type="cellIs" dxfId="2085" priority="457" operator="equal">
      <formula>4</formula>
    </cfRule>
    <cfRule type="cellIs" dxfId="2084" priority="458" operator="equal">
      <formula>3</formula>
    </cfRule>
  </conditionalFormatting>
  <conditionalFormatting sqref="L5">
    <cfRule type="cellIs" dxfId="2083" priority="459" operator="equal">
      <formula>5</formula>
    </cfRule>
    <cfRule type="cellIs" dxfId="2082" priority="460" operator="equal">
      <formula>4</formula>
    </cfRule>
    <cfRule type="cellIs" dxfId="2081" priority="461" operator="equal">
      <formula>3</formula>
    </cfRule>
  </conditionalFormatting>
  <conditionalFormatting sqref="L5">
    <cfRule type="cellIs" dxfId="2080" priority="462" operator="equal">
      <formula>5</formula>
    </cfRule>
    <cfRule type="cellIs" dxfId="2079" priority="463" operator="equal">
      <formula>4</formula>
    </cfRule>
    <cfRule type="cellIs" dxfId="2078" priority="464" operator="equal">
      <formula>3</formula>
    </cfRule>
  </conditionalFormatting>
  <conditionalFormatting sqref="L5">
    <cfRule type="cellIs" dxfId="2077" priority="465" operator="equal">
      <formula>5</formula>
    </cfRule>
    <cfRule type="cellIs" dxfId="2076" priority="466" operator="equal">
      <formula>4</formula>
    </cfRule>
    <cfRule type="cellIs" dxfId="2075" priority="467" operator="equal">
      <formula>3</formula>
    </cfRule>
  </conditionalFormatting>
  <conditionalFormatting sqref="L5">
    <cfRule type="cellIs" dxfId="2074" priority="468" operator="equal">
      <formula>5</formula>
    </cfRule>
    <cfRule type="cellIs" priority="469" operator="equal">
      <formula>4</formula>
    </cfRule>
    <cfRule type="cellIs" priority="470" operator="equal">
      <formula>3</formula>
    </cfRule>
  </conditionalFormatting>
  <conditionalFormatting sqref="L5">
    <cfRule type="cellIs" priority="471" operator="equal">
      <formula>5</formula>
    </cfRule>
    <cfRule type="cellIs" dxfId="2073" priority="472" operator="equal">
      <formula>4</formula>
    </cfRule>
    <cfRule type="cellIs" dxfId="2072" priority="473" operator="equal">
      <formula>3</formula>
    </cfRule>
  </conditionalFormatting>
  <conditionalFormatting sqref="T3">
    <cfRule type="expression" dxfId="2071" priority="474">
      <formula>$D$1&lt;T3</formula>
    </cfRule>
    <cfRule type="expression" dxfId="2070" priority="475">
      <formula>$D$1&gt;T3</formula>
    </cfRule>
  </conditionalFormatting>
  <conditionalFormatting sqref="T3">
    <cfRule type="expression" priority="476">
      <formula>$D$1&lt;T3</formula>
    </cfRule>
    <cfRule type="expression" priority="477">
      <formula>$D$1&gt;T3</formula>
    </cfRule>
  </conditionalFormatting>
  <conditionalFormatting sqref="T3">
    <cfRule type="expression" priority="478">
      <formula>$D$1&lt;T3</formula>
    </cfRule>
    <cfRule type="expression" dxfId="2069" priority="479">
      <formula>$D$1&gt;T3</formula>
    </cfRule>
  </conditionalFormatting>
  <conditionalFormatting sqref="T3">
    <cfRule type="expression" dxfId="2068" priority="480">
      <formula>$D$1&lt;T3</formula>
    </cfRule>
    <cfRule type="expression" dxfId="2067" priority="481">
      <formula>$D$1&gt;T3</formula>
    </cfRule>
  </conditionalFormatting>
  <conditionalFormatting sqref="T3">
    <cfRule type="expression" dxfId="2066" priority="482">
      <formula>$D$1&lt;T3</formula>
    </cfRule>
    <cfRule type="expression" dxfId="2065" priority="483">
      <formula>$D$1&gt;T3</formula>
    </cfRule>
  </conditionalFormatting>
  <conditionalFormatting sqref="T3">
    <cfRule type="expression" dxfId="2064" priority="484">
      <formula>$D$1&lt;T3</formula>
    </cfRule>
    <cfRule type="expression" dxfId="2063" priority="485">
      <formula>$D$1&gt;T3</formula>
    </cfRule>
  </conditionalFormatting>
  <conditionalFormatting sqref="T3">
    <cfRule type="expression" dxfId="2062" priority="486">
      <formula>$D$1&lt;T3</formula>
    </cfRule>
    <cfRule type="expression" dxfId="2061" priority="487">
      <formula>$D$1&gt;T3</formula>
    </cfRule>
  </conditionalFormatting>
  <conditionalFormatting sqref="T3">
    <cfRule type="expression" priority="488">
      <formula>$D$1&lt;T3</formula>
    </cfRule>
    <cfRule type="expression" priority="489">
      <formula>$D$1&gt;T3</formula>
    </cfRule>
  </conditionalFormatting>
  <conditionalFormatting sqref="T4">
    <cfRule type="expression" priority="490">
      <formula>$D$1&lt;T4</formula>
    </cfRule>
    <cfRule type="expression" dxfId="2060" priority="491">
      <formula>$D$1&gt;T4</formula>
    </cfRule>
  </conditionalFormatting>
  <conditionalFormatting sqref="T5">
    <cfRule type="cellIs" dxfId="2059" priority="492" operator="equal">
      <formula>5</formula>
    </cfRule>
    <cfRule type="cellIs" priority="493" operator="equal">
      <formula>4</formula>
    </cfRule>
    <cfRule type="cellIs" priority="494" operator="equal">
      <formula>3</formula>
    </cfRule>
  </conditionalFormatting>
  <conditionalFormatting sqref="T4">
    <cfRule type="expression" priority="495">
      <formula>$D$1&lt;T4</formula>
    </cfRule>
    <cfRule type="expression" priority="496">
      <formula>$D$1&gt;T4</formula>
    </cfRule>
  </conditionalFormatting>
  <conditionalFormatting sqref="T4">
    <cfRule type="expression" priority="497">
      <formula>$D$1&lt;T4</formula>
    </cfRule>
    <cfRule type="expression" priority="498">
      <formula>$D$1&gt;T4</formula>
    </cfRule>
  </conditionalFormatting>
  <conditionalFormatting sqref="T4">
    <cfRule type="expression" dxfId="2058" priority="499">
      <formula>$D$1&lt;T4</formula>
    </cfRule>
    <cfRule type="expression" dxfId="2057" priority="500">
      <formula>$D$1&gt;T4</formula>
    </cfRule>
  </conditionalFormatting>
  <conditionalFormatting sqref="T5">
    <cfRule type="cellIs" dxfId="2056" priority="501" operator="equal">
      <formula>5</formula>
    </cfRule>
    <cfRule type="cellIs" dxfId="2055" priority="502" operator="equal">
      <formula>4</formula>
    </cfRule>
    <cfRule type="cellIs" dxfId="2054" priority="503" operator="equal">
      <formula>3</formula>
    </cfRule>
  </conditionalFormatting>
  <conditionalFormatting sqref="T4">
    <cfRule type="expression" dxfId="2053" priority="504">
      <formula>$D$1&lt;T4</formula>
    </cfRule>
    <cfRule type="expression" priority="505">
      <formula>$D$1&gt;T4</formula>
    </cfRule>
  </conditionalFormatting>
  <conditionalFormatting sqref="T5">
    <cfRule type="cellIs" priority="506" operator="equal">
      <formula>5</formula>
    </cfRule>
    <cfRule type="cellIs" priority="507" operator="equal">
      <formula>4</formula>
    </cfRule>
    <cfRule type="cellIs" dxfId="2052" priority="508" operator="equal">
      <formula>3</formula>
    </cfRule>
  </conditionalFormatting>
  <conditionalFormatting sqref="T4">
    <cfRule type="expression" dxfId="2051" priority="509">
      <formula>$D$1&lt;T4</formula>
    </cfRule>
    <cfRule type="expression" priority="510">
      <formula>$D$1&gt;T4</formula>
    </cfRule>
  </conditionalFormatting>
  <conditionalFormatting sqref="T4">
    <cfRule type="expression" priority="511">
      <formula>$D$1&lt;T4</formula>
    </cfRule>
    <cfRule type="expression" priority="512">
      <formula>$D$1&gt;T4</formula>
    </cfRule>
  </conditionalFormatting>
  <conditionalFormatting sqref="T4">
    <cfRule type="expression" dxfId="2050" priority="513">
      <formula>$D$1&lt;T4</formula>
    </cfRule>
    <cfRule type="expression" dxfId="2049" priority="514">
      <formula>$D$1&gt;T4</formula>
    </cfRule>
  </conditionalFormatting>
  <conditionalFormatting sqref="T5">
    <cfRule type="cellIs" priority="515" operator="equal">
      <formula>5</formula>
    </cfRule>
    <cfRule type="cellIs" priority="516" operator="equal">
      <formula>4</formula>
    </cfRule>
    <cfRule type="cellIs" priority="517" operator="equal">
      <formula>3</formula>
    </cfRule>
  </conditionalFormatting>
  <conditionalFormatting sqref="G4">
    <cfRule type="expression" dxfId="2048" priority="518">
      <formula>$D$1&lt;G4</formula>
    </cfRule>
    <cfRule type="expression" dxfId="2047" priority="519">
      <formula>$D$1&gt;G4</formula>
    </cfRule>
  </conditionalFormatting>
  <conditionalFormatting sqref="G4">
    <cfRule type="expression" dxfId="2046" priority="520">
      <formula>$D$1&lt;G4</formula>
    </cfRule>
    <cfRule type="expression" dxfId="2045" priority="521">
      <formula>$D$1&gt;G4</formula>
    </cfRule>
  </conditionalFormatting>
  <conditionalFormatting sqref="G5">
    <cfRule type="cellIs" dxfId="2044" priority="522" operator="equal">
      <formula>5</formula>
    </cfRule>
    <cfRule type="cellIs" dxfId="2043" priority="523" operator="equal">
      <formula>4</formula>
    </cfRule>
    <cfRule type="cellIs" priority="524" operator="equal">
      <formula>3</formula>
    </cfRule>
  </conditionalFormatting>
  <conditionalFormatting sqref="G4">
    <cfRule type="expression" priority="525">
      <formula>$D$1&lt;G4</formula>
    </cfRule>
    <cfRule type="expression" priority="526">
      <formula>$D$1&gt;G4</formula>
    </cfRule>
  </conditionalFormatting>
  <conditionalFormatting sqref="G5">
    <cfRule type="cellIs" dxfId="2042" priority="527" operator="equal">
      <formula>5</formula>
    </cfRule>
    <cfRule type="cellIs" dxfId="2041" priority="528" operator="equal">
      <formula>4</formula>
    </cfRule>
    <cfRule type="cellIs" dxfId="2040" priority="529" operator="equal">
      <formula>3</formula>
    </cfRule>
  </conditionalFormatting>
  <conditionalFormatting sqref="G4">
    <cfRule type="expression" dxfId="2039" priority="530">
      <formula>$D$1&lt;G4</formula>
    </cfRule>
    <cfRule type="expression" priority="531">
      <formula>$D$1&gt;G4</formula>
    </cfRule>
  </conditionalFormatting>
  <conditionalFormatting sqref="G4">
    <cfRule type="expression" priority="532">
      <formula>$D$1&lt;G4</formula>
    </cfRule>
    <cfRule type="expression" priority="533">
      <formula>$D$1&gt;G4</formula>
    </cfRule>
  </conditionalFormatting>
  <conditionalFormatting sqref="G5">
    <cfRule type="cellIs" dxfId="2038" priority="534" operator="equal">
      <formula>5</formula>
    </cfRule>
    <cfRule type="cellIs" dxfId="2037" priority="535" operator="equal">
      <formula>4</formula>
    </cfRule>
    <cfRule type="cellIs" priority="536" operator="equal">
      <formula>3</formula>
    </cfRule>
  </conditionalFormatting>
  <conditionalFormatting sqref="G4">
    <cfRule type="expression" priority="537">
      <formula>$D$1&lt;G4</formula>
    </cfRule>
    <cfRule type="expression" priority="538">
      <formula>$D$1&gt;G4</formula>
    </cfRule>
  </conditionalFormatting>
  <conditionalFormatting sqref="G4">
    <cfRule type="expression" priority="539">
      <formula>$D$1&lt;G4</formula>
    </cfRule>
    <cfRule type="expression" priority="540">
      <formula>$D$1&gt;G4</formula>
    </cfRule>
  </conditionalFormatting>
  <conditionalFormatting sqref="G4">
    <cfRule type="expression" priority="541">
      <formula>$D$1&lt;G4</formula>
    </cfRule>
    <cfRule type="expression" dxfId="2036" priority="542">
      <formula>$D$1&gt;G4</formula>
    </cfRule>
  </conditionalFormatting>
  <conditionalFormatting sqref="G4">
    <cfRule type="expression" dxfId="2035" priority="543">
      <formula>$D$1&lt;G4</formula>
    </cfRule>
    <cfRule type="expression" dxfId="2034" priority="544">
      <formula>$D$1&gt;G4</formula>
    </cfRule>
  </conditionalFormatting>
  <conditionalFormatting sqref="G4">
    <cfRule type="expression" dxfId="2033" priority="545">
      <formula>$D$1&lt;G4</formula>
    </cfRule>
    <cfRule type="expression" dxfId="2032" priority="546">
      <formula>$D$1&gt;G4</formula>
    </cfRule>
  </conditionalFormatting>
  <conditionalFormatting sqref="G4">
    <cfRule type="expression" dxfId="2031" priority="547">
      <formula>$D$1&lt;G4</formula>
    </cfRule>
    <cfRule type="expression" dxfId="2030" priority="548">
      <formula>$D$1&gt;G4</formula>
    </cfRule>
  </conditionalFormatting>
  <conditionalFormatting sqref="G4">
    <cfRule type="expression" dxfId="2029" priority="549">
      <formula>$D$1&lt;G4</formula>
    </cfRule>
    <cfRule type="expression" dxfId="2028" priority="550">
      <formula>$D$1&gt;G4</formula>
    </cfRule>
  </conditionalFormatting>
  <conditionalFormatting sqref="G4">
    <cfRule type="expression" dxfId="2027" priority="551">
      <formula>$D$1&lt;G4</formula>
    </cfRule>
    <cfRule type="expression" dxfId="2026" priority="552">
      <formula>$D$1&gt;G4</formula>
    </cfRule>
  </conditionalFormatting>
  <conditionalFormatting sqref="G4">
    <cfRule type="expression" dxfId="2025" priority="553">
      <formula>$D$1&lt;G4</formula>
    </cfRule>
    <cfRule type="expression" dxfId="2024" priority="554">
      <formula>$D$1&gt;G4</formula>
    </cfRule>
  </conditionalFormatting>
  <conditionalFormatting sqref="G4">
    <cfRule type="expression" dxfId="2023" priority="555">
      <formula>$D$1&lt;G4</formula>
    </cfRule>
    <cfRule type="expression" priority="556">
      <formula>$D$1&gt;G4</formula>
    </cfRule>
  </conditionalFormatting>
  <conditionalFormatting sqref="G5">
    <cfRule type="cellIs" priority="557" operator="equal">
      <formula>5</formula>
    </cfRule>
    <cfRule type="cellIs" priority="558" operator="equal">
      <formula>4</formula>
    </cfRule>
    <cfRule type="cellIs" dxfId="2022" priority="559" operator="equal">
      <formula>3</formula>
    </cfRule>
  </conditionalFormatting>
  <conditionalFormatting sqref="G4">
    <cfRule type="expression" dxfId="2021" priority="560">
      <formula>$D$1&lt;G4</formula>
    </cfRule>
    <cfRule type="expression" dxfId="2020" priority="561">
      <formula>$D$1&gt;G4</formula>
    </cfRule>
  </conditionalFormatting>
  <conditionalFormatting sqref="G4">
    <cfRule type="expression" dxfId="2019" priority="562">
      <formula>$D$1&lt;G4</formula>
    </cfRule>
    <cfRule type="expression" dxfId="2018" priority="563">
      <formula>$D$1&gt;G4</formula>
    </cfRule>
  </conditionalFormatting>
  <conditionalFormatting sqref="G4">
    <cfRule type="expression" dxfId="2017" priority="564">
      <formula>$D$1&lt;G4</formula>
    </cfRule>
    <cfRule type="expression" dxfId="2016" priority="565">
      <formula>$D$1&gt;G4</formula>
    </cfRule>
  </conditionalFormatting>
  <conditionalFormatting sqref="G4">
    <cfRule type="expression" dxfId="2015" priority="566">
      <formula>$D$1&lt;G4</formula>
    </cfRule>
    <cfRule type="expression" dxfId="2014" priority="567">
      <formula>$D$1&gt;G4</formula>
    </cfRule>
  </conditionalFormatting>
  <conditionalFormatting sqref="G5">
    <cfRule type="cellIs" dxfId="2013" priority="568" operator="equal">
      <formula>5</formula>
    </cfRule>
    <cfRule type="cellIs" dxfId="2012" priority="569" operator="equal">
      <formula>4</formula>
    </cfRule>
    <cfRule type="cellIs" dxfId="2011" priority="570" operator="equal">
      <formula>3</formula>
    </cfRule>
  </conditionalFormatting>
  <conditionalFormatting sqref="G5">
    <cfRule type="cellIs" priority="571" operator="equal">
      <formula>5</formula>
    </cfRule>
    <cfRule type="cellIs" priority="572" operator="equal">
      <formula>4</formula>
    </cfRule>
    <cfRule type="cellIs" priority="573" operator="equal">
      <formula>3</formula>
    </cfRule>
  </conditionalFormatting>
  <conditionalFormatting sqref="G5">
    <cfRule type="cellIs" dxfId="2010" priority="574" operator="equal">
      <formula>5</formula>
    </cfRule>
    <cfRule type="cellIs" dxfId="2009" priority="575" operator="equal">
      <formula>4</formula>
    </cfRule>
    <cfRule type="cellIs" dxfId="2008" priority="576" operator="equal">
      <formula>3</formula>
    </cfRule>
  </conditionalFormatting>
  <conditionalFormatting sqref="G4">
    <cfRule type="expression" dxfId="2007" priority="577">
      <formula>$D$1&lt;G4</formula>
    </cfRule>
    <cfRule type="expression" priority="578">
      <formula>$D$1&gt;G4</formula>
    </cfRule>
  </conditionalFormatting>
  <conditionalFormatting sqref="G4">
    <cfRule type="expression" priority="579">
      <formula>$D$1&lt;G4</formula>
    </cfRule>
    <cfRule type="expression" priority="580">
      <formula>$D$1&gt;G4</formula>
    </cfRule>
  </conditionalFormatting>
  <conditionalFormatting sqref="G4">
    <cfRule type="expression" dxfId="2006" priority="581">
      <formula>$D$1&lt;G4</formula>
    </cfRule>
    <cfRule type="expression" dxfId="2005" priority="582">
      <formula>$D$1&gt;G4</formula>
    </cfRule>
  </conditionalFormatting>
  <conditionalFormatting sqref="G4">
    <cfRule type="expression" dxfId="2004" priority="583">
      <formula>$D$1&lt;G4</formula>
    </cfRule>
    <cfRule type="expression" dxfId="2003" priority="584">
      <formula>$D$1&gt;G4</formula>
    </cfRule>
  </conditionalFormatting>
  <conditionalFormatting sqref="G4">
    <cfRule type="expression" dxfId="2002" priority="585">
      <formula>$D$1&lt;G4</formula>
    </cfRule>
    <cfRule type="expression" dxfId="2001" priority="586">
      <formula>$D$1&gt;G4</formula>
    </cfRule>
  </conditionalFormatting>
  <conditionalFormatting sqref="G4">
    <cfRule type="expression" dxfId="2000" priority="587">
      <formula>$D$1&lt;G4</formula>
    </cfRule>
    <cfRule type="expression" dxfId="1999" priority="588">
      <formula>$D$1&gt;G4</formula>
    </cfRule>
  </conditionalFormatting>
  <conditionalFormatting sqref="G4">
    <cfRule type="expression" dxfId="1998" priority="589">
      <formula>$D$1&lt;G4</formula>
    </cfRule>
    <cfRule type="expression" dxfId="1997" priority="590">
      <formula>$D$1&gt;G4</formula>
    </cfRule>
  </conditionalFormatting>
  <conditionalFormatting sqref="G4">
    <cfRule type="expression" dxfId="1996" priority="591">
      <formula>$D$1&lt;G4</formula>
    </cfRule>
    <cfRule type="expression" dxfId="1995" priority="592">
      <formula>$D$1&gt;G4</formula>
    </cfRule>
  </conditionalFormatting>
  <conditionalFormatting sqref="H4">
    <cfRule type="expression" dxfId="1994" priority="593">
      <formula>$D$1&lt;H4</formula>
    </cfRule>
    <cfRule type="expression" dxfId="1993" priority="594">
      <formula>$D$1&gt;H4</formula>
    </cfRule>
  </conditionalFormatting>
  <conditionalFormatting sqref="H5">
    <cfRule type="cellIs" dxfId="1992" priority="595" operator="equal">
      <formula>5</formula>
    </cfRule>
    <cfRule type="cellIs" dxfId="1991" priority="596" operator="equal">
      <formula>4</formula>
    </cfRule>
    <cfRule type="cellIs" dxfId="1990" priority="597" operator="equal">
      <formula>3</formula>
    </cfRule>
  </conditionalFormatting>
  <conditionalFormatting sqref="H4">
    <cfRule type="expression" dxfId="1989" priority="598">
      <formula>$D$1&lt;H4</formula>
    </cfRule>
    <cfRule type="expression" dxfId="1988" priority="599">
      <formula>$D$1&gt;H4</formula>
    </cfRule>
  </conditionalFormatting>
  <conditionalFormatting sqref="H4">
    <cfRule type="expression" dxfId="1987" priority="600">
      <formula>$D$1&lt;H4</formula>
    </cfRule>
    <cfRule type="expression" dxfId="1986" priority="601">
      <formula>$D$1&gt;H4</formula>
    </cfRule>
  </conditionalFormatting>
  <conditionalFormatting sqref="H4">
    <cfRule type="expression" dxfId="1985" priority="602">
      <formula>$D$1&lt;H4</formula>
    </cfRule>
    <cfRule type="expression" dxfId="1984" priority="603">
      <formula>$D$1&gt;H4</formula>
    </cfRule>
  </conditionalFormatting>
  <conditionalFormatting sqref="H4">
    <cfRule type="expression" priority="604">
      <formula>$D$1&lt;H4</formula>
    </cfRule>
    <cfRule type="expression" priority="605">
      <formula>$D$1&gt;H4</formula>
    </cfRule>
  </conditionalFormatting>
  <conditionalFormatting sqref="H4">
    <cfRule type="expression" priority="606">
      <formula>$D$1&lt;H4</formula>
    </cfRule>
    <cfRule type="expression" priority="607">
      <formula>$D$1&gt;H4</formula>
    </cfRule>
  </conditionalFormatting>
  <conditionalFormatting sqref="H4">
    <cfRule type="expression" priority="608">
      <formula>$D$1&lt;H4</formula>
    </cfRule>
    <cfRule type="expression" priority="609">
      <formula>$D$1&gt;H4</formula>
    </cfRule>
  </conditionalFormatting>
  <conditionalFormatting sqref="H4">
    <cfRule type="expression" dxfId="1983" priority="610">
      <formula>$D$1&lt;H4</formula>
    </cfRule>
    <cfRule type="expression" dxfId="1982" priority="611">
      <formula>$D$1&gt;H4</formula>
    </cfRule>
  </conditionalFormatting>
  <conditionalFormatting sqref="H4">
    <cfRule type="expression" priority="612">
      <formula>$D$1&lt;H4</formula>
    </cfRule>
    <cfRule type="expression" priority="613">
      <formula>$D$1&gt;H4</formula>
    </cfRule>
  </conditionalFormatting>
  <conditionalFormatting sqref="H4">
    <cfRule type="expression" priority="614">
      <formula>$D$1&lt;H4</formula>
    </cfRule>
    <cfRule type="expression" dxfId="1981" priority="615">
      <formula>$D$1&gt;H4</formula>
    </cfRule>
  </conditionalFormatting>
  <conditionalFormatting sqref="H4">
    <cfRule type="expression" dxfId="1980" priority="616">
      <formula>$D$1&lt;H4</formula>
    </cfRule>
    <cfRule type="expression" dxfId="1979" priority="617">
      <formula>$D$1&gt;H4</formula>
    </cfRule>
  </conditionalFormatting>
  <conditionalFormatting sqref="H4">
    <cfRule type="expression" dxfId="1978" priority="618">
      <formula>$D$1&lt;H4</formula>
    </cfRule>
    <cfRule type="expression" priority="619">
      <formula>$D$1&gt;H4</formula>
    </cfRule>
  </conditionalFormatting>
  <conditionalFormatting sqref="H5">
    <cfRule type="cellIs" priority="620" operator="equal">
      <formula>5</formula>
    </cfRule>
    <cfRule type="cellIs" priority="621" operator="equal">
      <formula>4</formula>
    </cfRule>
    <cfRule type="cellIs" dxfId="1977" priority="622" operator="equal">
      <formula>3</formula>
    </cfRule>
  </conditionalFormatting>
  <conditionalFormatting sqref="H4">
    <cfRule type="expression" dxfId="1976" priority="623">
      <formula>$D$1&lt;H4</formula>
    </cfRule>
    <cfRule type="expression" priority="624">
      <formula>$D$1&gt;H4</formula>
    </cfRule>
  </conditionalFormatting>
  <conditionalFormatting sqref="H5">
    <cfRule type="cellIs" priority="625" operator="equal">
      <formula>5</formula>
    </cfRule>
    <cfRule type="cellIs" priority="626" operator="equal">
      <formula>4</formula>
    </cfRule>
    <cfRule type="cellIs" dxfId="1975" priority="627" operator="equal">
      <formula>3</formula>
    </cfRule>
  </conditionalFormatting>
  <conditionalFormatting sqref="H4">
    <cfRule type="expression" dxfId="1974" priority="628">
      <formula>$D$1&lt;H4</formula>
    </cfRule>
    <cfRule type="expression" dxfId="1973" priority="629">
      <formula>$D$1&gt;H4</formula>
    </cfRule>
  </conditionalFormatting>
  <conditionalFormatting sqref="H4">
    <cfRule type="expression" dxfId="1972" priority="630">
      <formula>$D$1&lt;H4</formula>
    </cfRule>
    <cfRule type="expression" dxfId="1971" priority="631">
      <formula>$D$1&gt;H4</formula>
    </cfRule>
  </conditionalFormatting>
  <conditionalFormatting sqref="H4">
    <cfRule type="expression" dxfId="1970" priority="632">
      <formula>$D$1&lt;H4</formula>
    </cfRule>
    <cfRule type="expression" priority="633">
      <formula>$D$1&gt;H4</formula>
    </cfRule>
  </conditionalFormatting>
  <conditionalFormatting sqref="H4">
    <cfRule type="expression" priority="634">
      <formula>$D$1&lt;H4</formula>
    </cfRule>
    <cfRule type="expression" priority="635">
      <formula>$D$1&gt;H4</formula>
    </cfRule>
  </conditionalFormatting>
  <conditionalFormatting sqref="H4">
    <cfRule type="expression" dxfId="1969" priority="636">
      <formula>$D$1&lt;H4</formula>
    </cfRule>
    <cfRule type="expression" dxfId="1968" priority="637">
      <formula>$D$1&gt;H4</formula>
    </cfRule>
  </conditionalFormatting>
  <conditionalFormatting sqref="H4">
    <cfRule type="expression" dxfId="1967" priority="638">
      <formula>$D$1&lt;H4</formula>
    </cfRule>
    <cfRule type="expression" dxfId="1966" priority="639">
      <formula>$D$1&gt;H4</formula>
    </cfRule>
  </conditionalFormatting>
  <conditionalFormatting sqref="H4">
    <cfRule type="expression" dxfId="1965" priority="640">
      <formula>$D$1&lt;H4</formula>
    </cfRule>
    <cfRule type="expression" dxfId="1964" priority="641">
      <formula>$D$1&gt;H4</formula>
    </cfRule>
  </conditionalFormatting>
  <conditionalFormatting sqref="H5">
    <cfRule type="cellIs" dxfId="1963" priority="642" operator="equal">
      <formula>5</formula>
    </cfRule>
    <cfRule type="cellIs" dxfId="1962" priority="643" operator="equal">
      <formula>4</formula>
    </cfRule>
    <cfRule type="cellIs" priority="644" operator="equal">
      <formula>3</formula>
    </cfRule>
  </conditionalFormatting>
  <conditionalFormatting sqref="H4">
    <cfRule type="expression" priority="645">
      <formula>$D$1&lt;H4</formula>
    </cfRule>
    <cfRule type="expression" priority="646">
      <formula>$D$1&gt;H4</formula>
    </cfRule>
  </conditionalFormatting>
  <conditionalFormatting sqref="H4">
    <cfRule type="expression" dxfId="1961" priority="647">
      <formula>$D$1&lt;H4</formula>
    </cfRule>
    <cfRule type="expression" dxfId="1960" priority="648">
      <formula>$D$1&gt;H4</formula>
    </cfRule>
  </conditionalFormatting>
  <conditionalFormatting sqref="H5">
    <cfRule type="cellIs" dxfId="1959" priority="649" operator="equal">
      <formula>5</formula>
    </cfRule>
    <cfRule type="cellIs" dxfId="1958" priority="650" operator="equal">
      <formula>4</formula>
    </cfRule>
    <cfRule type="cellIs" priority="651" operator="equal">
      <formula>3</formula>
    </cfRule>
  </conditionalFormatting>
  <conditionalFormatting sqref="H4">
    <cfRule type="expression" priority="652">
      <formula>$D$1&lt;H4</formula>
    </cfRule>
    <cfRule type="expression" priority="653">
      <formula>$D$1&gt;H4</formula>
    </cfRule>
  </conditionalFormatting>
  <conditionalFormatting sqref="H4">
    <cfRule type="expression" dxfId="1957" priority="654">
      <formula>$D$1&lt;H4</formula>
    </cfRule>
    <cfRule type="expression" dxfId="1956" priority="655">
      <formula>$D$1&gt;H4</formula>
    </cfRule>
  </conditionalFormatting>
  <conditionalFormatting sqref="H5">
    <cfRule type="cellIs" dxfId="1955" priority="656" operator="equal">
      <formula>5</formula>
    </cfRule>
    <cfRule type="cellIs" dxfId="1954" priority="657" operator="equal">
      <formula>4</formula>
    </cfRule>
    <cfRule type="cellIs" priority="658" operator="equal">
      <formula>3</formula>
    </cfRule>
  </conditionalFormatting>
  <conditionalFormatting sqref="H5">
    <cfRule type="cellIs" priority="659" operator="equal">
      <formula>5</formula>
    </cfRule>
    <cfRule type="cellIs" priority="660" operator="equal">
      <formula>4</formula>
    </cfRule>
    <cfRule type="cellIs" dxfId="1953" priority="661" operator="equal">
      <formula>3</formula>
    </cfRule>
  </conditionalFormatting>
  <conditionalFormatting sqref="H4">
    <cfRule type="expression" dxfId="1952" priority="662">
      <formula>$D$1&lt;H4</formula>
    </cfRule>
    <cfRule type="expression" dxfId="1951" priority="663">
      <formula>$D$1&gt;H4</formula>
    </cfRule>
  </conditionalFormatting>
  <conditionalFormatting sqref="H4">
    <cfRule type="expression" dxfId="1950" priority="664">
      <formula>$D$1&lt;H4</formula>
    </cfRule>
    <cfRule type="expression" priority="665">
      <formula>$D$1&gt;H4</formula>
    </cfRule>
  </conditionalFormatting>
  <conditionalFormatting sqref="H4">
    <cfRule type="expression" priority="666">
      <formula>$D$1&lt;H4</formula>
    </cfRule>
    <cfRule type="expression" priority="667">
      <formula>$D$1&gt;H4</formula>
    </cfRule>
  </conditionalFormatting>
  <conditionalFormatting sqref="I4">
    <cfRule type="expression" priority="668">
      <formula>$D$1&lt;I4</formula>
    </cfRule>
    <cfRule type="expression" priority="669">
      <formula>$D$1&gt;I4</formula>
    </cfRule>
  </conditionalFormatting>
  <conditionalFormatting sqref="I4">
    <cfRule type="expression" priority="670">
      <formula>$D$1&lt;I4</formula>
    </cfRule>
    <cfRule type="expression" dxfId="1949" priority="671">
      <formula>$D$1&gt;I4</formula>
    </cfRule>
  </conditionalFormatting>
  <conditionalFormatting sqref="I5">
    <cfRule type="cellIs" dxfId="1948" priority="672" operator="equal">
      <formula>5</formula>
    </cfRule>
    <cfRule type="cellIs" dxfId="1947" priority="673" operator="equal">
      <formula>4</formula>
    </cfRule>
    <cfRule type="cellIs" dxfId="1946" priority="674" operator="equal">
      <formula>3</formula>
    </cfRule>
  </conditionalFormatting>
  <conditionalFormatting sqref="I5">
    <cfRule type="cellIs" priority="675" operator="equal">
      <formula>5</formula>
    </cfRule>
    <cfRule type="cellIs" priority="676" operator="equal">
      <formula>4</formula>
    </cfRule>
    <cfRule type="cellIs" priority="677" operator="equal">
      <formula>3</formula>
    </cfRule>
  </conditionalFormatting>
  <conditionalFormatting sqref="I4">
    <cfRule type="expression" dxfId="1945" priority="678">
      <formula>$D$1&lt;I4</formula>
    </cfRule>
    <cfRule type="expression" dxfId="1944" priority="679">
      <formula>$D$1&gt;I4</formula>
    </cfRule>
  </conditionalFormatting>
  <conditionalFormatting sqref="I4">
    <cfRule type="expression" dxfId="1943" priority="680">
      <formula>$D$1&lt;I4</formula>
    </cfRule>
    <cfRule type="expression" dxfId="1942" priority="681">
      <formula>$D$1&gt;I4</formula>
    </cfRule>
  </conditionalFormatting>
  <conditionalFormatting sqref="I4">
    <cfRule type="expression" dxfId="1941" priority="682">
      <formula>$D$1&lt;I4</formula>
    </cfRule>
    <cfRule type="expression" dxfId="1940" priority="683">
      <formula>$D$1&gt;I4</formula>
    </cfRule>
  </conditionalFormatting>
  <conditionalFormatting sqref="I4">
    <cfRule type="expression" dxfId="1939" priority="684">
      <formula>$D$1&lt;I4</formula>
    </cfRule>
    <cfRule type="expression" dxfId="1938" priority="685">
      <formula>$D$1&gt;I4</formula>
    </cfRule>
  </conditionalFormatting>
  <conditionalFormatting sqref="I4">
    <cfRule type="expression" priority="686">
      <formula>$D$1&lt;I4</formula>
    </cfRule>
    <cfRule type="expression" priority="687">
      <formula>$D$1&gt;I4</formula>
    </cfRule>
  </conditionalFormatting>
  <conditionalFormatting sqref="I4">
    <cfRule type="expression" priority="688">
      <formula>$D$1&lt;I4</formula>
    </cfRule>
    <cfRule type="expression" dxfId="1937" priority="689">
      <formula>$D$1&gt;I4</formula>
    </cfRule>
  </conditionalFormatting>
  <conditionalFormatting sqref="I4">
    <cfRule type="expression" dxfId="1936" priority="690">
      <formula>$D$1&lt;I4</formula>
    </cfRule>
    <cfRule type="expression" dxfId="1935" priority="691">
      <formula>$D$1&gt;I4</formula>
    </cfRule>
  </conditionalFormatting>
  <conditionalFormatting sqref="I4">
    <cfRule type="expression" dxfId="1934" priority="692">
      <formula>$D$1&lt;I4</formula>
    </cfRule>
    <cfRule type="expression" priority="693">
      <formula>$D$1&gt;I4</formula>
    </cfRule>
  </conditionalFormatting>
  <conditionalFormatting sqref="I4">
    <cfRule type="expression" priority="694">
      <formula>$D$1&lt;I4</formula>
    </cfRule>
    <cfRule type="expression" priority="695">
      <formula>$D$1&gt;I4</formula>
    </cfRule>
  </conditionalFormatting>
  <conditionalFormatting sqref="I5">
    <cfRule type="cellIs" dxfId="1933" priority="696" operator="equal">
      <formula>5</formula>
    </cfRule>
    <cfRule type="cellIs" dxfId="1932" priority="697" operator="equal">
      <formula>4</formula>
    </cfRule>
    <cfRule type="cellIs" dxfId="1931" priority="698" operator="equal">
      <formula>3</formula>
    </cfRule>
  </conditionalFormatting>
  <conditionalFormatting sqref="I4">
    <cfRule type="expression" dxfId="1930" priority="699">
      <formula>$D$1&lt;I4</formula>
    </cfRule>
    <cfRule type="expression" dxfId="1929" priority="700">
      <formula>$D$1&gt;I4</formula>
    </cfRule>
  </conditionalFormatting>
  <conditionalFormatting sqref="I4">
    <cfRule type="expression" dxfId="1928" priority="701">
      <formula>$D$1&lt;I4</formula>
    </cfRule>
    <cfRule type="expression" dxfId="1927" priority="702">
      <formula>$D$1&gt;I4</formula>
    </cfRule>
  </conditionalFormatting>
  <conditionalFormatting sqref="I4">
    <cfRule type="expression" dxfId="1926" priority="703">
      <formula>$D$1&lt;I4</formula>
    </cfRule>
    <cfRule type="expression" dxfId="1925" priority="704">
      <formula>$D$1&gt;I4</formula>
    </cfRule>
  </conditionalFormatting>
  <conditionalFormatting sqref="I4">
    <cfRule type="expression" priority="705">
      <formula>$D$1&lt;I4</formula>
    </cfRule>
    <cfRule type="expression" priority="706">
      <formula>$D$1&gt;I4</formula>
    </cfRule>
  </conditionalFormatting>
  <conditionalFormatting sqref="I4">
    <cfRule type="expression" priority="707">
      <formula>$D$1&lt;I4</formula>
    </cfRule>
    <cfRule type="expression" dxfId="1924" priority="708">
      <formula>$D$1&gt;I4</formula>
    </cfRule>
  </conditionalFormatting>
  <conditionalFormatting sqref="I5">
    <cfRule type="cellIs" dxfId="1923" priority="709" operator="equal">
      <formula>5</formula>
    </cfRule>
    <cfRule type="cellIs" priority="710" operator="equal">
      <formula>4</formula>
    </cfRule>
    <cfRule type="cellIs" priority="711" operator="equal">
      <formula>3</formula>
    </cfRule>
  </conditionalFormatting>
  <conditionalFormatting sqref="I4">
    <cfRule type="expression" priority="712">
      <formula>$D$1&lt;I4</formula>
    </cfRule>
    <cfRule type="expression" dxfId="1922" priority="713">
      <formula>$D$1&gt;I4</formula>
    </cfRule>
  </conditionalFormatting>
  <conditionalFormatting sqref="I5">
    <cfRule type="cellIs" dxfId="1921" priority="714" operator="equal">
      <formula>5</formula>
    </cfRule>
    <cfRule type="cellIs" priority="715" operator="equal">
      <formula>4</formula>
    </cfRule>
    <cfRule type="cellIs" priority="716" operator="equal">
      <formula>3</formula>
    </cfRule>
  </conditionalFormatting>
  <conditionalFormatting sqref="I4">
    <cfRule type="expression" priority="717">
      <formula>$D$1&lt;I4</formula>
    </cfRule>
    <cfRule type="expression" dxfId="1920" priority="718">
      <formula>$D$1&gt;I4</formula>
    </cfRule>
  </conditionalFormatting>
  <conditionalFormatting sqref="I5">
    <cfRule type="cellIs" dxfId="1919" priority="719" operator="equal">
      <formula>5</formula>
    </cfRule>
    <cfRule type="cellIs" dxfId="1918" priority="720" operator="equal">
      <formula>4</formula>
    </cfRule>
    <cfRule type="cellIs" dxfId="1917" priority="721" operator="equal">
      <formula>3</formula>
    </cfRule>
  </conditionalFormatting>
  <conditionalFormatting sqref="I4">
    <cfRule type="expression" dxfId="1916" priority="722">
      <formula>$D$1&lt;I4</formula>
    </cfRule>
    <cfRule type="expression" dxfId="1915" priority="723">
      <formula>$D$1&gt;I4</formula>
    </cfRule>
  </conditionalFormatting>
  <conditionalFormatting sqref="I5">
    <cfRule type="cellIs" dxfId="1914" priority="724" operator="equal">
      <formula>5</formula>
    </cfRule>
    <cfRule type="cellIs" dxfId="1913" priority="725" operator="equal">
      <formula>4</formula>
    </cfRule>
    <cfRule type="cellIs" priority="726" operator="equal">
      <formula>3</formula>
    </cfRule>
  </conditionalFormatting>
  <conditionalFormatting sqref="I4">
    <cfRule type="expression" priority="727">
      <formula>$D$1&lt;I4</formula>
    </cfRule>
    <cfRule type="expression" priority="728">
      <formula>$D$1&gt;I4</formula>
    </cfRule>
  </conditionalFormatting>
  <conditionalFormatting sqref="I4">
    <cfRule type="expression" dxfId="1912" priority="729">
      <formula>$D$1&lt;I4</formula>
    </cfRule>
    <cfRule type="expression" dxfId="1911" priority="730">
      <formula>$D$1&gt;I4</formula>
    </cfRule>
  </conditionalFormatting>
  <conditionalFormatting sqref="I4">
    <cfRule type="expression" dxfId="1910" priority="731">
      <formula>$D$1&lt;I4</formula>
    </cfRule>
    <cfRule type="expression" dxfId="1909" priority="732">
      <formula>$D$1&gt;I4</formula>
    </cfRule>
  </conditionalFormatting>
  <conditionalFormatting sqref="I4">
    <cfRule type="expression" dxfId="1908" priority="733">
      <formula>$D$1&lt;I4</formula>
    </cfRule>
    <cfRule type="expression" dxfId="1907" priority="734">
      <formula>$D$1&gt;I4</formula>
    </cfRule>
  </conditionalFormatting>
  <conditionalFormatting sqref="I4">
    <cfRule type="expression" priority="735">
      <formula>$D$1&lt;I4</formula>
    </cfRule>
    <cfRule type="expression" priority="736">
      <formula>$D$1&gt;I4</formula>
    </cfRule>
  </conditionalFormatting>
  <conditionalFormatting sqref="I4">
    <cfRule type="expression" priority="737">
      <formula>$D$1&lt;I4</formula>
    </cfRule>
    <cfRule type="expression" dxfId="1906" priority="738">
      <formula>$D$1&gt;I4</formula>
    </cfRule>
  </conditionalFormatting>
  <conditionalFormatting sqref="I4">
    <cfRule type="expression" dxfId="1905" priority="739">
      <formula>$D$1&lt;I4</formula>
    </cfRule>
    <cfRule type="expression" priority="740">
      <formula>$D$1&gt;I4</formula>
    </cfRule>
  </conditionalFormatting>
  <conditionalFormatting sqref="I4">
    <cfRule type="expression" priority="741">
      <formula>$D$1&lt;I4</formula>
    </cfRule>
    <cfRule type="expression" priority="742">
      <formula>$D$1&gt;I4</formula>
    </cfRule>
  </conditionalFormatting>
  <conditionalFormatting sqref="I4">
    <cfRule type="expression" priority="743">
      <formula>$D$1&lt;I4</formula>
    </cfRule>
    <cfRule type="expression" priority="744">
      <formula>$D$1&gt;I4</formula>
    </cfRule>
  </conditionalFormatting>
  <conditionalFormatting sqref="I4">
    <cfRule type="expression" priority="745">
      <formula>$D$1&lt;I4</formula>
    </cfRule>
    <cfRule type="expression" dxfId="1904" priority="746">
      <formula>$D$1&gt;I4</formula>
    </cfRule>
  </conditionalFormatting>
  <conditionalFormatting sqref="I4">
    <cfRule type="expression" dxfId="1903" priority="747">
      <formula>$D$1&lt;I4</formula>
    </cfRule>
    <cfRule type="expression" dxfId="1902" priority="748">
      <formula>$D$1&gt;I4</formula>
    </cfRule>
  </conditionalFormatting>
  <conditionalFormatting sqref="I4">
    <cfRule type="expression" dxfId="1901" priority="749">
      <formula>$D$1&lt;I4</formula>
    </cfRule>
    <cfRule type="expression" dxfId="1900" priority="750">
      <formula>$D$1&gt;I4</formula>
    </cfRule>
  </conditionalFormatting>
  <conditionalFormatting sqref="I4">
    <cfRule type="expression" dxfId="1899" priority="751">
      <formula>$D$1&lt;I4</formula>
    </cfRule>
    <cfRule type="expression" dxfId="1898" priority="752">
      <formula>$D$1&gt;I4</formula>
    </cfRule>
  </conditionalFormatting>
  <conditionalFormatting sqref="I4">
    <cfRule type="expression" dxfId="1897" priority="753">
      <formula>$D$1&lt;I4</formula>
    </cfRule>
    <cfRule type="expression" dxfId="1896" priority="754">
      <formula>$D$1&gt;I4</formula>
    </cfRule>
  </conditionalFormatting>
  <conditionalFormatting sqref="I5">
    <cfRule type="expression" dxfId="1895" priority="755">
      <formula>$D$1&lt;I5</formula>
    </cfRule>
    <cfRule type="expression" dxfId="1894" priority="756">
      <formula>$D$1&gt;I5</formula>
    </cfRule>
  </conditionalFormatting>
  <conditionalFormatting sqref="I5">
    <cfRule type="expression" dxfId="1893" priority="757">
      <formula>$D$1&lt;I5</formula>
    </cfRule>
    <cfRule type="expression" dxfId="1892" priority="758">
      <formula>$D$1&gt;I5</formula>
    </cfRule>
  </conditionalFormatting>
  <conditionalFormatting sqref="I5">
    <cfRule type="expression" dxfId="1891" priority="759">
      <formula>$D$1&lt;I5</formula>
    </cfRule>
    <cfRule type="expression" dxfId="1890" priority="760">
      <formula>$D$1&gt;I5</formula>
    </cfRule>
  </conditionalFormatting>
  <conditionalFormatting sqref="I4">
    <cfRule type="expression" dxfId="1889" priority="761">
      <formula>$D$1&lt;I4</formula>
    </cfRule>
    <cfRule type="expression" dxfId="1888" priority="762">
      <formula>$D$1&gt;I4</formula>
    </cfRule>
  </conditionalFormatting>
  <conditionalFormatting sqref="I5">
    <cfRule type="cellIs" dxfId="1887" priority="763" operator="equal">
      <formula>5</formula>
    </cfRule>
    <cfRule type="cellIs" dxfId="1886" priority="764" operator="equal">
      <formula>4</formula>
    </cfRule>
    <cfRule type="cellIs" dxfId="1885" priority="765" operator="equal">
      <formula>3</formula>
    </cfRule>
  </conditionalFormatting>
  <conditionalFormatting sqref="I5">
    <cfRule type="cellIs" dxfId="1884" priority="766" operator="equal">
      <formula>5</formula>
    </cfRule>
    <cfRule type="cellIs" dxfId="1883" priority="767" operator="equal">
      <formula>4</formula>
    </cfRule>
    <cfRule type="cellIs" dxfId="1882" priority="768" operator="equal">
      <formula>3</formula>
    </cfRule>
  </conditionalFormatting>
  <conditionalFormatting sqref="I4">
    <cfRule type="expression" dxfId="1881" priority="769">
      <formula>$D$1&lt;I4</formula>
    </cfRule>
    <cfRule type="expression" dxfId="1880" priority="770">
      <formula>$D$1&gt;I4</formula>
    </cfRule>
  </conditionalFormatting>
  <conditionalFormatting sqref="I5">
    <cfRule type="cellIs" dxfId="1879" priority="771" operator="equal">
      <formula>5</formula>
    </cfRule>
    <cfRule type="cellIs" dxfId="1878" priority="772" operator="equal">
      <formula>4</formula>
    </cfRule>
    <cfRule type="cellIs" dxfId="1877" priority="773" operator="equal">
      <formula>3</formula>
    </cfRule>
  </conditionalFormatting>
  <conditionalFormatting sqref="I4">
    <cfRule type="expression" dxfId="1876" priority="774">
      <formula>$D$1&lt;I4</formula>
    </cfRule>
    <cfRule type="expression" dxfId="1875" priority="775">
      <formula>$D$1&gt;I4</formula>
    </cfRule>
  </conditionalFormatting>
  <conditionalFormatting sqref="K5">
    <cfRule type="cellIs" dxfId="1874" priority="776" operator="equal">
      <formula>5</formula>
    </cfRule>
    <cfRule type="cellIs" dxfId="1873" priority="777" operator="equal">
      <formula>4</formula>
    </cfRule>
    <cfRule type="cellIs" dxfId="1872" priority="778" operator="equal">
      <formula>3</formula>
    </cfRule>
  </conditionalFormatting>
  <conditionalFormatting sqref="K5">
    <cfRule type="cellIs" priority="779" operator="equal">
      <formula>5</formula>
    </cfRule>
    <cfRule type="cellIs" priority="780" operator="equal">
      <formula>4</formula>
    </cfRule>
    <cfRule type="cellIs" priority="781" operator="equal">
      <formula>3</formula>
    </cfRule>
  </conditionalFormatting>
  <conditionalFormatting sqref="K4">
    <cfRule type="expression" dxfId="1871" priority="782">
      <formula>$D$1&lt;K4</formula>
    </cfRule>
    <cfRule type="expression" dxfId="1870" priority="783">
      <formula>$D$1&gt;K4</formula>
    </cfRule>
  </conditionalFormatting>
  <conditionalFormatting sqref="K4">
    <cfRule type="expression" dxfId="1869" priority="784">
      <formula>$D$1&lt;K4</formula>
    </cfRule>
    <cfRule type="expression" dxfId="1868" priority="785">
      <formula>$D$1&gt;K4</formula>
    </cfRule>
  </conditionalFormatting>
  <conditionalFormatting sqref="K4">
    <cfRule type="expression" dxfId="1867" priority="786">
      <formula>$D$1&lt;K4</formula>
    </cfRule>
    <cfRule type="expression" dxfId="1866" priority="787">
      <formula>$D$1&gt;K4</formula>
    </cfRule>
  </conditionalFormatting>
  <conditionalFormatting sqref="M4">
    <cfRule type="expression" dxfId="1865" priority="788">
      <formula>$D$1&lt;M4</formula>
    </cfRule>
    <cfRule type="expression" dxfId="1864" priority="789">
      <formula>$D$1&gt;M4</formula>
    </cfRule>
  </conditionalFormatting>
  <conditionalFormatting sqref="M4">
    <cfRule type="expression" dxfId="1863" priority="790">
      <formula>$D$1&lt;M4</formula>
    </cfRule>
    <cfRule type="expression" dxfId="1862" priority="791">
      <formula>$D$1&gt;M4</formula>
    </cfRule>
  </conditionalFormatting>
  <conditionalFormatting sqref="M4">
    <cfRule type="expression" dxfId="1861" priority="792">
      <formula>$D$1&lt;M4</formula>
    </cfRule>
    <cfRule type="expression" dxfId="1860" priority="793">
      <formula>$D$1&gt;M4</formula>
    </cfRule>
  </conditionalFormatting>
  <conditionalFormatting sqref="M4">
    <cfRule type="expression" dxfId="1859" priority="794">
      <formula>$D$1&lt;M4</formula>
    </cfRule>
    <cfRule type="expression" dxfId="1858" priority="795">
      <formula>$D$1&gt;M4</formula>
    </cfRule>
  </conditionalFormatting>
  <conditionalFormatting sqref="M4">
    <cfRule type="expression" dxfId="1857" priority="796">
      <formula>$D$1&lt;M4</formula>
    </cfRule>
    <cfRule type="expression" dxfId="1856" priority="797">
      <formula>$D$1&gt;M4</formula>
    </cfRule>
  </conditionalFormatting>
  <conditionalFormatting sqref="M4">
    <cfRule type="expression" dxfId="1855" priority="798">
      <formula>$D$1&lt;M4</formula>
    </cfRule>
    <cfRule type="expression" dxfId="1854" priority="799">
      <formula>$D$1&gt;M4</formula>
    </cfRule>
  </conditionalFormatting>
  <conditionalFormatting sqref="M4">
    <cfRule type="expression" dxfId="1853" priority="800">
      <formula>$D$1&lt;M4</formula>
    </cfRule>
    <cfRule type="expression" dxfId="1852" priority="801">
      <formula>$D$1&gt;M4</formula>
    </cfRule>
  </conditionalFormatting>
  <conditionalFormatting sqref="M4">
    <cfRule type="expression" priority="802">
      <formula>$D$1&lt;M4</formula>
    </cfRule>
    <cfRule type="expression" priority="803">
      <formula>$D$1&gt;M4</formula>
    </cfRule>
  </conditionalFormatting>
  <conditionalFormatting sqref="M4">
    <cfRule type="expression" priority="804">
      <formula>$D$1&lt;M4</formula>
    </cfRule>
    <cfRule type="expression" dxfId="1851" priority="805">
      <formula>$D$1&gt;M4</formula>
    </cfRule>
  </conditionalFormatting>
  <conditionalFormatting sqref="M4">
    <cfRule type="expression" dxfId="1850" priority="806">
      <formula>$D$1&lt;M4</formula>
    </cfRule>
    <cfRule type="expression" dxfId="1849" priority="807">
      <formula>$D$1&gt;M4</formula>
    </cfRule>
  </conditionalFormatting>
  <conditionalFormatting sqref="M4">
    <cfRule type="expression" dxfId="1848" priority="808">
      <formula>$D$1&lt;M4</formula>
    </cfRule>
    <cfRule type="expression" dxfId="1847" priority="809">
      <formula>$D$1&gt;M4</formula>
    </cfRule>
  </conditionalFormatting>
  <conditionalFormatting sqref="M4">
    <cfRule type="expression" dxfId="1846" priority="810">
      <formula>$D$1&lt;M4</formula>
    </cfRule>
    <cfRule type="expression" dxfId="1845" priority="811">
      <formula>$D$1&gt;M4</formula>
    </cfRule>
  </conditionalFormatting>
  <conditionalFormatting sqref="M4">
    <cfRule type="expression" dxfId="1844" priority="812">
      <formula>$D$1&lt;M4</formula>
    </cfRule>
    <cfRule type="expression" dxfId="1843" priority="813">
      <formula>$D$1&gt;M4</formula>
    </cfRule>
  </conditionalFormatting>
  <conditionalFormatting sqref="M4">
    <cfRule type="expression" dxfId="1842" priority="814">
      <formula>$D$1&lt;M4</formula>
    </cfRule>
    <cfRule type="expression" dxfId="1841" priority="815">
      <formula>$D$1&gt;M4</formula>
    </cfRule>
  </conditionalFormatting>
  <conditionalFormatting sqref="M4">
    <cfRule type="expression" dxfId="1840" priority="816">
      <formula>$D$1&lt;M4</formula>
    </cfRule>
    <cfRule type="expression" priority="817">
      <formula>$D$1&gt;M4</formula>
    </cfRule>
  </conditionalFormatting>
  <conditionalFormatting sqref="M4">
    <cfRule type="expression" priority="818">
      <formula>$D$1&lt;M4</formula>
    </cfRule>
    <cfRule type="expression" priority="819">
      <formula>$D$1&gt;M4</formula>
    </cfRule>
  </conditionalFormatting>
  <conditionalFormatting sqref="M4">
    <cfRule type="expression" dxfId="1839" priority="820">
      <formula>$D$1&lt;M4</formula>
    </cfRule>
    <cfRule type="expression" dxfId="1838" priority="821">
      <formula>$D$1&gt;M4</formula>
    </cfRule>
  </conditionalFormatting>
  <conditionalFormatting sqref="M4">
    <cfRule type="expression" dxfId="1837" priority="822">
      <formula>$D$1&lt;M4</formula>
    </cfRule>
    <cfRule type="expression" dxfId="1836" priority="823">
      <formula>$D$1&gt;M4</formula>
    </cfRule>
  </conditionalFormatting>
  <conditionalFormatting sqref="M4">
    <cfRule type="expression" priority="824">
      <formula>$D$1&lt;M4</formula>
    </cfRule>
    <cfRule type="expression" priority="825">
      <formula>$D$1&gt;M4</formula>
    </cfRule>
  </conditionalFormatting>
  <conditionalFormatting sqref="M4">
    <cfRule type="expression" priority="826">
      <formula>$D$1&lt;M4</formula>
    </cfRule>
    <cfRule type="expression" dxfId="1835" priority="827">
      <formula>$D$1&gt;M4</formula>
    </cfRule>
  </conditionalFormatting>
  <conditionalFormatting sqref="M4">
    <cfRule type="expression" dxfId="1834" priority="828">
      <formula>$D$1&lt;M4</formula>
    </cfRule>
    <cfRule type="expression" dxfId="1833" priority="829">
      <formula>$D$1&gt;M4</formula>
    </cfRule>
  </conditionalFormatting>
  <conditionalFormatting sqref="M4">
    <cfRule type="expression" dxfId="1832" priority="830">
      <formula>$D$1&lt;M4</formula>
    </cfRule>
    <cfRule type="expression" dxfId="1831" priority="831">
      <formula>$D$1&gt;M4</formula>
    </cfRule>
  </conditionalFormatting>
  <conditionalFormatting sqref="M4">
    <cfRule type="expression" dxfId="1830" priority="832">
      <formula>$D$1&lt;M4</formula>
    </cfRule>
    <cfRule type="expression" dxfId="1829" priority="833">
      <formula>$D$1&gt;M4</formula>
    </cfRule>
  </conditionalFormatting>
  <conditionalFormatting sqref="M4">
    <cfRule type="expression" dxfId="1828" priority="834">
      <formula>$D$1&lt;M4</formula>
    </cfRule>
    <cfRule type="expression" dxfId="1827" priority="835">
      <formula>$D$1&gt;M4</formula>
    </cfRule>
  </conditionalFormatting>
  <conditionalFormatting sqref="M4">
    <cfRule type="expression" priority="836">
      <formula>$D$1&lt;M4</formula>
    </cfRule>
    <cfRule type="expression" priority="837">
      <formula>$D$1&gt;M4</formula>
    </cfRule>
  </conditionalFormatting>
  <conditionalFormatting sqref="M4">
    <cfRule type="expression" priority="838">
      <formula>$D$1&lt;M4</formula>
    </cfRule>
    <cfRule type="expression" dxfId="1826" priority="839">
      <formula>$D$1&gt;M4</formula>
    </cfRule>
  </conditionalFormatting>
  <conditionalFormatting sqref="M5">
    <cfRule type="cellIs" dxfId="1825" priority="840" operator="equal">
      <formula>5</formula>
    </cfRule>
    <cfRule type="cellIs" dxfId="1824" priority="841" operator="equal">
      <formula>4</formula>
    </cfRule>
    <cfRule type="cellIs" dxfId="1823" priority="842" operator="equal">
      <formula>3</formula>
    </cfRule>
  </conditionalFormatting>
  <conditionalFormatting sqref="M5">
    <cfRule type="cellIs" dxfId="1822" priority="843" operator="equal">
      <formula>5</formula>
    </cfRule>
    <cfRule type="cellIs" dxfId="1821" priority="844" operator="equal">
      <formula>4</formula>
    </cfRule>
    <cfRule type="cellIs" dxfId="1820" priority="845" operator="equal">
      <formula>3</formula>
    </cfRule>
  </conditionalFormatting>
  <conditionalFormatting sqref="M5">
    <cfRule type="cellIs" dxfId="1819" priority="846" operator="equal">
      <formula>5</formula>
    </cfRule>
    <cfRule type="cellIs" priority="847" operator="equal">
      <formula>4</formula>
    </cfRule>
    <cfRule type="cellIs" priority="848" operator="equal">
      <formula>3</formula>
    </cfRule>
  </conditionalFormatting>
  <conditionalFormatting sqref="M5">
    <cfRule type="cellIs" priority="849" operator="equal">
      <formula>5</formula>
    </cfRule>
    <cfRule type="cellIs" dxfId="1818" priority="850" operator="equal">
      <formula>4</formula>
    </cfRule>
    <cfRule type="cellIs" dxfId="1817" priority="851" operator="equal">
      <formula>3</formula>
    </cfRule>
  </conditionalFormatting>
  <conditionalFormatting sqref="M5">
    <cfRule type="cellIs" dxfId="1816" priority="852" operator="equal">
      <formula>5</formula>
    </cfRule>
    <cfRule type="cellIs" dxfId="1815" priority="853" operator="equal">
      <formula>4</formula>
    </cfRule>
    <cfRule type="cellIs" priority="854" operator="equal">
      <formula>3</formula>
    </cfRule>
  </conditionalFormatting>
  <conditionalFormatting sqref="M5">
    <cfRule type="cellIs" priority="855" operator="equal">
      <formula>5</formula>
    </cfRule>
    <cfRule type="cellIs" priority="856" operator="equal">
      <formula>4</formula>
    </cfRule>
    <cfRule type="cellIs" priority="857" operator="equal">
      <formula>3</formula>
    </cfRule>
  </conditionalFormatting>
  <conditionalFormatting sqref="M5">
    <cfRule type="cellIs" priority="858" operator="equal">
      <formula>5</formula>
    </cfRule>
    <cfRule type="cellIs" priority="859" operator="equal">
      <formula>4</formula>
    </cfRule>
    <cfRule type="cellIs" priority="860" operator="equal">
      <formula>3</formula>
    </cfRule>
  </conditionalFormatting>
  <conditionalFormatting sqref="N4">
    <cfRule type="expression" priority="861">
      <formula>$D$1&lt;N4</formula>
    </cfRule>
    <cfRule type="expression" priority="862">
      <formula>$D$1&gt;N4</formula>
    </cfRule>
  </conditionalFormatting>
  <conditionalFormatting sqref="N4">
    <cfRule type="expression" priority="863">
      <formula>$D$1&lt;N4</formula>
    </cfRule>
    <cfRule type="expression" priority="864">
      <formula>$D$1&gt;N4</formula>
    </cfRule>
  </conditionalFormatting>
  <conditionalFormatting sqref="N5">
    <cfRule type="expression" priority="865">
      <formula>$D$1&lt;N5</formula>
    </cfRule>
    <cfRule type="expression" priority="866">
      <formula>$D$1&gt;N5</formula>
    </cfRule>
  </conditionalFormatting>
  <conditionalFormatting sqref="N5">
    <cfRule type="expression" priority="867">
      <formula>$D$1&lt;N5</formula>
    </cfRule>
    <cfRule type="expression" priority="868">
      <formula>$D$1&gt;N5</formula>
    </cfRule>
  </conditionalFormatting>
  <conditionalFormatting sqref="N5">
    <cfRule type="expression" priority="869">
      <formula>$D$1&lt;N5</formula>
    </cfRule>
    <cfRule type="expression" priority="870">
      <formula>$D$1&gt;N5</formula>
    </cfRule>
  </conditionalFormatting>
  <conditionalFormatting sqref="N5">
    <cfRule type="expression" priority="871">
      <formula>$D$1&lt;N5</formula>
    </cfRule>
    <cfRule type="expression" priority="872">
      <formula>$D$1&gt;N5</formula>
    </cfRule>
  </conditionalFormatting>
  <conditionalFormatting sqref="N5">
    <cfRule type="expression" priority="873">
      <formula>$D$1&lt;N5</formula>
    </cfRule>
    <cfRule type="expression" priority="874">
      <formula>$D$1&gt;N5</formula>
    </cfRule>
  </conditionalFormatting>
  <conditionalFormatting sqref="N5">
    <cfRule type="expression" dxfId="1814" priority="875">
      <formula>$D$1&lt;N5</formula>
    </cfRule>
    <cfRule type="expression" dxfId="1813" priority="876">
      <formula>$D$1&gt;N5</formula>
    </cfRule>
  </conditionalFormatting>
  <conditionalFormatting sqref="N5">
    <cfRule type="expression" dxfId="1812" priority="877">
      <formula>$D$1&lt;N5</formula>
    </cfRule>
    <cfRule type="expression" dxfId="1811" priority="878">
      <formula>$D$1&gt;N5</formula>
    </cfRule>
  </conditionalFormatting>
  <conditionalFormatting sqref="N5">
    <cfRule type="expression" dxfId="1810" priority="879">
      <formula>$D$1&lt;N5</formula>
    </cfRule>
    <cfRule type="expression" dxfId="1809" priority="880">
      <formula>$D$1&gt;N5</formula>
    </cfRule>
  </conditionalFormatting>
  <conditionalFormatting sqref="N5">
    <cfRule type="expression" priority="881">
      <formula>$D$1&lt;N5</formula>
    </cfRule>
    <cfRule type="expression" priority="882">
      <formula>$D$1&gt;N5</formula>
    </cfRule>
  </conditionalFormatting>
  <conditionalFormatting sqref="N5">
    <cfRule type="expression" priority="883">
      <formula>$D$1&lt;N5</formula>
    </cfRule>
    <cfRule type="expression" dxfId="1808" priority="884">
      <formula>$D$1&gt;N5</formula>
    </cfRule>
  </conditionalFormatting>
  <conditionalFormatting sqref="N5">
    <cfRule type="expression" dxfId="1807" priority="885">
      <formula>$D$1&lt;N5</formula>
    </cfRule>
    <cfRule type="expression" dxfId="1806" priority="886">
      <formula>$D$1&gt;N5</formula>
    </cfRule>
  </conditionalFormatting>
  <conditionalFormatting sqref="N5">
    <cfRule type="expression" dxfId="1805" priority="887">
      <formula>$D$1&lt;N5</formula>
    </cfRule>
    <cfRule type="expression" dxfId="1804" priority="888">
      <formula>$D$1&gt;N5</formula>
    </cfRule>
  </conditionalFormatting>
  <conditionalFormatting sqref="N5">
    <cfRule type="expression" dxfId="1803" priority="889">
      <formula>$D$1&lt;N5</formula>
    </cfRule>
    <cfRule type="expression" dxfId="1802" priority="890">
      <formula>$D$1&gt;N5</formula>
    </cfRule>
  </conditionalFormatting>
  <conditionalFormatting sqref="N5">
    <cfRule type="expression" dxfId="1801" priority="891">
      <formula>$D$1&lt;N5</formula>
    </cfRule>
    <cfRule type="expression" priority="892">
      <formula>$D$1&gt;N5</formula>
    </cfRule>
  </conditionalFormatting>
  <conditionalFormatting sqref="N5">
    <cfRule type="expression" priority="893">
      <formula>$D$1&lt;N5</formula>
    </cfRule>
    <cfRule type="expression" priority="894">
      <formula>$D$1&gt;N5</formula>
    </cfRule>
  </conditionalFormatting>
  <conditionalFormatting sqref="N5">
    <cfRule type="expression" dxfId="1800" priority="895">
      <formula>$D$1&lt;N5</formula>
    </cfRule>
    <cfRule type="expression" dxfId="1799" priority="896">
      <formula>$D$1&gt;N5</formula>
    </cfRule>
  </conditionalFormatting>
  <conditionalFormatting sqref="N5">
    <cfRule type="expression" dxfId="1798" priority="897">
      <formula>$D$1&lt;N5</formula>
    </cfRule>
    <cfRule type="expression" dxfId="1797" priority="898">
      <formula>$D$1&gt;N5</formula>
    </cfRule>
  </conditionalFormatting>
  <conditionalFormatting sqref="N5">
    <cfRule type="expression" dxfId="1796" priority="899">
      <formula>$D$1&lt;N5</formula>
    </cfRule>
    <cfRule type="expression" dxfId="1795" priority="900">
      <formula>$D$1&gt;N5</formula>
    </cfRule>
  </conditionalFormatting>
  <conditionalFormatting sqref="N5">
    <cfRule type="expression" dxfId="1794" priority="901">
      <formula>$D$1&lt;N5</formula>
    </cfRule>
    <cfRule type="expression" dxfId="1793" priority="902">
      <formula>$D$1&gt;N5</formula>
    </cfRule>
  </conditionalFormatting>
  <conditionalFormatting sqref="N5">
    <cfRule type="expression" dxfId="1792" priority="903">
      <formula>$D$1&lt;N5</formula>
    </cfRule>
    <cfRule type="expression" dxfId="1791" priority="904">
      <formula>$D$1&gt;N5</formula>
    </cfRule>
  </conditionalFormatting>
  <conditionalFormatting sqref="N5">
    <cfRule type="expression" priority="905">
      <formula>$D$1&lt;N5</formula>
    </cfRule>
    <cfRule type="expression" priority="906">
      <formula>$D$1&gt;N5</formula>
    </cfRule>
  </conditionalFormatting>
  <conditionalFormatting sqref="N4">
    <cfRule type="expression" priority="907">
      <formula>$D$1&lt;N4</formula>
    </cfRule>
    <cfRule type="expression" dxfId="1790" priority="908">
      <formula>$D$1&gt;N4</formula>
    </cfRule>
  </conditionalFormatting>
  <conditionalFormatting sqref="N4">
    <cfRule type="expression" dxfId="1789" priority="909">
      <formula>$D$1&lt;N4</formula>
    </cfRule>
    <cfRule type="expression" dxfId="1788" priority="910">
      <formula>$D$1&gt;N4</formula>
    </cfRule>
  </conditionalFormatting>
  <conditionalFormatting sqref="N4">
    <cfRule type="expression" dxfId="1787" priority="911">
      <formula>$D$1&lt;N4</formula>
    </cfRule>
    <cfRule type="expression" dxfId="1786" priority="912">
      <formula>$D$1&gt;N4</formula>
    </cfRule>
  </conditionalFormatting>
  <conditionalFormatting sqref="N4">
    <cfRule type="expression" dxfId="1785" priority="913">
      <formula>$D$1&lt;N4</formula>
    </cfRule>
    <cfRule type="expression" dxfId="1784" priority="914">
      <formula>$D$1&gt;N4</formula>
    </cfRule>
  </conditionalFormatting>
  <conditionalFormatting sqref="N5">
    <cfRule type="cellIs" dxfId="1783" priority="915" operator="equal">
      <formula>5</formula>
    </cfRule>
    <cfRule type="cellIs" priority="916" operator="equal">
      <formula>4</formula>
    </cfRule>
    <cfRule type="cellIs" priority="917" operator="equal">
      <formula>3</formula>
    </cfRule>
  </conditionalFormatting>
  <conditionalFormatting sqref="N4">
    <cfRule type="expression" priority="918">
      <formula>$D$1&lt;N4</formula>
    </cfRule>
    <cfRule type="expression" dxfId="1782" priority="919">
      <formula>$D$1&gt;N4</formula>
    </cfRule>
  </conditionalFormatting>
  <conditionalFormatting sqref="N4">
    <cfRule type="expression" dxfId="1781" priority="920">
      <formula>$D$1&lt;N4</formula>
    </cfRule>
    <cfRule type="expression" dxfId="1780" priority="921">
      <formula>$D$1&gt;N4</formula>
    </cfRule>
  </conditionalFormatting>
  <conditionalFormatting sqref="N4">
    <cfRule type="expression" dxfId="1779" priority="922">
      <formula>$D$1&lt;N4</formula>
    </cfRule>
    <cfRule type="expression" priority="923">
      <formula>$D$1&gt;N4</formula>
    </cfRule>
  </conditionalFormatting>
  <conditionalFormatting sqref="N4">
    <cfRule type="expression" priority="924">
      <formula>$D$1&lt;N4</formula>
    </cfRule>
    <cfRule type="expression" priority="925">
      <formula>$D$1&gt;N4</formula>
    </cfRule>
  </conditionalFormatting>
  <conditionalFormatting sqref="N5">
    <cfRule type="cellIs" dxfId="1778" priority="926" operator="equal">
      <formula>5</formula>
    </cfRule>
    <cfRule type="cellIs" dxfId="1777" priority="927" operator="equal">
      <formula>4</formula>
    </cfRule>
    <cfRule type="cellIs" dxfId="1776" priority="928" operator="equal">
      <formula>3</formula>
    </cfRule>
  </conditionalFormatting>
  <conditionalFormatting sqref="N5">
    <cfRule type="cellIs" dxfId="1775" priority="929" operator="equal">
      <formula>5</formula>
    </cfRule>
    <cfRule type="cellIs" dxfId="1774" priority="930" operator="equal">
      <formula>4</formula>
    </cfRule>
    <cfRule type="cellIs" dxfId="1773" priority="931" operator="equal">
      <formula>3</formula>
    </cfRule>
  </conditionalFormatting>
  <conditionalFormatting sqref="N4">
    <cfRule type="expression" dxfId="1772" priority="932">
      <formula>$D$1&lt;N4</formula>
    </cfRule>
    <cfRule type="expression" dxfId="1771" priority="933">
      <formula>$D$1&gt;N4</formula>
    </cfRule>
  </conditionalFormatting>
  <conditionalFormatting sqref="N4">
    <cfRule type="expression" dxfId="1770" priority="934">
      <formula>$D$1&lt;N4</formula>
    </cfRule>
    <cfRule type="expression" priority="935">
      <formula>$D$1&gt;N4</formula>
    </cfRule>
  </conditionalFormatting>
  <conditionalFormatting sqref="N4">
    <cfRule type="expression" priority="936">
      <formula>$D$1&lt;N4</formula>
    </cfRule>
    <cfRule type="expression" priority="937">
      <formula>$D$1&gt;N4</formula>
    </cfRule>
  </conditionalFormatting>
  <conditionalFormatting sqref="N4">
    <cfRule type="expression" priority="938">
      <formula>$D$1&lt;N4</formula>
    </cfRule>
    <cfRule type="expression" priority="939">
      <formula>$D$1&gt;N4</formula>
    </cfRule>
  </conditionalFormatting>
  <conditionalFormatting sqref="N4">
    <cfRule type="expression" priority="940">
      <formula>$D$1&lt;N4</formula>
    </cfRule>
    <cfRule type="expression" dxfId="1769" priority="941">
      <formula>$D$1&gt;N4</formula>
    </cfRule>
  </conditionalFormatting>
  <conditionalFormatting sqref="N4">
    <cfRule type="expression" dxfId="1768" priority="942">
      <formula>$D$1&lt;N4</formula>
    </cfRule>
    <cfRule type="expression" dxfId="1767" priority="943">
      <formula>$D$1&gt;N4</formula>
    </cfRule>
  </conditionalFormatting>
  <conditionalFormatting sqref="N4">
    <cfRule type="expression" dxfId="1766" priority="944">
      <formula>$D$1&lt;N4</formula>
    </cfRule>
    <cfRule type="expression" dxfId="1765" priority="945">
      <formula>$D$1&gt;N4</formula>
    </cfRule>
  </conditionalFormatting>
  <conditionalFormatting sqref="N4">
    <cfRule type="expression" dxfId="1764" priority="946">
      <formula>$D$1&lt;N4</formula>
    </cfRule>
    <cfRule type="expression" priority="947">
      <formula>$D$1&gt;N4</formula>
    </cfRule>
  </conditionalFormatting>
  <conditionalFormatting sqref="N4">
    <cfRule type="expression" priority="948">
      <formula>$D$1&lt;N4</formula>
    </cfRule>
    <cfRule type="expression" priority="949">
      <formula>$D$1&gt;N4</formula>
    </cfRule>
  </conditionalFormatting>
  <conditionalFormatting sqref="N4">
    <cfRule type="expression" dxfId="1763" priority="950">
      <formula>$D$1&lt;N4</formula>
    </cfRule>
    <cfRule type="expression" dxfId="1762" priority="951">
      <formula>$D$1&gt;N4</formula>
    </cfRule>
  </conditionalFormatting>
  <conditionalFormatting sqref="N4">
    <cfRule type="expression" priority="952">
      <formula>$D$1&lt;N4</formula>
    </cfRule>
    <cfRule type="expression" priority="953">
      <formula>$D$1&gt;N4</formula>
    </cfRule>
  </conditionalFormatting>
  <conditionalFormatting sqref="N4">
    <cfRule type="expression" priority="954">
      <formula>$D$1&lt;N4</formula>
    </cfRule>
    <cfRule type="expression" dxfId="1761" priority="955">
      <formula>$D$1&gt;N4</formula>
    </cfRule>
  </conditionalFormatting>
  <conditionalFormatting sqref="N5">
    <cfRule type="cellIs" dxfId="1760" priority="956" operator="equal">
      <formula>5</formula>
    </cfRule>
    <cfRule type="cellIs" dxfId="1759" priority="957" operator="equal">
      <formula>4</formula>
    </cfRule>
    <cfRule type="cellIs" dxfId="1758" priority="958" operator="equal">
      <formula>3</formula>
    </cfRule>
  </conditionalFormatting>
  <conditionalFormatting sqref="N4">
    <cfRule type="expression" priority="959">
      <formula>$D$1&lt;N4</formula>
    </cfRule>
    <cfRule type="expression" priority="960">
      <formula>$D$1&gt;N4</formula>
    </cfRule>
  </conditionalFormatting>
  <conditionalFormatting sqref="N5">
    <cfRule type="cellIs" priority="961" operator="equal">
      <formula>5</formula>
    </cfRule>
    <cfRule type="cellIs" dxfId="1757" priority="962" operator="equal">
      <formula>4</formula>
    </cfRule>
    <cfRule type="cellIs" dxfId="1756" priority="963" operator="equal">
      <formula>3</formula>
    </cfRule>
  </conditionalFormatting>
  <conditionalFormatting sqref="O5">
    <cfRule type="expression" dxfId="1755" priority="964">
      <formula>$D$1&lt;O5</formula>
    </cfRule>
    <cfRule type="expression" dxfId="1754" priority="965">
      <formula>$D$1&gt;O5</formula>
    </cfRule>
  </conditionalFormatting>
  <conditionalFormatting sqref="O5">
    <cfRule type="expression" priority="966">
      <formula>$D$1&lt;O5</formula>
    </cfRule>
    <cfRule type="expression" priority="967">
      <formula>$D$1&gt;O5</formula>
    </cfRule>
  </conditionalFormatting>
  <conditionalFormatting sqref="O5">
    <cfRule type="expression" priority="968">
      <formula>$D$1&lt;O5</formula>
    </cfRule>
    <cfRule type="expression" dxfId="1753" priority="969">
      <formula>$D$1&gt;O5</formula>
    </cfRule>
  </conditionalFormatting>
  <conditionalFormatting sqref="O5">
    <cfRule type="expression" dxfId="1752" priority="970">
      <formula>$D$1&lt;O5</formula>
    </cfRule>
    <cfRule type="expression" priority="971">
      <formula>$D$1&gt;O5</formula>
    </cfRule>
  </conditionalFormatting>
  <conditionalFormatting sqref="O5">
    <cfRule type="expression" priority="972">
      <formula>$D$1&lt;O5</formula>
    </cfRule>
    <cfRule type="expression" priority="973">
      <formula>$D$1&gt;O5</formula>
    </cfRule>
  </conditionalFormatting>
  <conditionalFormatting sqref="O4">
    <cfRule type="expression" dxfId="1751" priority="974">
      <formula>$D$1&lt;O4</formula>
    </cfRule>
    <cfRule type="expression" dxfId="1750" priority="975">
      <formula>$D$1&gt;O4</formula>
    </cfRule>
  </conditionalFormatting>
  <conditionalFormatting sqref="O4">
    <cfRule type="expression" dxfId="1749" priority="976">
      <formula>$D$1&lt;O4</formula>
    </cfRule>
    <cfRule type="expression" dxfId="1748" priority="977">
      <formula>$D$1&gt;O4</formula>
    </cfRule>
  </conditionalFormatting>
  <conditionalFormatting sqref="O4">
    <cfRule type="expression" dxfId="1747" priority="978">
      <formula>$D$1&lt;O4</formula>
    </cfRule>
    <cfRule type="expression" dxfId="1746" priority="979">
      <formula>$D$1&gt;O4</formula>
    </cfRule>
  </conditionalFormatting>
  <conditionalFormatting sqref="O5">
    <cfRule type="expression" priority="980">
      <formula>$D$1&lt;O5</formula>
    </cfRule>
    <cfRule type="expression" priority="981">
      <formula>$D$1&gt;O5</formula>
    </cfRule>
  </conditionalFormatting>
  <conditionalFormatting sqref="O5">
    <cfRule type="expression" priority="982">
      <formula>$D$1&lt;O5</formula>
    </cfRule>
    <cfRule type="expression" dxfId="1745" priority="983">
      <formula>$D$1&gt;O5</formula>
    </cfRule>
  </conditionalFormatting>
  <conditionalFormatting sqref="O5">
    <cfRule type="expression" dxfId="1744" priority="984">
      <formula>$D$1&lt;O5</formula>
    </cfRule>
    <cfRule type="expression" dxfId="1743" priority="985">
      <formula>$D$1&gt;O5</formula>
    </cfRule>
  </conditionalFormatting>
  <conditionalFormatting sqref="O4">
    <cfRule type="expression" dxfId="1742" priority="986">
      <formula>$D$1&lt;O4</formula>
    </cfRule>
    <cfRule type="expression" dxfId="1741" priority="987">
      <formula>$D$1&gt;O4</formula>
    </cfRule>
  </conditionalFormatting>
  <conditionalFormatting sqref="O4">
    <cfRule type="expression" dxfId="1740" priority="988">
      <formula>$D$1&lt;O4</formula>
    </cfRule>
    <cfRule type="expression" dxfId="1739" priority="989">
      <formula>$D$1&gt;O4</formula>
    </cfRule>
  </conditionalFormatting>
  <conditionalFormatting sqref="O4">
    <cfRule type="expression" dxfId="1738" priority="990">
      <formula>$D$1&lt;O4</formula>
    </cfRule>
    <cfRule type="expression" dxfId="1737" priority="991">
      <formula>$D$1&gt;O4</formula>
    </cfRule>
  </conditionalFormatting>
  <conditionalFormatting sqref="O4">
    <cfRule type="expression" dxfId="1736" priority="992">
      <formula>$D$1&lt;O4</formula>
    </cfRule>
    <cfRule type="expression" dxfId="1735" priority="993">
      <formula>$D$1&gt;O4</formula>
    </cfRule>
  </conditionalFormatting>
  <conditionalFormatting sqref="O4">
    <cfRule type="expression" dxfId="1734" priority="994">
      <formula>$D$1&lt;O4</formula>
    </cfRule>
    <cfRule type="expression" dxfId="1733" priority="995">
      <formula>$D$1&gt;O4</formula>
    </cfRule>
  </conditionalFormatting>
  <conditionalFormatting sqref="O5">
    <cfRule type="expression" dxfId="1732" priority="996">
      <formula>$D$1&lt;O5</formula>
    </cfRule>
    <cfRule type="expression" dxfId="1731" priority="997">
      <formula>$D$1&gt;O5</formula>
    </cfRule>
  </conditionalFormatting>
  <conditionalFormatting sqref="O5">
    <cfRule type="expression" dxfId="1730" priority="998">
      <formula>$D$1&lt;O5</formula>
    </cfRule>
    <cfRule type="expression" dxfId="1729" priority="999">
      <formula>$D$1&gt;O5</formula>
    </cfRule>
  </conditionalFormatting>
  <conditionalFormatting sqref="O4">
    <cfRule type="expression" dxfId="1728" priority="1000">
      <formula>$D$1&lt;O4</formula>
    </cfRule>
    <cfRule type="expression" dxfId="1727" priority="1001">
      <formula>$D$1&gt;O4</formula>
    </cfRule>
  </conditionalFormatting>
  <conditionalFormatting sqref="O4">
    <cfRule type="expression" dxfId="1726" priority="1002">
      <formula>$D$1&lt;O4</formula>
    </cfRule>
    <cfRule type="expression" dxfId="1725" priority="1003">
      <formula>$D$1&gt;O4</formula>
    </cfRule>
  </conditionalFormatting>
  <conditionalFormatting sqref="O4">
    <cfRule type="expression" dxfId="1724" priority="1004">
      <formula>$D$1&lt;O4</formula>
    </cfRule>
    <cfRule type="expression" dxfId="1723" priority="1005">
      <formula>$D$1&gt;O4</formula>
    </cfRule>
  </conditionalFormatting>
  <conditionalFormatting sqref="O4">
    <cfRule type="expression" dxfId="1722" priority="1006">
      <formula>$D$1&lt;O4</formula>
    </cfRule>
    <cfRule type="expression" dxfId="1721" priority="1007">
      <formula>$D$1&gt;O4</formula>
    </cfRule>
  </conditionalFormatting>
  <conditionalFormatting sqref="O4">
    <cfRule type="expression" dxfId="1720" priority="1008">
      <formula>$D$1&lt;O4</formula>
    </cfRule>
    <cfRule type="expression" dxfId="1719" priority="1009">
      <formula>$D$1&gt;O4</formula>
    </cfRule>
  </conditionalFormatting>
  <conditionalFormatting sqref="O4">
    <cfRule type="expression" dxfId="1718" priority="1010">
      <formula>$D$1&lt;O4</formula>
    </cfRule>
    <cfRule type="expression" dxfId="1717" priority="1011">
      <formula>$D$1&gt;O4</formula>
    </cfRule>
  </conditionalFormatting>
  <conditionalFormatting sqref="O4">
    <cfRule type="expression" dxfId="1716" priority="1012">
      <formula>$D$1&lt;O4</formula>
    </cfRule>
    <cfRule type="expression" dxfId="1715" priority="1013">
      <formula>$D$1&gt;O4</formula>
    </cfRule>
  </conditionalFormatting>
  <conditionalFormatting sqref="O5">
    <cfRule type="expression" dxfId="1714" priority="1014">
      <formula>$D$1&lt;O5</formula>
    </cfRule>
    <cfRule type="expression" dxfId="1713" priority="1015">
      <formula>$D$1&gt;O5</formula>
    </cfRule>
  </conditionalFormatting>
  <conditionalFormatting sqref="O5">
    <cfRule type="expression" dxfId="1712" priority="1016">
      <formula>$D$1&lt;O5</formula>
    </cfRule>
    <cfRule type="expression" dxfId="1711" priority="1017">
      <formula>$D$1&gt;O5</formula>
    </cfRule>
  </conditionalFormatting>
  <conditionalFormatting sqref="O5">
    <cfRule type="expression" priority="1018">
      <formula>$D$1&lt;O5</formula>
    </cfRule>
    <cfRule type="expression" priority="1019">
      <formula>$D$1&gt;O5</formula>
    </cfRule>
  </conditionalFormatting>
  <conditionalFormatting sqref="O5">
    <cfRule type="expression" priority="1020">
      <formula>$D$1&lt;O5</formula>
    </cfRule>
    <cfRule type="expression" priority="1021">
      <formula>$D$1&gt;O5</formula>
    </cfRule>
  </conditionalFormatting>
  <conditionalFormatting sqref="O5">
    <cfRule type="expression" priority="1022">
      <formula>$D$1&lt;O5</formula>
    </cfRule>
    <cfRule type="expression" priority="1023">
      <formula>$D$1&gt;O5</formula>
    </cfRule>
  </conditionalFormatting>
  <conditionalFormatting sqref="O5">
    <cfRule type="expression" dxfId="1710" priority="1024">
      <formula>$D$1&lt;O5</formula>
    </cfRule>
    <cfRule type="expression" dxfId="1709" priority="1025">
      <formula>$D$1&gt;O5</formula>
    </cfRule>
  </conditionalFormatting>
  <conditionalFormatting sqref="O5">
    <cfRule type="expression" priority="1026">
      <formula>$D$1&lt;O5</formula>
    </cfRule>
    <cfRule type="expression" priority="1027">
      <formula>$D$1&gt;O5</formula>
    </cfRule>
  </conditionalFormatting>
  <conditionalFormatting sqref="O5">
    <cfRule type="expression" priority="1028">
      <formula>$D$1&lt;O5</formula>
    </cfRule>
    <cfRule type="expression" dxfId="1708" priority="1029">
      <formula>$D$1&gt;O5</formula>
    </cfRule>
  </conditionalFormatting>
  <conditionalFormatting sqref="O5">
    <cfRule type="expression" dxfId="1707" priority="1030">
      <formula>$D$1&lt;O5</formula>
    </cfRule>
    <cfRule type="expression" dxfId="1706" priority="1031">
      <formula>$D$1&gt;O5</formula>
    </cfRule>
  </conditionalFormatting>
  <conditionalFormatting sqref="O5">
    <cfRule type="expression" dxfId="1705" priority="1032">
      <formula>$D$1&lt;O5</formula>
    </cfRule>
    <cfRule type="expression" priority="1033">
      <formula>$D$1&gt;O5</formula>
    </cfRule>
  </conditionalFormatting>
  <conditionalFormatting sqref="O5">
    <cfRule type="expression" priority="1034">
      <formula>$D$1&lt;O5</formula>
    </cfRule>
    <cfRule type="expression" priority="1035">
      <formula>$D$1&gt;O5</formula>
    </cfRule>
  </conditionalFormatting>
  <conditionalFormatting sqref="O5">
    <cfRule type="cellIs" dxfId="1704" priority="1036" operator="equal">
      <formula>5</formula>
    </cfRule>
    <cfRule type="cellIs" dxfId="1703" priority="1037" operator="equal">
      <formula>4</formula>
    </cfRule>
    <cfRule type="cellIs" priority="1038" operator="equal">
      <formula>3</formula>
    </cfRule>
  </conditionalFormatting>
  <conditionalFormatting sqref="O5">
    <cfRule type="cellIs" priority="1039" operator="equal">
      <formula>5</formula>
    </cfRule>
    <cfRule type="cellIs" priority="1040" operator="equal">
      <formula>4</formula>
    </cfRule>
    <cfRule type="cellIs" priority="1041" operator="equal">
      <formula>3</formula>
    </cfRule>
  </conditionalFormatting>
  <conditionalFormatting sqref="O5">
    <cfRule type="cellIs" priority="1042" operator="equal">
      <formula>5</formula>
    </cfRule>
    <cfRule type="cellIs" priority="1043" operator="equal">
      <formula>4</formula>
    </cfRule>
    <cfRule type="cellIs" priority="1044" operator="equal">
      <formula>3</formula>
    </cfRule>
  </conditionalFormatting>
  <conditionalFormatting sqref="O4">
    <cfRule type="expression" priority="1045">
      <formula>$D$1&lt;O4</formula>
    </cfRule>
    <cfRule type="expression" priority="1046">
      <formula>$D$1&gt;O4</formula>
    </cfRule>
  </conditionalFormatting>
  <conditionalFormatting sqref="O4">
    <cfRule type="expression" dxfId="1702" priority="1047">
      <formula>$D$1&lt;O4</formula>
    </cfRule>
    <cfRule type="expression" dxfId="1701" priority="1048">
      <formula>$D$1&gt;O4</formula>
    </cfRule>
  </conditionalFormatting>
  <conditionalFormatting sqref="O4">
    <cfRule type="expression" dxfId="1700" priority="1049">
      <formula>$D$1&lt;O4</formula>
    </cfRule>
    <cfRule type="expression" dxfId="1699" priority="1050">
      <formula>$D$1&gt;O4</formula>
    </cfRule>
  </conditionalFormatting>
  <conditionalFormatting sqref="O4">
    <cfRule type="expression" dxfId="1698" priority="1051">
      <formula>$D$1&lt;O4</formula>
    </cfRule>
    <cfRule type="expression" dxfId="1697" priority="1052">
      <formula>$D$1&gt;O4</formula>
    </cfRule>
  </conditionalFormatting>
  <conditionalFormatting sqref="O4">
    <cfRule type="expression" dxfId="1696" priority="1053">
      <formula>$D$1&lt;O4</formula>
    </cfRule>
    <cfRule type="expression" dxfId="1695" priority="1054">
      <formula>$D$1&gt;O4</formula>
    </cfRule>
  </conditionalFormatting>
  <conditionalFormatting sqref="O4">
    <cfRule type="expression" dxfId="1694" priority="1055">
      <formula>$D$1&lt;O4</formula>
    </cfRule>
    <cfRule type="expression" priority="1056">
      <formula>$D$1&gt;O4</formula>
    </cfRule>
  </conditionalFormatting>
  <conditionalFormatting sqref="O4">
    <cfRule type="expression" priority="1057">
      <formula>$D$1&lt;O4</formula>
    </cfRule>
    <cfRule type="expression" priority="1058">
      <formula>$D$1&gt;O4</formula>
    </cfRule>
  </conditionalFormatting>
  <conditionalFormatting sqref="O4">
    <cfRule type="expression" dxfId="1693" priority="1059">
      <formula>$D$1&lt;O4</formula>
    </cfRule>
    <cfRule type="expression" dxfId="1692" priority="1060">
      <formula>$D$1&gt;O4</formula>
    </cfRule>
  </conditionalFormatting>
  <conditionalFormatting sqref="O5">
    <cfRule type="cellIs" priority="1061" operator="equal">
      <formula>5</formula>
    </cfRule>
    <cfRule type="cellIs" priority="1062" operator="equal">
      <formula>4</formula>
    </cfRule>
    <cfRule type="cellIs" priority="1063" operator="equal">
      <formula>3</formula>
    </cfRule>
  </conditionalFormatting>
  <conditionalFormatting sqref="O5">
    <cfRule type="cellIs" priority="1064" operator="equal">
      <formula>5</formula>
    </cfRule>
    <cfRule type="cellIs" priority="1065" operator="equal">
      <formula>4</formula>
    </cfRule>
    <cfRule type="cellIs" priority="1066" operator="equal">
      <formula>3</formula>
    </cfRule>
  </conditionalFormatting>
  <pageMargins left="0.7" right="0.7" top="0.75" bottom="0.75" header="0.51180555555555496" footer="0.51180555555555496"/>
  <pageSetup paperSize="9" scale="69" firstPageNumber="0" orientation="portrait" horizontalDpi="300" verticalDpi="300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pageSetUpPr fitToPage="1"/>
  </sheetPr>
  <dimension ref="A1:AMK54"/>
  <sheetViews>
    <sheetView view="pageBreakPreview" zoomScale="65" zoomScaleNormal="100" zoomScalePageLayoutView="65" workbookViewId="0">
      <pane ySplit="5" topLeftCell="A6" activePane="bottomLeft" state="frozen"/>
      <selection pane="bottomLeft" activeCell="G5" sqref="G5"/>
    </sheetView>
  </sheetViews>
  <sheetFormatPr defaultRowHeight="13.2" x14ac:dyDescent="0.25"/>
  <cols>
    <col min="1" max="1" width="7.88671875" style="15" customWidth="1"/>
    <col min="2" max="2" width="8.6640625" style="15" hidden="1" customWidth="1"/>
    <col min="3" max="3" width="12.109375" style="15" customWidth="1"/>
    <col min="4" max="4" width="44.109375" style="15" customWidth="1"/>
    <col min="5" max="5" width="7" style="15" customWidth="1"/>
    <col min="6" max="6" width="6.88671875" hidden="1" customWidth="1"/>
    <col min="7" max="9" width="7.109375" customWidth="1"/>
    <col min="10" max="10" width="7.109375" hidden="1" customWidth="1"/>
    <col min="11" max="11" width="7.109375" customWidth="1"/>
    <col min="12" max="12" width="7.109375" hidden="1" customWidth="1"/>
    <col min="13" max="15" width="7.109375" customWidth="1"/>
    <col min="16" max="16" width="7.33203125" hidden="1" customWidth="1"/>
    <col min="17" max="17" width="6.5546875" hidden="1" customWidth="1"/>
    <col min="18" max="18" width="6.5546875" customWidth="1"/>
    <col min="19" max="19" width="6.5546875" hidden="1" customWidth="1"/>
    <col min="20" max="21" width="5.88671875" hidden="1" customWidth="1"/>
    <col min="22" max="22" width="4.33203125" customWidth="1"/>
    <col min="23" max="24" width="4.44140625" hidden="1" customWidth="1"/>
    <col min="25" max="29" width="3.6640625" hidden="1" customWidth="1"/>
    <col min="30" max="30" width="5.88671875" customWidth="1"/>
    <col min="31" max="31" width="5.21875" hidden="1" customWidth="1"/>
    <col min="32" max="32" width="4.6640625" hidden="1" customWidth="1"/>
    <col min="33" max="39" width="4.109375" hidden="1" customWidth="1"/>
    <col min="40" max="40" width="4.88671875" hidden="1" customWidth="1"/>
    <col min="41" max="48" width="4.109375" hidden="1" customWidth="1"/>
    <col min="49" max="49" width="3.88671875" hidden="1" customWidth="1"/>
    <col min="50" max="50" width="6.5546875" hidden="1" customWidth="1"/>
    <col min="51" max="51" width="2.6640625" hidden="1" customWidth="1"/>
    <col min="52" max="66" width="2.33203125" hidden="1" customWidth="1"/>
    <col min="67" max="67" width="4.109375" hidden="1" customWidth="1"/>
    <col min="68" max="68" width="9.88671875" style="16" hidden="1" customWidth="1"/>
    <col min="69" max="84" width="3.44140625" style="16" hidden="1" customWidth="1"/>
    <col min="85" max="85" width="3.6640625" style="16" hidden="1" customWidth="1"/>
    <col min="86" max="96" width="8" style="16" hidden="1" customWidth="1"/>
    <col min="97" max="102" width="8" style="16" customWidth="1"/>
    <col min="103" max="111" width="8" style="15" customWidth="1"/>
    <col min="112" max="1025" width="9.109375" style="15" customWidth="1"/>
  </cols>
  <sheetData>
    <row r="1" spans="1:107" ht="13.8" x14ac:dyDescent="0.25">
      <c r="A1" s="17"/>
      <c r="B1" s="17"/>
      <c r="C1" s="18"/>
      <c r="D1" s="19">
        <f ca="1">NOW()</f>
        <v>44023.683836226854</v>
      </c>
      <c r="E1" s="20"/>
      <c r="F1" s="21"/>
      <c r="G1" s="22"/>
      <c r="H1" s="22"/>
      <c r="I1" s="22"/>
      <c r="J1" s="210"/>
      <c r="K1" s="22"/>
      <c r="L1" s="22"/>
      <c r="M1" s="23"/>
      <c r="N1" s="24"/>
      <c r="O1" s="22"/>
      <c r="P1" s="22"/>
      <c r="Q1" s="25"/>
      <c r="R1" s="26"/>
      <c r="S1" s="26"/>
      <c r="T1" s="26"/>
      <c r="U1" s="27"/>
      <c r="V1" s="28"/>
      <c r="W1" s="29"/>
      <c r="X1" s="29"/>
      <c r="Y1" s="30"/>
      <c r="Z1" s="30"/>
      <c r="AA1" s="30"/>
      <c r="AB1" s="30"/>
      <c r="AC1" s="30"/>
      <c r="AD1" s="30"/>
      <c r="AE1" s="28"/>
      <c r="AF1" s="31"/>
      <c r="AG1" s="32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3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1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  <c r="CZ1" s="31"/>
      <c r="DA1" s="31"/>
    </row>
    <row r="2" spans="1:107" ht="15.75" customHeight="1" x14ac:dyDescent="0.25">
      <c r="A2" s="17"/>
      <c r="B2" s="17"/>
      <c r="C2" s="18"/>
      <c r="D2" s="19"/>
      <c r="E2" s="20"/>
      <c r="F2" s="201" t="s">
        <v>511</v>
      </c>
      <c r="G2" s="1" t="s">
        <v>425</v>
      </c>
      <c r="H2" s="1"/>
      <c r="I2" s="1"/>
      <c r="J2" s="1"/>
      <c r="K2" s="1"/>
      <c r="L2" s="1"/>
      <c r="M2" s="1" t="s">
        <v>2</v>
      </c>
      <c r="N2" s="1"/>
      <c r="O2" s="1"/>
      <c r="P2" s="353"/>
      <c r="Q2" s="114"/>
      <c r="R2" s="420" t="s">
        <v>268</v>
      </c>
      <c r="S2" s="420"/>
      <c r="T2" s="37"/>
      <c r="V2" s="28"/>
      <c r="W2" s="29"/>
      <c r="X2" s="29"/>
      <c r="Y2" s="30"/>
      <c r="Z2" s="30"/>
      <c r="AA2" s="30"/>
      <c r="AB2" s="30"/>
      <c r="AC2" s="30"/>
      <c r="AD2" s="30"/>
      <c r="AE2" s="28"/>
      <c r="AF2" s="31"/>
      <c r="AG2" s="32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3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</row>
    <row r="3" spans="1:107" ht="25.5" customHeight="1" x14ac:dyDescent="0.25">
      <c r="A3" s="13">
        <v>2443</v>
      </c>
      <c r="B3" s="13"/>
      <c r="C3" s="13"/>
      <c r="D3" s="39" t="s">
        <v>3</v>
      </c>
      <c r="E3" s="40"/>
      <c r="F3" s="204"/>
      <c r="G3" s="204">
        <v>43217</v>
      </c>
      <c r="H3" s="204">
        <v>43230</v>
      </c>
      <c r="I3" s="204">
        <v>43235</v>
      </c>
      <c r="J3" s="204"/>
      <c r="K3" s="204">
        <v>43236</v>
      </c>
      <c r="L3" s="204"/>
      <c r="M3" s="204">
        <v>43242</v>
      </c>
      <c r="N3" s="204">
        <v>43241</v>
      </c>
      <c r="O3" s="204">
        <v>43246</v>
      </c>
      <c r="P3" s="41"/>
      <c r="Q3" s="114"/>
      <c r="R3" s="204">
        <v>43211</v>
      </c>
      <c r="S3" s="41"/>
      <c r="T3" s="193"/>
      <c r="U3" s="41"/>
      <c r="V3" s="45"/>
      <c r="W3" s="46"/>
      <c r="X3" s="46"/>
      <c r="Y3" s="47"/>
      <c r="Z3" s="47"/>
      <c r="AA3" s="47"/>
      <c r="AB3" s="48"/>
      <c r="AC3" s="48"/>
      <c r="AD3" s="12" t="s">
        <v>4</v>
      </c>
      <c r="AE3" s="49"/>
      <c r="AF3" s="30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33"/>
      <c r="BO3" s="33"/>
      <c r="BP3" s="11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33"/>
      <c r="CG3" s="33"/>
      <c r="CH3" s="33"/>
      <c r="CI3" s="33"/>
      <c r="CJ3" s="33"/>
      <c r="CK3" s="33"/>
      <c r="CL3" s="33"/>
      <c r="CM3" s="33"/>
      <c r="CN3" s="31"/>
      <c r="CO3" s="31"/>
      <c r="CP3" s="31"/>
      <c r="CQ3" s="31"/>
      <c r="CR3" s="31"/>
      <c r="CS3" s="31"/>
      <c r="CT3" s="31"/>
      <c r="CU3" s="31"/>
      <c r="CV3" s="31"/>
      <c r="CW3" s="31"/>
      <c r="CX3" s="31"/>
      <c r="CY3" s="31"/>
      <c r="CZ3" s="31"/>
      <c r="DA3" s="31"/>
    </row>
    <row r="4" spans="1:107" ht="39.6" x14ac:dyDescent="0.25">
      <c r="A4" s="13"/>
      <c r="B4" s="13"/>
      <c r="C4" s="13"/>
      <c r="D4" s="51" t="s">
        <v>5</v>
      </c>
      <c r="E4" s="40"/>
      <c r="F4" s="53"/>
      <c r="G4" s="52" t="s">
        <v>791</v>
      </c>
      <c r="H4" s="52" t="s">
        <v>792</v>
      </c>
      <c r="I4" s="52" t="s">
        <v>452</v>
      </c>
      <c r="J4" s="52"/>
      <c r="K4" s="53" t="s">
        <v>946</v>
      </c>
      <c r="L4" s="53"/>
      <c r="M4" s="55" t="s">
        <v>794</v>
      </c>
      <c r="N4" s="55" t="s">
        <v>795</v>
      </c>
      <c r="O4" s="52" t="s">
        <v>796</v>
      </c>
      <c r="P4" s="52"/>
      <c r="Q4" s="114"/>
      <c r="R4" s="333" t="s">
        <v>946</v>
      </c>
      <c r="S4" s="55"/>
      <c r="T4" s="193"/>
      <c r="U4" s="232"/>
      <c r="V4" s="56"/>
      <c r="W4" s="56"/>
      <c r="X4" s="56"/>
      <c r="Y4" s="46"/>
      <c r="Z4" s="47"/>
      <c r="AA4" s="47"/>
      <c r="AB4" s="47"/>
      <c r="AC4" s="47"/>
      <c r="AD4" s="12"/>
      <c r="AE4" s="57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1"/>
      <c r="AX4" s="5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33"/>
      <c r="BO4" s="33"/>
      <c r="BP4" s="50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33"/>
      <c r="CG4" s="33"/>
      <c r="CH4" s="33"/>
      <c r="CI4" s="33"/>
      <c r="CJ4" s="33"/>
      <c r="CK4" s="33"/>
      <c r="CL4" s="33"/>
      <c r="CM4" s="33"/>
      <c r="CN4" s="31"/>
      <c r="CO4" s="31"/>
      <c r="CP4" s="31"/>
      <c r="CQ4" s="31"/>
      <c r="CR4" s="31"/>
      <c r="CS4" s="31"/>
      <c r="CT4" s="31"/>
      <c r="CU4" s="31"/>
      <c r="CV4" s="31"/>
      <c r="CW4" s="31"/>
      <c r="CX4" s="31"/>
      <c r="CY4" s="31"/>
      <c r="CZ4" s="31"/>
      <c r="DA4" s="31"/>
    </row>
    <row r="5" spans="1:107" s="79" customFormat="1" ht="94.2" x14ac:dyDescent="0.25">
      <c r="A5" s="58" t="s">
        <v>15</v>
      </c>
      <c r="B5" s="59" t="s">
        <v>16</v>
      </c>
      <c r="C5" s="60" t="s">
        <v>17</v>
      </c>
      <c r="D5" s="61" t="s">
        <v>18</v>
      </c>
      <c r="E5" s="62" t="s">
        <v>19</v>
      </c>
      <c r="F5" s="63"/>
      <c r="G5" s="63" t="s">
        <v>797</v>
      </c>
      <c r="H5" s="66" t="s">
        <v>798</v>
      </c>
      <c r="I5" s="63" t="s">
        <v>799</v>
      </c>
      <c r="J5" s="65"/>
      <c r="K5" s="63" t="s">
        <v>947</v>
      </c>
      <c r="L5" s="64"/>
      <c r="M5" s="64" t="s">
        <v>28</v>
      </c>
      <c r="N5" s="64" t="s">
        <v>800</v>
      </c>
      <c r="O5" s="360" t="s">
        <v>801</v>
      </c>
      <c r="P5" s="63"/>
      <c r="Q5" s="234"/>
      <c r="R5" s="63" t="s">
        <v>947</v>
      </c>
      <c r="S5" s="63"/>
      <c r="T5" s="292"/>
      <c r="U5" s="63"/>
      <c r="V5" s="68" t="s">
        <v>29</v>
      </c>
      <c r="W5" s="69" t="s">
        <v>30</v>
      </c>
      <c r="X5" s="69" t="s">
        <v>31</v>
      </c>
      <c r="Y5" s="70" t="s">
        <v>32</v>
      </c>
      <c r="Z5" s="71">
        <v>3</v>
      </c>
      <c r="AA5" s="71">
        <v>4</v>
      </c>
      <c r="AB5" s="71">
        <v>5</v>
      </c>
      <c r="AC5" s="72" t="s">
        <v>33</v>
      </c>
      <c r="AD5" s="12"/>
      <c r="AE5" s="73" t="s">
        <v>34</v>
      </c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5" t="s">
        <v>35</v>
      </c>
      <c r="AX5" s="76"/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7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8"/>
      <c r="CO5" s="78"/>
      <c r="CP5" s="78"/>
      <c r="CQ5" s="78"/>
      <c r="CR5" s="78"/>
      <c r="CS5" s="78"/>
      <c r="CT5" s="78"/>
      <c r="CU5" s="78"/>
      <c r="CV5" s="78"/>
      <c r="CW5" s="78"/>
      <c r="CX5" s="78"/>
      <c r="CY5" s="78"/>
      <c r="CZ5" s="78"/>
      <c r="DA5" s="78"/>
    </row>
    <row r="6" spans="1:107" s="97" customFormat="1" ht="17.399999999999999" x14ac:dyDescent="0.3">
      <c r="A6" s="80">
        <v>1</v>
      </c>
      <c r="B6" s="81" t="s">
        <v>36</v>
      </c>
      <c r="C6" s="343" t="s">
        <v>52</v>
      </c>
      <c r="D6" s="337" t="s">
        <v>1021</v>
      </c>
      <c r="E6" s="84">
        <v>2443</v>
      </c>
      <c r="F6" s="85"/>
      <c r="G6" s="85">
        <v>5</v>
      </c>
      <c r="H6" s="85">
        <v>4</v>
      </c>
      <c r="I6" s="85">
        <v>4</v>
      </c>
      <c r="J6" s="85"/>
      <c r="K6" s="85">
        <v>4</v>
      </c>
      <c r="L6" s="85"/>
      <c r="M6" s="85">
        <v>5</v>
      </c>
      <c r="N6" s="85">
        <v>5</v>
      </c>
      <c r="O6" s="85">
        <v>5</v>
      </c>
      <c r="P6" s="85"/>
      <c r="Q6" s="85"/>
      <c r="R6" s="85">
        <v>5</v>
      </c>
      <c r="S6" s="85"/>
      <c r="T6" s="85"/>
      <c r="U6" s="85"/>
      <c r="V6" s="87">
        <f t="shared" ref="V6:V37" si="0">IF(AC6&gt;0,IF(SUM(X6:Y6)/AC6&gt;0,2,IF(AND(SUM(X6:Y6)/AC6=0,Z6/AC6&gt;0),3,IF(AND((AB6/AC6+AA6/AC6)=1,AA6/AC6&gt;0),4,5))),0)</f>
        <v>4</v>
      </c>
      <c r="W6" s="88">
        <f t="shared" ref="W6:W37" si="1">COUNTIF(AG6:AV6,"б")</f>
        <v>0</v>
      </c>
      <c r="X6" s="88">
        <f t="shared" ref="X6:X16" si="2">COUNTIF(AG6:AV6,"д")</f>
        <v>0</v>
      </c>
      <c r="Y6" s="88">
        <f t="shared" ref="Y6:Y37" si="3">COUNTIF(AG6:AV6,2)+COUNTIF(AG6:AV6,"н")+COUNTIF(AG6:AV6,"д")</f>
        <v>0</v>
      </c>
      <c r="Z6" s="88">
        <f t="shared" ref="Z6:Z37" si="4">COUNTIF(AG6:AV6,Z$5)</f>
        <v>0</v>
      </c>
      <c r="AA6" s="88">
        <f t="shared" ref="AA6:AA37" si="5">COUNTIF(AG6:AV6,AA$5)</f>
        <v>3</v>
      </c>
      <c r="AB6" s="88">
        <f t="shared" ref="AB6:AB37" si="6">COUNTIF(AG6:AV6,AB$5)</f>
        <v>5</v>
      </c>
      <c r="AC6" s="88">
        <f t="shared" ref="AC6:AC38" si="7">SUM(X6:AB6)</f>
        <v>8</v>
      </c>
      <c r="AD6" s="89">
        <f t="shared" ref="AD6:AD39" si="8">IF(ISERROR(((X6+Y6)*2+Z6*3+AA6*4+AB6*5)/SUM(X6,Y6:AB6)),"",((X6+Y6)*2+Z6*3+AA6*4+AB6*5)/SUM(X6,Y6:AB6))</f>
        <v>4.625</v>
      </c>
      <c r="AE6" s="90">
        <f t="shared" ref="AE6:AE37" si="9">IF(AX6=5,0.5,IF(AX6=4,0.25,IF(AX6&lt;=3,0)))</f>
        <v>0</v>
      </c>
      <c r="AF6" s="91"/>
      <c r="AG6" s="92" t="str">
        <f t="shared" ref="AG6:AG37" si="10">IF(ISERROR(VALUE(LEFT(F6))),LEFT(F6),VALUE(LEFT(F6)))</f>
        <v/>
      </c>
      <c r="AH6" s="92">
        <f t="shared" ref="AH6:AH37" si="11">IF(ISERROR(VALUE(LEFT(G6))),LEFT(G6),VALUE(LEFT(G6)))</f>
        <v>5</v>
      </c>
      <c r="AI6" s="92">
        <f t="shared" ref="AI6:AI37" si="12">IF(ISERROR(VALUE(LEFT(H6))),LEFT(H6),VALUE(LEFT(H6)))</f>
        <v>4</v>
      </c>
      <c r="AJ6" s="92">
        <f t="shared" ref="AJ6:AJ37" si="13">IF(ISERROR(VALUE(LEFT(I6))),LEFT(I6),VALUE(LEFT(I6)))</f>
        <v>4</v>
      </c>
      <c r="AK6" s="92" t="str">
        <f t="shared" ref="AK6:AK37" si="14">IF(ISERROR(VALUE(LEFT(J6))),LEFT(J6),VALUE(LEFT(J6)))</f>
        <v/>
      </c>
      <c r="AL6" s="92">
        <f t="shared" ref="AL6:AL37" si="15">IF(ISERROR(VALUE(LEFT(K6))),LEFT(K6),VALUE(LEFT(K6)))</f>
        <v>4</v>
      </c>
      <c r="AM6" s="92" t="str">
        <f t="shared" ref="AM6:AM37" si="16">IF(ISERROR(VALUE(LEFT(L6))),LEFT(L6),VALUE(LEFT(L6)))</f>
        <v/>
      </c>
      <c r="AN6" s="92">
        <f t="shared" ref="AN6:AN37" si="17">IF(ISERROR(VALUE(LEFT(M6))),LEFT(M6),VALUE(LEFT(M6)))</f>
        <v>5</v>
      </c>
      <c r="AO6" s="92">
        <f t="shared" ref="AO6:AO37" si="18">IF(ISERROR(VALUE(LEFT(N6))),LEFT(N6),VALUE(LEFT(N6)))</f>
        <v>5</v>
      </c>
      <c r="AP6" s="92">
        <f t="shared" ref="AP6:AP37" si="19">IF(ISERROR(VALUE(LEFT(O6))),LEFT(O6),VALUE(LEFT(O6)))</f>
        <v>5</v>
      </c>
      <c r="AQ6" s="92" t="str">
        <f t="shared" ref="AQ6:AQ37" si="20">IF(ISERROR(VALUE(LEFT(P6))),LEFT(P6),VALUE(LEFT(P6)))</f>
        <v/>
      </c>
      <c r="AR6" s="92" t="str">
        <f t="shared" ref="AR6:AR37" si="21">IF(ISERROR(VALUE(LEFT(Q6))),LEFT(Q6),VALUE(LEFT(Q6)))</f>
        <v/>
      </c>
      <c r="AS6" s="92">
        <f t="shared" ref="AS6:AS37" si="22">IF(ISERROR(VALUE(LEFT(R6))),LEFT(R6),VALUE(LEFT(R6)))</f>
        <v>5</v>
      </c>
      <c r="AT6" s="92" t="str">
        <f t="shared" ref="AT6:AT37" si="23">IF(ISERROR(VALUE(LEFT(S6))),LEFT(S6),VALUE(LEFT(S6)))</f>
        <v/>
      </c>
      <c r="AU6" s="92" t="str">
        <f t="shared" ref="AU6:AU37" si="24">IF(ISERROR(VALUE(LEFT(T6))),LEFT(T6),VALUE(LEFT(T6)))</f>
        <v/>
      </c>
      <c r="AV6" s="92" t="str">
        <f t="shared" ref="AV6:AV37" si="25">IF(ISERROR(VALUE(LEFT(U6))),LEFT(U6),VALUE(LEFT(U6)))</f>
        <v/>
      </c>
      <c r="AW6" s="87">
        <f t="shared" ref="AW6:AW37" si="26">COUNTIF(AG6:AV6,"з")</f>
        <v>0</v>
      </c>
      <c r="AX6" s="93"/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4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3"/>
      <c r="CH6" s="93"/>
      <c r="CI6" s="93"/>
      <c r="CJ6" s="93"/>
      <c r="CK6" s="93"/>
      <c r="CL6" s="93"/>
      <c r="CM6" s="93"/>
      <c r="CN6" s="95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6"/>
      <c r="DC6" s="96"/>
    </row>
    <row r="7" spans="1:107" s="97" customFormat="1" ht="17.399999999999999" x14ac:dyDescent="0.3">
      <c r="A7" s="80">
        <v>2</v>
      </c>
      <c r="B7" s="81" t="s">
        <v>36</v>
      </c>
      <c r="C7" s="343" t="s">
        <v>37</v>
      </c>
      <c r="D7" s="337" t="s">
        <v>1022</v>
      </c>
      <c r="E7" s="84">
        <v>2443</v>
      </c>
      <c r="F7" s="85"/>
      <c r="G7" s="85">
        <v>5</v>
      </c>
      <c r="H7" s="85">
        <v>4</v>
      </c>
      <c r="I7" s="85">
        <v>5</v>
      </c>
      <c r="J7" s="85"/>
      <c r="K7" s="85">
        <v>4</v>
      </c>
      <c r="L7" s="85"/>
      <c r="M7" s="85">
        <v>5</v>
      </c>
      <c r="N7" s="85">
        <v>5</v>
      </c>
      <c r="O7" s="85">
        <v>4</v>
      </c>
      <c r="P7" s="85"/>
      <c r="Q7" s="85"/>
      <c r="R7" s="85">
        <v>4</v>
      </c>
      <c r="S7" s="85"/>
      <c r="T7" s="85"/>
      <c r="U7" s="85"/>
      <c r="V7" s="87">
        <f t="shared" si="0"/>
        <v>4</v>
      </c>
      <c r="W7" s="88">
        <f t="shared" si="1"/>
        <v>0</v>
      </c>
      <c r="X7" s="88">
        <f t="shared" si="2"/>
        <v>0</v>
      </c>
      <c r="Y7" s="88">
        <f t="shared" si="3"/>
        <v>0</v>
      </c>
      <c r="Z7" s="88">
        <f t="shared" si="4"/>
        <v>0</v>
      </c>
      <c r="AA7" s="88">
        <f t="shared" si="5"/>
        <v>4</v>
      </c>
      <c r="AB7" s="88">
        <f t="shared" si="6"/>
        <v>4</v>
      </c>
      <c r="AC7" s="88">
        <f t="shared" si="7"/>
        <v>8</v>
      </c>
      <c r="AD7" s="89">
        <f t="shared" si="8"/>
        <v>4.5</v>
      </c>
      <c r="AE7" s="90">
        <f t="shared" si="9"/>
        <v>0</v>
      </c>
      <c r="AF7" s="91"/>
      <c r="AG7" s="92" t="str">
        <f t="shared" si="10"/>
        <v/>
      </c>
      <c r="AH7" s="92">
        <f t="shared" si="11"/>
        <v>5</v>
      </c>
      <c r="AI7" s="92">
        <f t="shared" si="12"/>
        <v>4</v>
      </c>
      <c r="AJ7" s="92">
        <f t="shared" si="13"/>
        <v>5</v>
      </c>
      <c r="AK7" s="92" t="str">
        <f t="shared" si="14"/>
        <v/>
      </c>
      <c r="AL7" s="92">
        <f t="shared" si="15"/>
        <v>4</v>
      </c>
      <c r="AM7" s="92" t="str">
        <f t="shared" si="16"/>
        <v/>
      </c>
      <c r="AN7" s="92">
        <f t="shared" si="17"/>
        <v>5</v>
      </c>
      <c r="AO7" s="92">
        <f t="shared" si="18"/>
        <v>5</v>
      </c>
      <c r="AP7" s="92">
        <f t="shared" si="19"/>
        <v>4</v>
      </c>
      <c r="AQ7" s="92" t="str">
        <f t="shared" si="20"/>
        <v/>
      </c>
      <c r="AR7" s="92" t="str">
        <f t="shared" si="21"/>
        <v/>
      </c>
      <c r="AS7" s="92">
        <f t="shared" si="22"/>
        <v>4</v>
      </c>
      <c r="AT7" s="92" t="str">
        <f t="shared" si="23"/>
        <v/>
      </c>
      <c r="AU7" s="92" t="str">
        <f t="shared" si="24"/>
        <v/>
      </c>
      <c r="AV7" s="92" t="str">
        <f t="shared" si="25"/>
        <v/>
      </c>
      <c r="AW7" s="87">
        <f t="shared" si="26"/>
        <v>0</v>
      </c>
      <c r="AX7" s="93"/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4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3"/>
      <c r="CH7" s="94"/>
      <c r="CI7" s="94"/>
      <c r="CJ7" s="94"/>
      <c r="CK7" s="94"/>
      <c r="CL7" s="94"/>
      <c r="CM7" s="94"/>
      <c r="CN7" s="91"/>
      <c r="CO7" s="91"/>
      <c r="CP7" s="91"/>
      <c r="CQ7" s="91"/>
      <c r="CR7" s="91"/>
      <c r="CS7" s="91"/>
      <c r="CT7" s="91"/>
      <c r="CU7" s="91"/>
      <c r="CV7" s="91"/>
      <c r="CW7" s="91"/>
      <c r="CX7" s="91"/>
      <c r="CY7" s="91"/>
      <c r="CZ7" s="91"/>
      <c r="DA7" s="91"/>
    </row>
    <row r="8" spans="1:107" s="97" customFormat="1" ht="17.399999999999999" x14ac:dyDescent="0.3">
      <c r="A8" s="80">
        <v>3</v>
      </c>
      <c r="B8" s="81" t="s">
        <v>36</v>
      </c>
      <c r="C8" s="343" t="s">
        <v>37</v>
      </c>
      <c r="D8" s="337" t="s">
        <v>1023</v>
      </c>
      <c r="E8" s="84">
        <v>2443</v>
      </c>
      <c r="F8" s="85"/>
      <c r="G8" s="85">
        <v>5</v>
      </c>
      <c r="H8" s="85">
        <v>5</v>
      </c>
      <c r="I8" s="85">
        <v>4</v>
      </c>
      <c r="J8" s="85"/>
      <c r="K8" s="85">
        <v>4</v>
      </c>
      <c r="L8" s="85"/>
      <c r="M8" s="85">
        <v>5</v>
      </c>
      <c r="N8" s="85">
        <v>5</v>
      </c>
      <c r="O8" s="85">
        <v>4</v>
      </c>
      <c r="P8" s="85"/>
      <c r="Q8" s="85"/>
      <c r="R8" s="85">
        <v>4</v>
      </c>
      <c r="S8" s="85"/>
      <c r="T8" s="85"/>
      <c r="U8" s="85"/>
      <c r="V8" s="87">
        <f t="shared" si="0"/>
        <v>4</v>
      </c>
      <c r="W8" s="88">
        <f t="shared" si="1"/>
        <v>0</v>
      </c>
      <c r="X8" s="88">
        <f t="shared" si="2"/>
        <v>0</v>
      </c>
      <c r="Y8" s="88">
        <f t="shared" si="3"/>
        <v>0</v>
      </c>
      <c r="Z8" s="88">
        <f t="shared" si="4"/>
        <v>0</v>
      </c>
      <c r="AA8" s="88">
        <f t="shared" si="5"/>
        <v>4</v>
      </c>
      <c r="AB8" s="88">
        <f t="shared" si="6"/>
        <v>4</v>
      </c>
      <c r="AC8" s="88">
        <f t="shared" si="7"/>
        <v>8</v>
      </c>
      <c r="AD8" s="89">
        <f t="shared" si="8"/>
        <v>4.5</v>
      </c>
      <c r="AE8" s="90">
        <f t="shared" si="9"/>
        <v>0</v>
      </c>
      <c r="AF8" s="91"/>
      <c r="AG8" s="92" t="str">
        <f t="shared" si="10"/>
        <v/>
      </c>
      <c r="AH8" s="92">
        <f t="shared" si="11"/>
        <v>5</v>
      </c>
      <c r="AI8" s="92">
        <f t="shared" si="12"/>
        <v>5</v>
      </c>
      <c r="AJ8" s="92">
        <f t="shared" si="13"/>
        <v>4</v>
      </c>
      <c r="AK8" s="92" t="str">
        <f t="shared" si="14"/>
        <v/>
      </c>
      <c r="AL8" s="92">
        <f t="shared" si="15"/>
        <v>4</v>
      </c>
      <c r="AM8" s="92" t="str">
        <f t="shared" si="16"/>
        <v/>
      </c>
      <c r="AN8" s="92">
        <f t="shared" si="17"/>
        <v>5</v>
      </c>
      <c r="AO8" s="92">
        <f t="shared" si="18"/>
        <v>5</v>
      </c>
      <c r="AP8" s="92">
        <f t="shared" si="19"/>
        <v>4</v>
      </c>
      <c r="AQ8" s="92" t="str">
        <f t="shared" si="20"/>
        <v/>
      </c>
      <c r="AR8" s="92" t="str">
        <f t="shared" si="21"/>
        <v/>
      </c>
      <c r="AS8" s="92">
        <f t="shared" si="22"/>
        <v>4</v>
      </c>
      <c r="AT8" s="92" t="str">
        <f t="shared" si="23"/>
        <v/>
      </c>
      <c r="AU8" s="92" t="str">
        <f t="shared" si="24"/>
        <v/>
      </c>
      <c r="AV8" s="92" t="str">
        <f t="shared" si="25"/>
        <v/>
      </c>
      <c r="AW8" s="87">
        <f t="shared" si="26"/>
        <v>0</v>
      </c>
      <c r="AX8" s="93"/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4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3"/>
      <c r="CH8" s="94"/>
      <c r="CI8" s="94"/>
      <c r="CJ8" s="94"/>
      <c r="CK8" s="94"/>
      <c r="CL8" s="94"/>
      <c r="CM8" s="94"/>
      <c r="CN8" s="91"/>
      <c r="CO8" s="91"/>
      <c r="CP8" s="91"/>
      <c r="CQ8" s="91"/>
      <c r="CR8" s="91"/>
      <c r="CS8" s="91"/>
      <c r="CT8" s="91"/>
      <c r="CU8" s="91"/>
      <c r="CV8" s="91"/>
      <c r="CW8" s="91"/>
      <c r="CX8" s="91"/>
      <c r="CY8" s="91"/>
      <c r="CZ8" s="91"/>
      <c r="DA8" s="91"/>
    </row>
    <row r="9" spans="1:107" s="97" customFormat="1" ht="17.399999999999999" x14ac:dyDescent="0.3">
      <c r="A9" s="80">
        <v>4</v>
      </c>
      <c r="B9" s="81" t="s">
        <v>36</v>
      </c>
      <c r="C9" s="343" t="s">
        <v>37</v>
      </c>
      <c r="D9" s="337" t="s">
        <v>1024</v>
      </c>
      <c r="E9" s="84">
        <v>2443</v>
      </c>
      <c r="F9" s="85"/>
      <c r="G9" s="85">
        <v>5</v>
      </c>
      <c r="H9" s="85">
        <v>5</v>
      </c>
      <c r="I9" s="85">
        <v>5</v>
      </c>
      <c r="J9" s="85"/>
      <c r="K9" s="85">
        <v>5</v>
      </c>
      <c r="L9" s="85"/>
      <c r="M9" s="85">
        <v>5</v>
      </c>
      <c r="N9" s="85">
        <v>5</v>
      </c>
      <c r="O9" s="85">
        <v>5</v>
      </c>
      <c r="P9" s="85"/>
      <c r="Q9" s="85"/>
      <c r="R9" s="85">
        <v>5</v>
      </c>
      <c r="S9" s="85"/>
      <c r="T9" s="85"/>
      <c r="U9" s="85"/>
      <c r="V9" s="87">
        <f t="shared" si="0"/>
        <v>5</v>
      </c>
      <c r="W9" s="88">
        <f t="shared" si="1"/>
        <v>0</v>
      </c>
      <c r="X9" s="88">
        <f t="shared" si="2"/>
        <v>0</v>
      </c>
      <c r="Y9" s="88">
        <f t="shared" si="3"/>
        <v>0</v>
      </c>
      <c r="Z9" s="88">
        <f t="shared" si="4"/>
        <v>0</v>
      </c>
      <c r="AA9" s="88">
        <f t="shared" si="5"/>
        <v>0</v>
      </c>
      <c r="AB9" s="88">
        <f t="shared" si="6"/>
        <v>8</v>
      </c>
      <c r="AC9" s="88">
        <f t="shared" si="7"/>
        <v>8</v>
      </c>
      <c r="AD9" s="89">
        <f t="shared" si="8"/>
        <v>5</v>
      </c>
      <c r="AE9" s="90">
        <f t="shared" si="9"/>
        <v>0</v>
      </c>
      <c r="AF9" s="91"/>
      <c r="AG9" s="92" t="str">
        <f t="shared" si="10"/>
        <v/>
      </c>
      <c r="AH9" s="92">
        <f t="shared" si="11"/>
        <v>5</v>
      </c>
      <c r="AI9" s="92">
        <f t="shared" si="12"/>
        <v>5</v>
      </c>
      <c r="AJ9" s="92">
        <f t="shared" si="13"/>
        <v>5</v>
      </c>
      <c r="AK9" s="92" t="str">
        <f t="shared" si="14"/>
        <v/>
      </c>
      <c r="AL9" s="92">
        <f t="shared" si="15"/>
        <v>5</v>
      </c>
      <c r="AM9" s="92" t="str">
        <f t="shared" si="16"/>
        <v/>
      </c>
      <c r="AN9" s="92">
        <f t="shared" si="17"/>
        <v>5</v>
      </c>
      <c r="AO9" s="92">
        <f t="shared" si="18"/>
        <v>5</v>
      </c>
      <c r="AP9" s="92">
        <f t="shared" si="19"/>
        <v>5</v>
      </c>
      <c r="AQ9" s="92" t="str">
        <f t="shared" si="20"/>
        <v/>
      </c>
      <c r="AR9" s="92" t="str">
        <f t="shared" si="21"/>
        <v/>
      </c>
      <c r="AS9" s="92">
        <f t="shared" si="22"/>
        <v>5</v>
      </c>
      <c r="AT9" s="92" t="str">
        <f t="shared" si="23"/>
        <v/>
      </c>
      <c r="AU9" s="92" t="str">
        <f t="shared" si="24"/>
        <v/>
      </c>
      <c r="AV9" s="92" t="str">
        <f t="shared" si="25"/>
        <v/>
      </c>
      <c r="AW9" s="87">
        <f t="shared" si="26"/>
        <v>0</v>
      </c>
      <c r="AX9" s="93"/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4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3"/>
      <c r="CH9" s="94"/>
      <c r="CI9" s="94"/>
      <c r="CJ9" s="94"/>
      <c r="CK9" s="94"/>
      <c r="CL9" s="94"/>
      <c r="CM9" s="94"/>
      <c r="CN9" s="91"/>
      <c r="CO9" s="91"/>
      <c r="CP9" s="91"/>
      <c r="CQ9" s="91"/>
      <c r="CR9" s="91"/>
      <c r="CS9" s="91"/>
      <c r="CT9" s="91"/>
      <c r="CU9" s="91"/>
      <c r="CV9" s="91"/>
      <c r="CW9" s="91"/>
      <c r="CX9" s="91"/>
      <c r="CY9" s="91"/>
      <c r="CZ9" s="91"/>
      <c r="DA9" s="91"/>
    </row>
    <row r="10" spans="1:107" s="97" customFormat="1" ht="17.399999999999999" x14ac:dyDescent="0.3">
      <c r="A10" s="80">
        <v>5</v>
      </c>
      <c r="B10" s="81" t="s">
        <v>36</v>
      </c>
      <c r="C10" s="343" t="s">
        <v>52</v>
      </c>
      <c r="D10" s="337" t="s">
        <v>1025</v>
      </c>
      <c r="E10" s="84">
        <v>2443</v>
      </c>
      <c r="F10" s="85"/>
      <c r="G10" s="85">
        <v>5</v>
      </c>
      <c r="H10" s="85">
        <v>5</v>
      </c>
      <c r="I10" s="85">
        <v>4</v>
      </c>
      <c r="J10" s="85"/>
      <c r="K10" s="85">
        <v>4</v>
      </c>
      <c r="L10" s="85"/>
      <c r="M10" s="85">
        <v>5</v>
      </c>
      <c r="N10" s="85">
        <v>5</v>
      </c>
      <c r="O10" s="85">
        <v>5</v>
      </c>
      <c r="P10" s="85"/>
      <c r="Q10" s="85"/>
      <c r="R10" s="85">
        <v>4</v>
      </c>
      <c r="S10" s="85"/>
      <c r="T10" s="85"/>
      <c r="U10" s="85"/>
      <c r="V10" s="87">
        <f t="shared" si="0"/>
        <v>4</v>
      </c>
      <c r="W10" s="88">
        <f t="shared" si="1"/>
        <v>0</v>
      </c>
      <c r="X10" s="88">
        <f t="shared" si="2"/>
        <v>0</v>
      </c>
      <c r="Y10" s="88">
        <f t="shared" si="3"/>
        <v>0</v>
      </c>
      <c r="Z10" s="88">
        <f t="shared" si="4"/>
        <v>0</v>
      </c>
      <c r="AA10" s="88">
        <f t="shared" si="5"/>
        <v>3</v>
      </c>
      <c r="AB10" s="88">
        <f t="shared" si="6"/>
        <v>5</v>
      </c>
      <c r="AC10" s="88">
        <f t="shared" si="7"/>
        <v>8</v>
      </c>
      <c r="AD10" s="89">
        <f t="shared" si="8"/>
        <v>4.625</v>
      </c>
      <c r="AE10" s="90">
        <f t="shared" si="9"/>
        <v>0</v>
      </c>
      <c r="AF10" s="91"/>
      <c r="AG10" s="92" t="str">
        <f t="shared" si="10"/>
        <v/>
      </c>
      <c r="AH10" s="92">
        <f t="shared" si="11"/>
        <v>5</v>
      </c>
      <c r="AI10" s="92">
        <f t="shared" si="12"/>
        <v>5</v>
      </c>
      <c r="AJ10" s="92">
        <f t="shared" si="13"/>
        <v>4</v>
      </c>
      <c r="AK10" s="92" t="str">
        <f t="shared" si="14"/>
        <v/>
      </c>
      <c r="AL10" s="92">
        <f t="shared" si="15"/>
        <v>4</v>
      </c>
      <c r="AM10" s="92" t="str">
        <f t="shared" si="16"/>
        <v/>
      </c>
      <c r="AN10" s="92">
        <f t="shared" si="17"/>
        <v>5</v>
      </c>
      <c r="AO10" s="92">
        <f t="shared" si="18"/>
        <v>5</v>
      </c>
      <c r="AP10" s="92">
        <f t="shared" si="19"/>
        <v>5</v>
      </c>
      <c r="AQ10" s="92" t="str">
        <f t="shared" si="20"/>
        <v/>
      </c>
      <c r="AR10" s="92" t="str">
        <f t="shared" si="21"/>
        <v/>
      </c>
      <c r="AS10" s="92">
        <f t="shared" si="22"/>
        <v>4</v>
      </c>
      <c r="AT10" s="92" t="str">
        <f t="shared" si="23"/>
        <v/>
      </c>
      <c r="AU10" s="92" t="str">
        <f t="shared" si="24"/>
        <v/>
      </c>
      <c r="AV10" s="92" t="str">
        <f t="shared" si="25"/>
        <v/>
      </c>
      <c r="AW10" s="87">
        <f t="shared" si="26"/>
        <v>0</v>
      </c>
      <c r="AX10" s="93"/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4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3"/>
      <c r="CH10" s="94"/>
      <c r="CI10" s="94"/>
      <c r="CJ10" s="94"/>
      <c r="CK10" s="94"/>
      <c r="CL10" s="94"/>
      <c r="CM10" s="94"/>
      <c r="CN10" s="91"/>
      <c r="CO10" s="91"/>
      <c r="CP10" s="91"/>
      <c r="CQ10" s="91"/>
      <c r="CR10" s="91"/>
      <c r="CS10" s="91"/>
      <c r="CT10" s="91"/>
      <c r="CU10" s="91"/>
      <c r="CV10" s="91"/>
      <c r="CW10" s="91"/>
      <c r="CX10" s="91"/>
      <c r="CY10" s="91"/>
      <c r="CZ10" s="91"/>
      <c r="DA10" s="91"/>
    </row>
    <row r="11" spans="1:107" s="97" customFormat="1" ht="17.399999999999999" x14ac:dyDescent="0.3">
      <c r="A11" s="80">
        <v>6</v>
      </c>
      <c r="B11" s="81" t="s">
        <v>36</v>
      </c>
      <c r="C11" s="343" t="s">
        <v>37</v>
      </c>
      <c r="D11" s="337" t="s">
        <v>1026</v>
      </c>
      <c r="E11" s="84">
        <v>2443</v>
      </c>
      <c r="F11" s="85"/>
      <c r="G11" s="85">
        <v>4</v>
      </c>
      <c r="H11" s="85">
        <v>4</v>
      </c>
      <c r="I11" s="85">
        <v>5</v>
      </c>
      <c r="J11" s="85"/>
      <c r="K11" s="85">
        <v>4</v>
      </c>
      <c r="L11" s="85"/>
      <c r="M11" s="85">
        <v>5</v>
      </c>
      <c r="N11" s="85">
        <v>4</v>
      </c>
      <c r="O11" s="85">
        <v>4</v>
      </c>
      <c r="P11" s="85"/>
      <c r="Q11" s="85"/>
      <c r="R11" s="85">
        <v>4</v>
      </c>
      <c r="S11" s="85"/>
      <c r="T11" s="85"/>
      <c r="U11" s="85"/>
      <c r="V11" s="87">
        <f t="shared" si="0"/>
        <v>4</v>
      </c>
      <c r="W11" s="98">
        <f t="shared" si="1"/>
        <v>0</v>
      </c>
      <c r="X11" s="98">
        <f t="shared" si="2"/>
        <v>0</v>
      </c>
      <c r="Y11" s="98">
        <f t="shared" si="3"/>
        <v>0</v>
      </c>
      <c r="Z11" s="98">
        <f t="shared" si="4"/>
        <v>0</v>
      </c>
      <c r="AA11" s="98">
        <f t="shared" si="5"/>
        <v>6</v>
      </c>
      <c r="AB11" s="98">
        <f t="shared" si="6"/>
        <v>2</v>
      </c>
      <c r="AC11" s="88">
        <f t="shared" si="7"/>
        <v>8</v>
      </c>
      <c r="AD11" s="89">
        <f t="shared" si="8"/>
        <v>4.25</v>
      </c>
      <c r="AE11" s="99">
        <f t="shared" si="9"/>
        <v>0</v>
      </c>
      <c r="AG11" s="92" t="str">
        <f t="shared" si="10"/>
        <v/>
      </c>
      <c r="AH11" s="92">
        <f t="shared" si="11"/>
        <v>4</v>
      </c>
      <c r="AI11" s="92">
        <f t="shared" si="12"/>
        <v>4</v>
      </c>
      <c r="AJ11" s="92">
        <f t="shared" si="13"/>
        <v>5</v>
      </c>
      <c r="AK11" s="92" t="str">
        <f t="shared" si="14"/>
        <v/>
      </c>
      <c r="AL11" s="92">
        <f t="shared" si="15"/>
        <v>4</v>
      </c>
      <c r="AM11" s="92" t="str">
        <f t="shared" si="16"/>
        <v/>
      </c>
      <c r="AN11" s="92">
        <f t="shared" si="17"/>
        <v>5</v>
      </c>
      <c r="AO11" s="92">
        <f t="shared" si="18"/>
        <v>4</v>
      </c>
      <c r="AP11" s="92">
        <f t="shared" si="19"/>
        <v>4</v>
      </c>
      <c r="AQ11" s="92" t="str">
        <f t="shared" si="20"/>
        <v/>
      </c>
      <c r="AR11" s="92" t="str">
        <f t="shared" si="21"/>
        <v/>
      </c>
      <c r="AS11" s="92">
        <f t="shared" si="22"/>
        <v>4</v>
      </c>
      <c r="AT11" s="92" t="str">
        <f t="shared" si="23"/>
        <v/>
      </c>
      <c r="AU11" s="92" t="str">
        <f t="shared" si="24"/>
        <v/>
      </c>
      <c r="AV11" s="92" t="str">
        <f t="shared" si="25"/>
        <v/>
      </c>
      <c r="AW11" s="87">
        <f t="shared" si="26"/>
        <v>0</v>
      </c>
      <c r="AX11" s="100"/>
      <c r="AY11" s="100"/>
      <c r="AZ11" s="100"/>
      <c r="BA11" s="100"/>
      <c r="BB11" s="100"/>
      <c r="BC11" s="100"/>
      <c r="BD11" s="100"/>
      <c r="BE11" s="100"/>
      <c r="BF11" s="100"/>
      <c r="BG11" s="100"/>
      <c r="BH11" s="100"/>
      <c r="BI11" s="100"/>
      <c r="BJ11" s="100"/>
      <c r="BK11" s="100"/>
      <c r="BL11" s="100"/>
      <c r="BM11" s="100"/>
      <c r="BN11" s="100"/>
      <c r="BO11" s="100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1"/>
      <c r="CE11" s="101"/>
      <c r="CF11" s="101"/>
      <c r="CG11" s="100"/>
      <c r="CH11" s="101"/>
      <c r="CI11" s="101"/>
      <c r="CJ11" s="101"/>
      <c r="CK11" s="101"/>
      <c r="CL11" s="101"/>
      <c r="CM11" s="101"/>
    </row>
    <row r="12" spans="1:107" s="97" customFormat="1" ht="17.399999999999999" x14ac:dyDescent="0.3">
      <c r="A12" s="80">
        <v>7</v>
      </c>
      <c r="B12" s="81" t="s">
        <v>36</v>
      </c>
      <c r="C12" s="343" t="s">
        <v>37</v>
      </c>
      <c r="D12" s="337" t="s">
        <v>1027</v>
      </c>
      <c r="E12" s="84">
        <v>2443</v>
      </c>
      <c r="F12" s="85"/>
      <c r="G12" s="85">
        <v>4</v>
      </c>
      <c r="H12" s="85">
        <v>5</v>
      </c>
      <c r="I12" s="85">
        <v>5</v>
      </c>
      <c r="J12" s="85"/>
      <c r="K12" s="85">
        <v>4</v>
      </c>
      <c r="L12" s="85"/>
      <c r="M12" s="85">
        <v>5</v>
      </c>
      <c r="N12" s="85">
        <v>5</v>
      </c>
      <c r="O12" s="85">
        <v>4</v>
      </c>
      <c r="P12" s="85"/>
      <c r="Q12" s="85"/>
      <c r="R12" s="85">
        <v>4</v>
      </c>
      <c r="S12" s="85"/>
      <c r="T12" s="85"/>
      <c r="U12" s="85"/>
      <c r="V12" s="87">
        <f t="shared" si="0"/>
        <v>4</v>
      </c>
      <c r="W12" s="88">
        <f t="shared" si="1"/>
        <v>0</v>
      </c>
      <c r="X12" s="88">
        <f t="shared" si="2"/>
        <v>0</v>
      </c>
      <c r="Y12" s="88">
        <f t="shared" si="3"/>
        <v>0</v>
      </c>
      <c r="Z12" s="88">
        <f t="shared" si="4"/>
        <v>0</v>
      </c>
      <c r="AA12" s="88">
        <f t="shared" si="5"/>
        <v>4</v>
      </c>
      <c r="AB12" s="88">
        <f t="shared" si="6"/>
        <v>4</v>
      </c>
      <c r="AC12" s="88">
        <f t="shared" si="7"/>
        <v>8</v>
      </c>
      <c r="AD12" s="89">
        <f t="shared" si="8"/>
        <v>4.5</v>
      </c>
      <c r="AE12" s="90">
        <f t="shared" si="9"/>
        <v>0</v>
      </c>
      <c r="AF12" s="91"/>
      <c r="AG12" s="92" t="str">
        <f t="shared" si="10"/>
        <v/>
      </c>
      <c r="AH12" s="92">
        <f t="shared" si="11"/>
        <v>4</v>
      </c>
      <c r="AI12" s="92">
        <f t="shared" si="12"/>
        <v>5</v>
      </c>
      <c r="AJ12" s="92">
        <f t="shared" si="13"/>
        <v>5</v>
      </c>
      <c r="AK12" s="92" t="str">
        <f t="shared" si="14"/>
        <v/>
      </c>
      <c r="AL12" s="92">
        <f t="shared" si="15"/>
        <v>4</v>
      </c>
      <c r="AM12" s="92" t="str">
        <f t="shared" si="16"/>
        <v/>
      </c>
      <c r="AN12" s="92">
        <f t="shared" si="17"/>
        <v>5</v>
      </c>
      <c r="AO12" s="92">
        <f t="shared" si="18"/>
        <v>5</v>
      </c>
      <c r="AP12" s="92">
        <f t="shared" si="19"/>
        <v>4</v>
      </c>
      <c r="AQ12" s="92" t="str">
        <f t="shared" si="20"/>
        <v/>
      </c>
      <c r="AR12" s="92" t="str">
        <f t="shared" si="21"/>
        <v/>
      </c>
      <c r="AS12" s="92">
        <f t="shared" si="22"/>
        <v>4</v>
      </c>
      <c r="AT12" s="92" t="str">
        <f t="shared" si="23"/>
        <v/>
      </c>
      <c r="AU12" s="92" t="str">
        <f t="shared" si="24"/>
        <v/>
      </c>
      <c r="AV12" s="92" t="str">
        <f t="shared" si="25"/>
        <v/>
      </c>
      <c r="AW12" s="87">
        <f t="shared" si="26"/>
        <v>0</v>
      </c>
      <c r="AX12" s="93"/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4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3"/>
      <c r="CH12" s="94"/>
      <c r="CI12" s="94"/>
      <c r="CJ12" s="94"/>
      <c r="CK12" s="94"/>
      <c r="CL12" s="94"/>
      <c r="CM12" s="94"/>
      <c r="CN12" s="91"/>
      <c r="CO12" s="91"/>
      <c r="CP12" s="91"/>
      <c r="CQ12" s="91"/>
      <c r="CR12" s="91"/>
      <c r="CS12" s="91"/>
      <c r="CT12" s="91"/>
      <c r="CU12" s="91"/>
      <c r="CV12" s="91"/>
      <c r="CW12" s="91"/>
      <c r="CX12" s="91"/>
      <c r="CY12" s="91"/>
      <c r="CZ12" s="91"/>
      <c r="DA12" s="91"/>
    </row>
    <row r="13" spans="1:107" s="97" customFormat="1" ht="17.399999999999999" x14ac:dyDescent="0.3">
      <c r="A13" s="80">
        <v>8</v>
      </c>
      <c r="B13" s="81" t="s">
        <v>36</v>
      </c>
      <c r="C13" s="343" t="s">
        <v>37</v>
      </c>
      <c r="D13" s="337" t="s">
        <v>1028</v>
      </c>
      <c r="E13" s="84">
        <v>2443</v>
      </c>
      <c r="F13" s="85"/>
      <c r="G13" s="85">
        <v>5</v>
      </c>
      <c r="H13" s="85">
        <v>4</v>
      </c>
      <c r="I13" s="85">
        <v>4</v>
      </c>
      <c r="J13" s="85"/>
      <c r="K13" s="85">
        <v>4</v>
      </c>
      <c r="L13" s="85"/>
      <c r="M13" s="85">
        <v>5</v>
      </c>
      <c r="N13" s="85">
        <v>5</v>
      </c>
      <c r="O13" s="85">
        <v>4</v>
      </c>
      <c r="P13" s="85"/>
      <c r="Q13" s="85"/>
      <c r="R13" s="85">
        <v>4</v>
      </c>
      <c r="S13" s="85"/>
      <c r="T13" s="85"/>
      <c r="U13" s="85"/>
      <c r="V13" s="87">
        <f t="shared" si="0"/>
        <v>4</v>
      </c>
      <c r="W13" s="88">
        <f t="shared" si="1"/>
        <v>0</v>
      </c>
      <c r="X13" s="88">
        <f t="shared" si="2"/>
        <v>0</v>
      </c>
      <c r="Y13" s="88">
        <f t="shared" si="3"/>
        <v>0</v>
      </c>
      <c r="Z13" s="88">
        <f t="shared" si="4"/>
        <v>0</v>
      </c>
      <c r="AA13" s="88">
        <f t="shared" si="5"/>
        <v>5</v>
      </c>
      <c r="AB13" s="88">
        <f t="shared" si="6"/>
        <v>3</v>
      </c>
      <c r="AC13" s="88">
        <f t="shared" si="7"/>
        <v>8</v>
      </c>
      <c r="AD13" s="89">
        <f t="shared" si="8"/>
        <v>4.375</v>
      </c>
      <c r="AE13" s="90">
        <f t="shared" si="9"/>
        <v>0</v>
      </c>
      <c r="AF13" s="91"/>
      <c r="AG13" s="92" t="str">
        <f t="shared" si="10"/>
        <v/>
      </c>
      <c r="AH13" s="92">
        <f t="shared" si="11"/>
        <v>5</v>
      </c>
      <c r="AI13" s="92">
        <f t="shared" si="12"/>
        <v>4</v>
      </c>
      <c r="AJ13" s="92">
        <f t="shared" si="13"/>
        <v>4</v>
      </c>
      <c r="AK13" s="92" t="str">
        <f t="shared" si="14"/>
        <v/>
      </c>
      <c r="AL13" s="92">
        <f t="shared" si="15"/>
        <v>4</v>
      </c>
      <c r="AM13" s="92" t="str">
        <f t="shared" si="16"/>
        <v/>
      </c>
      <c r="AN13" s="92">
        <f t="shared" si="17"/>
        <v>5</v>
      </c>
      <c r="AO13" s="92">
        <f t="shared" si="18"/>
        <v>5</v>
      </c>
      <c r="AP13" s="92">
        <f t="shared" si="19"/>
        <v>4</v>
      </c>
      <c r="AQ13" s="92" t="str">
        <f t="shared" si="20"/>
        <v/>
      </c>
      <c r="AR13" s="92" t="str">
        <f t="shared" si="21"/>
        <v/>
      </c>
      <c r="AS13" s="92">
        <f t="shared" si="22"/>
        <v>4</v>
      </c>
      <c r="AT13" s="92" t="str">
        <f t="shared" si="23"/>
        <v/>
      </c>
      <c r="AU13" s="92" t="str">
        <f t="shared" si="24"/>
        <v/>
      </c>
      <c r="AV13" s="92" t="str">
        <f t="shared" si="25"/>
        <v/>
      </c>
      <c r="AW13" s="87">
        <f t="shared" si="26"/>
        <v>0</v>
      </c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4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3"/>
      <c r="CH13" s="94"/>
      <c r="CI13" s="94"/>
      <c r="CJ13" s="94"/>
      <c r="CK13" s="94"/>
      <c r="CL13" s="94"/>
      <c r="CM13" s="94"/>
      <c r="CN13" s="91"/>
      <c r="CO13" s="91"/>
      <c r="CP13" s="91"/>
      <c r="CQ13" s="91"/>
      <c r="CR13" s="91"/>
      <c r="CS13" s="91"/>
      <c r="CT13" s="91"/>
      <c r="CU13" s="91"/>
      <c r="CV13" s="91"/>
      <c r="CW13" s="91"/>
      <c r="CX13" s="91"/>
      <c r="CY13" s="91"/>
      <c r="CZ13" s="91"/>
      <c r="DA13" s="91"/>
    </row>
    <row r="14" spans="1:107" ht="17.399999999999999" x14ac:dyDescent="0.3">
      <c r="A14" s="80">
        <v>9</v>
      </c>
      <c r="B14" s="248"/>
      <c r="C14" s="343" t="s">
        <v>37</v>
      </c>
      <c r="D14" s="369" t="s">
        <v>1029</v>
      </c>
      <c r="E14" s="84">
        <v>2443</v>
      </c>
      <c r="F14" s="85"/>
      <c r="G14" s="85">
        <v>5</v>
      </c>
      <c r="H14" s="85">
        <v>5</v>
      </c>
      <c r="I14" s="85">
        <v>5</v>
      </c>
      <c r="J14" s="85"/>
      <c r="K14" s="85">
        <v>5</v>
      </c>
      <c r="L14" s="85"/>
      <c r="M14" s="85">
        <v>5</v>
      </c>
      <c r="N14" s="85">
        <v>5</v>
      </c>
      <c r="O14" s="85">
        <v>5</v>
      </c>
      <c r="P14" s="85"/>
      <c r="Q14" s="85"/>
      <c r="R14" s="85">
        <v>5</v>
      </c>
      <c r="S14" s="85"/>
      <c r="T14" s="85"/>
      <c r="U14" s="85"/>
      <c r="V14" s="103">
        <f t="shared" si="0"/>
        <v>5</v>
      </c>
      <c r="W14" s="104">
        <f t="shared" si="1"/>
        <v>0</v>
      </c>
      <c r="X14" s="104">
        <f t="shared" si="2"/>
        <v>0</v>
      </c>
      <c r="Y14" s="104">
        <f t="shared" si="3"/>
        <v>0</v>
      </c>
      <c r="Z14" s="104">
        <f t="shared" si="4"/>
        <v>0</v>
      </c>
      <c r="AA14" s="104">
        <f t="shared" si="5"/>
        <v>0</v>
      </c>
      <c r="AB14" s="104">
        <f t="shared" si="6"/>
        <v>8</v>
      </c>
      <c r="AC14" s="104">
        <f t="shared" si="7"/>
        <v>8</v>
      </c>
      <c r="AD14" s="105">
        <f t="shared" si="8"/>
        <v>5</v>
      </c>
      <c r="AE14" s="106">
        <f t="shared" si="9"/>
        <v>0</v>
      </c>
      <c r="AF14" s="31"/>
      <c r="AG14" s="92" t="str">
        <f t="shared" si="10"/>
        <v/>
      </c>
      <c r="AH14" s="92">
        <f t="shared" si="11"/>
        <v>5</v>
      </c>
      <c r="AI14" s="92">
        <f t="shared" si="12"/>
        <v>5</v>
      </c>
      <c r="AJ14" s="92">
        <f t="shared" si="13"/>
        <v>5</v>
      </c>
      <c r="AK14" s="92" t="str">
        <f t="shared" si="14"/>
        <v/>
      </c>
      <c r="AL14" s="92">
        <f t="shared" si="15"/>
        <v>5</v>
      </c>
      <c r="AM14" s="92" t="str">
        <f t="shared" si="16"/>
        <v/>
      </c>
      <c r="AN14" s="92">
        <f t="shared" si="17"/>
        <v>5</v>
      </c>
      <c r="AO14" s="92">
        <f t="shared" si="18"/>
        <v>5</v>
      </c>
      <c r="AP14" s="92">
        <f t="shared" si="19"/>
        <v>5</v>
      </c>
      <c r="AQ14" s="92" t="str">
        <f t="shared" si="20"/>
        <v/>
      </c>
      <c r="AR14" s="92" t="str">
        <f t="shared" si="21"/>
        <v/>
      </c>
      <c r="AS14" s="92">
        <f t="shared" si="22"/>
        <v>5</v>
      </c>
      <c r="AT14" s="92" t="str">
        <f t="shared" si="23"/>
        <v/>
      </c>
      <c r="AU14" s="92" t="str">
        <f t="shared" si="24"/>
        <v/>
      </c>
      <c r="AV14" s="92" t="str">
        <f t="shared" si="25"/>
        <v/>
      </c>
      <c r="AW14" s="87">
        <f t="shared" si="26"/>
        <v>0</v>
      </c>
      <c r="AX14" s="107"/>
      <c r="AY14" s="108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7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107"/>
      <c r="CH14" s="33"/>
      <c r="CI14" s="33"/>
      <c r="CJ14" s="33"/>
      <c r="CK14" s="33"/>
      <c r="CL14" s="33"/>
      <c r="CM14" s="33"/>
      <c r="CN14" s="31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  <c r="CZ14" s="31"/>
      <c r="DA14" s="31"/>
    </row>
    <row r="15" spans="1:107" ht="17.399999999999999" x14ac:dyDescent="0.3">
      <c r="A15" s="80">
        <v>10</v>
      </c>
      <c r="B15" s="248"/>
      <c r="C15" s="343" t="s">
        <v>37</v>
      </c>
      <c r="D15" s="337" t="s">
        <v>1030</v>
      </c>
      <c r="E15" s="84">
        <v>2443</v>
      </c>
      <c r="F15" s="85"/>
      <c r="G15" s="85">
        <v>4</v>
      </c>
      <c r="H15" s="85">
        <v>4</v>
      </c>
      <c r="I15" s="85">
        <v>4</v>
      </c>
      <c r="J15" s="85"/>
      <c r="K15" s="85">
        <v>4</v>
      </c>
      <c r="L15" s="85"/>
      <c r="M15" s="85">
        <v>5</v>
      </c>
      <c r="N15" s="85">
        <v>5</v>
      </c>
      <c r="O15" s="85">
        <v>4</v>
      </c>
      <c r="P15" s="85"/>
      <c r="Q15" s="85"/>
      <c r="R15" s="85">
        <v>4</v>
      </c>
      <c r="S15" s="85"/>
      <c r="T15" s="85"/>
      <c r="U15" s="85"/>
      <c r="V15" s="103">
        <f t="shared" si="0"/>
        <v>4</v>
      </c>
      <c r="W15" s="104">
        <f t="shared" si="1"/>
        <v>0</v>
      </c>
      <c r="X15" s="104">
        <f t="shared" si="2"/>
        <v>0</v>
      </c>
      <c r="Y15" s="104">
        <f t="shared" si="3"/>
        <v>0</v>
      </c>
      <c r="Z15" s="104">
        <f t="shared" si="4"/>
        <v>0</v>
      </c>
      <c r="AA15" s="104">
        <f t="shared" si="5"/>
        <v>6</v>
      </c>
      <c r="AB15" s="104">
        <f t="shared" si="6"/>
        <v>2</v>
      </c>
      <c r="AC15" s="104">
        <f t="shared" si="7"/>
        <v>8</v>
      </c>
      <c r="AD15" s="105">
        <f t="shared" si="8"/>
        <v>4.25</v>
      </c>
      <c r="AE15" s="106">
        <f t="shared" si="9"/>
        <v>0</v>
      </c>
      <c r="AF15" s="31"/>
      <c r="AG15" s="92" t="str">
        <f t="shared" si="10"/>
        <v/>
      </c>
      <c r="AH15" s="92">
        <f t="shared" si="11"/>
        <v>4</v>
      </c>
      <c r="AI15" s="92">
        <f t="shared" si="12"/>
        <v>4</v>
      </c>
      <c r="AJ15" s="92">
        <f t="shared" si="13"/>
        <v>4</v>
      </c>
      <c r="AK15" s="92" t="str">
        <f t="shared" si="14"/>
        <v/>
      </c>
      <c r="AL15" s="92">
        <f t="shared" si="15"/>
        <v>4</v>
      </c>
      <c r="AM15" s="92" t="str">
        <f t="shared" si="16"/>
        <v/>
      </c>
      <c r="AN15" s="92">
        <f t="shared" si="17"/>
        <v>5</v>
      </c>
      <c r="AO15" s="92">
        <f t="shared" si="18"/>
        <v>5</v>
      </c>
      <c r="AP15" s="92">
        <f t="shared" si="19"/>
        <v>4</v>
      </c>
      <c r="AQ15" s="92" t="str">
        <f t="shared" si="20"/>
        <v/>
      </c>
      <c r="AR15" s="92" t="str">
        <f t="shared" si="21"/>
        <v/>
      </c>
      <c r="AS15" s="92">
        <f t="shared" si="22"/>
        <v>4</v>
      </c>
      <c r="AT15" s="92" t="str">
        <f t="shared" si="23"/>
        <v/>
      </c>
      <c r="AU15" s="92" t="str">
        <f t="shared" si="24"/>
        <v/>
      </c>
      <c r="AV15" s="92" t="str">
        <f t="shared" si="25"/>
        <v/>
      </c>
      <c r="AW15" s="87">
        <f t="shared" si="26"/>
        <v>0</v>
      </c>
      <c r="AX15" s="107"/>
      <c r="AY15" s="108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7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107"/>
      <c r="CH15" s="33"/>
      <c r="CI15" s="33"/>
      <c r="CJ15" s="33"/>
      <c r="CK15" s="33"/>
      <c r="CL15" s="33"/>
      <c r="CM15" s="33"/>
      <c r="CN15" s="31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  <c r="CZ15" s="31"/>
      <c r="DA15" s="31"/>
    </row>
    <row r="16" spans="1:107" ht="17.399999999999999" x14ac:dyDescent="0.3">
      <c r="A16" s="80">
        <v>11</v>
      </c>
      <c r="B16" s="248"/>
      <c r="C16" s="343" t="s">
        <v>37</v>
      </c>
      <c r="D16" s="337" t="s">
        <v>1031</v>
      </c>
      <c r="E16" s="84">
        <v>2443</v>
      </c>
      <c r="F16" s="85"/>
      <c r="G16" s="85">
        <v>5</v>
      </c>
      <c r="H16" s="85">
        <v>5</v>
      </c>
      <c r="I16" s="85">
        <v>5</v>
      </c>
      <c r="J16" s="85"/>
      <c r="K16" s="85">
        <v>5</v>
      </c>
      <c r="L16" s="85"/>
      <c r="M16" s="85">
        <v>5</v>
      </c>
      <c r="N16" s="85">
        <v>4</v>
      </c>
      <c r="O16" s="85">
        <v>5</v>
      </c>
      <c r="P16" s="85"/>
      <c r="Q16" s="85"/>
      <c r="R16" s="85">
        <v>5</v>
      </c>
      <c r="S16" s="85"/>
      <c r="T16" s="85"/>
      <c r="U16" s="85"/>
      <c r="V16" s="103">
        <f t="shared" si="0"/>
        <v>4</v>
      </c>
      <c r="W16" s="104">
        <f t="shared" si="1"/>
        <v>0</v>
      </c>
      <c r="X16" s="104">
        <f t="shared" si="2"/>
        <v>0</v>
      </c>
      <c r="Y16" s="104">
        <f t="shared" si="3"/>
        <v>0</v>
      </c>
      <c r="Z16" s="104">
        <f t="shared" si="4"/>
        <v>0</v>
      </c>
      <c r="AA16" s="104">
        <f t="shared" si="5"/>
        <v>1</v>
      </c>
      <c r="AB16" s="104">
        <f t="shared" si="6"/>
        <v>7</v>
      </c>
      <c r="AC16" s="104">
        <f t="shared" si="7"/>
        <v>8</v>
      </c>
      <c r="AD16" s="105">
        <f t="shared" si="8"/>
        <v>4.875</v>
      </c>
      <c r="AE16" s="106">
        <f t="shared" si="9"/>
        <v>0</v>
      </c>
      <c r="AF16" s="31"/>
      <c r="AG16" s="92" t="str">
        <f t="shared" si="10"/>
        <v/>
      </c>
      <c r="AH16" s="92">
        <f t="shared" si="11"/>
        <v>5</v>
      </c>
      <c r="AI16" s="92">
        <f t="shared" si="12"/>
        <v>5</v>
      </c>
      <c r="AJ16" s="92">
        <f t="shared" si="13"/>
        <v>5</v>
      </c>
      <c r="AK16" s="92" t="str">
        <f t="shared" si="14"/>
        <v/>
      </c>
      <c r="AL16" s="92">
        <f t="shared" si="15"/>
        <v>5</v>
      </c>
      <c r="AM16" s="92" t="str">
        <f t="shared" si="16"/>
        <v/>
      </c>
      <c r="AN16" s="92">
        <f t="shared" si="17"/>
        <v>5</v>
      </c>
      <c r="AO16" s="92">
        <f t="shared" si="18"/>
        <v>4</v>
      </c>
      <c r="AP16" s="92">
        <f t="shared" si="19"/>
        <v>5</v>
      </c>
      <c r="AQ16" s="92" t="str">
        <f t="shared" si="20"/>
        <v/>
      </c>
      <c r="AR16" s="92" t="str">
        <f t="shared" si="21"/>
        <v/>
      </c>
      <c r="AS16" s="92">
        <f t="shared" si="22"/>
        <v>5</v>
      </c>
      <c r="AT16" s="92" t="str">
        <f t="shared" si="23"/>
        <v/>
      </c>
      <c r="AU16" s="92" t="str">
        <f t="shared" si="24"/>
        <v/>
      </c>
      <c r="AV16" s="92" t="str">
        <f t="shared" si="25"/>
        <v/>
      </c>
      <c r="AW16" s="87">
        <f t="shared" si="26"/>
        <v>0</v>
      </c>
      <c r="AX16" s="107"/>
      <c r="AY16" s="108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7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107"/>
      <c r="CH16" s="33"/>
      <c r="CI16" s="33"/>
      <c r="CJ16" s="33"/>
      <c r="CK16" s="33"/>
      <c r="CL16" s="33"/>
      <c r="CM16" s="33"/>
      <c r="CN16" s="31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  <c r="CZ16" s="31"/>
      <c r="DA16" s="31"/>
    </row>
    <row r="17" spans="1:105" ht="17.399999999999999" x14ac:dyDescent="0.3">
      <c r="A17" s="80">
        <v>12</v>
      </c>
      <c r="B17" s="251"/>
      <c r="C17" s="343" t="s">
        <v>37</v>
      </c>
      <c r="D17" s="337" t="s">
        <v>1032</v>
      </c>
      <c r="E17" s="84">
        <v>2443</v>
      </c>
      <c r="F17" s="85"/>
      <c r="G17" s="85">
        <v>5</v>
      </c>
      <c r="H17" s="85">
        <v>4</v>
      </c>
      <c r="I17" s="85">
        <v>5</v>
      </c>
      <c r="J17" s="85"/>
      <c r="K17" s="85">
        <v>4</v>
      </c>
      <c r="L17" s="85"/>
      <c r="M17" s="85">
        <v>5</v>
      </c>
      <c r="N17" s="85">
        <v>5</v>
      </c>
      <c r="O17" s="85">
        <v>4</v>
      </c>
      <c r="P17" s="85"/>
      <c r="Q17" s="85"/>
      <c r="R17" s="85">
        <v>4</v>
      </c>
      <c r="S17" s="85"/>
      <c r="T17" s="85"/>
      <c r="U17" s="85"/>
      <c r="V17" s="103">
        <f t="shared" si="0"/>
        <v>4</v>
      </c>
      <c r="W17" s="104">
        <f t="shared" si="1"/>
        <v>0</v>
      </c>
      <c r="X17" s="104">
        <f t="shared" ref="X17:X37" si="27">COUNTIF(AF17:AU17,"д")</f>
        <v>0</v>
      </c>
      <c r="Y17" s="104">
        <f t="shared" si="3"/>
        <v>0</v>
      </c>
      <c r="Z17" s="104">
        <f t="shared" si="4"/>
        <v>0</v>
      </c>
      <c r="AA17" s="104">
        <f t="shared" si="5"/>
        <v>4</v>
      </c>
      <c r="AB17" s="104">
        <f t="shared" si="6"/>
        <v>4</v>
      </c>
      <c r="AC17" s="104">
        <f t="shared" si="7"/>
        <v>8</v>
      </c>
      <c r="AD17" s="105">
        <f t="shared" si="8"/>
        <v>4.5</v>
      </c>
      <c r="AE17" s="106">
        <f t="shared" si="9"/>
        <v>0</v>
      </c>
      <c r="AF17" s="31"/>
      <c r="AG17" s="92" t="str">
        <f t="shared" si="10"/>
        <v/>
      </c>
      <c r="AH17" s="92">
        <f t="shared" si="11"/>
        <v>5</v>
      </c>
      <c r="AI17" s="92">
        <f t="shared" si="12"/>
        <v>4</v>
      </c>
      <c r="AJ17" s="92">
        <f t="shared" si="13"/>
        <v>5</v>
      </c>
      <c r="AK17" s="92" t="str">
        <f t="shared" si="14"/>
        <v/>
      </c>
      <c r="AL17" s="92">
        <f t="shared" si="15"/>
        <v>4</v>
      </c>
      <c r="AM17" s="92" t="str">
        <f t="shared" si="16"/>
        <v/>
      </c>
      <c r="AN17" s="92">
        <f t="shared" si="17"/>
        <v>5</v>
      </c>
      <c r="AO17" s="92">
        <f t="shared" si="18"/>
        <v>5</v>
      </c>
      <c r="AP17" s="92">
        <f t="shared" si="19"/>
        <v>4</v>
      </c>
      <c r="AQ17" s="92" t="str">
        <f t="shared" si="20"/>
        <v/>
      </c>
      <c r="AR17" s="92" t="str">
        <f t="shared" si="21"/>
        <v/>
      </c>
      <c r="AS17" s="92">
        <f t="shared" si="22"/>
        <v>4</v>
      </c>
      <c r="AT17" s="92" t="str">
        <f t="shared" si="23"/>
        <v/>
      </c>
      <c r="AU17" s="92" t="str">
        <f t="shared" si="24"/>
        <v/>
      </c>
      <c r="AV17" s="92" t="str">
        <f t="shared" si="25"/>
        <v/>
      </c>
      <c r="AW17" s="87">
        <f t="shared" si="26"/>
        <v>0</v>
      </c>
      <c r="AX17" s="107"/>
      <c r="AY17" s="108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7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107"/>
      <c r="CH17" s="33"/>
      <c r="CI17" s="33"/>
      <c r="CJ17" s="33"/>
      <c r="CK17" s="33"/>
      <c r="CL17" s="33"/>
      <c r="CM17" s="33"/>
      <c r="CN17" s="31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  <c r="CZ17" s="31"/>
      <c r="DA17" s="31"/>
    </row>
    <row r="18" spans="1:105" ht="17.399999999999999" x14ac:dyDescent="0.3">
      <c r="A18" s="80">
        <v>13</v>
      </c>
      <c r="B18" s="199"/>
      <c r="C18" s="343" t="s">
        <v>37</v>
      </c>
      <c r="D18" s="337" t="s">
        <v>1033</v>
      </c>
      <c r="E18" s="84">
        <v>2443</v>
      </c>
      <c r="F18" s="85"/>
      <c r="G18" s="85">
        <v>5</v>
      </c>
      <c r="H18" s="85">
        <v>5</v>
      </c>
      <c r="I18" s="85">
        <v>5</v>
      </c>
      <c r="J18" s="85"/>
      <c r="K18" s="85">
        <v>5</v>
      </c>
      <c r="L18" s="85"/>
      <c r="M18" s="85">
        <v>5</v>
      </c>
      <c r="N18" s="85">
        <v>4</v>
      </c>
      <c r="O18" s="85">
        <v>4</v>
      </c>
      <c r="P18" s="85"/>
      <c r="Q18" s="85"/>
      <c r="R18" s="85">
        <v>4</v>
      </c>
      <c r="S18" s="85"/>
      <c r="T18" s="85"/>
      <c r="U18" s="85"/>
      <c r="V18" s="103">
        <f t="shared" si="0"/>
        <v>4</v>
      </c>
      <c r="W18" s="104">
        <f t="shared" si="1"/>
        <v>0</v>
      </c>
      <c r="X18" s="104">
        <f t="shared" si="27"/>
        <v>0</v>
      </c>
      <c r="Y18" s="104">
        <f t="shared" si="3"/>
        <v>0</v>
      </c>
      <c r="Z18" s="104">
        <f t="shared" si="4"/>
        <v>0</v>
      </c>
      <c r="AA18" s="104">
        <f t="shared" si="5"/>
        <v>3</v>
      </c>
      <c r="AB18" s="104">
        <f t="shared" si="6"/>
        <v>5</v>
      </c>
      <c r="AC18" s="104">
        <f t="shared" si="7"/>
        <v>8</v>
      </c>
      <c r="AD18" s="105">
        <f t="shared" si="8"/>
        <v>4.625</v>
      </c>
      <c r="AE18" s="106">
        <f t="shared" si="9"/>
        <v>0</v>
      </c>
      <c r="AF18" s="31"/>
      <c r="AG18" s="92" t="str">
        <f t="shared" si="10"/>
        <v/>
      </c>
      <c r="AH18" s="92">
        <f t="shared" si="11"/>
        <v>5</v>
      </c>
      <c r="AI18" s="92">
        <f t="shared" si="12"/>
        <v>5</v>
      </c>
      <c r="AJ18" s="92">
        <f t="shared" si="13"/>
        <v>5</v>
      </c>
      <c r="AK18" s="92" t="str">
        <f t="shared" si="14"/>
        <v/>
      </c>
      <c r="AL18" s="92">
        <f t="shared" si="15"/>
        <v>5</v>
      </c>
      <c r="AM18" s="92" t="str">
        <f t="shared" si="16"/>
        <v/>
      </c>
      <c r="AN18" s="92">
        <f t="shared" si="17"/>
        <v>5</v>
      </c>
      <c r="AO18" s="92">
        <f t="shared" si="18"/>
        <v>4</v>
      </c>
      <c r="AP18" s="92">
        <f t="shared" si="19"/>
        <v>4</v>
      </c>
      <c r="AQ18" s="92" t="str">
        <f t="shared" si="20"/>
        <v/>
      </c>
      <c r="AR18" s="92" t="str">
        <f t="shared" si="21"/>
        <v/>
      </c>
      <c r="AS18" s="92">
        <f t="shared" si="22"/>
        <v>4</v>
      </c>
      <c r="AT18" s="92" t="str">
        <f t="shared" si="23"/>
        <v/>
      </c>
      <c r="AU18" s="92" t="str">
        <f t="shared" si="24"/>
        <v/>
      </c>
      <c r="AV18" s="92" t="str">
        <f t="shared" si="25"/>
        <v/>
      </c>
      <c r="AW18" s="87">
        <f t="shared" si="26"/>
        <v>0</v>
      </c>
      <c r="AX18" s="107"/>
      <c r="AY18" s="108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7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107"/>
      <c r="CH18" s="33"/>
      <c r="CI18" s="33"/>
      <c r="CJ18" s="33"/>
      <c r="CK18" s="33"/>
      <c r="CL18" s="33"/>
      <c r="CM18" s="33"/>
      <c r="CN18" s="31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  <c r="CZ18" s="31"/>
      <c r="DA18" s="31"/>
    </row>
    <row r="19" spans="1:105" ht="17.399999999999999" x14ac:dyDescent="0.3">
      <c r="A19" s="80">
        <v>14</v>
      </c>
      <c r="B19" s="199"/>
      <c r="C19" s="343" t="s">
        <v>37</v>
      </c>
      <c r="D19" s="337" t="s">
        <v>1034</v>
      </c>
      <c r="E19" s="84">
        <v>2443</v>
      </c>
      <c r="F19" s="85"/>
      <c r="G19" s="85">
        <v>5</v>
      </c>
      <c r="H19" s="85">
        <v>5</v>
      </c>
      <c r="I19" s="85">
        <v>5</v>
      </c>
      <c r="J19" s="85"/>
      <c r="K19" s="85">
        <v>5</v>
      </c>
      <c r="L19" s="85"/>
      <c r="M19" s="85">
        <v>5</v>
      </c>
      <c r="N19" s="85">
        <v>5</v>
      </c>
      <c r="O19" s="85">
        <v>5</v>
      </c>
      <c r="P19" s="85"/>
      <c r="Q19" s="85"/>
      <c r="R19" s="85">
        <v>5</v>
      </c>
      <c r="S19" s="85"/>
      <c r="T19" s="85"/>
      <c r="U19" s="85"/>
      <c r="V19" s="103">
        <f t="shared" si="0"/>
        <v>5</v>
      </c>
      <c r="W19" s="104">
        <f t="shared" si="1"/>
        <v>0</v>
      </c>
      <c r="X19" s="104">
        <f t="shared" si="27"/>
        <v>0</v>
      </c>
      <c r="Y19" s="104">
        <f t="shared" si="3"/>
        <v>0</v>
      </c>
      <c r="Z19" s="104">
        <f t="shared" si="4"/>
        <v>0</v>
      </c>
      <c r="AA19" s="104">
        <f t="shared" si="5"/>
        <v>0</v>
      </c>
      <c r="AB19" s="104">
        <f t="shared" si="6"/>
        <v>8</v>
      </c>
      <c r="AC19" s="104">
        <f t="shared" si="7"/>
        <v>8</v>
      </c>
      <c r="AD19" s="105">
        <f t="shared" si="8"/>
        <v>5</v>
      </c>
      <c r="AE19" s="106">
        <f t="shared" si="9"/>
        <v>0</v>
      </c>
      <c r="AF19" s="31"/>
      <c r="AG19" s="92" t="str">
        <f t="shared" si="10"/>
        <v/>
      </c>
      <c r="AH19" s="92">
        <f t="shared" si="11"/>
        <v>5</v>
      </c>
      <c r="AI19" s="92">
        <f t="shared" si="12"/>
        <v>5</v>
      </c>
      <c r="AJ19" s="92">
        <f t="shared" si="13"/>
        <v>5</v>
      </c>
      <c r="AK19" s="92" t="str">
        <f t="shared" si="14"/>
        <v/>
      </c>
      <c r="AL19" s="92">
        <f t="shared" si="15"/>
        <v>5</v>
      </c>
      <c r="AM19" s="92" t="str">
        <f t="shared" si="16"/>
        <v/>
      </c>
      <c r="AN19" s="92">
        <f t="shared" si="17"/>
        <v>5</v>
      </c>
      <c r="AO19" s="92">
        <f t="shared" si="18"/>
        <v>5</v>
      </c>
      <c r="AP19" s="92">
        <f t="shared" si="19"/>
        <v>5</v>
      </c>
      <c r="AQ19" s="92" t="str">
        <f t="shared" si="20"/>
        <v/>
      </c>
      <c r="AR19" s="92" t="str">
        <f t="shared" si="21"/>
        <v/>
      </c>
      <c r="AS19" s="92">
        <f t="shared" si="22"/>
        <v>5</v>
      </c>
      <c r="AT19" s="92" t="str">
        <f t="shared" si="23"/>
        <v/>
      </c>
      <c r="AU19" s="92" t="str">
        <f t="shared" si="24"/>
        <v/>
      </c>
      <c r="AV19" s="92" t="str">
        <f t="shared" si="25"/>
        <v/>
      </c>
      <c r="AW19" s="87">
        <f t="shared" si="26"/>
        <v>0</v>
      </c>
      <c r="AX19" s="107"/>
      <c r="AY19" s="108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7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107"/>
      <c r="CH19" s="33"/>
      <c r="CI19" s="33"/>
      <c r="CJ19" s="33"/>
      <c r="CK19" s="33"/>
      <c r="CL19" s="33"/>
      <c r="CM19" s="33"/>
      <c r="CN19" s="31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  <c r="CZ19" s="31"/>
      <c r="DA19" s="31"/>
    </row>
    <row r="20" spans="1:105" ht="17.399999999999999" x14ac:dyDescent="0.3">
      <c r="A20" s="80">
        <v>15</v>
      </c>
      <c r="B20" s="199"/>
      <c r="C20" s="343" t="s">
        <v>37</v>
      </c>
      <c r="D20" s="337" t="s">
        <v>1035</v>
      </c>
      <c r="E20" s="84">
        <v>2443</v>
      </c>
      <c r="F20" s="85"/>
      <c r="G20" s="85">
        <v>4</v>
      </c>
      <c r="H20" s="85">
        <v>4</v>
      </c>
      <c r="I20" s="85">
        <v>3</v>
      </c>
      <c r="J20" s="85"/>
      <c r="K20" s="85">
        <v>3</v>
      </c>
      <c r="L20" s="85"/>
      <c r="M20" s="85">
        <v>5</v>
      </c>
      <c r="N20" s="85">
        <v>4</v>
      </c>
      <c r="O20" s="85">
        <v>3</v>
      </c>
      <c r="P20" s="85"/>
      <c r="Q20" s="85"/>
      <c r="R20" s="85">
        <v>4</v>
      </c>
      <c r="S20" s="85"/>
      <c r="T20" s="85"/>
      <c r="U20" s="85"/>
      <c r="V20" s="103">
        <f t="shared" si="0"/>
        <v>3</v>
      </c>
      <c r="W20" s="104">
        <f t="shared" si="1"/>
        <v>0</v>
      </c>
      <c r="X20" s="104">
        <f t="shared" si="27"/>
        <v>0</v>
      </c>
      <c r="Y20" s="104">
        <f t="shared" si="3"/>
        <v>0</v>
      </c>
      <c r="Z20" s="104">
        <f t="shared" si="4"/>
        <v>3</v>
      </c>
      <c r="AA20" s="104">
        <f t="shared" si="5"/>
        <v>4</v>
      </c>
      <c r="AB20" s="104">
        <f t="shared" si="6"/>
        <v>1</v>
      </c>
      <c r="AC20" s="104">
        <f t="shared" si="7"/>
        <v>8</v>
      </c>
      <c r="AD20" s="105">
        <f t="shared" si="8"/>
        <v>3.75</v>
      </c>
      <c r="AE20" s="106">
        <f t="shared" si="9"/>
        <v>0</v>
      </c>
      <c r="AF20" s="31"/>
      <c r="AG20" s="92" t="str">
        <f t="shared" si="10"/>
        <v/>
      </c>
      <c r="AH20" s="92">
        <f t="shared" si="11"/>
        <v>4</v>
      </c>
      <c r="AI20" s="92">
        <f t="shared" si="12"/>
        <v>4</v>
      </c>
      <c r="AJ20" s="92">
        <f t="shared" si="13"/>
        <v>3</v>
      </c>
      <c r="AK20" s="92" t="str">
        <f t="shared" si="14"/>
        <v/>
      </c>
      <c r="AL20" s="92">
        <f t="shared" si="15"/>
        <v>3</v>
      </c>
      <c r="AM20" s="92" t="str">
        <f t="shared" si="16"/>
        <v/>
      </c>
      <c r="AN20" s="92">
        <f t="shared" si="17"/>
        <v>5</v>
      </c>
      <c r="AO20" s="92">
        <f t="shared" si="18"/>
        <v>4</v>
      </c>
      <c r="AP20" s="92">
        <f t="shared" si="19"/>
        <v>3</v>
      </c>
      <c r="AQ20" s="92" t="str">
        <f t="shared" si="20"/>
        <v/>
      </c>
      <c r="AR20" s="92" t="str">
        <f t="shared" si="21"/>
        <v/>
      </c>
      <c r="AS20" s="92">
        <f t="shared" si="22"/>
        <v>4</v>
      </c>
      <c r="AT20" s="92" t="str">
        <f t="shared" si="23"/>
        <v/>
      </c>
      <c r="AU20" s="92" t="str">
        <f t="shared" si="24"/>
        <v/>
      </c>
      <c r="AV20" s="92" t="str">
        <f t="shared" si="25"/>
        <v/>
      </c>
      <c r="AW20" s="87">
        <f t="shared" si="26"/>
        <v>0</v>
      </c>
      <c r="AX20" s="107"/>
      <c r="AY20" s="108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7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107"/>
      <c r="CH20" s="33"/>
      <c r="CI20" s="33"/>
      <c r="CJ20" s="33"/>
      <c r="CK20" s="33"/>
      <c r="CL20" s="33"/>
      <c r="CM20" s="33"/>
      <c r="CN20" s="31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  <c r="CZ20" s="31"/>
      <c r="DA20" s="31"/>
    </row>
    <row r="21" spans="1:105" ht="17.399999999999999" x14ac:dyDescent="0.3">
      <c r="A21" s="80">
        <v>16</v>
      </c>
      <c r="B21" s="199"/>
      <c r="C21" s="343" t="s">
        <v>52</v>
      </c>
      <c r="D21" s="337" t="s">
        <v>1036</v>
      </c>
      <c r="E21" s="84">
        <v>2443</v>
      </c>
      <c r="F21" s="85"/>
      <c r="G21" s="85">
        <v>5</v>
      </c>
      <c r="H21" s="85">
        <v>5</v>
      </c>
      <c r="I21" s="85">
        <v>4</v>
      </c>
      <c r="J21" s="85"/>
      <c r="K21" s="85">
        <v>4</v>
      </c>
      <c r="L21" s="85"/>
      <c r="M21" s="85">
        <v>5</v>
      </c>
      <c r="N21" s="85">
        <v>4</v>
      </c>
      <c r="O21" s="85">
        <v>5</v>
      </c>
      <c r="P21" s="85"/>
      <c r="Q21" s="85"/>
      <c r="R21" s="85">
        <v>4</v>
      </c>
      <c r="S21" s="85"/>
      <c r="T21" s="85"/>
      <c r="U21" s="85"/>
      <c r="V21" s="103">
        <f t="shared" si="0"/>
        <v>4</v>
      </c>
      <c r="W21" s="104">
        <f t="shared" si="1"/>
        <v>0</v>
      </c>
      <c r="X21" s="104">
        <f t="shared" si="27"/>
        <v>0</v>
      </c>
      <c r="Y21" s="104">
        <f t="shared" si="3"/>
        <v>0</v>
      </c>
      <c r="Z21" s="104">
        <f t="shared" si="4"/>
        <v>0</v>
      </c>
      <c r="AA21" s="104">
        <f t="shared" si="5"/>
        <v>4</v>
      </c>
      <c r="AB21" s="104">
        <f t="shared" si="6"/>
        <v>4</v>
      </c>
      <c r="AC21" s="104">
        <f t="shared" si="7"/>
        <v>8</v>
      </c>
      <c r="AD21" s="105">
        <f t="shared" si="8"/>
        <v>4.5</v>
      </c>
      <c r="AE21" s="106">
        <f t="shared" si="9"/>
        <v>0</v>
      </c>
      <c r="AF21" s="31"/>
      <c r="AG21" s="92" t="str">
        <f t="shared" si="10"/>
        <v/>
      </c>
      <c r="AH21" s="92">
        <f t="shared" si="11"/>
        <v>5</v>
      </c>
      <c r="AI21" s="92">
        <f t="shared" si="12"/>
        <v>5</v>
      </c>
      <c r="AJ21" s="92">
        <f t="shared" si="13"/>
        <v>4</v>
      </c>
      <c r="AK21" s="92" t="str">
        <f t="shared" si="14"/>
        <v/>
      </c>
      <c r="AL21" s="92">
        <f t="shared" si="15"/>
        <v>4</v>
      </c>
      <c r="AM21" s="92" t="str">
        <f t="shared" si="16"/>
        <v/>
      </c>
      <c r="AN21" s="92">
        <f t="shared" si="17"/>
        <v>5</v>
      </c>
      <c r="AO21" s="92">
        <f t="shared" si="18"/>
        <v>4</v>
      </c>
      <c r="AP21" s="92">
        <f t="shared" si="19"/>
        <v>5</v>
      </c>
      <c r="AQ21" s="92" t="str">
        <f t="shared" si="20"/>
        <v/>
      </c>
      <c r="AR21" s="92" t="str">
        <f t="shared" si="21"/>
        <v/>
      </c>
      <c r="AS21" s="92">
        <f t="shared" si="22"/>
        <v>4</v>
      </c>
      <c r="AT21" s="92" t="str">
        <f t="shared" si="23"/>
        <v/>
      </c>
      <c r="AU21" s="92" t="str">
        <f t="shared" si="24"/>
        <v/>
      </c>
      <c r="AV21" s="92" t="str">
        <f t="shared" si="25"/>
        <v/>
      </c>
      <c r="AW21" s="87">
        <f t="shared" si="26"/>
        <v>0</v>
      </c>
      <c r="AX21" s="107"/>
      <c r="AY21" s="108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7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107"/>
      <c r="CH21" s="33"/>
      <c r="CI21" s="33"/>
      <c r="CJ21" s="33"/>
      <c r="CK21" s="33"/>
      <c r="CL21" s="33"/>
      <c r="CM21" s="33"/>
      <c r="CN21" s="31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  <c r="CZ21" s="31"/>
      <c r="DA21" s="31"/>
    </row>
    <row r="22" spans="1:105" ht="17.399999999999999" x14ac:dyDescent="0.25">
      <c r="A22" s="80">
        <v>17</v>
      </c>
      <c r="B22" s="199"/>
      <c r="C22" s="352" t="s">
        <v>37</v>
      </c>
      <c r="D22" s="422" t="s">
        <v>1037</v>
      </c>
      <c r="E22" s="84">
        <v>2443</v>
      </c>
      <c r="F22" s="85"/>
      <c r="G22" s="85">
        <v>5</v>
      </c>
      <c r="H22" s="85">
        <v>5</v>
      </c>
      <c r="I22" s="85">
        <v>5</v>
      </c>
      <c r="J22" s="85"/>
      <c r="K22" s="85">
        <v>4</v>
      </c>
      <c r="L22" s="85"/>
      <c r="M22" s="85">
        <v>5</v>
      </c>
      <c r="N22" s="85">
        <v>4</v>
      </c>
      <c r="O22" s="85">
        <v>4</v>
      </c>
      <c r="P22" s="85"/>
      <c r="Q22" s="85"/>
      <c r="R22" s="85">
        <v>4</v>
      </c>
      <c r="S22" s="85"/>
      <c r="T22" s="85"/>
      <c r="U22" s="85"/>
      <c r="V22" s="103">
        <f t="shared" si="0"/>
        <v>4</v>
      </c>
      <c r="W22" s="104">
        <f t="shared" si="1"/>
        <v>0</v>
      </c>
      <c r="X22" s="104">
        <f t="shared" si="27"/>
        <v>0</v>
      </c>
      <c r="Y22" s="104">
        <f t="shared" si="3"/>
        <v>0</v>
      </c>
      <c r="Z22" s="104">
        <f t="shared" si="4"/>
        <v>0</v>
      </c>
      <c r="AA22" s="104">
        <f t="shared" si="5"/>
        <v>4</v>
      </c>
      <c r="AB22" s="104">
        <f t="shared" si="6"/>
        <v>4</v>
      </c>
      <c r="AC22" s="104">
        <f t="shared" si="7"/>
        <v>8</v>
      </c>
      <c r="AD22" s="105">
        <f t="shared" si="8"/>
        <v>4.5</v>
      </c>
      <c r="AE22" s="106">
        <f t="shared" si="9"/>
        <v>0</v>
      </c>
      <c r="AF22" s="31"/>
      <c r="AG22" s="92" t="str">
        <f t="shared" si="10"/>
        <v/>
      </c>
      <c r="AH22" s="92">
        <f t="shared" si="11"/>
        <v>5</v>
      </c>
      <c r="AI22" s="92">
        <f t="shared" si="12"/>
        <v>5</v>
      </c>
      <c r="AJ22" s="92">
        <f t="shared" si="13"/>
        <v>5</v>
      </c>
      <c r="AK22" s="92" t="str">
        <f t="shared" si="14"/>
        <v/>
      </c>
      <c r="AL22" s="92">
        <f t="shared" si="15"/>
        <v>4</v>
      </c>
      <c r="AM22" s="92" t="str">
        <f t="shared" si="16"/>
        <v/>
      </c>
      <c r="AN22" s="92">
        <f t="shared" si="17"/>
        <v>5</v>
      </c>
      <c r="AO22" s="92">
        <f t="shared" si="18"/>
        <v>4</v>
      </c>
      <c r="AP22" s="92">
        <f t="shared" si="19"/>
        <v>4</v>
      </c>
      <c r="AQ22" s="92" t="str">
        <f t="shared" si="20"/>
        <v/>
      </c>
      <c r="AR22" s="92" t="str">
        <f t="shared" si="21"/>
        <v/>
      </c>
      <c r="AS22" s="92">
        <f t="shared" si="22"/>
        <v>4</v>
      </c>
      <c r="AT22" s="92" t="str">
        <f t="shared" si="23"/>
        <v/>
      </c>
      <c r="AU22" s="92" t="str">
        <f t="shared" si="24"/>
        <v/>
      </c>
      <c r="AV22" s="92" t="str">
        <f t="shared" si="25"/>
        <v/>
      </c>
      <c r="AW22" s="87">
        <f t="shared" si="26"/>
        <v>0</v>
      </c>
      <c r="AX22" s="107"/>
      <c r="AY22" s="108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7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107"/>
      <c r="CH22" s="33"/>
      <c r="CI22" s="33"/>
      <c r="CJ22" s="33"/>
      <c r="CK22" s="33"/>
      <c r="CL22" s="33"/>
      <c r="CM22" s="33"/>
      <c r="CN22" s="31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  <c r="CZ22" s="31"/>
      <c r="DA22" s="31"/>
    </row>
    <row r="23" spans="1:105" ht="17.399999999999999" x14ac:dyDescent="0.3">
      <c r="A23" s="80">
        <v>18</v>
      </c>
      <c r="B23" s="199"/>
      <c r="C23" s="343" t="s">
        <v>52</v>
      </c>
      <c r="D23" s="337" t="s">
        <v>1038</v>
      </c>
      <c r="E23" s="84">
        <v>2443</v>
      </c>
      <c r="F23" s="85"/>
      <c r="G23" s="85">
        <v>4</v>
      </c>
      <c r="H23" s="85">
        <v>4</v>
      </c>
      <c r="I23" s="85">
        <v>5</v>
      </c>
      <c r="J23" s="85"/>
      <c r="K23" s="85">
        <v>4</v>
      </c>
      <c r="L23" s="85"/>
      <c r="M23" s="85">
        <v>5</v>
      </c>
      <c r="N23" s="85">
        <v>3</v>
      </c>
      <c r="O23" s="85">
        <v>4</v>
      </c>
      <c r="P23" s="85"/>
      <c r="Q23" s="85"/>
      <c r="R23" s="85">
        <v>4</v>
      </c>
      <c r="S23" s="85"/>
      <c r="T23" s="85"/>
      <c r="U23" s="85"/>
      <c r="V23" s="103">
        <f t="shared" si="0"/>
        <v>3</v>
      </c>
      <c r="W23" s="104">
        <f t="shared" si="1"/>
        <v>0</v>
      </c>
      <c r="X23" s="104">
        <f t="shared" si="27"/>
        <v>0</v>
      </c>
      <c r="Y23" s="104">
        <f t="shared" si="3"/>
        <v>0</v>
      </c>
      <c r="Z23" s="104">
        <f t="shared" si="4"/>
        <v>1</v>
      </c>
      <c r="AA23" s="104">
        <f t="shared" si="5"/>
        <v>5</v>
      </c>
      <c r="AB23" s="104">
        <f t="shared" si="6"/>
        <v>2</v>
      </c>
      <c r="AC23" s="104">
        <f t="shared" si="7"/>
        <v>8</v>
      </c>
      <c r="AD23" s="105">
        <f t="shared" si="8"/>
        <v>4.125</v>
      </c>
      <c r="AE23" s="106">
        <f t="shared" si="9"/>
        <v>0</v>
      </c>
      <c r="AF23" s="31"/>
      <c r="AG23" s="92" t="str">
        <f t="shared" si="10"/>
        <v/>
      </c>
      <c r="AH23" s="92">
        <f t="shared" si="11"/>
        <v>4</v>
      </c>
      <c r="AI23" s="92">
        <f t="shared" si="12"/>
        <v>4</v>
      </c>
      <c r="AJ23" s="92">
        <f t="shared" si="13"/>
        <v>5</v>
      </c>
      <c r="AK23" s="92" t="str">
        <f t="shared" si="14"/>
        <v/>
      </c>
      <c r="AL23" s="92">
        <f t="shared" si="15"/>
        <v>4</v>
      </c>
      <c r="AM23" s="92" t="str">
        <f t="shared" si="16"/>
        <v/>
      </c>
      <c r="AN23" s="92">
        <f t="shared" si="17"/>
        <v>5</v>
      </c>
      <c r="AO23" s="92">
        <f t="shared" si="18"/>
        <v>3</v>
      </c>
      <c r="AP23" s="92">
        <f t="shared" si="19"/>
        <v>4</v>
      </c>
      <c r="AQ23" s="92" t="str">
        <f t="shared" si="20"/>
        <v/>
      </c>
      <c r="AR23" s="92" t="str">
        <f t="shared" si="21"/>
        <v/>
      </c>
      <c r="AS23" s="92">
        <f t="shared" si="22"/>
        <v>4</v>
      </c>
      <c r="AT23" s="92" t="str">
        <f t="shared" si="23"/>
        <v/>
      </c>
      <c r="AU23" s="92" t="str">
        <f t="shared" si="24"/>
        <v/>
      </c>
      <c r="AV23" s="92" t="str">
        <f t="shared" si="25"/>
        <v/>
      </c>
      <c r="AW23" s="87">
        <f t="shared" si="26"/>
        <v>0</v>
      </c>
      <c r="AX23" s="107"/>
      <c r="AY23" s="108"/>
      <c r="AZ23" s="108"/>
      <c r="BA23" s="108"/>
      <c r="BB23" s="108"/>
      <c r="BC23" s="108"/>
      <c r="BD23" s="108"/>
      <c r="BE23" s="108"/>
      <c r="BF23" s="108"/>
      <c r="BG23" s="108"/>
      <c r="BH23" s="108"/>
      <c r="BI23" s="108"/>
      <c r="BJ23" s="108"/>
      <c r="BK23" s="108"/>
      <c r="BL23" s="108"/>
      <c r="BM23" s="108"/>
      <c r="BN23" s="108"/>
      <c r="BO23" s="107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107"/>
      <c r="CH23" s="33"/>
      <c r="CI23" s="33"/>
      <c r="CJ23" s="33"/>
      <c r="CK23" s="33"/>
      <c r="CL23" s="33"/>
      <c r="CM23" s="33"/>
      <c r="CN23" s="31"/>
      <c r="CO23" s="31"/>
      <c r="CP23" s="31"/>
      <c r="CQ23" s="31"/>
      <c r="CR23" s="31"/>
      <c r="CS23" s="31"/>
      <c r="CT23" s="31"/>
      <c r="CU23" s="31"/>
      <c r="CV23" s="31"/>
      <c r="CW23" s="31"/>
      <c r="CX23" s="31"/>
      <c r="CY23" s="31"/>
      <c r="CZ23" s="31"/>
      <c r="DA23" s="31"/>
    </row>
    <row r="24" spans="1:105" ht="17.399999999999999" x14ac:dyDescent="0.3">
      <c r="A24" s="80">
        <v>19</v>
      </c>
      <c r="B24" s="199"/>
      <c r="C24" s="343" t="s">
        <v>37</v>
      </c>
      <c r="D24" s="337" t="s">
        <v>1039</v>
      </c>
      <c r="E24" s="84">
        <v>2443</v>
      </c>
      <c r="F24" s="85"/>
      <c r="G24" s="85">
        <v>5</v>
      </c>
      <c r="H24" s="85">
        <v>4</v>
      </c>
      <c r="I24" s="85">
        <v>4</v>
      </c>
      <c r="J24" s="85"/>
      <c r="K24" s="85">
        <v>4</v>
      </c>
      <c r="L24" s="85"/>
      <c r="M24" s="85">
        <v>5</v>
      </c>
      <c r="N24" s="85">
        <v>4</v>
      </c>
      <c r="O24" s="85">
        <v>4</v>
      </c>
      <c r="P24" s="85"/>
      <c r="Q24" s="85"/>
      <c r="R24" s="85">
        <v>4</v>
      </c>
      <c r="S24" s="85"/>
      <c r="T24" s="85"/>
      <c r="U24" s="85"/>
      <c r="V24" s="103">
        <f t="shared" si="0"/>
        <v>4</v>
      </c>
      <c r="W24" s="104">
        <f t="shared" si="1"/>
        <v>0</v>
      </c>
      <c r="X24" s="104">
        <f t="shared" si="27"/>
        <v>0</v>
      </c>
      <c r="Y24" s="104">
        <f t="shared" si="3"/>
        <v>0</v>
      </c>
      <c r="Z24" s="104">
        <f t="shared" si="4"/>
        <v>0</v>
      </c>
      <c r="AA24" s="104">
        <f t="shared" si="5"/>
        <v>6</v>
      </c>
      <c r="AB24" s="104">
        <f t="shared" si="6"/>
        <v>2</v>
      </c>
      <c r="AC24" s="104">
        <f t="shared" si="7"/>
        <v>8</v>
      </c>
      <c r="AD24" s="105">
        <f t="shared" si="8"/>
        <v>4.25</v>
      </c>
      <c r="AE24" s="106">
        <f t="shared" si="9"/>
        <v>0</v>
      </c>
      <c r="AF24" s="31"/>
      <c r="AG24" s="92" t="str">
        <f t="shared" si="10"/>
        <v/>
      </c>
      <c r="AH24" s="92">
        <f t="shared" si="11"/>
        <v>5</v>
      </c>
      <c r="AI24" s="92">
        <f t="shared" si="12"/>
        <v>4</v>
      </c>
      <c r="AJ24" s="92">
        <f t="shared" si="13"/>
        <v>4</v>
      </c>
      <c r="AK24" s="92" t="str">
        <f t="shared" si="14"/>
        <v/>
      </c>
      <c r="AL24" s="92">
        <f t="shared" si="15"/>
        <v>4</v>
      </c>
      <c r="AM24" s="92" t="str">
        <f t="shared" si="16"/>
        <v/>
      </c>
      <c r="AN24" s="92">
        <f t="shared" si="17"/>
        <v>5</v>
      </c>
      <c r="AO24" s="92">
        <f t="shared" si="18"/>
        <v>4</v>
      </c>
      <c r="AP24" s="92">
        <f t="shared" si="19"/>
        <v>4</v>
      </c>
      <c r="AQ24" s="92" t="str">
        <f t="shared" si="20"/>
        <v/>
      </c>
      <c r="AR24" s="92" t="str">
        <f t="shared" si="21"/>
        <v/>
      </c>
      <c r="AS24" s="92">
        <f t="shared" si="22"/>
        <v>4</v>
      </c>
      <c r="AT24" s="92" t="str">
        <f t="shared" si="23"/>
        <v/>
      </c>
      <c r="AU24" s="92" t="str">
        <f t="shared" si="24"/>
        <v/>
      </c>
      <c r="AV24" s="92" t="str">
        <f t="shared" si="25"/>
        <v/>
      </c>
      <c r="AW24" s="87">
        <f t="shared" si="26"/>
        <v>0</v>
      </c>
      <c r="AX24" s="107"/>
      <c r="AY24" s="108"/>
      <c r="AZ24" s="108"/>
      <c r="BA24" s="108"/>
      <c r="BB24" s="108"/>
      <c r="BC24" s="108"/>
      <c r="BD24" s="108"/>
      <c r="BE24" s="108"/>
      <c r="BF24" s="108"/>
      <c r="BG24" s="108"/>
      <c r="BH24" s="108"/>
      <c r="BI24" s="108"/>
      <c r="BJ24" s="108"/>
      <c r="BK24" s="108"/>
      <c r="BL24" s="108"/>
      <c r="BM24" s="108"/>
      <c r="BN24" s="108"/>
      <c r="BO24" s="107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107"/>
      <c r="CH24" s="33"/>
      <c r="CI24" s="33"/>
      <c r="CJ24" s="33"/>
      <c r="CK24" s="33"/>
      <c r="CL24" s="33"/>
      <c r="CM24" s="33"/>
      <c r="CN24" s="31"/>
      <c r="CO24" s="31"/>
      <c r="CP24" s="31"/>
      <c r="CQ24" s="31"/>
      <c r="CR24" s="31"/>
      <c r="CS24" s="31"/>
      <c r="CT24" s="31"/>
      <c r="CU24" s="31"/>
      <c r="CV24" s="31"/>
      <c r="CW24" s="31"/>
      <c r="CX24" s="31"/>
      <c r="CY24" s="31"/>
      <c r="CZ24" s="31"/>
      <c r="DA24" s="31"/>
    </row>
    <row r="25" spans="1:105" ht="17.399999999999999" x14ac:dyDescent="0.3">
      <c r="A25" s="80">
        <v>20</v>
      </c>
      <c r="B25" s="199"/>
      <c r="C25" s="343" t="s">
        <v>37</v>
      </c>
      <c r="D25" s="337" t="s">
        <v>1040</v>
      </c>
      <c r="E25" s="84">
        <v>2443</v>
      </c>
      <c r="F25" s="85"/>
      <c r="G25" s="85">
        <v>4</v>
      </c>
      <c r="H25" s="85">
        <v>5</v>
      </c>
      <c r="I25" s="85">
        <v>4</v>
      </c>
      <c r="J25" s="85"/>
      <c r="K25" s="85">
        <v>5</v>
      </c>
      <c r="L25" s="85"/>
      <c r="M25" s="85">
        <v>5</v>
      </c>
      <c r="N25" s="85">
        <v>5</v>
      </c>
      <c r="O25" s="85">
        <v>5</v>
      </c>
      <c r="P25" s="85"/>
      <c r="Q25" s="85"/>
      <c r="R25" s="85">
        <v>5</v>
      </c>
      <c r="S25" s="85"/>
      <c r="T25" s="85"/>
      <c r="U25" s="85"/>
      <c r="V25" s="103">
        <f t="shared" si="0"/>
        <v>4</v>
      </c>
      <c r="W25" s="104">
        <f t="shared" si="1"/>
        <v>0</v>
      </c>
      <c r="X25" s="104">
        <f t="shared" si="27"/>
        <v>0</v>
      </c>
      <c r="Y25" s="104">
        <f t="shared" si="3"/>
        <v>0</v>
      </c>
      <c r="Z25" s="104">
        <f t="shared" si="4"/>
        <v>0</v>
      </c>
      <c r="AA25" s="104">
        <f t="shared" si="5"/>
        <v>2</v>
      </c>
      <c r="AB25" s="104">
        <f t="shared" si="6"/>
        <v>6</v>
      </c>
      <c r="AC25" s="104">
        <f t="shared" si="7"/>
        <v>8</v>
      </c>
      <c r="AD25" s="105">
        <f t="shared" si="8"/>
        <v>4.75</v>
      </c>
      <c r="AE25" s="106">
        <f t="shared" si="9"/>
        <v>0</v>
      </c>
      <c r="AF25" s="31"/>
      <c r="AG25" s="92" t="str">
        <f t="shared" si="10"/>
        <v/>
      </c>
      <c r="AH25" s="92">
        <f t="shared" si="11"/>
        <v>4</v>
      </c>
      <c r="AI25" s="92">
        <f t="shared" si="12"/>
        <v>5</v>
      </c>
      <c r="AJ25" s="92">
        <f t="shared" si="13"/>
        <v>4</v>
      </c>
      <c r="AK25" s="92" t="str">
        <f t="shared" si="14"/>
        <v/>
      </c>
      <c r="AL25" s="92">
        <f t="shared" si="15"/>
        <v>5</v>
      </c>
      <c r="AM25" s="92" t="str">
        <f t="shared" si="16"/>
        <v/>
      </c>
      <c r="AN25" s="92">
        <f t="shared" si="17"/>
        <v>5</v>
      </c>
      <c r="AO25" s="92">
        <f t="shared" si="18"/>
        <v>5</v>
      </c>
      <c r="AP25" s="92">
        <f t="shared" si="19"/>
        <v>5</v>
      </c>
      <c r="AQ25" s="92" t="str">
        <f t="shared" si="20"/>
        <v/>
      </c>
      <c r="AR25" s="92" t="str">
        <f t="shared" si="21"/>
        <v/>
      </c>
      <c r="AS25" s="92">
        <f t="shared" si="22"/>
        <v>5</v>
      </c>
      <c r="AT25" s="92" t="str">
        <f t="shared" si="23"/>
        <v/>
      </c>
      <c r="AU25" s="92" t="str">
        <f t="shared" si="24"/>
        <v/>
      </c>
      <c r="AV25" s="92" t="str">
        <f t="shared" si="25"/>
        <v/>
      </c>
      <c r="AW25" s="87">
        <f t="shared" si="26"/>
        <v>0</v>
      </c>
      <c r="AX25" s="107"/>
      <c r="AY25" s="108"/>
      <c r="AZ25" s="108"/>
      <c r="BA25" s="108"/>
      <c r="BB25" s="108"/>
      <c r="BC25" s="108"/>
      <c r="BD25" s="108"/>
      <c r="BE25" s="108"/>
      <c r="BF25" s="108"/>
      <c r="BG25" s="108"/>
      <c r="BH25" s="108"/>
      <c r="BI25" s="108"/>
      <c r="BJ25" s="108"/>
      <c r="BK25" s="108"/>
      <c r="BL25" s="108"/>
      <c r="BM25" s="108"/>
      <c r="BN25" s="108"/>
      <c r="BO25" s="107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107"/>
      <c r="CH25" s="33"/>
      <c r="CI25" s="33"/>
      <c r="CJ25" s="33"/>
      <c r="CK25" s="33"/>
      <c r="CL25" s="33"/>
      <c r="CM25" s="33"/>
      <c r="CN25" s="31"/>
      <c r="CO25" s="31"/>
      <c r="CP25" s="31"/>
      <c r="CQ25" s="31"/>
      <c r="CR25" s="31"/>
      <c r="CS25" s="31"/>
      <c r="CT25" s="31"/>
      <c r="CU25" s="31"/>
      <c r="CV25" s="31"/>
      <c r="CW25" s="31"/>
      <c r="CX25" s="31"/>
      <c r="CY25" s="31"/>
      <c r="CZ25" s="31"/>
      <c r="DA25" s="31"/>
    </row>
    <row r="26" spans="1:105" ht="17.399999999999999" x14ac:dyDescent="0.3">
      <c r="A26" s="80">
        <v>21</v>
      </c>
      <c r="B26" s="199"/>
      <c r="C26" s="343" t="s">
        <v>37</v>
      </c>
      <c r="D26" s="337" t="s">
        <v>1041</v>
      </c>
      <c r="E26" s="84">
        <v>2443</v>
      </c>
      <c r="F26" s="85"/>
      <c r="G26" s="85">
        <v>5</v>
      </c>
      <c r="H26" s="85">
        <v>5</v>
      </c>
      <c r="I26" s="85">
        <v>5</v>
      </c>
      <c r="J26" s="85"/>
      <c r="K26" s="85">
        <v>5</v>
      </c>
      <c r="L26" s="85"/>
      <c r="M26" s="85">
        <v>5</v>
      </c>
      <c r="N26" s="85">
        <v>5</v>
      </c>
      <c r="O26" s="85">
        <v>5</v>
      </c>
      <c r="P26" s="85"/>
      <c r="Q26" s="85"/>
      <c r="R26" s="85">
        <v>5</v>
      </c>
      <c r="S26" s="85"/>
      <c r="T26" s="85"/>
      <c r="U26" s="85"/>
      <c r="V26" s="103">
        <f t="shared" si="0"/>
        <v>5</v>
      </c>
      <c r="W26" s="104">
        <f t="shared" si="1"/>
        <v>0</v>
      </c>
      <c r="X26" s="104">
        <f t="shared" si="27"/>
        <v>0</v>
      </c>
      <c r="Y26" s="104">
        <f t="shared" si="3"/>
        <v>0</v>
      </c>
      <c r="Z26" s="104">
        <f t="shared" si="4"/>
        <v>0</v>
      </c>
      <c r="AA26" s="104">
        <f t="shared" si="5"/>
        <v>0</v>
      </c>
      <c r="AB26" s="104">
        <f t="shared" si="6"/>
        <v>8</v>
      </c>
      <c r="AC26" s="104">
        <f t="shared" si="7"/>
        <v>8</v>
      </c>
      <c r="AD26" s="105">
        <f t="shared" si="8"/>
        <v>5</v>
      </c>
      <c r="AE26" s="106">
        <f t="shared" si="9"/>
        <v>0</v>
      </c>
      <c r="AF26" s="31"/>
      <c r="AG26" s="92" t="str">
        <f t="shared" si="10"/>
        <v/>
      </c>
      <c r="AH26" s="92">
        <f t="shared" si="11"/>
        <v>5</v>
      </c>
      <c r="AI26" s="92">
        <f t="shared" si="12"/>
        <v>5</v>
      </c>
      <c r="AJ26" s="92">
        <f t="shared" si="13"/>
        <v>5</v>
      </c>
      <c r="AK26" s="92" t="str">
        <f t="shared" si="14"/>
        <v/>
      </c>
      <c r="AL26" s="92">
        <f t="shared" si="15"/>
        <v>5</v>
      </c>
      <c r="AM26" s="92" t="str">
        <f t="shared" si="16"/>
        <v/>
      </c>
      <c r="AN26" s="92">
        <f t="shared" si="17"/>
        <v>5</v>
      </c>
      <c r="AO26" s="92">
        <f t="shared" si="18"/>
        <v>5</v>
      </c>
      <c r="AP26" s="92">
        <f t="shared" si="19"/>
        <v>5</v>
      </c>
      <c r="AQ26" s="92" t="str">
        <f t="shared" si="20"/>
        <v/>
      </c>
      <c r="AR26" s="92" t="str">
        <f t="shared" si="21"/>
        <v/>
      </c>
      <c r="AS26" s="92">
        <f t="shared" si="22"/>
        <v>5</v>
      </c>
      <c r="AT26" s="92" t="str">
        <f t="shared" si="23"/>
        <v/>
      </c>
      <c r="AU26" s="92" t="str">
        <f t="shared" si="24"/>
        <v/>
      </c>
      <c r="AV26" s="92" t="str">
        <f t="shared" si="25"/>
        <v/>
      </c>
      <c r="AW26" s="87">
        <f t="shared" si="26"/>
        <v>0</v>
      </c>
      <c r="AX26" s="107"/>
      <c r="AY26" s="108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7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107"/>
      <c r="CH26" s="33"/>
      <c r="CI26" s="33"/>
      <c r="CJ26" s="33"/>
      <c r="CK26" s="33"/>
      <c r="CL26" s="33"/>
      <c r="CM26" s="33"/>
      <c r="CN26" s="31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CZ26" s="31"/>
      <c r="DA26" s="31"/>
    </row>
    <row r="27" spans="1:105" ht="17.399999999999999" x14ac:dyDescent="0.3">
      <c r="A27" s="80">
        <v>22</v>
      </c>
      <c r="B27" s="199"/>
      <c r="C27" s="343" t="s">
        <v>37</v>
      </c>
      <c r="D27" s="337" t="s">
        <v>1042</v>
      </c>
      <c r="E27" s="84">
        <v>2443</v>
      </c>
      <c r="F27" s="85"/>
      <c r="G27" s="85">
        <v>4</v>
      </c>
      <c r="H27" s="85">
        <v>4</v>
      </c>
      <c r="I27" s="85">
        <v>5</v>
      </c>
      <c r="J27" s="85"/>
      <c r="K27" s="85">
        <v>4</v>
      </c>
      <c r="L27" s="85"/>
      <c r="M27" s="85">
        <v>5</v>
      </c>
      <c r="N27" s="85">
        <v>4</v>
      </c>
      <c r="O27" s="85">
        <v>4</v>
      </c>
      <c r="P27" s="85"/>
      <c r="Q27" s="85"/>
      <c r="R27" s="85">
        <v>4</v>
      </c>
      <c r="S27" s="85"/>
      <c r="T27" s="85"/>
      <c r="U27" s="85"/>
      <c r="V27" s="103">
        <f t="shared" si="0"/>
        <v>4</v>
      </c>
      <c r="W27" s="104">
        <f t="shared" si="1"/>
        <v>0</v>
      </c>
      <c r="X27" s="104">
        <f t="shared" si="27"/>
        <v>0</v>
      </c>
      <c r="Y27" s="104">
        <f t="shared" si="3"/>
        <v>0</v>
      </c>
      <c r="Z27" s="104">
        <f t="shared" si="4"/>
        <v>0</v>
      </c>
      <c r="AA27" s="104">
        <f t="shared" si="5"/>
        <v>6</v>
      </c>
      <c r="AB27" s="104">
        <f t="shared" si="6"/>
        <v>2</v>
      </c>
      <c r="AC27" s="104">
        <f t="shared" si="7"/>
        <v>8</v>
      </c>
      <c r="AD27" s="105">
        <f t="shared" si="8"/>
        <v>4.25</v>
      </c>
      <c r="AE27" s="106">
        <f t="shared" si="9"/>
        <v>0</v>
      </c>
      <c r="AF27" s="31"/>
      <c r="AG27" s="92" t="str">
        <f t="shared" si="10"/>
        <v/>
      </c>
      <c r="AH27" s="92">
        <f t="shared" si="11"/>
        <v>4</v>
      </c>
      <c r="AI27" s="92">
        <f t="shared" si="12"/>
        <v>4</v>
      </c>
      <c r="AJ27" s="92">
        <f t="shared" si="13"/>
        <v>5</v>
      </c>
      <c r="AK27" s="92" t="str">
        <f t="shared" si="14"/>
        <v/>
      </c>
      <c r="AL27" s="92">
        <f t="shared" si="15"/>
        <v>4</v>
      </c>
      <c r="AM27" s="92" t="str">
        <f t="shared" si="16"/>
        <v/>
      </c>
      <c r="AN27" s="92">
        <f t="shared" si="17"/>
        <v>5</v>
      </c>
      <c r="AO27" s="92">
        <f t="shared" si="18"/>
        <v>4</v>
      </c>
      <c r="AP27" s="92">
        <f t="shared" si="19"/>
        <v>4</v>
      </c>
      <c r="AQ27" s="92" t="str">
        <f t="shared" si="20"/>
        <v/>
      </c>
      <c r="AR27" s="92" t="str">
        <f t="shared" si="21"/>
        <v/>
      </c>
      <c r="AS27" s="92">
        <f t="shared" si="22"/>
        <v>4</v>
      </c>
      <c r="AT27" s="92" t="str">
        <f t="shared" si="23"/>
        <v/>
      </c>
      <c r="AU27" s="92" t="str">
        <f t="shared" si="24"/>
        <v/>
      </c>
      <c r="AV27" s="92" t="str">
        <f t="shared" si="25"/>
        <v/>
      </c>
      <c r="AW27" s="87">
        <f t="shared" si="26"/>
        <v>0</v>
      </c>
      <c r="AX27" s="107"/>
      <c r="AY27" s="108"/>
      <c r="AZ27" s="108"/>
      <c r="BA27" s="108"/>
      <c r="BB27" s="108"/>
      <c r="BC27" s="108"/>
      <c r="BD27" s="108"/>
      <c r="BE27" s="108"/>
      <c r="BF27" s="108"/>
      <c r="BG27" s="108"/>
      <c r="BH27" s="108"/>
      <c r="BI27" s="108"/>
      <c r="BJ27" s="108"/>
      <c r="BK27" s="108"/>
      <c r="BL27" s="108"/>
      <c r="BM27" s="108"/>
      <c r="BN27" s="108"/>
      <c r="BO27" s="107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107"/>
      <c r="CH27" s="33"/>
      <c r="CI27" s="33"/>
      <c r="CJ27" s="33"/>
      <c r="CK27" s="33"/>
      <c r="CL27" s="33"/>
      <c r="CM27" s="33"/>
      <c r="CN27" s="31"/>
      <c r="CO27" s="31"/>
      <c r="CP27" s="31"/>
      <c r="CQ27" s="31"/>
      <c r="CR27" s="31"/>
      <c r="CS27" s="31"/>
      <c r="CT27" s="31"/>
      <c r="CU27" s="31"/>
      <c r="CV27" s="31"/>
      <c r="CW27" s="31"/>
      <c r="CX27" s="31"/>
      <c r="CY27" s="31"/>
      <c r="CZ27" s="31"/>
      <c r="DA27" s="31"/>
    </row>
    <row r="28" spans="1:105" ht="17.399999999999999" x14ac:dyDescent="0.3">
      <c r="A28" s="80">
        <v>23</v>
      </c>
      <c r="B28" s="199"/>
      <c r="C28" s="343" t="s">
        <v>37</v>
      </c>
      <c r="D28" s="337" t="s">
        <v>1043</v>
      </c>
      <c r="E28" s="84">
        <v>2443</v>
      </c>
      <c r="F28" s="85"/>
      <c r="G28" s="85">
        <v>4</v>
      </c>
      <c r="H28" s="85">
        <v>4</v>
      </c>
      <c r="I28" s="85">
        <v>5</v>
      </c>
      <c r="J28" s="85"/>
      <c r="K28" s="85">
        <v>4</v>
      </c>
      <c r="L28" s="85"/>
      <c r="M28" s="85">
        <v>5</v>
      </c>
      <c r="N28" s="85">
        <v>5</v>
      </c>
      <c r="O28" s="85">
        <v>4</v>
      </c>
      <c r="P28" s="85"/>
      <c r="Q28" s="85"/>
      <c r="R28" s="85">
        <v>5</v>
      </c>
      <c r="S28" s="85"/>
      <c r="T28" s="85"/>
      <c r="U28" s="85"/>
      <c r="V28" s="103">
        <f t="shared" si="0"/>
        <v>4</v>
      </c>
      <c r="W28" s="104">
        <f t="shared" si="1"/>
        <v>0</v>
      </c>
      <c r="X28" s="104">
        <f t="shared" si="27"/>
        <v>0</v>
      </c>
      <c r="Y28" s="104">
        <f t="shared" si="3"/>
        <v>0</v>
      </c>
      <c r="Z28" s="104">
        <f t="shared" si="4"/>
        <v>0</v>
      </c>
      <c r="AA28" s="104">
        <f t="shared" si="5"/>
        <v>4</v>
      </c>
      <c r="AB28" s="104">
        <f t="shared" si="6"/>
        <v>4</v>
      </c>
      <c r="AC28" s="104">
        <f t="shared" si="7"/>
        <v>8</v>
      </c>
      <c r="AD28" s="105">
        <f t="shared" si="8"/>
        <v>4.5</v>
      </c>
      <c r="AE28" s="106">
        <f t="shared" si="9"/>
        <v>0</v>
      </c>
      <c r="AF28" s="31"/>
      <c r="AG28" s="92" t="str">
        <f t="shared" si="10"/>
        <v/>
      </c>
      <c r="AH28" s="92">
        <f t="shared" si="11"/>
        <v>4</v>
      </c>
      <c r="AI28" s="92">
        <f t="shared" si="12"/>
        <v>4</v>
      </c>
      <c r="AJ28" s="92">
        <f t="shared" si="13"/>
        <v>5</v>
      </c>
      <c r="AK28" s="92" t="str">
        <f t="shared" si="14"/>
        <v/>
      </c>
      <c r="AL28" s="92">
        <f t="shared" si="15"/>
        <v>4</v>
      </c>
      <c r="AM28" s="92" t="str">
        <f t="shared" si="16"/>
        <v/>
      </c>
      <c r="AN28" s="92">
        <f t="shared" si="17"/>
        <v>5</v>
      </c>
      <c r="AO28" s="92">
        <f t="shared" si="18"/>
        <v>5</v>
      </c>
      <c r="AP28" s="92">
        <f t="shared" si="19"/>
        <v>4</v>
      </c>
      <c r="AQ28" s="92" t="str">
        <f t="shared" si="20"/>
        <v/>
      </c>
      <c r="AR28" s="92" t="str">
        <f t="shared" si="21"/>
        <v/>
      </c>
      <c r="AS28" s="92">
        <f t="shared" si="22"/>
        <v>5</v>
      </c>
      <c r="AT28" s="92" t="str">
        <f t="shared" si="23"/>
        <v/>
      </c>
      <c r="AU28" s="92" t="str">
        <f t="shared" si="24"/>
        <v/>
      </c>
      <c r="AV28" s="92" t="str">
        <f t="shared" si="25"/>
        <v/>
      </c>
      <c r="AW28" s="87">
        <f t="shared" si="26"/>
        <v>0</v>
      </c>
      <c r="AX28" s="107"/>
      <c r="AY28" s="108"/>
      <c r="AZ28" s="108"/>
      <c r="BA28" s="108"/>
      <c r="BB28" s="108"/>
      <c r="BC28" s="108"/>
      <c r="BD28" s="108"/>
      <c r="BE28" s="108"/>
      <c r="BF28" s="108"/>
      <c r="BG28" s="108"/>
      <c r="BH28" s="108"/>
      <c r="BI28" s="108"/>
      <c r="BJ28" s="108"/>
      <c r="BK28" s="108"/>
      <c r="BL28" s="108"/>
      <c r="BM28" s="108"/>
      <c r="BN28" s="108"/>
      <c r="BO28" s="107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107"/>
      <c r="CH28" s="33"/>
      <c r="CI28" s="33"/>
      <c r="CJ28" s="33"/>
      <c r="CK28" s="33"/>
      <c r="CL28" s="33"/>
      <c r="CM28" s="33"/>
      <c r="CN28" s="31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CZ28" s="31"/>
      <c r="DA28" s="31"/>
    </row>
    <row r="29" spans="1:105" ht="17.399999999999999" x14ac:dyDescent="0.3">
      <c r="A29" s="80">
        <v>24</v>
      </c>
      <c r="B29" s="199"/>
      <c r="C29" s="368" t="s">
        <v>37</v>
      </c>
      <c r="D29" s="369" t="s">
        <v>1044</v>
      </c>
      <c r="E29" s="84">
        <v>2443</v>
      </c>
      <c r="F29" s="85"/>
      <c r="G29" s="85">
        <v>5</v>
      </c>
      <c r="H29" s="85">
        <v>5</v>
      </c>
      <c r="I29" s="85">
        <v>5</v>
      </c>
      <c r="J29" s="85"/>
      <c r="K29" s="85">
        <v>5</v>
      </c>
      <c r="L29" s="85"/>
      <c r="M29" s="85">
        <v>5</v>
      </c>
      <c r="N29" s="85">
        <v>5</v>
      </c>
      <c r="O29" s="85">
        <v>5</v>
      </c>
      <c r="P29" s="85"/>
      <c r="Q29" s="85"/>
      <c r="R29" s="85">
        <v>5</v>
      </c>
      <c r="S29" s="85"/>
      <c r="T29" s="85"/>
      <c r="U29" s="85"/>
      <c r="V29" s="103">
        <f t="shared" si="0"/>
        <v>5</v>
      </c>
      <c r="W29" s="104">
        <f t="shared" si="1"/>
        <v>0</v>
      </c>
      <c r="X29" s="104">
        <f t="shared" si="27"/>
        <v>0</v>
      </c>
      <c r="Y29" s="104">
        <f t="shared" si="3"/>
        <v>0</v>
      </c>
      <c r="Z29" s="104">
        <f t="shared" si="4"/>
        <v>0</v>
      </c>
      <c r="AA29" s="104">
        <f t="shared" si="5"/>
        <v>0</v>
      </c>
      <c r="AB29" s="104">
        <f t="shared" si="6"/>
        <v>8</v>
      </c>
      <c r="AC29" s="104">
        <f t="shared" si="7"/>
        <v>8</v>
      </c>
      <c r="AD29" s="105">
        <f t="shared" si="8"/>
        <v>5</v>
      </c>
      <c r="AE29" s="106">
        <f t="shared" si="9"/>
        <v>0</v>
      </c>
      <c r="AF29" s="31"/>
      <c r="AG29" s="92" t="str">
        <f t="shared" si="10"/>
        <v/>
      </c>
      <c r="AH29" s="92">
        <f t="shared" si="11"/>
        <v>5</v>
      </c>
      <c r="AI29" s="92">
        <f t="shared" si="12"/>
        <v>5</v>
      </c>
      <c r="AJ29" s="92">
        <f t="shared" si="13"/>
        <v>5</v>
      </c>
      <c r="AK29" s="92" t="str">
        <f t="shared" si="14"/>
        <v/>
      </c>
      <c r="AL29" s="92">
        <f t="shared" si="15"/>
        <v>5</v>
      </c>
      <c r="AM29" s="92" t="str">
        <f t="shared" si="16"/>
        <v/>
      </c>
      <c r="AN29" s="92">
        <f t="shared" si="17"/>
        <v>5</v>
      </c>
      <c r="AO29" s="92">
        <f t="shared" si="18"/>
        <v>5</v>
      </c>
      <c r="AP29" s="92">
        <f t="shared" si="19"/>
        <v>5</v>
      </c>
      <c r="AQ29" s="92" t="str">
        <f t="shared" si="20"/>
        <v/>
      </c>
      <c r="AR29" s="92" t="str">
        <f t="shared" si="21"/>
        <v/>
      </c>
      <c r="AS29" s="92">
        <f t="shared" si="22"/>
        <v>5</v>
      </c>
      <c r="AT29" s="92" t="str">
        <f t="shared" si="23"/>
        <v/>
      </c>
      <c r="AU29" s="92" t="str">
        <f t="shared" si="24"/>
        <v/>
      </c>
      <c r="AV29" s="92" t="str">
        <f t="shared" si="25"/>
        <v/>
      </c>
      <c r="AW29" s="87">
        <f t="shared" si="26"/>
        <v>0</v>
      </c>
      <c r="AX29" s="107"/>
      <c r="AY29" s="108"/>
      <c r="AZ29" s="108"/>
      <c r="BA29" s="108"/>
      <c r="BB29" s="108"/>
      <c r="BC29" s="108"/>
      <c r="BD29" s="108"/>
      <c r="BE29" s="108"/>
      <c r="BF29" s="108"/>
      <c r="BG29" s="108"/>
      <c r="BH29" s="108"/>
      <c r="BI29" s="108"/>
      <c r="BJ29" s="108"/>
      <c r="BK29" s="108"/>
      <c r="BL29" s="108"/>
      <c r="BM29" s="108"/>
      <c r="BN29" s="108"/>
      <c r="BO29" s="107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107"/>
      <c r="CH29" s="33"/>
      <c r="CI29" s="33"/>
      <c r="CJ29" s="33"/>
      <c r="CK29" s="33"/>
      <c r="CL29" s="33"/>
      <c r="CM29" s="33"/>
      <c r="CN29" s="31"/>
      <c r="CO29" s="31"/>
      <c r="CP29" s="31"/>
      <c r="CQ29" s="31"/>
      <c r="CR29" s="31"/>
      <c r="CS29" s="31"/>
      <c r="CT29" s="31"/>
      <c r="CU29" s="31"/>
      <c r="CV29" s="31"/>
      <c r="CW29" s="31"/>
      <c r="CX29" s="31"/>
      <c r="CY29" s="31"/>
      <c r="CZ29" s="31"/>
      <c r="DA29" s="31"/>
    </row>
    <row r="30" spans="1:105" ht="17.399999999999999" hidden="1" x14ac:dyDescent="0.25">
      <c r="A30" s="80">
        <v>25</v>
      </c>
      <c r="B30" s="199"/>
      <c r="E30" s="84"/>
      <c r="F30" s="85"/>
      <c r="G30" s="85"/>
      <c r="H30" s="85"/>
      <c r="I30" s="85"/>
      <c r="J30" s="85"/>
      <c r="K30" s="85"/>
      <c r="L30" s="85"/>
      <c r="M30" s="85"/>
      <c r="N30" s="85"/>
      <c r="O30" s="85"/>
      <c r="P30" s="85"/>
      <c r="Q30" s="85"/>
      <c r="R30" s="102"/>
      <c r="S30" s="85"/>
      <c r="T30" s="85"/>
      <c r="U30" s="86"/>
      <c r="V30" s="103">
        <f t="shared" si="0"/>
        <v>0</v>
      </c>
      <c r="W30" s="104">
        <f t="shared" si="1"/>
        <v>0</v>
      </c>
      <c r="X30" s="104">
        <f t="shared" si="27"/>
        <v>0</v>
      </c>
      <c r="Y30" s="104">
        <f t="shared" si="3"/>
        <v>0</v>
      </c>
      <c r="Z30" s="104">
        <f t="shared" si="4"/>
        <v>0</v>
      </c>
      <c r="AA30" s="104">
        <f t="shared" si="5"/>
        <v>0</v>
      </c>
      <c r="AB30" s="104">
        <f t="shared" si="6"/>
        <v>0</v>
      </c>
      <c r="AC30" s="104">
        <f t="shared" si="7"/>
        <v>0</v>
      </c>
      <c r="AD30" s="105" t="str">
        <f t="shared" si="8"/>
        <v/>
      </c>
      <c r="AE30" s="106">
        <f t="shared" si="9"/>
        <v>0</v>
      </c>
      <c r="AF30" s="31"/>
      <c r="AG30" s="92" t="str">
        <f t="shared" si="10"/>
        <v/>
      </c>
      <c r="AH30" s="92" t="str">
        <f t="shared" si="11"/>
        <v/>
      </c>
      <c r="AI30" s="92" t="str">
        <f t="shared" si="12"/>
        <v/>
      </c>
      <c r="AJ30" s="92" t="str">
        <f t="shared" si="13"/>
        <v/>
      </c>
      <c r="AK30" s="92" t="str">
        <f t="shared" si="14"/>
        <v/>
      </c>
      <c r="AL30" s="92" t="str">
        <f t="shared" si="15"/>
        <v/>
      </c>
      <c r="AM30" s="92" t="str">
        <f t="shared" si="16"/>
        <v/>
      </c>
      <c r="AN30" s="92" t="str">
        <f t="shared" si="17"/>
        <v/>
      </c>
      <c r="AO30" s="92" t="str">
        <f t="shared" si="18"/>
        <v/>
      </c>
      <c r="AP30" s="92" t="str">
        <f t="shared" si="19"/>
        <v/>
      </c>
      <c r="AQ30" s="92" t="str">
        <f t="shared" si="20"/>
        <v/>
      </c>
      <c r="AR30" s="92" t="str">
        <f t="shared" si="21"/>
        <v/>
      </c>
      <c r="AS30" s="92" t="str">
        <f t="shared" si="22"/>
        <v/>
      </c>
      <c r="AT30" s="92" t="str">
        <f t="shared" si="23"/>
        <v/>
      </c>
      <c r="AU30" s="92" t="str">
        <f t="shared" si="24"/>
        <v/>
      </c>
      <c r="AV30" s="92" t="str">
        <f t="shared" si="25"/>
        <v/>
      </c>
      <c r="AW30" s="87">
        <f t="shared" si="26"/>
        <v>0</v>
      </c>
      <c r="AX30" s="107"/>
      <c r="AY30" s="108"/>
      <c r="AZ30" s="108"/>
      <c r="BA30" s="108"/>
      <c r="BB30" s="108"/>
      <c r="BC30" s="108"/>
      <c r="BD30" s="108"/>
      <c r="BE30" s="108"/>
      <c r="BF30" s="108"/>
      <c r="BG30" s="108"/>
      <c r="BH30" s="108"/>
      <c r="BI30" s="108"/>
      <c r="BJ30" s="108"/>
      <c r="BK30" s="108"/>
      <c r="BL30" s="108"/>
      <c r="BM30" s="108"/>
      <c r="BN30" s="108"/>
      <c r="BO30" s="107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107"/>
      <c r="CH30" s="33"/>
      <c r="CI30" s="33"/>
      <c r="CJ30" s="33"/>
      <c r="CK30" s="33"/>
      <c r="CL30" s="33"/>
      <c r="CM30" s="33"/>
      <c r="CN30" s="31"/>
      <c r="CO30" s="31"/>
      <c r="CP30" s="31"/>
      <c r="CQ30" s="31"/>
      <c r="CR30" s="31"/>
      <c r="CS30" s="31"/>
      <c r="CT30" s="31"/>
      <c r="CU30" s="31"/>
      <c r="CV30" s="31"/>
      <c r="CW30" s="31"/>
      <c r="CX30" s="31"/>
      <c r="CY30" s="31"/>
      <c r="CZ30" s="31"/>
      <c r="DA30" s="31"/>
    </row>
    <row r="31" spans="1:105" ht="17.399999999999999" hidden="1" x14ac:dyDescent="0.3">
      <c r="A31" s="80">
        <v>26</v>
      </c>
      <c r="B31" s="199"/>
      <c r="C31" s="343"/>
      <c r="D31" s="337"/>
      <c r="E31" s="84"/>
      <c r="F31" s="85"/>
      <c r="G31" s="85"/>
      <c r="H31" s="85"/>
      <c r="I31" s="85"/>
      <c r="J31" s="85"/>
      <c r="K31" s="85"/>
      <c r="L31" s="85"/>
      <c r="M31" s="85"/>
      <c r="N31" s="85"/>
      <c r="O31" s="85"/>
      <c r="P31" s="85"/>
      <c r="Q31" s="85"/>
      <c r="R31" s="102"/>
      <c r="S31" s="85"/>
      <c r="T31" s="85"/>
      <c r="U31" s="86"/>
      <c r="V31" s="103">
        <f t="shared" si="0"/>
        <v>0</v>
      </c>
      <c r="W31" s="104">
        <f t="shared" si="1"/>
        <v>0</v>
      </c>
      <c r="X31" s="104">
        <f t="shared" si="27"/>
        <v>0</v>
      </c>
      <c r="Y31" s="104">
        <f t="shared" si="3"/>
        <v>0</v>
      </c>
      <c r="Z31" s="104">
        <f t="shared" si="4"/>
        <v>0</v>
      </c>
      <c r="AA31" s="104">
        <f t="shared" si="5"/>
        <v>0</v>
      </c>
      <c r="AB31" s="104">
        <f t="shared" si="6"/>
        <v>0</v>
      </c>
      <c r="AC31" s="104">
        <f t="shared" si="7"/>
        <v>0</v>
      </c>
      <c r="AD31" s="105" t="str">
        <f t="shared" si="8"/>
        <v/>
      </c>
      <c r="AE31" s="106">
        <f t="shared" si="9"/>
        <v>0</v>
      </c>
      <c r="AF31" s="31"/>
      <c r="AG31" s="92" t="str">
        <f t="shared" si="10"/>
        <v/>
      </c>
      <c r="AH31" s="92" t="str">
        <f t="shared" si="11"/>
        <v/>
      </c>
      <c r="AI31" s="92" t="str">
        <f t="shared" si="12"/>
        <v/>
      </c>
      <c r="AJ31" s="92" t="str">
        <f t="shared" si="13"/>
        <v/>
      </c>
      <c r="AK31" s="92" t="str">
        <f t="shared" si="14"/>
        <v/>
      </c>
      <c r="AL31" s="92" t="str">
        <f t="shared" si="15"/>
        <v/>
      </c>
      <c r="AM31" s="92" t="str">
        <f t="shared" si="16"/>
        <v/>
      </c>
      <c r="AN31" s="92" t="str">
        <f t="shared" si="17"/>
        <v/>
      </c>
      <c r="AO31" s="92" t="str">
        <f t="shared" si="18"/>
        <v/>
      </c>
      <c r="AP31" s="92" t="str">
        <f t="shared" si="19"/>
        <v/>
      </c>
      <c r="AQ31" s="92" t="str">
        <f t="shared" si="20"/>
        <v/>
      </c>
      <c r="AR31" s="92" t="str">
        <f t="shared" si="21"/>
        <v/>
      </c>
      <c r="AS31" s="92" t="str">
        <f t="shared" si="22"/>
        <v/>
      </c>
      <c r="AT31" s="92" t="str">
        <f t="shared" si="23"/>
        <v/>
      </c>
      <c r="AU31" s="92" t="str">
        <f t="shared" si="24"/>
        <v/>
      </c>
      <c r="AV31" s="92" t="str">
        <f t="shared" si="25"/>
        <v/>
      </c>
      <c r="AW31" s="87">
        <f t="shared" si="26"/>
        <v>0</v>
      </c>
      <c r="AX31" s="107"/>
      <c r="AY31" s="108"/>
      <c r="AZ31" s="108"/>
      <c r="BA31" s="108"/>
      <c r="BB31" s="108"/>
      <c r="BC31" s="108"/>
      <c r="BD31" s="108"/>
      <c r="BE31" s="108"/>
      <c r="BF31" s="108"/>
      <c r="BG31" s="108"/>
      <c r="BH31" s="108"/>
      <c r="BI31" s="108"/>
      <c r="BJ31" s="108"/>
      <c r="BK31" s="108"/>
      <c r="BL31" s="108"/>
      <c r="BM31" s="108"/>
      <c r="BN31" s="108"/>
      <c r="BO31" s="107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107"/>
      <c r="CH31" s="33"/>
      <c r="CI31" s="33"/>
      <c r="CJ31" s="33"/>
      <c r="CK31" s="33"/>
      <c r="CL31" s="33"/>
      <c r="CM31" s="33"/>
      <c r="CN31" s="31"/>
      <c r="CO31" s="31"/>
      <c r="CP31" s="31"/>
      <c r="CQ31" s="31"/>
      <c r="CR31" s="31"/>
      <c r="CS31" s="31"/>
      <c r="CT31" s="31"/>
      <c r="CU31" s="31"/>
      <c r="CV31" s="31"/>
      <c r="CW31" s="31"/>
      <c r="CX31" s="31"/>
      <c r="CY31" s="31"/>
      <c r="CZ31" s="31"/>
      <c r="DA31" s="31"/>
    </row>
    <row r="32" spans="1:105" ht="17.399999999999999" hidden="1" x14ac:dyDescent="0.25">
      <c r="A32" s="80"/>
      <c r="B32" s="36"/>
      <c r="C32" s="36"/>
      <c r="D32" s="356"/>
      <c r="E32" s="84"/>
      <c r="F32" s="114"/>
      <c r="G32" s="114"/>
      <c r="H32" s="114"/>
      <c r="I32" s="114"/>
      <c r="J32" s="114"/>
      <c r="K32" s="114"/>
      <c r="L32" s="114"/>
      <c r="M32" s="114"/>
      <c r="N32" s="114"/>
      <c r="O32" s="114"/>
      <c r="P32" s="114"/>
      <c r="Q32" s="114"/>
      <c r="R32" s="115"/>
      <c r="S32" s="86"/>
      <c r="T32" s="86"/>
      <c r="U32" s="86"/>
      <c r="V32" s="103">
        <f t="shared" si="0"/>
        <v>0</v>
      </c>
      <c r="W32" s="104">
        <f t="shared" si="1"/>
        <v>0</v>
      </c>
      <c r="X32" s="104">
        <f t="shared" si="27"/>
        <v>0</v>
      </c>
      <c r="Y32" s="104">
        <f t="shared" si="3"/>
        <v>0</v>
      </c>
      <c r="Z32" s="104">
        <f t="shared" si="4"/>
        <v>0</v>
      </c>
      <c r="AA32" s="104">
        <f t="shared" si="5"/>
        <v>0</v>
      </c>
      <c r="AB32" s="104">
        <f t="shared" si="6"/>
        <v>0</v>
      </c>
      <c r="AC32" s="104">
        <f t="shared" si="7"/>
        <v>0</v>
      </c>
      <c r="AD32" s="105" t="str">
        <f t="shared" si="8"/>
        <v/>
      </c>
      <c r="AE32" s="106">
        <f t="shared" si="9"/>
        <v>0</v>
      </c>
      <c r="AF32" s="31"/>
      <c r="AG32" s="184" t="str">
        <f t="shared" si="10"/>
        <v/>
      </c>
      <c r="AH32" s="184" t="str">
        <f t="shared" si="11"/>
        <v/>
      </c>
      <c r="AI32" s="184" t="str">
        <f t="shared" si="12"/>
        <v/>
      </c>
      <c r="AJ32" s="184" t="str">
        <f t="shared" si="13"/>
        <v/>
      </c>
      <c r="AK32" s="184" t="str">
        <f t="shared" si="14"/>
        <v/>
      </c>
      <c r="AL32" s="184" t="str">
        <f t="shared" si="15"/>
        <v/>
      </c>
      <c r="AM32" s="184" t="str">
        <f t="shared" si="16"/>
        <v/>
      </c>
      <c r="AN32" s="184" t="str">
        <f t="shared" si="17"/>
        <v/>
      </c>
      <c r="AO32" s="184" t="str">
        <f t="shared" si="18"/>
        <v/>
      </c>
      <c r="AP32" s="184" t="str">
        <f t="shared" si="19"/>
        <v/>
      </c>
      <c r="AQ32" s="184" t="str">
        <f t="shared" si="20"/>
        <v/>
      </c>
      <c r="AR32" s="184" t="str">
        <f t="shared" si="21"/>
        <v/>
      </c>
      <c r="AS32" s="184" t="str">
        <f t="shared" si="22"/>
        <v/>
      </c>
      <c r="AT32" s="184" t="str">
        <f t="shared" si="23"/>
        <v/>
      </c>
      <c r="AU32" s="184" t="str">
        <f t="shared" si="24"/>
        <v/>
      </c>
      <c r="AV32" s="184" t="str">
        <f t="shared" si="25"/>
        <v/>
      </c>
      <c r="AW32" s="103">
        <f t="shared" si="26"/>
        <v>0</v>
      </c>
      <c r="AX32" s="107"/>
      <c r="AY32" s="108"/>
      <c r="AZ32" s="108"/>
      <c r="BA32" s="108"/>
      <c r="BB32" s="108"/>
      <c r="BC32" s="108"/>
      <c r="BD32" s="108"/>
      <c r="BE32" s="108"/>
      <c r="BF32" s="108"/>
      <c r="BG32" s="108"/>
      <c r="BH32" s="108"/>
      <c r="BI32" s="108"/>
      <c r="BJ32" s="108"/>
      <c r="BK32" s="108"/>
      <c r="BL32" s="108"/>
      <c r="BM32" s="108"/>
      <c r="BN32" s="108"/>
      <c r="BO32" s="107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107"/>
      <c r="CH32" s="33"/>
      <c r="CI32" s="33"/>
      <c r="CJ32" s="33"/>
      <c r="CK32" s="33"/>
      <c r="CL32" s="33"/>
      <c r="CM32" s="33"/>
      <c r="CN32" s="31"/>
      <c r="CO32" s="31"/>
      <c r="CP32" s="31"/>
      <c r="CQ32" s="31"/>
      <c r="CR32" s="31"/>
      <c r="CS32" s="31"/>
      <c r="CT32" s="31"/>
      <c r="CU32" s="31"/>
      <c r="CV32" s="31"/>
      <c r="CW32" s="31"/>
      <c r="CX32" s="31"/>
      <c r="CY32" s="31"/>
      <c r="CZ32" s="31"/>
      <c r="DA32" s="31"/>
    </row>
    <row r="33" spans="1:105" ht="15" hidden="1" customHeight="1" x14ac:dyDescent="0.25">
      <c r="A33" s="80"/>
      <c r="B33" s="36"/>
      <c r="C33" s="36"/>
      <c r="D33" s="36"/>
      <c r="E33" s="84"/>
      <c r="F33" s="114"/>
      <c r="G33" s="114"/>
      <c r="H33" s="114"/>
      <c r="I33" s="114"/>
      <c r="J33" s="114"/>
      <c r="K33" s="114"/>
      <c r="L33" s="114"/>
      <c r="M33" s="114"/>
      <c r="N33" s="114"/>
      <c r="O33" s="114"/>
      <c r="P33" s="114"/>
      <c r="Q33" s="114"/>
      <c r="R33" s="115"/>
      <c r="S33" s="86"/>
      <c r="T33" s="86"/>
      <c r="U33" s="86"/>
      <c r="V33" s="103">
        <f t="shared" si="0"/>
        <v>0</v>
      </c>
      <c r="W33" s="104">
        <f t="shared" si="1"/>
        <v>0</v>
      </c>
      <c r="X33" s="104">
        <f t="shared" si="27"/>
        <v>0</v>
      </c>
      <c r="Y33" s="104">
        <f t="shared" si="3"/>
        <v>0</v>
      </c>
      <c r="Z33" s="104">
        <f t="shared" si="4"/>
        <v>0</v>
      </c>
      <c r="AA33" s="104">
        <f t="shared" si="5"/>
        <v>0</v>
      </c>
      <c r="AB33" s="104">
        <f t="shared" si="6"/>
        <v>0</v>
      </c>
      <c r="AC33" s="104">
        <f t="shared" si="7"/>
        <v>0</v>
      </c>
      <c r="AD33" s="105" t="str">
        <f t="shared" si="8"/>
        <v/>
      </c>
      <c r="AE33" s="106">
        <f t="shared" si="9"/>
        <v>0</v>
      </c>
      <c r="AF33" s="31"/>
      <c r="AG33" s="184" t="str">
        <f t="shared" si="10"/>
        <v/>
      </c>
      <c r="AH33" s="184" t="str">
        <f t="shared" si="11"/>
        <v/>
      </c>
      <c r="AI33" s="184" t="str">
        <f t="shared" si="12"/>
        <v/>
      </c>
      <c r="AJ33" s="184" t="str">
        <f t="shared" si="13"/>
        <v/>
      </c>
      <c r="AK33" s="184" t="str">
        <f t="shared" si="14"/>
        <v/>
      </c>
      <c r="AL33" s="184" t="str">
        <f t="shared" si="15"/>
        <v/>
      </c>
      <c r="AM33" s="184" t="str">
        <f t="shared" si="16"/>
        <v/>
      </c>
      <c r="AN33" s="184" t="str">
        <f t="shared" si="17"/>
        <v/>
      </c>
      <c r="AO33" s="184" t="str">
        <f t="shared" si="18"/>
        <v/>
      </c>
      <c r="AP33" s="184" t="str">
        <f t="shared" si="19"/>
        <v/>
      </c>
      <c r="AQ33" s="184" t="str">
        <f t="shared" si="20"/>
        <v/>
      </c>
      <c r="AR33" s="184" t="str">
        <f t="shared" si="21"/>
        <v/>
      </c>
      <c r="AS33" s="184" t="str">
        <f t="shared" si="22"/>
        <v/>
      </c>
      <c r="AT33" s="184" t="str">
        <f t="shared" si="23"/>
        <v/>
      </c>
      <c r="AU33" s="184" t="str">
        <f t="shared" si="24"/>
        <v/>
      </c>
      <c r="AV33" s="184" t="str">
        <f t="shared" si="25"/>
        <v/>
      </c>
      <c r="AW33" s="103">
        <f t="shared" si="26"/>
        <v>0</v>
      </c>
      <c r="AX33" s="107"/>
      <c r="AY33" s="108"/>
      <c r="AZ33" s="108"/>
      <c r="BA33" s="108"/>
      <c r="BB33" s="108"/>
      <c r="BC33" s="108"/>
      <c r="BD33" s="108"/>
      <c r="BE33" s="108"/>
      <c r="BF33" s="108"/>
      <c r="BG33" s="108"/>
      <c r="BH33" s="108"/>
      <c r="BI33" s="108"/>
      <c r="BJ33" s="108"/>
      <c r="BK33" s="108"/>
      <c r="BL33" s="108"/>
      <c r="BM33" s="108"/>
      <c r="BN33" s="108"/>
      <c r="BO33" s="107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107"/>
      <c r="CH33" s="33"/>
      <c r="CI33" s="33"/>
      <c r="CJ33" s="33"/>
      <c r="CK33" s="33"/>
      <c r="CL33" s="33"/>
      <c r="CM33" s="33"/>
      <c r="CN33" s="31"/>
      <c r="CO33" s="31"/>
      <c r="CP33" s="31"/>
      <c r="CQ33" s="31"/>
      <c r="CR33" s="31"/>
      <c r="CS33" s="31"/>
      <c r="CT33" s="31"/>
      <c r="CU33" s="31"/>
      <c r="CV33" s="31"/>
      <c r="CW33" s="31"/>
      <c r="CX33" s="31"/>
      <c r="CY33" s="31"/>
      <c r="CZ33" s="31"/>
      <c r="DA33" s="31"/>
    </row>
    <row r="34" spans="1:105" ht="15" hidden="1" customHeight="1" x14ac:dyDescent="0.25">
      <c r="A34" s="80"/>
      <c r="B34" s="117"/>
      <c r="C34" s="120"/>
      <c r="D34" s="121"/>
      <c r="E34" s="84"/>
      <c r="F34" s="85"/>
      <c r="G34" s="85"/>
      <c r="H34" s="85"/>
      <c r="I34" s="85"/>
      <c r="J34" s="85"/>
      <c r="K34" s="85"/>
      <c r="L34" s="102"/>
      <c r="M34" s="85"/>
      <c r="N34" s="85"/>
      <c r="O34" s="102"/>
      <c r="P34" s="85"/>
      <c r="Q34" s="102"/>
      <c r="R34" s="115"/>
      <c r="S34" s="86"/>
      <c r="T34" s="86"/>
      <c r="U34" s="86"/>
      <c r="V34" s="103">
        <f t="shared" si="0"/>
        <v>0</v>
      </c>
      <c r="W34" s="104">
        <f t="shared" si="1"/>
        <v>0</v>
      </c>
      <c r="X34" s="104">
        <f t="shared" si="27"/>
        <v>0</v>
      </c>
      <c r="Y34" s="104">
        <f t="shared" si="3"/>
        <v>0</v>
      </c>
      <c r="Z34" s="104">
        <f t="shared" si="4"/>
        <v>0</v>
      </c>
      <c r="AA34" s="104">
        <f t="shared" si="5"/>
        <v>0</v>
      </c>
      <c r="AB34" s="104">
        <f t="shared" si="6"/>
        <v>0</v>
      </c>
      <c r="AC34" s="104">
        <f t="shared" si="7"/>
        <v>0</v>
      </c>
      <c r="AD34" s="105" t="str">
        <f t="shared" si="8"/>
        <v/>
      </c>
      <c r="AE34" s="106">
        <f t="shared" si="9"/>
        <v>0</v>
      </c>
      <c r="AF34" s="31"/>
      <c r="AG34" s="184" t="str">
        <f t="shared" si="10"/>
        <v/>
      </c>
      <c r="AH34" s="184" t="str">
        <f t="shared" si="11"/>
        <v/>
      </c>
      <c r="AI34" s="184" t="str">
        <f t="shared" si="12"/>
        <v/>
      </c>
      <c r="AJ34" s="184" t="str">
        <f t="shared" si="13"/>
        <v/>
      </c>
      <c r="AK34" s="184" t="str">
        <f t="shared" si="14"/>
        <v/>
      </c>
      <c r="AL34" s="184" t="str">
        <f t="shared" si="15"/>
        <v/>
      </c>
      <c r="AM34" s="184" t="str">
        <f t="shared" si="16"/>
        <v/>
      </c>
      <c r="AN34" s="184" t="str">
        <f t="shared" si="17"/>
        <v/>
      </c>
      <c r="AO34" s="184" t="str">
        <f t="shared" si="18"/>
        <v/>
      </c>
      <c r="AP34" s="184" t="str">
        <f t="shared" si="19"/>
        <v/>
      </c>
      <c r="AQ34" s="184" t="str">
        <f t="shared" si="20"/>
        <v/>
      </c>
      <c r="AR34" s="184" t="str">
        <f t="shared" si="21"/>
        <v/>
      </c>
      <c r="AS34" s="184" t="str">
        <f t="shared" si="22"/>
        <v/>
      </c>
      <c r="AT34" s="184" t="str">
        <f t="shared" si="23"/>
        <v/>
      </c>
      <c r="AU34" s="184" t="str">
        <f t="shared" si="24"/>
        <v/>
      </c>
      <c r="AV34" s="184" t="str">
        <f t="shared" si="25"/>
        <v/>
      </c>
      <c r="AW34" s="103">
        <f t="shared" si="26"/>
        <v>0</v>
      </c>
      <c r="AX34" s="107"/>
      <c r="AY34" s="108"/>
      <c r="AZ34" s="108"/>
      <c r="BA34" s="108"/>
      <c r="BB34" s="108"/>
      <c r="BC34" s="108"/>
      <c r="BD34" s="108"/>
      <c r="BE34" s="108"/>
      <c r="BF34" s="108"/>
      <c r="BG34" s="108"/>
      <c r="BH34" s="108"/>
      <c r="BI34" s="108"/>
      <c r="BJ34" s="108"/>
      <c r="BK34" s="108"/>
      <c r="BL34" s="108"/>
      <c r="BM34" s="108"/>
      <c r="BN34" s="108"/>
      <c r="BO34" s="107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107"/>
      <c r="CH34" s="33"/>
      <c r="CI34" s="33"/>
      <c r="CJ34" s="33"/>
      <c r="CK34" s="33"/>
      <c r="CL34" s="33"/>
      <c r="CM34" s="33"/>
      <c r="CN34" s="31"/>
      <c r="CO34" s="31"/>
      <c r="CP34" s="31"/>
      <c r="CQ34" s="31"/>
      <c r="CR34" s="31"/>
      <c r="CS34" s="31"/>
      <c r="CT34" s="31"/>
      <c r="CU34" s="31"/>
      <c r="CV34" s="31"/>
      <c r="CW34" s="31"/>
      <c r="CX34" s="31"/>
      <c r="CY34" s="31"/>
      <c r="CZ34" s="31"/>
      <c r="DA34" s="31"/>
    </row>
    <row r="35" spans="1:105" ht="15" hidden="1" customHeight="1" x14ac:dyDescent="0.25">
      <c r="A35" s="80"/>
      <c r="B35" s="117"/>
      <c r="C35" s="120"/>
      <c r="D35" s="121"/>
      <c r="E35" s="84"/>
      <c r="F35" s="85"/>
      <c r="G35" s="85"/>
      <c r="H35" s="85"/>
      <c r="I35" s="85"/>
      <c r="J35" s="85"/>
      <c r="K35" s="85"/>
      <c r="L35" s="102"/>
      <c r="M35" s="85"/>
      <c r="N35" s="85"/>
      <c r="O35" s="102"/>
      <c r="P35" s="85"/>
      <c r="Q35" s="102"/>
      <c r="R35" s="115"/>
      <c r="S35" s="86"/>
      <c r="T35" s="86"/>
      <c r="U35" s="86"/>
      <c r="V35" s="103">
        <f t="shared" si="0"/>
        <v>0</v>
      </c>
      <c r="W35" s="104">
        <f t="shared" si="1"/>
        <v>0</v>
      </c>
      <c r="X35" s="104">
        <f t="shared" si="27"/>
        <v>0</v>
      </c>
      <c r="Y35" s="104">
        <f t="shared" si="3"/>
        <v>0</v>
      </c>
      <c r="Z35" s="104">
        <f t="shared" si="4"/>
        <v>0</v>
      </c>
      <c r="AA35" s="104">
        <f t="shared" si="5"/>
        <v>0</v>
      </c>
      <c r="AB35" s="104">
        <f t="shared" si="6"/>
        <v>0</v>
      </c>
      <c r="AC35" s="104">
        <f t="shared" si="7"/>
        <v>0</v>
      </c>
      <c r="AD35" s="105" t="str">
        <f t="shared" si="8"/>
        <v/>
      </c>
      <c r="AE35" s="106">
        <f t="shared" si="9"/>
        <v>0</v>
      </c>
      <c r="AF35" s="31"/>
      <c r="AG35" s="184" t="str">
        <f t="shared" si="10"/>
        <v/>
      </c>
      <c r="AH35" s="184" t="str">
        <f t="shared" si="11"/>
        <v/>
      </c>
      <c r="AI35" s="184" t="str">
        <f t="shared" si="12"/>
        <v/>
      </c>
      <c r="AJ35" s="184" t="str">
        <f t="shared" si="13"/>
        <v/>
      </c>
      <c r="AK35" s="184" t="str">
        <f t="shared" si="14"/>
        <v/>
      </c>
      <c r="AL35" s="184" t="str">
        <f t="shared" si="15"/>
        <v/>
      </c>
      <c r="AM35" s="184" t="str">
        <f t="shared" si="16"/>
        <v/>
      </c>
      <c r="AN35" s="184" t="str">
        <f t="shared" si="17"/>
        <v/>
      </c>
      <c r="AO35" s="184" t="str">
        <f t="shared" si="18"/>
        <v/>
      </c>
      <c r="AP35" s="184" t="str">
        <f t="shared" si="19"/>
        <v/>
      </c>
      <c r="AQ35" s="184" t="str">
        <f t="shared" si="20"/>
        <v/>
      </c>
      <c r="AR35" s="184" t="str">
        <f t="shared" si="21"/>
        <v/>
      </c>
      <c r="AS35" s="184" t="str">
        <f t="shared" si="22"/>
        <v/>
      </c>
      <c r="AT35" s="184" t="str">
        <f t="shared" si="23"/>
        <v/>
      </c>
      <c r="AU35" s="184" t="str">
        <f t="shared" si="24"/>
        <v/>
      </c>
      <c r="AV35" s="184" t="str">
        <f t="shared" si="25"/>
        <v/>
      </c>
      <c r="AW35" s="103">
        <f t="shared" si="26"/>
        <v>0</v>
      </c>
      <c r="AX35" s="107"/>
      <c r="AY35" s="108"/>
      <c r="AZ35" s="108"/>
      <c r="BA35" s="108"/>
      <c r="BB35" s="108"/>
      <c r="BC35" s="108"/>
      <c r="BD35" s="108"/>
      <c r="BE35" s="108"/>
      <c r="BF35" s="108"/>
      <c r="BG35" s="108"/>
      <c r="BH35" s="108"/>
      <c r="BI35" s="108"/>
      <c r="BJ35" s="108"/>
      <c r="BK35" s="108"/>
      <c r="BL35" s="108"/>
      <c r="BM35" s="108"/>
      <c r="BN35" s="108"/>
      <c r="BO35" s="107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107"/>
      <c r="CH35" s="33"/>
      <c r="CI35" s="33"/>
      <c r="CJ35" s="33"/>
      <c r="CK35" s="33"/>
      <c r="CL35" s="33"/>
      <c r="CM35" s="33"/>
      <c r="CN35" s="31"/>
      <c r="CO35" s="31"/>
      <c r="CP35" s="31"/>
      <c r="CQ35" s="31"/>
      <c r="CR35" s="31"/>
      <c r="CS35" s="31"/>
      <c r="CT35" s="31"/>
      <c r="CU35" s="31"/>
      <c r="CV35" s="31"/>
      <c r="CW35" s="31"/>
      <c r="CX35" s="31"/>
      <c r="CY35" s="31"/>
      <c r="CZ35" s="31"/>
      <c r="DA35" s="31"/>
    </row>
    <row r="36" spans="1:105" ht="15" hidden="1" customHeight="1" x14ac:dyDescent="0.25">
      <c r="A36" s="80"/>
      <c r="B36" s="117"/>
      <c r="C36" s="120"/>
      <c r="D36" s="121"/>
      <c r="E36" s="84"/>
      <c r="F36" s="85"/>
      <c r="G36" s="85"/>
      <c r="H36" s="85"/>
      <c r="I36" s="85"/>
      <c r="J36" s="85"/>
      <c r="K36" s="85"/>
      <c r="L36" s="102"/>
      <c r="M36" s="85"/>
      <c r="N36" s="85"/>
      <c r="O36" s="102"/>
      <c r="P36" s="85"/>
      <c r="Q36" s="102"/>
      <c r="R36" s="115"/>
      <c r="S36" s="86"/>
      <c r="T36" s="86"/>
      <c r="U36" s="86"/>
      <c r="V36" s="103">
        <f t="shared" si="0"/>
        <v>0</v>
      </c>
      <c r="W36" s="104">
        <f t="shared" si="1"/>
        <v>0</v>
      </c>
      <c r="X36" s="104">
        <f t="shared" si="27"/>
        <v>0</v>
      </c>
      <c r="Y36" s="104">
        <f t="shared" si="3"/>
        <v>0</v>
      </c>
      <c r="Z36" s="104">
        <f t="shared" si="4"/>
        <v>0</v>
      </c>
      <c r="AA36" s="104">
        <f t="shared" si="5"/>
        <v>0</v>
      </c>
      <c r="AB36" s="104">
        <f t="shared" si="6"/>
        <v>0</v>
      </c>
      <c r="AC36" s="104">
        <f t="shared" si="7"/>
        <v>0</v>
      </c>
      <c r="AD36" s="105" t="str">
        <f t="shared" si="8"/>
        <v/>
      </c>
      <c r="AE36" s="106">
        <f t="shared" si="9"/>
        <v>0</v>
      </c>
      <c r="AF36" s="31"/>
      <c r="AG36" s="184" t="str">
        <f t="shared" si="10"/>
        <v/>
      </c>
      <c r="AH36" s="184" t="str">
        <f t="shared" si="11"/>
        <v/>
      </c>
      <c r="AI36" s="184" t="str">
        <f t="shared" si="12"/>
        <v/>
      </c>
      <c r="AJ36" s="184" t="str">
        <f t="shared" si="13"/>
        <v/>
      </c>
      <c r="AK36" s="184" t="str">
        <f t="shared" si="14"/>
        <v/>
      </c>
      <c r="AL36" s="184" t="str">
        <f t="shared" si="15"/>
        <v/>
      </c>
      <c r="AM36" s="184" t="str">
        <f t="shared" si="16"/>
        <v/>
      </c>
      <c r="AN36" s="184" t="str">
        <f t="shared" si="17"/>
        <v/>
      </c>
      <c r="AO36" s="184" t="str">
        <f t="shared" si="18"/>
        <v/>
      </c>
      <c r="AP36" s="184" t="str">
        <f t="shared" si="19"/>
        <v/>
      </c>
      <c r="AQ36" s="184" t="str">
        <f t="shared" si="20"/>
        <v/>
      </c>
      <c r="AR36" s="184" t="str">
        <f t="shared" si="21"/>
        <v/>
      </c>
      <c r="AS36" s="184" t="str">
        <f t="shared" si="22"/>
        <v/>
      </c>
      <c r="AT36" s="184" t="str">
        <f t="shared" si="23"/>
        <v/>
      </c>
      <c r="AU36" s="184" t="str">
        <f t="shared" si="24"/>
        <v/>
      </c>
      <c r="AV36" s="184" t="str">
        <f t="shared" si="25"/>
        <v/>
      </c>
      <c r="AW36" s="103">
        <f t="shared" si="26"/>
        <v>0</v>
      </c>
      <c r="AX36" s="107"/>
      <c r="AY36" s="108"/>
      <c r="AZ36" s="108"/>
      <c r="BA36" s="108"/>
      <c r="BB36" s="108"/>
      <c r="BC36" s="108"/>
      <c r="BD36" s="108"/>
      <c r="BE36" s="108"/>
      <c r="BF36" s="108"/>
      <c r="BG36" s="108"/>
      <c r="BH36" s="108"/>
      <c r="BI36" s="108"/>
      <c r="BJ36" s="108"/>
      <c r="BK36" s="108"/>
      <c r="BL36" s="108"/>
      <c r="BM36" s="108"/>
      <c r="BN36" s="108"/>
      <c r="BO36" s="107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107"/>
      <c r="CH36" s="33"/>
      <c r="CI36" s="33"/>
      <c r="CJ36" s="33"/>
      <c r="CK36" s="33"/>
      <c r="CL36" s="33"/>
      <c r="CM36" s="33"/>
      <c r="CN36" s="31"/>
      <c r="CO36" s="31"/>
      <c r="CP36" s="31"/>
      <c r="CQ36" s="31"/>
      <c r="CR36" s="31"/>
      <c r="CS36" s="31"/>
      <c r="CT36" s="31"/>
      <c r="CU36" s="31"/>
      <c r="CV36" s="31"/>
      <c r="CW36" s="31"/>
      <c r="CX36" s="31"/>
      <c r="CY36" s="31"/>
      <c r="CZ36" s="31"/>
      <c r="DA36" s="31"/>
    </row>
    <row r="37" spans="1:105" ht="15" hidden="1" customHeight="1" x14ac:dyDescent="0.3">
      <c r="A37" s="122"/>
      <c r="B37" s="123"/>
      <c r="C37" s="123"/>
      <c r="D37" s="123"/>
      <c r="E37" s="124">
        <f>COUNTIF(E6:E36,"2443")</f>
        <v>24</v>
      </c>
      <c r="F37" s="86"/>
      <c r="G37" s="86"/>
      <c r="H37" s="86"/>
      <c r="I37" s="86"/>
      <c r="J37" s="85"/>
      <c r="K37" s="86"/>
      <c r="L37" s="115"/>
      <c r="M37" s="86"/>
      <c r="N37" s="86"/>
      <c r="O37" s="115"/>
      <c r="P37" s="86"/>
      <c r="Q37" s="86"/>
      <c r="R37" s="115"/>
      <c r="S37" s="86"/>
      <c r="T37" s="86"/>
      <c r="U37" s="86"/>
      <c r="V37" s="103">
        <f t="shared" si="0"/>
        <v>0</v>
      </c>
      <c r="W37" s="104">
        <f t="shared" si="1"/>
        <v>0</v>
      </c>
      <c r="X37" s="104">
        <f t="shared" si="27"/>
        <v>0</v>
      </c>
      <c r="Y37" s="104">
        <f t="shared" si="3"/>
        <v>0</v>
      </c>
      <c r="Z37" s="104">
        <f t="shared" si="4"/>
        <v>0</v>
      </c>
      <c r="AA37" s="104">
        <f t="shared" si="5"/>
        <v>0</v>
      </c>
      <c r="AB37" s="104">
        <f t="shared" si="6"/>
        <v>0</v>
      </c>
      <c r="AC37" s="104">
        <f t="shared" si="7"/>
        <v>0</v>
      </c>
      <c r="AD37" s="105" t="str">
        <f t="shared" si="8"/>
        <v/>
      </c>
      <c r="AE37" s="125">
        <f t="shared" si="9"/>
        <v>0</v>
      </c>
      <c r="AF37" s="31"/>
      <c r="AG37" s="184" t="str">
        <f t="shared" si="10"/>
        <v/>
      </c>
      <c r="AH37" s="184" t="str">
        <f t="shared" si="11"/>
        <v/>
      </c>
      <c r="AI37" s="184" t="str">
        <f t="shared" si="12"/>
        <v/>
      </c>
      <c r="AJ37" s="184" t="str">
        <f t="shared" si="13"/>
        <v/>
      </c>
      <c r="AK37" s="184" t="str">
        <f t="shared" si="14"/>
        <v/>
      </c>
      <c r="AL37" s="184" t="str">
        <f t="shared" si="15"/>
        <v/>
      </c>
      <c r="AM37" s="184" t="str">
        <f t="shared" si="16"/>
        <v/>
      </c>
      <c r="AN37" s="184" t="str">
        <f t="shared" si="17"/>
        <v/>
      </c>
      <c r="AO37" s="184" t="str">
        <f t="shared" si="18"/>
        <v/>
      </c>
      <c r="AP37" s="184" t="str">
        <f t="shared" si="19"/>
        <v/>
      </c>
      <c r="AQ37" s="184" t="str">
        <f t="shared" si="20"/>
        <v/>
      </c>
      <c r="AR37" s="184" t="str">
        <f t="shared" si="21"/>
        <v/>
      </c>
      <c r="AS37" s="184" t="str">
        <f t="shared" si="22"/>
        <v/>
      </c>
      <c r="AT37" s="184" t="str">
        <f t="shared" si="23"/>
        <v/>
      </c>
      <c r="AU37" s="184" t="str">
        <f t="shared" si="24"/>
        <v/>
      </c>
      <c r="AV37" s="184" t="str">
        <f t="shared" si="25"/>
        <v/>
      </c>
      <c r="AW37" s="103">
        <f t="shared" si="26"/>
        <v>0</v>
      </c>
      <c r="AX37" s="107"/>
      <c r="AY37" s="108"/>
      <c r="AZ37" s="108"/>
      <c r="BA37" s="108"/>
      <c r="BB37" s="108"/>
      <c r="BC37" s="108"/>
      <c r="BD37" s="108"/>
      <c r="BE37" s="108"/>
      <c r="BF37" s="108"/>
      <c r="BG37" s="108"/>
      <c r="BH37" s="108"/>
      <c r="BI37" s="108"/>
      <c r="BJ37" s="108"/>
      <c r="BK37" s="108"/>
      <c r="BL37" s="108"/>
      <c r="BM37" s="108"/>
      <c r="BN37" s="108"/>
      <c r="BO37" s="107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107"/>
      <c r="CH37" s="33"/>
      <c r="CI37" s="33"/>
      <c r="CJ37" s="33"/>
      <c r="CK37" s="33"/>
      <c r="CL37" s="33"/>
      <c r="CM37" s="33"/>
      <c r="CN37" s="31"/>
      <c r="CO37" s="31"/>
      <c r="CP37" s="31"/>
      <c r="CQ37" s="31"/>
      <c r="CR37" s="31"/>
      <c r="CS37" s="31"/>
      <c r="CT37" s="31"/>
      <c r="CU37" s="31"/>
      <c r="CV37" s="31"/>
      <c r="CW37" s="31"/>
      <c r="CX37" s="31"/>
      <c r="CY37" s="31"/>
      <c r="CZ37" s="31"/>
      <c r="DA37" s="31"/>
    </row>
    <row r="38" spans="1:105" ht="12.75" customHeight="1" x14ac:dyDescent="0.25">
      <c r="A38" s="126"/>
      <c r="B38" s="126"/>
      <c r="C38" s="127" t="s">
        <v>68</v>
      </c>
      <c r="D38" s="127"/>
      <c r="E38" s="124"/>
      <c r="F38" s="128" t="str">
        <f t="array" ref="F38:U45">AG38:AV45</f>
        <v xml:space="preserve"> </v>
      </c>
      <c r="G38" s="128">
        <v>4.666666666666667</v>
      </c>
      <c r="H38" s="128">
        <v>4.541666666666667</v>
      </c>
      <c r="I38" s="128">
        <v>4.583333333333333</v>
      </c>
      <c r="J38" s="257" t="str">
        <v xml:space="preserve"> </v>
      </c>
      <c r="K38" s="128">
        <v>4.291666666666667</v>
      </c>
      <c r="L38" s="128" t="str">
        <v xml:space="preserve"> </v>
      </c>
      <c r="M38" s="128">
        <v>5</v>
      </c>
      <c r="N38" s="128">
        <v>4.583333333333333</v>
      </c>
      <c r="O38" s="129">
        <v>4.375</v>
      </c>
      <c r="P38" s="130" t="str">
        <v xml:space="preserve"> </v>
      </c>
      <c r="Q38" s="130" t="str">
        <v xml:space="preserve"> </v>
      </c>
      <c r="R38" s="130">
        <v>4.375</v>
      </c>
      <c r="S38" s="128" t="str">
        <v xml:space="preserve"> </v>
      </c>
      <c r="T38" s="128" t="str">
        <v xml:space="preserve"> </v>
      </c>
      <c r="U38" s="128" t="str">
        <v xml:space="preserve"> </v>
      </c>
      <c r="V38" s="103">
        <f>сводн.!T41</f>
        <v>4</v>
      </c>
      <c r="W38" s="104">
        <f>SUM(W6:W37)</f>
        <v>0</v>
      </c>
      <c r="X38" s="104">
        <f>SUM(X6:X37)</f>
        <v>0</v>
      </c>
      <c r="Y38" s="104">
        <f>SUM(Y6:Y37)-X38</f>
        <v>0</v>
      </c>
      <c r="Z38" s="104">
        <f>SUM(Z6:Z37)</f>
        <v>4</v>
      </c>
      <c r="AA38" s="104">
        <f>SUM(AA6:AA37)</f>
        <v>78</v>
      </c>
      <c r="AB38" s="104">
        <f>SUM(AB6:AB37)</f>
        <v>110</v>
      </c>
      <c r="AC38" s="104">
        <f t="shared" si="7"/>
        <v>192</v>
      </c>
      <c r="AD38" s="105">
        <f t="shared" si="8"/>
        <v>4.552083333333333</v>
      </c>
      <c r="AE38" s="131"/>
      <c r="AF38" s="31"/>
      <c r="AG38" s="132" t="str">
        <f t="shared" ref="AG38:AV38" si="28">IF(COUNT(AG6:AG37)=0," ",SUM(AG6:AG37)/COUNT(AG6:AG37))</f>
        <v xml:space="preserve"> </v>
      </c>
      <c r="AH38" s="132">
        <f t="shared" si="28"/>
        <v>4.666666666666667</v>
      </c>
      <c r="AI38" s="132">
        <f t="shared" si="28"/>
        <v>4.541666666666667</v>
      </c>
      <c r="AJ38" s="132">
        <f t="shared" si="28"/>
        <v>4.583333333333333</v>
      </c>
      <c r="AK38" s="132" t="str">
        <f t="shared" si="28"/>
        <v xml:space="preserve"> </v>
      </c>
      <c r="AL38" s="132">
        <f t="shared" si="28"/>
        <v>4.291666666666667</v>
      </c>
      <c r="AM38" s="132" t="str">
        <f t="shared" si="28"/>
        <v xml:space="preserve"> </v>
      </c>
      <c r="AN38" s="132">
        <f t="shared" si="28"/>
        <v>5</v>
      </c>
      <c r="AO38" s="132">
        <f t="shared" si="28"/>
        <v>4.583333333333333</v>
      </c>
      <c r="AP38" s="132">
        <f t="shared" si="28"/>
        <v>4.375</v>
      </c>
      <c r="AQ38" s="132" t="str">
        <f t="shared" si="28"/>
        <v xml:space="preserve"> </v>
      </c>
      <c r="AR38" s="132" t="str">
        <f t="shared" si="28"/>
        <v xml:space="preserve"> </v>
      </c>
      <c r="AS38" s="132">
        <f t="shared" si="28"/>
        <v>4.375</v>
      </c>
      <c r="AT38" s="132" t="str">
        <f t="shared" si="28"/>
        <v xml:space="preserve"> </v>
      </c>
      <c r="AU38" s="132" t="str">
        <f t="shared" si="28"/>
        <v xml:space="preserve"> </v>
      </c>
      <c r="AV38" s="133" t="str">
        <f t="shared" si="28"/>
        <v xml:space="preserve"> </v>
      </c>
      <c r="AW38" s="87"/>
      <c r="AX38" s="107"/>
      <c r="AY38" s="108"/>
      <c r="AZ38" s="108"/>
      <c r="BA38" s="108"/>
      <c r="BB38" s="108"/>
      <c r="BC38" s="108"/>
      <c r="BD38" s="108"/>
      <c r="BE38" s="108"/>
      <c r="BF38" s="108"/>
      <c r="BG38" s="108"/>
      <c r="BH38" s="108"/>
      <c r="BI38" s="108"/>
      <c r="BJ38" s="108"/>
      <c r="BK38" s="108"/>
      <c r="BL38" s="108"/>
      <c r="BM38" s="108"/>
      <c r="BN38" s="108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1"/>
      <c r="CO38" s="31"/>
      <c r="CP38" s="31"/>
      <c r="CQ38" s="31"/>
      <c r="CR38" s="31"/>
      <c r="CS38" s="31"/>
      <c r="CT38" s="31"/>
      <c r="CU38" s="31"/>
      <c r="CV38" s="31"/>
      <c r="CW38" s="31"/>
      <c r="CX38" s="31"/>
      <c r="CY38" s="31"/>
      <c r="CZ38" s="31"/>
      <c r="DA38" s="31"/>
    </row>
    <row r="39" spans="1:105" s="149" customFormat="1" x14ac:dyDescent="0.25">
      <c r="A39" s="134"/>
      <c r="B39" s="134"/>
      <c r="C39" s="135" t="s">
        <v>69</v>
      </c>
      <c r="D39" s="135"/>
      <c r="E39" s="136"/>
      <c r="F39" s="137" t="str">
        <v>0</v>
      </c>
      <c r="G39" s="137">
        <v>16</v>
      </c>
      <c r="H39" s="137">
        <v>13</v>
      </c>
      <c r="I39" s="137">
        <v>15</v>
      </c>
      <c r="J39" s="262" t="str">
        <v>0</v>
      </c>
      <c r="K39" s="137">
        <v>8</v>
      </c>
      <c r="L39" s="137" t="str">
        <v>0</v>
      </c>
      <c r="M39" s="137">
        <v>24</v>
      </c>
      <c r="N39" s="137">
        <v>15</v>
      </c>
      <c r="O39" s="138">
        <v>10</v>
      </c>
      <c r="P39" s="138" t="str">
        <v>0</v>
      </c>
      <c r="Q39" s="138" t="str">
        <v>0</v>
      </c>
      <c r="R39" s="138">
        <v>9</v>
      </c>
      <c r="S39" s="137" t="str">
        <v>0</v>
      </c>
      <c r="T39" s="137" t="str">
        <v>0</v>
      </c>
      <c r="U39" s="137" t="str">
        <v xml:space="preserve"> </v>
      </c>
      <c r="V39" s="139">
        <f>IF(COUNTIF(V6:V37,5)=0,"0",COUNTIF(V6:V37,5))</f>
        <v>5</v>
      </c>
      <c r="W39" s="140"/>
      <c r="X39" s="10">
        <f>SUM(X38:AB38)</f>
        <v>192</v>
      </c>
      <c r="Y39" s="10"/>
      <c r="Z39" s="10"/>
      <c r="AA39" s="10"/>
      <c r="AB39" s="10"/>
      <c r="AC39" s="141"/>
      <c r="AD39" s="105">
        <f t="shared" si="8"/>
        <v>2</v>
      </c>
      <c r="AE39" s="142"/>
      <c r="AF39" s="143"/>
      <c r="AG39" s="144" t="str">
        <f t="shared" ref="AG39:AU39" si="29">IF(COUNTIF(AG6:AG37,5)=0,"0",COUNTIF(AG6:AG37,5))</f>
        <v>0</v>
      </c>
      <c r="AH39" s="144">
        <f t="shared" si="29"/>
        <v>16</v>
      </c>
      <c r="AI39" s="144">
        <f t="shared" si="29"/>
        <v>13</v>
      </c>
      <c r="AJ39" s="144">
        <f t="shared" si="29"/>
        <v>15</v>
      </c>
      <c r="AK39" s="144" t="str">
        <f t="shared" si="29"/>
        <v>0</v>
      </c>
      <c r="AL39" s="144">
        <f t="shared" si="29"/>
        <v>8</v>
      </c>
      <c r="AM39" s="144" t="str">
        <f t="shared" si="29"/>
        <v>0</v>
      </c>
      <c r="AN39" s="144">
        <f t="shared" si="29"/>
        <v>24</v>
      </c>
      <c r="AO39" s="144">
        <f t="shared" si="29"/>
        <v>15</v>
      </c>
      <c r="AP39" s="144">
        <f t="shared" si="29"/>
        <v>10</v>
      </c>
      <c r="AQ39" s="144" t="str">
        <f t="shared" si="29"/>
        <v>0</v>
      </c>
      <c r="AR39" s="144" t="str">
        <f t="shared" si="29"/>
        <v>0</v>
      </c>
      <c r="AS39" s="144">
        <f t="shared" si="29"/>
        <v>9</v>
      </c>
      <c r="AT39" s="144" t="str">
        <f t="shared" si="29"/>
        <v>0</v>
      </c>
      <c r="AU39" s="144" t="str">
        <f t="shared" si="29"/>
        <v>0</v>
      </c>
      <c r="AV39" s="145" t="str">
        <f>IF(COUNTIF(AV6:AV37,5)=0," ",COUNTIF(AV6:AV37,5))</f>
        <v xml:space="preserve"> </v>
      </c>
      <c r="AW39" s="144"/>
      <c r="AX39" s="146"/>
      <c r="AY39" s="147"/>
      <c r="AZ39" s="147"/>
      <c r="BA39" s="147"/>
      <c r="BB39" s="147"/>
      <c r="BC39" s="147"/>
      <c r="BD39" s="147"/>
      <c r="BE39" s="147"/>
      <c r="BF39" s="147"/>
      <c r="BG39" s="147"/>
      <c r="BH39" s="147"/>
      <c r="BI39" s="147"/>
      <c r="BJ39" s="147"/>
      <c r="BK39" s="147"/>
      <c r="BL39" s="147"/>
      <c r="BM39" s="147"/>
      <c r="BN39" s="147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  <c r="CE39" s="148"/>
      <c r="CF39" s="148"/>
      <c r="CG39" s="148"/>
      <c r="CH39" s="148"/>
      <c r="CI39" s="148"/>
      <c r="CJ39" s="148"/>
      <c r="CK39" s="148"/>
      <c r="CL39" s="148"/>
      <c r="CM39" s="148"/>
      <c r="CN39" s="143"/>
      <c r="CO39" s="143"/>
      <c r="CP39" s="143"/>
      <c r="CQ39" s="143"/>
      <c r="CR39" s="143"/>
      <c r="CS39" s="143"/>
      <c r="CT39" s="143"/>
      <c r="CU39" s="143"/>
      <c r="CV39" s="143"/>
      <c r="CW39" s="143"/>
      <c r="CX39" s="143"/>
      <c r="CY39" s="143"/>
      <c r="CZ39" s="143"/>
      <c r="DA39" s="143"/>
    </row>
    <row r="40" spans="1:105" s="163" customFormat="1" x14ac:dyDescent="0.25">
      <c r="A40" s="150"/>
      <c r="B40" s="150"/>
      <c r="C40" s="151" t="s">
        <v>70</v>
      </c>
      <c r="D40" s="151"/>
      <c r="E40" s="152"/>
      <c r="F40" s="153" t="str">
        <v>0</v>
      </c>
      <c r="G40" s="153">
        <v>8</v>
      </c>
      <c r="H40" s="153">
        <v>11</v>
      </c>
      <c r="I40" s="153">
        <v>8</v>
      </c>
      <c r="J40" s="272" t="str">
        <v>0</v>
      </c>
      <c r="K40" s="153">
        <v>15</v>
      </c>
      <c r="L40" s="153" t="str">
        <v>0</v>
      </c>
      <c r="M40" s="153" t="str">
        <v>0</v>
      </c>
      <c r="N40" s="153">
        <v>8</v>
      </c>
      <c r="O40" s="154">
        <v>13</v>
      </c>
      <c r="P40" s="154" t="str">
        <v>0</v>
      </c>
      <c r="Q40" s="154" t="str">
        <v>0</v>
      </c>
      <c r="R40" s="154">
        <v>15</v>
      </c>
      <c r="S40" s="153" t="str">
        <v>0</v>
      </c>
      <c r="T40" s="153" t="str">
        <v>0</v>
      </c>
      <c r="U40" s="153" t="str">
        <v xml:space="preserve"> </v>
      </c>
      <c r="V40" s="155">
        <f>IF(COUNTIF(V6:V37,4)=0,"0",COUNTIF(V6:V37,4))</f>
        <v>17</v>
      </c>
      <c r="W40" s="156"/>
      <c r="X40" s="156"/>
      <c r="Y40" s="156" t="str">
        <f>IF(COUNTIF(Y6:Y37,4)=0," ",COUNTIF(Y6:Y37,4))</f>
        <v xml:space="preserve"> </v>
      </c>
      <c r="Z40" s="156" t="str">
        <f>IF(COUNTIF(Z6:Z37,4)=0," ",COUNTIF(Z6:Z37,4))</f>
        <v xml:space="preserve"> </v>
      </c>
      <c r="AA40" s="156">
        <f>IF(COUNTIF(AA6:AA37,4)=0," ",COUNTIF(AA6:AA37,4))</f>
        <v>8</v>
      </c>
      <c r="AB40" s="156">
        <f>IF(COUNTIF(AB6:AB37,4)=0," ",COUNTIF(AB6:AB37,4))</f>
        <v>7</v>
      </c>
      <c r="AC40" s="156"/>
      <c r="AD40" s="156"/>
      <c r="AE40" s="157" t="str">
        <f>IF(COUNTIF(AE6:AE37,4)=0," ",COUNTIF(AE6:AE37,4))</f>
        <v xml:space="preserve"> </v>
      </c>
      <c r="AF40" s="156" t="str">
        <f>IF(COUNTIF(AF6:AF37,4)=0," ",COUNTIF(AF6:AF37,4))</f>
        <v xml:space="preserve"> </v>
      </c>
      <c r="AG40" s="156" t="str">
        <f t="shared" ref="AG40:AU40" si="30">IF(COUNTIF(AG6:AG37,4)=0,"0",COUNTIF(AG6:AG37,4))</f>
        <v>0</v>
      </c>
      <c r="AH40" s="156">
        <f t="shared" si="30"/>
        <v>8</v>
      </c>
      <c r="AI40" s="156">
        <f t="shared" si="30"/>
        <v>11</v>
      </c>
      <c r="AJ40" s="156">
        <f t="shared" si="30"/>
        <v>8</v>
      </c>
      <c r="AK40" s="156" t="str">
        <f t="shared" si="30"/>
        <v>0</v>
      </c>
      <c r="AL40" s="156">
        <f t="shared" si="30"/>
        <v>15</v>
      </c>
      <c r="AM40" s="156" t="str">
        <f t="shared" si="30"/>
        <v>0</v>
      </c>
      <c r="AN40" s="156" t="str">
        <f t="shared" si="30"/>
        <v>0</v>
      </c>
      <c r="AO40" s="156">
        <f t="shared" si="30"/>
        <v>8</v>
      </c>
      <c r="AP40" s="156">
        <f t="shared" si="30"/>
        <v>13</v>
      </c>
      <c r="AQ40" s="156" t="str">
        <f t="shared" si="30"/>
        <v>0</v>
      </c>
      <c r="AR40" s="156" t="str">
        <f t="shared" si="30"/>
        <v>0</v>
      </c>
      <c r="AS40" s="156">
        <f t="shared" si="30"/>
        <v>15</v>
      </c>
      <c r="AT40" s="156" t="str">
        <f t="shared" si="30"/>
        <v>0</v>
      </c>
      <c r="AU40" s="156" t="str">
        <f t="shared" si="30"/>
        <v>0</v>
      </c>
      <c r="AV40" s="158" t="str">
        <f>IF(COUNTIF(AV6:AV37,4)=0," ",COUNTIF(AV6:AV37,4))</f>
        <v xml:space="preserve"> </v>
      </c>
      <c r="AW40" s="156"/>
      <c r="AX40" s="159"/>
      <c r="AY40" s="160"/>
      <c r="AZ40" s="160"/>
      <c r="BA40" s="160"/>
      <c r="BB40" s="160"/>
      <c r="BC40" s="160"/>
      <c r="BD40" s="160"/>
      <c r="BE40" s="160"/>
      <c r="BF40" s="160"/>
      <c r="BG40" s="160"/>
      <c r="BH40" s="160"/>
      <c r="BI40" s="160"/>
      <c r="BJ40" s="160"/>
      <c r="BK40" s="160"/>
      <c r="BL40" s="160"/>
      <c r="BM40" s="160"/>
      <c r="BN40" s="160"/>
      <c r="BO40" s="161"/>
      <c r="BP40" s="161"/>
      <c r="BQ40" s="161"/>
      <c r="BR40" s="161"/>
      <c r="BS40" s="161"/>
      <c r="BT40" s="161"/>
      <c r="BU40" s="161"/>
      <c r="BV40" s="161"/>
      <c r="BW40" s="161"/>
      <c r="BX40" s="161"/>
      <c r="BY40" s="161"/>
      <c r="BZ40" s="161"/>
      <c r="CA40" s="161"/>
      <c r="CB40" s="161"/>
      <c r="CC40" s="161"/>
      <c r="CD40" s="161"/>
      <c r="CE40" s="161"/>
      <c r="CF40" s="161"/>
      <c r="CG40" s="161"/>
      <c r="CH40" s="161"/>
      <c r="CI40" s="161"/>
      <c r="CJ40" s="161"/>
      <c r="CK40" s="161"/>
      <c r="CL40" s="161"/>
      <c r="CM40" s="161"/>
      <c r="CN40" s="162"/>
      <c r="CO40" s="162"/>
      <c r="CP40" s="162"/>
      <c r="CQ40" s="162"/>
      <c r="CR40" s="162"/>
      <c r="CS40" s="162"/>
      <c r="CT40" s="162"/>
      <c r="CU40" s="162"/>
      <c r="CV40" s="162"/>
      <c r="CW40" s="162"/>
      <c r="CX40" s="162"/>
      <c r="CY40" s="162"/>
      <c r="CZ40" s="162"/>
      <c r="DA40" s="162"/>
    </row>
    <row r="41" spans="1:105" s="177" customFormat="1" x14ac:dyDescent="0.25">
      <c r="A41" s="164"/>
      <c r="B41" s="164"/>
      <c r="C41" s="165" t="s">
        <v>71</v>
      </c>
      <c r="D41" s="165"/>
      <c r="E41" s="166"/>
      <c r="F41" s="167" t="str">
        <v>0</v>
      </c>
      <c r="G41" s="167" t="str">
        <v>0</v>
      </c>
      <c r="H41" s="167" t="str">
        <v>0</v>
      </c>
      <c r="I41" s="167">
        <v>1</v>
      </c>
      <c r="J41" s="281" t="str">
        <v>0</v>
      </c>
      <c r="K41" s="167">
        <v>1</v>
      </c>
      <c r="L41" s="167" t="str">
        <v>0</v>
      </c>
      <c r="M41" s="167" t="str">
        <v>0</v>
      </c>
      <c r="N41" s="167">
        <v>1</v>
      </c>
      <c r="O41" s="168">
        <v>1</v>
      </c>
      <c r="P41" s="168" t="str">
        <v>0</v>
      </c>
      <c r="Q41" s="168" t="str">
        <v>0</v>
      </c>
      <c r="R41" s="168" t="str">
        <v>0</v>
      </c>
      <c r="S41" s="167" t="str">
        <v>0</v>
      </c>
      <c r="T41" s="167" t="str">
        <v>0</v>
      </c>
      <c r="U41" s="167" t="str">
        <v xml:space="preserve"> </v>
      </c>
      <c r="V41" s="169">
        <f>IF(COUNTIF(V6:V37,3)=0,"0",COUNTIF(V6:V37,3))</f>
        <v>2</v>
      </c>
      <c r="W41" s="170"/>
      <c r="X41" s="170"/>
      <c r="Y41" s="170" t="str">
        <f>IF(COUNTIF(Y6:Y37,3)=0," ",COUNTIF(Y6:Y37,3))</f>
        <v xml:space="preserve"> </v>
      </c>
      <c r="Z41" s="170">
        <f>IF(COUNTIF(Z6:Z37,3)=0," ",COUNTIF(Z6:Z37,3))</f>
        <v>1</v>
      </c>
      <c r="AA41" s="170">
        <f>IF(COUNTIF(AA6:AA37,3)=0," ",COUNTIF(AA6:AA37,3))</f>
        <v>3</v>
      </c>
      <c r="AB41" s="170">
        <f>IF(COUNTIF(AB6:AB37,3)=0," ",COUNTIF(AB6:AB37,3))</f>
        <v>1</v>
      </c>
      <c r="AC41" s="170"/>
      <c r="AD41" s="170"/>
      <c r="AE41" s="171" t="str">
        <f>IF(COUNTIF(AE6:AE37,3)=0," ",COUNTIF(AE6:AE37,3))</f>
        <v xml:space="preserve"> </v>
      </c>
      <c r="AF41" s="170" t="str">
        <f>IF(COUNTIF(AF6:AF37,3)=0," ",COUNTIF(AF6:AF37,3))</f>
        <v xml:space="preserve"> </v>
      </c>
      <c r="AG41" s="170" t="str">
        <f t="shared" ref="AG41:AU41" si="31">IF(COUNTIF(AG6:AG37,3)=0,"0",COUNTIF(AG6:AG37,3))</f>
        <v>0</v>
      </c>
      <c r="AH41" s="170" t="str">
        <f t="shared" si="31"/>
        <v>0</v>
      </c>
      <c r="AI41" s="170" t="str">
        <f t="shared" si="31"/>
        <v>0</v>
      </c>
      <c r="AJ41" s="170">
        <f t="shared" si="31"/>
        <v>1</v>
      </c>
      <c r="AK41" s="170" t="str">
        <f t="shared" si="31"/>
        <v>0</v>
      </c>
      <c r="AL41" s="170">
        <f t="shared" si="31"/>
        <v>1</v>
      </c>
      <c r="AM41" s="170" t="str">
        <f t="shared" si="31"/>
        <v>0</v>
      </c>
      <c r="AN41" s="170" t="str">
        <f t="shared" si="31"/>
        <v>0</v>
      </c>
      <c r="AO41" s="170">
        <f t="shared" si="31"/>
        <v>1</v>
      </c>
      <c r="AP41" s="170">
        <f t="shared" si="31"/>
        <v>1</v>
      </c>
      <c r="AQ41" s="170" t="str">
        <f t="shared" si="31"/>
        <v>0</v>
      </c>
      <c r="AR41" s="170" t="str">
        <f t="shared" si="31"/>
        <v>0</v>
      </c>
      <c r="AS41" s="170" t="str">
        <f t="shared" si="31"/>
        <v>0</v>
      </c>
      <c r="AT41" s="170" t="str">
        <f t="shared" si="31"/>
        <v>0</v>
      </c>
      <c r="AU41" s="170" t="str">
        <f t="shared" si="31"/>
        <v>0</v>
      </c>
      <c r="AV41" s="172" t="str">
        <f>IF(COUNTIF(AV6:AV37,3)=0," ",COUNTIF(AV6:AV37,3))</f>
        <v xml:space="preserve"> </v>
      </c>
      <c r="AW41" s="170"/>
      <c r="AX41" s="173"/>
      <c r="AY41" s="174"/>
      <c r="AZ41" s="174"/>
      <c r="BA41" s="174"/>
      <c r="BB41" s="174"/>
      <c r="BC41" s="174"/>
      <c r="BD41" s="174"/>
      <c r="BE41" s="174"/>
      <c r="BF41" s="174"/>
      <c r="BG41" s="174"/>
      <c r="BH41" s="174"/>
      <c r="BI41" s="174"/>
      <c r="BJ41" s="174"/>
      <c r="BK41" s="174"/>
      <c r="BL41" s="174"/>
      <c r="BM41" s="174"/>
      <c r="BN41" s="174"/>
      <c r="BO41" s="175"/>
      <c r="BP41" s="175"/>
      <c r="BQ41" s="175"/>
      <c r="BR41" s="175"/>
      <c r="BS41" s="175"/>
      <c r="BT41" s="175"/>
      <c r="BU41" s="175"/>
      <c r="BV41" s="175"/>
      <c r="BW41" s="175"/>
      <c r="BX41" s="175"/>
      <c r="BY41" s="175"/>
      <c r="BZ41" s="175"/>
      <c r="CA41" s="175"/>
      <c r="CB41" s="175"/>
      <c r="CC41" s="175"/>
      <c r="CD41" s="175"/>
      <c r="CE41" s="175"/>
      <c r="CF41" s="175"/>
      <c r="CG41" s="175"/>
      <c r="CH41" s="175"/>
      <c r="CI41" s="175"/>
      <c r="CJ41" s="175"/>
      <c r="CK41" s="175"/>
      <c r="CL41" s="175"/>
      <c r="CM41" s="175"/>
      <c r="CN41" s="176"/>
      <c r="CO41" s="176"/>
      <c r="CP41" s="176"/>
      <c r="CQ41" s="176"/>
      <c r="CR41" s="176"/>
      <c r="CS41" s="176"/>
      <c r="CT41" s="176"/>
      <c r="CU41" s="176"/>
      <c r="CV41" s="176"/>
      <c r="CW41" s="176"/>
      <c r="CX41" s="176"/>
      <c r="CY41" s="176"/>
      <c r="CZ41" s="176"/>
      <c r="DA41" s="176"/>
    </row>
    <row r="42" spans="1:105" x14ac:dyDescent="0.25">
      <c r="A42" s="126"/>
      <c r="B42" s="126"/>
      <c r="C42" s="127" t="s">
        <v>72</v>
      </c>
      <c r="D42" s="127"/>
      <c r="E42" s="124"/>
      <c r="F42" s="86">
        <v>0</v>
      </c>
      <c r="G42" s="86">
        <v>0</v>
      </c>
      <c r="H42" s="86">
        <v>0</v>
      </c>
      <c r="I42" s="86">
        <v>0</v>
      </c>
      <c r="J42" s="85">
        <v>0</v>
      </c>
      <c r="K42" s="86">
        <v>0</v>
      </c>
      <c r="L42" s="86">
        <v>0</v>
      </c>
      <c r="M42" s="86">
        <v>0</v>
      </c>
      <c r="N42" s="86">
        <v>0</v>
      </c>
      <c r="O42" s="115">
        <v>0</v>
      </c>
      <c r="P42" s="115">
        <v>0</v>
      </c>
      <c r="Q42" s="115">
        <v>0</v>
      </c>
      <c r="R42" s="115">
        <v>0</v>
      </c>
      <c r="S42" s="86">
        <v>0</v>
      </c>
      <c r="T42" s="86">
        <v>0</v>
      </c>
      <c r="U42" s="86">
        <v>0</v>
      </c>
      <c r="V42" s="87" t="str">
        <f>IF(COUNTIF(V6:V37,2)=0,"0",COUNTIF(V6:V37,2))</f>
        <v>0</v>
      </c>
      <c r="W42" s="87"/>
      <c r="X42" s="87"/>
      <c r="Y42" s="87" t="str">
        <f>IF(COUNTIF(Y6:Y37,2)=0," ",COUNTIF(Y6:Y37,2))</f>
        <v xml:space="preserve"> </v>
      </c>
      <c r="Z42" s="87" t="str">
        <f>IF(COUNTIF(Z6:Z37,2)=0," ",COUNTIF(Z6:Z37,2))</f>
        <v xml:space="preserve"> </v>
      </c>
      <c r="AA42" s="87">
        <f>IF(COUNTIF(AA6:AA37,2)=0," ",COUNTIF(AA6:AA37,2))</f>
        <v>1</v>
      </c>
      <c r="AB42" s="87">
        <f>IF(COUNTIF(AB6:AB37,2)=0," ",COUNTIF(AB6:AB37,2))</f>
        <v>5</v>
      </c>
      <c r="AC42" s="87"/>
      <c r="AD42" s="87"/>
      <c r="AE42" s="178" t="str">
        <f>IF(COUNTIF(AE6:AE37,2)=0," ",COUNTIF(AE6:AE37,2))</f>
        <v xml:space="preserve"> </v>
      </c>
      <c r="AF42" s="87" t="str">
        <f>IF(COUNTIF(AF6:AF37,2)=0," ",COUNTIF(AF6:AF37,2))</f>
        <v xml:space="preserve"> </v>
      </c>
      <c r="AG42" s="87">
        <f t="shared" ref="AG42:AV42" si="32">COUNTIF(AG6:AG36,2)+COUNTIF(AG6:AG36,"д")</f>
        <v>0</v>
      </c>
      <c r="AH42" s="87">
        <f t="shared" si="32"/>
        <v>0</v>
      </c>
      <c r="AI42" s="87">
        <f t="shared" si="32"/>
        <v>0</v>
      </c>
      <c r="AJ42" s="87">
        <f t="shared" si="32"/>
        <v>0</v>
      </c>
      <c r="AK42" s="87">
        <f t="shared" si="32"/>
        <v>0</v>
      </c>
      <c r="AL42" s="87">
        <f t="shared" si="32"/>
        <v>0</v>
      </c>
      <c r="AM42" s="87">
        <f t="shared" si="32"/>
        <v>0</v>
      </c>
      <c r="AN42" s="87">
        <f t="shared" si="32"/>
        <v>0</v>
      </c>
      <c r="AO42" s="87">
        <f t="shared" si="32"/>
        <v>0</v>
      </c>
      <c r="AP42" s="87">
        <f t="shared" si="32"/>
        <v>0</v>
      </c>
      <c r="AQ42" s="87">
        <f t="shared" si="32"/>
        <v>0</v>
      </c>
      <c r="AR42" s="87">
        <f t="shared" si="32"/>
        <v>0</v>
      </c>
      <c r="AS42" s="87">
        <f t="shared" si="32"/>
        <v>0</v>
      </c>
      <c r="AT42" s="87">
        <f t="shared" si="32"/>
        <v>0</v>
      </c>
      <c r="AU42" s="87">
        <f t="shared" si="32"/>
        <v>0</v>
      </c>
      <c r="AV42" s="87">
        <f t="shared" si="32"/>
        <v>0</v>
      </c>
      <c r="AW42" s="87"/>
      <c r="AX42" s="107"/>
      <c r="AY42" s="108"/>
      <c r="AZ42" s="108"/>
      <c r="BA42" s="108"/>
      <c r="BB42" s="108"/>
      <c r="BC42" s="108"/>
      <c r="BD42" s="108"/>
      <c r="BE42" s="108"/>
      <c r="BF42" s="108"/>
      <c r="BG42" s="108"/>
      <c r="BH42" s="108"/>
      <c r="BI42" s="108"/>
      <c r="BJ42" s="108"/>
      <c r="BK42" s="108"/>
      <c r="BL42" s="108"/>
      <c r="BM42" s="108"/>
      <c r="BN42" s="108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1"/>
      <c r="CO42" s="31"/>
      <c r="CP42" s="31"/>
      <c r="CQ42" s="31"/>
      <c r="CR42" s="31"/>
      <c r="CS42" s="31"/>
      <c r="CT42" s="31"/>
      <c r="CU42" s="31"/>
      <c r="CV42" s="31"/>
      <c r="CW42" s="31"/>
      <c r="CX42" s="31"/>
      <c r="CY42" s="31"/>
      <c r="CZ42" s="31"/>
      <c r="DA42" s="31"/>
    </row>
    <row r="43" spans="1:105" x14ac:dyDescent="0.25">
      <c r="A43" s="126"/>
      <c r="B43" s="126"/>
      <c r="C43" s="127" t="s">
        <v>73</v>
      </c>
      <c r="D43" s="127"/>
      <c r="E43" s="124"/>
      <c r="F43" s="86">
        <v>0</v>
      </c>
      <c r="G43" s="86">
        <v>0</v>
      </c>
      <c r="H43" s="86">
        <v>0</v>
      </c>
      <c r="I43" s="86">
        <v>0</v>
      </c>
      <c r="J43" s="85">
        <v>0</v>
      </c>
      <c r="K43" s="86">
        <v>0</v>
      </c>
      <c r="L43" s="86">
        <v>0</v>
      </c>
      <c r="M43" s="86">
        <v>0</v>
      </c>
      <c r="N43" s="86">
        <v>0</v>
      </c>
      <c r="O43" s="115">
        <v>0</v>
      </c>
      <c r="P43" s="115">
        <v>0</v>
      </c>
      <c r="Q43" s="115">
        <v>0</v>
      </c>
      <c r="R43" s="115">
        <v>0</v>
      </c>
      <c r="S43" s="86">
        <v>0</v>
      </c>
      <c r="T43" s="86">
        <v>0</v>
      </c>
      <c r="U43" s="86">
        <v>0</v>
      </c>
      <c r="V43" s="87">
        <f t="shared" ref="V43:AB43" si="33">COUNTBLANK(V6:V26)</f>
        <v>0</v>
      </c>
      <c r="W43" s="87">
        <f t="shared" si="33"/>
        <v>0</v>
      </c>
      <c r="X43" s="87">
        <f t="shared" si="33"/>
        <v>0</v>
      </c>
      <c r="Y43" s="87">
        <f t="shared" si="33"/>
        <v>0</v>
      </c>
      <c r="Z43" s="87">
        <f t="shared" si="33"/>
        <v>0</v>
      </c>
      <c r="AA43" s="87">
        <f t="shared" si="33"/>
        <v>0</v>
      </c>
      <c r="AB43" s="87">
        <f t="shared" si="33"/>
        <v>0</v>
      </c>
      <c r="AC43" s="87"/>
      <c r="AD43" s="87">
        <f>COUNTBLANK(AD6:AD29)</f>
        <v>0</v>
      </c>
      <c r="AE43" s="178" t="str">
        <f>IF(COUNTIF(AE6:AE37,"б")=0," ",COUNTIF(AE6:AE37,"б"))</f>
        <v xml:space="preserve"> </v>
      </c>
      <c r="AF43" s="179">
        <f t="shared" ref="AF43:BK43" si="34">IF(COUNTIF(AF6:AF37,"б")=0+COUNTIF(AF6:AF37,"а")=0,"0",COUNTIF(AF6:AF37,"б")+COUNTIF(AF6:AF37,"а"))</f>
        <v>0</v>
      </c>
      <c r="AG43" s="179">
        <f t="shared" si="34"/>
        <v>0</v>
      </c>
      <c r="AH43" s="179">
        <f t="shared" si="34"/>
        <v>0</v>
      </c>
      <c r="AI43" s="179">
        <f t="shared" si="34"/>
        <v>0</v>
      </c>
      <c r="AJ43" s="179">
        <f t="shared" si="34"/>
        <v>0</v>
      </c>
      <c r="AK43" s="179">
        <f t="shared" si="34"/>
        <v>0</v>
      </c>
      <c r="AL43" s="179">
        <f t="shared" si="34"/>
        <v>0</v>
      </c>
      <c r="AM43" s="179">
        <f t="shared" si="34"/>
        <v>0</v>
      </c>
      <c r="AN43" s="179">
        <f t="shared" si="34"/>
        <v>0</v>
      </c>
      <c r="AO43" s="179">
        <f t="shared" si="34"/>
        <v>0</v>
      </c>
      <c r="AP43" s="179">
        <f t="shared" si="34"/>
        <v>0</v>
      </c>
      <c r="AQ43" s="179">
        <f t="shared" si="34"/>
        <v>0</v>
      </c>
      <c r="AR43" s="179">
        <f t="shared" si="34"/>
        <v>0</v>
      </c>
      <c r="AS43" s="179">
        <f t="shared" si="34"/>
        <v>0</v>
      </c>
      <c r="AT43" s="179">
        <f t="shared" si="34"/>
        <v>0</v>
      </c>
      <c r="AU43" s="179">
        <f t="shared" si="34"/>
        <v>0</v>
      </c>
      <c r="AV43" s="179">
        <f t="shared" si="34"/>
        <v>0</v>
      </c>
      <c r="AW43" s="179">
        <f t="shared" si="34"/>
        <v>0</v>
      </c>
      <c r="AX43" s="179">
        <f t="shared" si="34"/>
        <v>0</v>
      </c>
      <c r="AY43" s="179">
        <f t="shared" si="34"/>
        <v>0</v>
      </c>
      <c r="AZ43" s="179">
        <f t="shared" si="34"/>
        <v>0</v>
      </c>
      <c r="BA43" s="179">
        <f t="shared" si="34"/>
        <v>0</v>
      </c>
      <c r="BB43" s="179">
        <f t="shared" si="34"/>
        <v>0</v>
      </c>
      <c r="BC43" s="179">
        <f t="shared" si="34"/>
        <v>0</v>
      </c>
      <c r="BD43" s="179">
        <f t="shared" si="34"/>
        <v>0</v>
      </c>
      <c r="BE43" s="179">
        <f t="shared" si="34"/>
        <v>0</v>
      </c>
      <c r="BF43" s="179">
        <f t="shared" si="34"/>
        <v>0</v>
      </c>
      <c r="BG43" s="179">
        <f t="shared" si="34"/>
        <v>0</v>
      </c>
      <c r="BH43" s="179">
        <f t="shared" si="34"/>
        <v>0</v>
      </c>
      <c r="BI43" s="179">
        <f t="shared" si="34"/>
        <v>0</v>
      </c>
      <c r="BJ43" s="179">
        <f t="shared" si="34"/>
        <v>0</v>
      </c>
      <c r="BK43" s="179">
        <f t="shared" si="34"/>
        <v>0</v>
      </c>
      <c r="BL43" s="179">
        <f t="shared" ref="BL43:CB43" si="35">IF(COUNTIF(BL6:BL37,"б")=0+COUNTIF(BL6:BL37,"а")=0,"0",COUNTIF(BL6:BL37,"б")+COUNTIF(BL6:BL37,"а"))</f>
        <v>0</v>
      </c>
      <c r="BM43" s="179">
        <f t="shared" si="35"/>
        <v>0</v>
      </c>
      <c r="BN43" s="179">
        <f t="shared" si="35"/>
        <v>0</v>
      </c>
      <c r="BO43" s="179">
        <f t="shared" si="35"/>
        <v>0</v>
      </c>
      <c r="BP43" s="179">
        <f t="shared" si="35"/>
        <v>0</v>
      </c>
      <c r="BQ43" s="179">
        <f t="shared" si="35"/>
        <v>0</v>
      </c>
      <c r="BR43" s="179">
        <f t="shared" si="35"/>
        <v>0</v>
      </c>
      <c r="BS43" s="179">
        <f t="shared" si="35"/>
        <v>0</v>
      </c>
      <c r="BT43" s="179">
        <f t="shared" si="35"/>
        <v>0</v>
      </c>
      <c r="BU43" s="179">
        <f t="shared" si="35"/>
        <v>0</v>
      </c>
      <c r="BV43" s="179">
        <f t="shared" si="35"/>
        <v>0</v>
      </c>
      <c r="BW43" s="179">
        <f t="shared" si="35"/>
        <v>0</v>
      </c>
      <c r="BX43" s="179">
        <f t="shared" si="35"/>
        <v>0</v>
      </c>
      <c r="BY43" s="179">
        <f t="shared" si="35"/>
        <v>0</v>
      </c>
      <c r="BZ43" s="179">
        <f t="shared" si="35"/>
        <v>0</v>
      </c>
      <c r="CA43" s="179">
        <f t="shared" si="35"/>
        <v>0</v>
      </c>
      <c r="CB43" s="179">
        <f t="shared" si="35"/>
        <v>0</v>
      </c>
    </row>
    <row r="44" spans="1:105" x14ac:dyDescent="0.25">
      <c r="A44" s="126"/>
      <c r="B44" s="126"/>
      <c r="C44" s="127" t="s">
        <v>74</v>
      </c>
      <c r="D44" s="127"/>
      <c r="E44" s="124"/>
      <c r="F44" s="86" t="str">
        <v>0</v>
      </c>
      <c r="G44" s="86" t="str">
        <v>0</v>
      </c>
      <c r="H44" s="86" t="str">
        <v>0</v>
      </c>
      <c r="I44" s="86" t="str">
        <v>0</v>
      </c>
      <c r="J44" s="85" t="str">
        <v>0</v>
      </c>
      <c r="K44" s="86" t="str">
        <v>0</v>
      </c>
      <c r="L44" s="86" t="str">
        <v>0</v>
      </c>
      <c r="M44" s="86" t="str">
        <v>0</v>
      </c>
      <c r="N44" s="86" t="str">
        <v>0</v>
      </c>
      <c r="O44" s="115" t="str">
        <v>0</v>
      </c>
      <c r="P44" s="115" t="str">
        <v>0</v>
      </c>
      <c r="Q44" s="115" t="str">
        <v>0</v>
      </c>
      <c r="R44" s="115" t="str">
        <v>0</v>
      </c>
      <c r="S44" s="86" t="str">
        <v>0</v>
      </c>
      <c r="T44" s="86" t="str">
        <v>0</v>
      </c>
      <c r="U44" s="86" t="str">
        <v>0</v>
      </c>
      <c r="V44" s="87" t="str">
        <f>IF(COUNTIF(V6:V37,"з")=0,"0",COUNTIF(V6:V37,"з"))</f>
        <v>0</v>
      </c>
      <c r="W44" s="87"/>
      <c r="X44" s="87"/>
      <c r="Y44" s="87" t="str">
        <f>IF(COUNTIF(Y6:Y37,"з")=0," ",COUNTIF(Y6:Y37,"з"))</f>
        <v xml:space="preserve"> </v>
      </c>
      <c r="Z44" s="87" t="str">
        <f>IF(COUNTIF(Z6:Z37,"з")=0," ",COUNTIF(Z6:Z37,"з"))</f>
        <v xml:space="preserve"> </v>
      </c>
      <c r="AA44" s="87" t="str">
        <f>IF(COUNTIF(AA6:AA37,"з")=0," ",COUNTIF(AA6:AA37,"з"))</f>
        <v xml:space="preserve"> </v>
      </c>
      <c r="AB44" s="87" t="str">
        <f>IF(COUNTIF(AB6:AB37,"з")=0," ",COUNTIF(AB6:AB37,"з"))</f>
        <v xml:space="preserve"> </v>
      </c>
      <c r="AC44" s="87"/>
      <c r="AD44" s="87" t="str">
        <f>IF(COUNTIF(AD6:AD37,"з")=0," ",COUNTIF(AD6:AD37,"з"))</f>
        <v xml:space="preserve"> </v>
      </c>
      <c r="AE44" s="178" t="str">
        <f>IF(COUNTIF(AE6:AE37,"з")=0," ",COUNTIF(AE6:AE37,"з"))</f>
        <v xml:space="preserve"> </v>
      </c>
      <c r="AF44" s="87" t="str">
        <f>IF(COUNTIF(AF6:AF37,"з")=0," ",COUNTIF(AF6:AF37,"з"))</f>
        <v xml:space="preserve"> </v>
      </c>
      <c r="AG44" s="87" t="str">
        <f t="shared" ref="AG44:AW44" si="36">IF(COUNTIF(AG6:AG37,"з")=0,"0",COUNTIF(AG6:AG37,"з"))</f>
        <v>0</v>
      </c>
      <c r="AH44" s="87" t="str">
        <f t="shared" si="36"/>
        <v>0</v>
      </c>
      <c r="AI44" s="87" t="str">
        <f t="shared" si="36"/>
        <v>0</v>
      </c>
      <c r="AJ44" s="87" t="str">
        <f t="shared" si="36"/>
        <v>0</v>
      </c>
      <c r="AK44" s="87" t="str">
        <f t="shared" si="36"/>
        <v>0</v>
      </c>
      <c r="AL44" s="87" t="str">
        <f t="shared" si="36"/>
        <v>0</v>
      </c>
      <c r="AM44" s="87" t="str">
        <f t="shared" si="36"/>
        <v>0</v>
      </c>
      <c r="AN44" s="87" t="str">
        <f t="shared" si="36"/>
        <v>0</v>
      </c>
      <c r="AO44" s="87" t="str">
        <f t="shared" si="36"/>
        <v>0</v>
      </c>
      <c r="AP44" s="87" t="str">
        <f t="shared" si="36"/>
        <v>0</v>
      </c>
      <c r="AQ44" s="87" t="str">
        <f t="shared" si="36"/>
        <v>0</v>
      </c>
      <c r="AR44" s="87" t="str">
        <f t="shared" si="36"/>
        <v>0</v>
      </c>
      <c r="AS44" s="87" t="str">
        <f t="shared" si="36"/>
        <v>0</v>
      </c>
      <c r="AT44" s="87" t="str">
        <f t="shared" si="36"/>
        <v>0</v>
      </c>
      <c r="AU44" s="87" t="str">
        <f t="shared" si="36"/>
        <v>0</v>
      </c>
      <c r="AV44" s="87" t="str">
        <f t="shared" si="36"/>
        <v>0</v>
      </c>
      <c r="AW44" s="87" t="str">
        <f t="shared" si="36"/>
        <v>0</v>
      </c>
      <c r="AX44" s="33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1"/>
      <c r="CO44" s="31"/>
      <c r="CP44" s="31"/>
      <c r="CQ44" s="31"/>
      <c r="CR44" s="31"/>
      <c r="CS44" s="31"/>
      <c r="CT44" s="31"/>
      <c r="CU44" s="31"/>
      <c r="CV44" s="31"/>
      <c r="CW44" s="31"/>
      <c r="CX44" s="31"/>
      <c r="CY44" s="31"/>
      <c r="CZ44" s="31"/>
      <c r="DA44" s="31"/>
    </row>
    <row r="45" spans="1:105" s="16" customFormat="1" x14ac:dyDescent="0.25">
      <c r="A45" s="126"/>
      <c r="B45" s="126"/>
      <c r="C45" s="127" t="s">
        <v>75</v>
      </c>
      <c r="D45" s="127"/>
      <c r="E45" s="124"/>
      <c r="F45" s="86" t="str">
        <v>0</v>
      </c>
      <c r="G45" s="86" t="str">
        <v>0</v>
      </c>
      <c r="H45" s="86" t="str">
        <v>0</v>
      </c>
      <c r="I45" s="86" t="str">
        <v>0</v>
      </c>
      <c r="J45" s="85" t="str">
        <v>0</v>
      </c>
      <c r="K45" s="86" t="str">
        <v>0</v>
      </c>
      <c r="L45" s="86" t="str">
        <v>0</v>
      </c>
      <c r="M45" s="86" t="str">
        <v>0</v>
      </c>
      <c r="N45" s="86" t="str">
        <v>0</v>
      </c>
      <c r="O45" s="115" t="str">
        <v>0</v>
      </c>
      <c r="P45" s="115" t="str">
        <v>0</v>
      </c>
      <c r="Q45" s="115" t="str">
        <v>0</v>
      </c>
      <c r="R45" s="115" t="str">
        <v>0</v>
      </c>
      <c r="S45" s="86" t="str">
        <v>0</v>
      </c>
      <c r="T45" s="86" t="str">
        <v>0</v>
      </c>
      <c r="U45" s="86" t="str">
        <v>0</v>
      </c>
      <c r="V45" s="87" t="str">
        <f>IF(COUNTIF(V6:V37,"н")=0,"0",COUNTIF(V6:V37,"н"))</f>
        <v>0</v>
      </c>
      <c r="W45" s="87"/>
      <c r="X45" s="87"/>
      <c r="Y45" s="87" t="str">
        <f>IF(COUNTIF(Y6:Y37,"н")=0," ",COUNTIF(Y6:Y37,"н"))</f>
        <v xml:space="preserve"> </v>
      </c>
      <c r="Z45" s="87" t="str">
        <f>IF(COUNTIF(Z6:Z37,"н")=0," ",COUNTIF(Z6:Z37,"н"))</f>
        <v xml:space="preserve"> </v>
      </c>
      <c r="AA45" s="87" t="str">
        <f>IF(COUNTIF(AA6:AA37,"н")=0," ",COUNTIF(AA6:AA37,"н"))</f>
        <v xml:space="preserve"> </v>
      </c>
      <c r="AB45" s="87" t="str">
        <f>IF(COUNTIF(AB6:AB37,"н")=0," ",COUNTIF(AB6:AB37,"н"))</f>
        <v xml:space="preserve"> </v>
      </c>
      <c r="AC45" s="87"/>
      <c r="AD45" s="87" t="str">
        <f>IF(COUNTIF(AD6:AD37,"н")=0," ",COUNTIF(AD6:AD37,"н"))</f>
        <v xml:space="preserve"> </v>
      </c>
      <c r="AE45" s="178" t="str">
        <f>IF(COUNTIF(AE6:AE37,"н")=0," ",COUNTIF(AE6:AE37,"н"))</f>
        <v xml:space="preserve"> </v>
      </c>
      <c r="AF45" s="87" t="str">
        <f>IF(COUNTIF(AF6:AF37,"н")=0," ",COUNTIF(AF6:AF37,"н"))</f>
        <v xml:space="preserve"> </v>
      </c>
      <c r="AG45" s="87" t="str">
        <f t="shared" ref="AG45:AW45" si="37">IF(COUNTIF(AG6:AG37,"н")=0,"0",COUNTIF(AG6:AG37,"н"))</f>
        <v>0</v>
      </c>
      <c r="AH45" s="87" t="str">
        <f t="shared" si="37"/>
        <v>0</v>
      </c>
      <c r="AI45" s="87" t="str">
        <f t="shared" si="37"/>
        <v>0</v>
      </c>
      <c r="AJ45" s="87" t="str">
        <f t="shared" si="37"/>
        <v>0</v>
      </c>
      <c r="AK45" s="87" t="str">
        <f t="shared" si="37"/>
        <v>0</v>
      </c>
      <c r="AL45" s="87" t="str">
        <f t="shared" si="37"/>
        <v>0</v>
      </c>
      <c r="AM45" s="87" t="str">
        <f t="shared" si="37"/>
        <v>0</v>
      </c>
      <c r="AN45" s="87" t="str">
        <f t="shared" si="37"/>
        <v>0</v>
      </c>
      <c r="AO45" s="87" t="str">
        <f t="shared" si="37"/>
        <v>0</v>
      </c>
      <c r="AP45" s="87" t="str">
        <f t="shared" si="37"/>
        <v>0</v>
      </c>
      <c r="AQ45" s="87" t="str">
        <f t="shared" si="37"/>
        <v>0</v>
      </c>
      <c r="AR45" s="87" t="str">
        <f t="shared" si="37"/>
        <v>0</v>
      </c>
      <c r="AS45" s="87" t="str">
        <f t="shared" si="37"/>
        <v>0</v>
      </c>
      <c r="AT45" s="87" t="str">
        <f t="shared" si="37"/>
        <v>0</v>
      </c>
      <c r="AU45" s="87" t="str">
        <f t="shared" si="37"/>
        <v>0</v>
      </c>
      <c r="AV45" s="87" t="str">
        <f t="shared" si="37"/>
        <v>0</v>
      </c>
      <c r="AW45" s="87" t="str">
        <f t="shared" si="37"/>
        <v>0</v>
      </c>
      <c r="AX45" s="33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</row>
    <row r="46" spans="1:105" s="15" customFormat="1" x14ac:dyDescent="0.25">
      <c r="F46" s="31"/>
      <c r="G46" s="31"/>
      <c r="H46" s="31"/>
      <c r="I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0"/>
      <c r="X46" s="30"/>
      <c r="Y46" s="30"/>
      <c r="Z46" s="30"/>
      <c r="AA46" s="30"/>
      <c r="AB46" s="30"/>
      <c r="AC46" s="30"/>
      <c r="AD46" s="30"/>
      <c r="AE46" s="31"/>
      <c r="AF46" s="31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3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1"/>
      <c r="CO46" s="31"/>
      <c r="CP46" s="31"/>
      <c r="CQ46" s="31"/>
      <c r="CR46" s="31"/>
      <c r="CS46" s="31"/>
      <c r="CT46" s="31"/>
      <c r="CU46" s="31"/>
      <c r="CV46" s="31"/>
      <c r="CW46" s="31"/>
      <c r="CX46" s="31"/>
      <c r="CY46" s="31"/>
      <c r="CZ46" s="31"/>
      <c r="DA46" s="31"/>
    </row>
    <row r="47" spans="1:105" s="15" customFormat="1" x14ac:dyDescent="0.25">
      <c r="F47" s="31"/>
      <c r="G47" s="31"/>
      <c r="H47" s="31"/>
      <c r="I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0"/>
      <c r="X47" s="30"/>
      <c r="Y47" s="30"/>
      <c r="Z47" s="30"/>
      <c r="AA47" s="30"/>
      <c r="AB47" s="30"/>
      <c r="AC47" s="30"/>
      <c r="AD47" s="30"/>
      <c r="AE47" s="31"/>
      <c r="AF47" s="31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3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1"/>
      <c r="CO47" s="31"/>
      <c r="CP47" s="31"/>
      <c r="CQ47" s="31"/>
      <c r="CR47" s="31"/>
      <c r="CS47" s="31"/>
      <c r="CT47" s="31"/>
      <c r="CU47" s="31"/>
      <c r="CV47" s="31"/>
      <c r="CW47" s="31"/>
      <c r="CX47" s="31"/>
      <c r="CY47" s="31"/>
      <c r="CZ47" s="31"/>
      <c r="DA47" s="31"/>
    </row>
    <row r="48" spans="1:105" s="15" customFormat="1" x14ac:dyDescent="0.25">
      <c r="F48" s="31"/>
      <c r="G48" s="31"/>
      <c r="H48" s="31"/>
      <c r="I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0"/>
      <c r="X48" s="30"/>
      <c r="Y48" s="30"/>
      <c r="Z48" s="30"/>
      <c r="AA48" s="30"/>
      <c r="AB48" s="30"/>
      <c r="AC48" s="30"/>
      <c r="AD48" s="30"/>
      <c r="AE48" s="31"/>
      <c r="AF48" s="31"/>
      <c r="AG48" s="32"/>
      <c r="AH48" s="32"/>
      <c r="AI48" s="32" t="str">
        <f>IF(COUNTIF(AI6:AI40,"н")=0,"0",COUNTIF(AI6:AI40,"н"))</f>
        <v>0</v>
      </c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3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1"/>
      <c r="CO48" s="31"/>
      <c r="CP48" s="31"/>
      <c r="CQ48" s="31"/>
      <c r="CR48" s="31"/>
      <c r="CS48" s="31"/>
      <c r="CT48" s="31"/>
      <c r="CU48" s="31"/>
      <c r="CV48" s="31"/>
      <c r="CW48" s="31"/>
      <c r="CX48" s="31"/>
      <c r="CY48" s="31"/>
      <c r="CZ48" s="31"/>
      <c r="DA48" s="31"/>
    </row>
    <row r="49" spans="6:105" s="15" customFormat="1" x14ac:dyDescent="0.25">
      <c r="F49" s="31"/>
      <c r="G49" s="31"/>
      <c r="H49" s="31"/>
      <c r="I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0"/>
      <c r="X49" s="30"/>
      <c r="Y49" s="30"/>
      <c r="Z49" s="30"/>
      <c r="AA49" s="30"/>
      <c r="AB49" s="30"/>
      <c r="AC49" s="30"/>
      <c r="AD49" s="30"/>
      <c r="AE49" s="31"/>
      <c r="AF49" s="31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3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1"/>
      <c r="CO49" s="31"/>
      <c r="CP49" s="31"/>
      <c r="CQ49" s="31"/>
      <c r="CR49" s="31"/>
      <c r="CS49" s="31"/>
      <c r="CT49" s="31"/>
      <c r="CU49" s="31"/>
      <c r="CV49" s="31"/>
      <c r="CW49" s="31"/>
      <c r="CX49" s="31"/>
      <c r="CY49" s="31"/>
      <c r="CZ49" s="31"/>
      <c r="DA49" s="31"/>
    </row>
    <row r="50" spans="6:105" s="15" customFormat="1" x14ac:dyDescent="0.25">
      <c r="F50" s="31"/>
      <c r="G50" s="31"/>
      <c r="H50" s="31"/>
      <c r="I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0"/>
      <c r="X50" s="30"/>
      <c r="Y50" s="30"/>
      <c r="Z50" s="30"/>
      <c r="AA50" s="30"/>
      <c r="AB50" s="30"/>
      <c r="AC50" s="30"/>
      <c r="AD50" s="30"/>
      <c r="AE50" s="31"/>
      <c r="AF50" s="31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3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1"/>
      <c r="CO50" s="31"/>
      <c r="CP50" s="31"/>
      <c r="CQ50" s="31"/>
      <c r="CR50" s="31"/>
      <c r="CS50" s="31"/>
      <c r="CT50" s="31"/>
      <c r="CU50" s="31"/>
      <c r="CV50" s="31"/>
      <c r="CW50" s="31"/>
      <c r="CX50" s="31"/>
      <c r="CY50" s="31"/>
      <c r="CZ50" s="31"/>
      <c r="DA50" s="31"/>
    </row>
    <row r="51" spans="6:105" s="15" customFormat="1" x14ac:dyDescent="0.25">
      <c r="F51" s="31"/>
      <c r="G51" s="31"/>
      <c r="H51" s="31"/>
      <c r="I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0"/>
      <c r="X51" s="30"/>
      <c r="Y51" s="30"/>
      <c r="Z51" s="30"/>
      <c r="AA51" s="30"/>
      <c r="AB51" s="30"/>
      <c r="AC51" s="30"/>
      <c r="AD51" s="30"/>
      <c r="AE51" s="31"/>
      <c r="AF51" s="31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3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1"/>
      <c r="CO51" s="31"/>
      <c r="CP51" s="31"/>
      <c r="CQ51" s="31"/>
      <c r="CR51" s="31"/>
      <c r="CS51" s="31"/>
      <c r="CT51" s="31"/>
      <c r="CU51" s="31"/>
      <c r="CV51" s="31"/>
      <c r="CW51" s="31"/>
      <c r="CX51" s="31"/>
      <c r="CY51" s="31"/>
      <c r="CZ51" s="31"/>
      <c r="DA51" s="31"/>
    </row>
    <row r="52" spans="6:105" s="15" customFormat="1" x14ac:dyDescent="0.25">
      <c r="F52" s="31"/>
      <c r="G52" s="31"/>
      <c r="H52" s="31"/>
      <c r="I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0"/>
      <c r="X52" s="30"/>
      <c r="Y52" s="30"/>
      <c r="Z52" s="30"/>
      <c r="AA52" s="30"/>
      <c r="AB52" s="30"/>
      <c r="AC52" s="30"/>
      <c r="AD52" s="30"/>
      <c r="AE52" s="31"/>
      <c r="AF52" s="31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3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1"/>
      <c r="CO52" s="31"/>
      <c r="CP52" s="31"/>
      <c r="CQ52" s="31"/>
      <c r="CR52" s="31"/>
      <c r="CS52" s="31"/>
      <c r="CT52" s="31"/>
      <c r="CU52" s="31"/>
      <c r="CV52" s="31"/>
      <c r="CW52" s="31"/>
      <c r="CX52" s="31"/>
      <c r="CY52" s="31"/>
      <c r="CZ52" s="31"/>
      <c r="DA52" s="31"/>
    </row>
    <row r="53" spans="6:105" s="15" customFormat="1" x14ac:dyDescent="0.25">
      <c r="F53" s="31"/>
      <c r="G53" s="31"/>
      <c r="H53" s="31"/>
      <c r="I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0"/>
      <c r="X53" s="30"/>
      <c r="Y53" s="30"/>
      <c r="Z53" s="30"/>
      <c r="AA53" s="30"/>
      <c r="AB53" s="30"/>
      <c r="AC53" s="30"/>
      <c r="AD53" s="30"/>
      <c r="AE53" s="31"/>
      <c r="AF53" s="31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3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1"/>
      <c r="CO53" s="31"/>
      <c r="CP53" s="31"/>
      <c r="CQ53" s="31"/>
      <c r="CR53" s="31"/>
      <c r="CS53" s="31"/>
      <c r="CT53" s="31"/>
      <c r="CU53" s="31"/>
      <c r="CV53" s="31"/>
      <c r="CW53" s="31"/>
      <c r="CX53" s="31"/>
      <c r="CY53" s="31"/>
      <c r="CZ53" s="31"/>
      <c r="DA53" s="31"/>
    </row>
    <row r="54" spans="6:105" s="15" customFormat="1" x14ac:dyDescent="0.25">
      <c r="F54" s="31"/>
      <c r="G54" s="31"/>
      <c r="H54" s="31"/>
      <c r="I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0"/>
      <c r="X54" s="30"/>
      <c r="Y54" s="30"/>
      <c r="Z54" s="30"/>
      <c r="AA54" s="30"/>
      <c r="AB54" s="30"/>
      <c r="AC54" s="30"/>
      <c r="AD54" s="30"/>
      <c r="AE54" s="31"/>
      <c r="AF54" s="31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3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1"/>
      <c r="CO54" s="31"/>
      <c r="CP54" s="31"/>
      <c r="CQ54" s="31"/>
      <c r="CR54" s="31"/>
      <c r="CS54" s="31"/>
      <c r="CT54" s="31"/>
      <c r="CU54" s="31"/>
      <c r="CV54" s="31"/>
      <c r="CW54" s="31"/>
      <c r="CX54" s="31"/>
      <c r="CY54" s="31"/>
      <c r="CZ54" s="31"/>
      <c r="DA54" s="31"/>
    </row>
  </sheetData>
  <mergeCells count="8">
    <mergeCell ref="AX3:BM3"/>
    <mergeCell ref="BP3:CE3"/>
    <mergeCell ref="X39:AB39"/>
    <mergeCell ref="G2:L2"/>
    <mergeCell ref="M2:O2"/>
    <mergeCell ref="A3:C4"/>
    <mergeCell ref="AD3:AD5"/>
    <mergeCell ref="AG3:AW3"/>
  </mergeCells>
  <conditionalFormatting sqref="C5 Y5 AI5 AG5 T5">
    <cfRule type="cellIs" priority="2" operator="equal">
      <formula>5</formula>
    </cfRule>
    <cfRule type="cellIs" priority="3" operator="equal">
      <formula>4</formula>
    </cfRule>
    <cfRule type="cellIs" priority="4" operator="equal">
      <formula>3</formula>
    </cfRule>
  </conditionalFormatting>
  <conditionalFormatting sqref="E6:E45">
    <cfRule type="cellIs" dxfId="1691" priority="5" operator="equal">
      <formula>4</formula>
    </cfRule>
    <cfRule type="cellIs" dxfId="1690" priority="6" operator="equal">
      <formula>3</formula>
    </cfRule>
  </conditionalFormatting>
  <conditionalFormatting sqref="Z5:AC5 W40:AF43 AE6:AE39 W39 R30:V45 F34:Q45 AG43:CB43 W44:AW45 AG6:AW42 V6:V29 G6:Q31 S6:T29">
    <cfRule type="cellIs" dxfId="1689" priority="7" operator="equal">
      <formula>5</formula>
    </cfRule>
    <cfRule type="cellIs" dxfId="1688" priority="8" operator="equal">
      <formula>4</formula>
    </cfRule>
    <cfRule type="cellIs" dxfId="1687" priority="9" operator="equal">
      <formula>3</formula>
    </cfRule>
  </conditionalFormatting>
  <conditionalFormatting sqref="AF6:AF37">
    <cfRule type="expression" dxfId="1686" priority="10">
      <formula>VALUE(RIGHT(AF6))&gt;AE6</formula>
    </cfRule>
    <cfRule type="expression" dxfId="1685" priority="11">
      <formula>EXACT(RIGHT(AF6,3),"зач")</formula>
    </cfRule>
  </conditionalFormatting>
  <conditionalFormatting sqref="AE3:AJ4 S3:T3 T4 V3:AC4">
    <cfRule type="expression" dxfId="1684" priority="12">
      <formula>$D$1&lt;S3</formula>
    </cfRule>
    <cfRule type="expression" dxfId="1683" priority="13">
      <formula>$D$1&gt;S3</formula>
    </cfRule>
  </conditionalFormatting>
  <conditionalFormatting sqref="T5">
    <cfRule type="cellIs" priority="14" operator="equal">
      <formula>5</formula>
    </cfRule>
    <cfRule type="cellIs" priority="15" operator="equal">
      <formula>4</formula>
    </cfRule>
    <cfRule type="cellIs" priority="16" operator="equal">
      <formula>3</formula>
    </cfRule>
  </conditionalFormatting>
  <conditionalFormatting sqref="T3:T4">
    <cfRule type="expression" dxfId="1682" priority="17">
      <formula>$D$1&lt;T3</formula>
    </cfRule>
    <cfRule type="expression" dxfId="1681" priority="18">
      <formula>$D$1&gt;T3</formula>
    </cfRule>
  </conditionalFormatting>
  <conditionalFormatting sqref="F6:F31">
    <cfRule type="cellIs" priority="19" operator="equal">
      <formula>5</formula>
    </cfRule>
    <cfRule type="cellIs" priority="20" operator="equal">
      <formula>4</formula>
    </cfRule>
    <cfRule type="cellIs" priority="21" operator="equal">
      <formula>3</formula>
    </cfRule>
  </conditionalFormatting>
  <conditionalFormatting sqref="U6:U29">
    <cfRule type="cellIs" priority="22" operator="equal">
      <formula>5</formula>
    </cfRule>
    <cfRule type="cellIs" priority="23" operator="equal">
      <formula>4</formula>
    </cfRule>
    <cfRule type="cellIs" priority="24" operator="equal">
      <formula>3</formula>
    </cfRule>
  </conditionalFormatting>
  <conditionalFormatting sqref="U3">
    <cfRule type="expression" dxfId="1680" priority="25">
      <formula>$D$1&lt;U3</formula>
    </cfRule>
    <cfRule type="expression" dxfId="1679" priority="26">
      <formula>$D$1&gt;U3</formula>
    </cfRule>
  </conditionalFormatting>
  <conditionalFormatting sqref="U4">
    <cfRule type="expression" dxfId="1678" priority="27">
      <formula>$D$1&lt;U4</formula>
    </cfRule>
    <cfRule type="expression" dxfId="1677" priority="28">
      <formula>$D$1&gt;U4</formula>
    </cfRule>
  </conditionalFormatting>
  <conditionalFormatting sqref="U4">
    <cfRule type="expression" dxfId="1676" priority="29">
      <formula>$D$4&lt;U4</formula>
    </cfRule>
    <cfRule type="expression" dxfId="1675" priority="30">
      <formula>$D$4&gt;U4</formula>
    </cfRule>
  </conditionalFormatting>
  <conditionalFormatting sqref="U4">
    <cfRule type="expression" priority="31">
      <formula>$D$4&lt;U4</formula>
    </cfRule>
    <cfRule type="expression" priority="32">
      <formula>$D$4&gt;U4</formula>
    </cfRule>
  </conditionalFormatting>
  <conditionalFormatting sqref="U5">
    <cfRule type="cellIs" priority="33" operator="equal">
      <formula>5</formula>
    </cfRule>
    <cfRule type="cellIs" dxfId="1674" priority="34" operator="equal">
      <formula>4</formula>
    </cfRule>
    <cfRule type="cellIs" dxfId="1673" priority="35" operator="equal">
      <formula>3</formula>
    </cfRule>
  </conditionalFormatting>
  <conditionalFormatting sqref="S4">
    <cfRule type="expression" priority="36">
      <formula>$D$1&lt;S4</formula>
    </cfRule>
    <cfRule type="expression" priority="37">
      <formula>$D$1&gt;S4</formula>
    </cfRule>
  </conditionalFormatting>
  <conditionalFormatting sqref="S4">
    <cfRule type="expression" priority="38">
      <formula>$D$1&lt;S4</formula>
    </cfRule>
    <cfRule type="expression" dxfId="1672" priority="39">
      <formula>$D$1&gt;S4</formula>
    </cfRule>
  </conditionalFormatting>
  <conditionalFormatting sqref="P5">
    <cfRule type="cellIs" dxfId="1671" priority="40" operator="equal">
      <formula>5</formula>
    </cfRule>
    <cfRule type="cellIs" priority="41" operator="equal">
      <formula>4</formula>
    </cfRule>
    <cfRule type="cellIs" priority="42" operator="equal">
      <formula>3</formula>
    </cfRule>
  </conditionalFormatting>
  <conditionalFormatting sqref="S5">
    <cfRule type="cellIs" priority="43" operator="equal">
      <formula>5</formula>
    </cfRule>
    <cfRule type="cellIs" dxfId="1670" priority="44" operator="equal">
      <formula>4</formula>
    </cfRule>
    <cfRule type="cellIs" dxfId="1669" priority="45" operator="equal">
      <formula>3</formula>
    </cfRule>
  </conditionalFormatting>
  <conditionalFormatting sqref="S5">
    <cfRule type="cellIs" dxfId="1668" priority="46" operator="equal">
      <formula>5</formula>
    </cfRule>
    <cfRule type="cellIs" dxfId="1667" priority="47" operator="equal">
      <formula>4</formula>
    </cfRule>
    <cfRule type="cellIs" dxfId="1666" priority="48" operator="equal">
      <formula>3</formula>
    </cfRule>
  </conditionalFormatting>
  <conditionalFormatting sqref="R6:R29">
    <cfRule type="cellIs" dxfId="1665" priority="49" operator="equal">
      <formula>5</formula>
    </cfRule>
    <cfRule type="cellIs" priority="50" operator="equal">
      <formula>4</formula>
    </cfRule>
    <cfRule type="cellIs" priority="51" operator="equal">
      <formula>3</formula>
    </cfRule>
  </conditionalFormatting>
  <conditionalFormatting sqref="P4">
    <cfRule type="expression" priority="52">
      <formula>$D$1&lt;P4</formula>
    </cfRule>
    <cfRule type="expression" dxfId="1664" priority="53">
      <formula>$D$1&gt;P4</formula>
    </cfRule>
  </conditionalFormatting>
  <conditionalFormatting sqref="P5">
    <cfRule type="cellIs" dxfId="1663" priority="54" operator="equal">
      <formula>5</formula>
    </cfRule>
    <cfRule type="cellIs" dxfId="1662" priority="55" operator="equal">
      <formula>4</formula>
    </cfRule>
    <cfRule type="cellIs" dxfId="1661" priority="56" operator="equal">
      <formula>3</formula>
    </cfRule>
  </conditionalFormatting>
  <conditionalFormatting sqref="P3:P4">
    <cfRule type="expression" priority="57">
      <formula>$D$1&lt;P3</formula>
    </cfRule>
    <cfRule type="expression" priority="58">
      <formula>$D$1&gt;P3</formula>
    </cfRule>
  </conditionalFormatting>
  <conditionalFormatting sqref="J4">
    <cfRule type="expression" priority="59">
      <formula>$D$1&lt;J4</formula>
    </cfRule>
    <cfRule type="expression" dxfId="1660" priority="60">
      <formula>$D$1&gt;J4</formula>
    </cfRule>
  </conditionalFormatting>
  <conditionalFormatting sqref="F5">
    <cfRule type="expression" dxfId="1659" priority="61">
      <formula>$D$1&lt;F5</formula>
    </cfRule>
    <cfRule type="expression" priority="62">
      <formula>$D$1&gt;F5</formula>
    </cfRule>
  </conditionalFormatting>
  <conditionalFormatting sqref="P5">
    <cfRule type="cellIs" priority="63" operator="equal">
      <formula>5</formula>
    </cfRule>
    <cfRule type="cellIs" priority="64" operator="equal">
      <formula>4</formula>
    </cfRule>
    <cfRule type="cellIs" priority="65" operator="equal">
      <formula>3</formula>
    </cfRule>
  </conditionalFormatting>
  <conditionalFormatting sqref="P3:P4">
    <cfRule type="expression" priority="66">
      <formula>$D$1&lt;P3</formula>
    </cfRule>
    <cfRule type="expression" priority="67">
      <formula>$D$1&gt;P3</formula>
    </cfRule>
  </conditionalFormatting>
  <conditionalFormatting sqref="P4">
    <cfRule type="expression" dxfId="1658" priority="68">
      <formula>$D$1&lt;P4</formula>
    </cfRule>
    <cfRule type="expression" dxfId="1657" priority="69">
      <formula>$D$1&gt;P4</formula>
    </cfRule>
  </conditionalFormatting>
  <conditionalFormatting sqref="P4">
    <cfRule type="expression" dxfId="1656" priority="70">
      <formula>$D$1&lt;P4</formula>
    </cfRule>
    <cfRule type="expression" dxfId="1655" priority="71">
      <formula>$D$1&gt;P4</formula>
    </cfRule>
  </conditionalFormatting>
  <conditionalFormatting sqref="L3">
    <cfRule type="expression" dxfId="1654" priority="72">
      <formula>$D$1&lt;L3</formula>
    </cfRule>
    <cfRule type="expression" dxfId="1653" priority="73">
      <formula>$D$1&gt;L3</formula>
    </cfRule>
  </conditionalFormatting>
  <conditionalFormatting sqref="L4">
    <cfRule type="expression" dxfId="1652" priority="74">
      <formula>$D$1&lt;L4</formula>
    </cfRule>
    <cfRule type="expression" dxfId="1651" priority="75">
      <formula>$D$1&gt;L4</formula>
    </cfRule>
  </conditionalFormatting>
  <conditionalFormatting sqref="L4">
    <cfRule type="expression" dxfId="1650" priority="76">
      <formula>$D$1&lt;L4</formula>
    </cfRule>
    <cfRule type="expression" dxfId="1649" priority="77">
      <formula>$D$1&gt;L4</formula>
    </cfRule>
  </conditionalFormatting>
  <conditionalFormatting sqref="P5">
    <cfRule type="cellIs" dxfId="1648" priority="78" operator="equal">
      <formula>5</formula>
    </cfRule>
    <cfRule type="cellIs" dxfId="1647" priority="79" operator="equal">
      <formula>4</formula>
    </cfRule>
    <cfRule type="cellIs" dxfId="1646" priority="80" operator="equal">
      <formula>3</formula>
    </cfRule>
  </conditionalFormatting>
  <conditionalFormatting sqref="P4">
    <cfRule type="expression" dxfId="1645" priority="81">
      <formula>$D$1&lt;P4</formula>
    </cfRule>
    <cfRule type="expression" priority="82">
      <formula>$D$1&gt;P4</formula>
    </cfRule>
  </conditionalFormatting>
  <conditionalFormatting sqref="P4">
    <cfRule type="expression" priority="83">
      <formula>$D$1&lt;P4</formula>
    </cfRule>
    <cfRule type="expression" priority="84">
      <formula>$D$1&gt;P4</formula>
    </cfRule>
  </conditionalFormatting>
  <conditionalFormatting sqref="P4">
    <cfRule type="expression" dxfId="1644" priority="85">
      <formula>$D$1&lt;P4</formula>
    </cfRule>
    <cfRule type="expression" dxfId="1643" priority="86">
      <formula>$D$1&gt;P4</formula>
    </cfRule>
  </conditionalFormatting>
  <conditionalFormatting sqref="P5">
    <cfRule type="cellIs" dxfId="1642" priority="87" operator="equal">
      <formula>5</formula>
    </cfRule>
    <cfRule type="cellIs" dxfId="1641" priority="88" operator="equal">
      <formula>4</formula>
    </cfRule>
    <cfRule type="cellIs" dxfId="1640" priority="89" operator="equal">
      <formula>3</formula>
    </cfRule>
  </conditionalFormatting>
  <conditionalFormatting sqref="P4">
    <cfRule type="expression" dxfId="1639" priority="90">
      <formula>$D$1&lt;P4</formula>
    </cfRule>
    <cfRule type="expression" dxfId="1638" priority="91">
      <formula>$D$1&gt;P4</formula>
    </cfRule>
  </conditionalFormatting>
  <conditionalFormatting sqref="I3">
    <cfRule type="expression" dxfId="1637" priority="92">
      <formula>$D$1&lt;I3</formula>
    </cfRule>
    <cfRule type="expression" dxfId="1636" priority="93">
      <formula>$D$1&gt;I3</formula>
    </cfRule>
  </conditionalFormatting>
  <conditionalFormatting sqref="I3">
    <cfRule type="expression" dxfId="1635" priority="94">
      <formula>$D$1&lt;I3</formula>
    </cfRule>
    <cfRule type="expression" dxfId="1634" priority="95">
      <formula>$D$1&gt;I3</formula>
    </cfRule>
  </conditionalFormatting>
  <conditionalFormatting sqref="P3">
    <cfRule type="expression" dxfId="1633" priority="96">
      <formula>$D$1&lt;P3</formula>
    </cfRule>
    <cfRule type="expression" priority="97">
      <formula>$D$1&gt;P3</formula>
    </cfRule>
  </conditionalFormatting>
  <conditionalFormatting sqref="J3">
    <cfRule type="expression" priority="98">
      <formula>$D$1&lt;J3</formula>
    </cfRule>
    <cfRule type="expression" priority="99">
      <formula>$D$1&gt;J3</formula>
    </cfRule>
  </conditionalFormatting>
  <conditionalFormatting sqref="J3">
    <cfRule type="expression" dxfId="1632" priority="100">
      <formula>$D$1&lt;J3</formula>
    </cfRule>
    <cfRule type="expression" dxfId="1631" priority="101">
      <formula>$D$1&gt;J3</formula>
    </cfRule>
  </conditionalFormatting>
  <conditionalFormatting sqref="J4">
    <cfRule type="expression" dxfId="1630" priority="102">
      <formula>$D$1&lt;J4</formula>
    </cfRule>
    <cfRule type="expression" dxfId="1629" priority="103">
      <formula>$D$1&gt;J4</formula>
    </cfRule>
  </conditionalFormatting>
  <conditionalFormatting sqref="J4">
    <cfRule type="expression" priority="104">
      <formula>$D$1&lt;J4</formula>
    </cfRule>
    <cfRule type="expression" priority="105">
      <formula>$D$1&gt;J4</formula>
    </cfRule>
  </conditionalFormatting>
  <conditionalFormatting sqref="J4">
    <cfRule type="expression" priority="106">
      <formula>$D$1&lt;J4</formula>
    </cfRule>
    <cfRule type="expression" dxfId="1628" priority="107">
      <formula>$D$1&gt;J4</formula>
    </cfRule>
  </conditionalFormatting>
  <conditionalFormatting sqref="J5">
    <cfRule type="cellIs" dxfId="1627" priority="108" operator="equal">
      <formula>5</formula>
    </cfRule>
    <cfRule type="cellIs" dxfId="1626" priority="109" operator="equal">
      <formula>4</formula>
    </cfRule>
    <cfRule type="cellIs" dxfId="1625" priority="110" operator="equal">
      <formula>3</formula>
    </cfRule>
  </conditionalFormatting>
  <conditionalFormatting sqref="J4">
    <cfRule type="expression" dxfId="1624" priority="111">
      <formula>$D$1&lt;J4</formula>
    </cfRule>
    <cfRule type="expression" dxfId="1623" priority="112">
      <formula>$D$1&gt;J4</formula>
    </cfRule>
  </conditionalFormatting>
  <conditionalFormatting sqref="J4">
    <cfRule type="expression" dxfId="1622" priority="113">
      <formula>$D$1&lt;J4</formula>
    </cfRule>
    <cfRule type="expression" dxfId="1621" priority="114">
      <formula>$D$1&gt;J4</formula>
    </cfRule>
  </conditionalFormatting>
  <conditionalFormatting sqref="J4">
    <cfRule type="expression" dxfId="1620" priority="115">
      <formula>$D$1&lt;J4</formula>
    </cfRule>
    <cfRule type="expression" dxfId="1619" priority="116">
      <formula>$D$1&gt;J4</formula>
    </cfRule>
  </conditionalFormatting>
  <conditionalFormatting sqref="J4">
    <cfRule type="expression" dxfId="1618" priority="117">
      <formula>$D$1&lt;J4</formula>
    </cfRule>
    <cfRule type="expression" dxfId="1617" priority="118">
      <formula>$D$1&gt;J4</formula>
    </cfRule>
  </conditionalFormatting>
  <conditionalFormatting sqref="K3">
    <cfRule type="expression" dxfId="1616" priority="119">
      <formula>$D$1&lt;K3</formula>
    </cfRule>
    <cfRule type="expression" dxfId="1615" priority="120">
      <formula>$D$1&gt;K3</formula>
    </cfRule>
  </conditionalFormatting>
  <conditionalFormatting sqref="L4">
    <cfRule type="expression" dxfId="1614" priority="121">
      <formula>$D$1&lt;L4</formula>
    </cfRule>
    <cfRule type="expression" dxfId="1613" priority="122">
      <formula>$D$1&gt;L4</formula>
    </cfRule>
  </conditionalFormatting>
  <conditionalFormatting sqref="L5">
    <cfRule type="cellIs" dxfId="1612" priority="123" operator="equal">
      <formula>5</formula>
    </cfRule>
    <cfRule type="cellIs" dxfId="1611" priority="124" operator="equal">
      <formula>4</formula>
    </cfRule>
    <cfRule type="cellIs" dxfId="1610" priority="125" operator="equal">
      <formula>3</formula>
    </cfRule>
  </conditionalFormatting>
  <conditionalFormatting sqref="L5">
    <cfRule type="cellIs" dxfId="1609" priority="126" operator="equal">
      <formula>5</formula>
    </cfRule>
    <cfRule type="cellIs" dxfId="1608" priority="127" operator="equal">
      <formula>4</formula>
    </cfRule>
    <cfRule type="cellIs" dxfId="1607" priority="128" operator="equal">
      <formula>3</formula>
    </cfRule>
  </conditionalFormatting>
  <conditionalFormatting sqref="L5">
    <cfRule type="cellIs" dxfId="1606" priority="129" operator="equal">
      <formula>5</formula>
    </cfRule>
    <cfRule type="cellIs" priority="130" operator="equal">
      <formula>4</formula>
    </cfRule>
    <cfRule type="cellIs" priority="131" operator="equal">
      <formula>3</formula>
    </cfRule>
  </conditionalFormatting>
  <conditionalFormatting sqref="P5">
    <cfRule type="cellIs" priority="132" operator="equal">
      <formula>5</formula>
    </cfRule>
    <cfRule type="cellIs" priority="133" operator="equal">
      <formula>4</formula>
    </cfRule>
    <cfRule type="cellIs" priority="134" operator="equal">
      <formula>3</formula>
    </cfRule>
  </conditionalFormatting>
  <conditionalFormatting sqref="P4">
    <cfRule type="expression" priority="135">
      <formula>$D$1&lt;P4</formula>
    </cfRule>
    <cfRule type="expression" dxfId="1605" priority="136">
      <formula>$D$1&gt;P4</formula>
    </cfRule>
  </conditionalFormatting>
  <conditionalFormatting sqref="P5">
    <cfRule type="cellIs" dxfId="1604" priority="137" operator="equal">
      <formula>5</formula>
    </cfRule>
    <cfRule type="cellIs" priority="138" operator="equal">
      <formula>4</formula>
    </cfRule>
    <cfRule type="cellIs" priority="139" operator="equal">
      <formula>3</formula>
    </cfRule>
  </conditionalFormatting>
  <conditionalFormatting sqref="P4">
    <cfRule type="expression" priority="140">
      <formula>$D$1&lt;P4</formula>
    </cfRule>
    <cfRule type="expression" dxfId="1603" priority="141">
      <formula>$D$1&gt;P4</formula>
    </cfRule>
  </conditionalFormatting>
  <conditionalFormatting sqref="P4">
    <cfRule type="expression" dxfId="1602" priority="142">
      <formula>$D$1&lt;P4</formula>
    </cfRule>
    <cfRule type="expression" dxfId="1601" priority="143">
      <formula>$D$1&gt;P4</formula>
    </cfRule>
  </conditionalFormatting>
  <conditionalFormatting sqref="P5">
    <cfRule type="cellIs" dxfId="1600" priority="144" operator="equal">
      <formula>5</formula>
    </cfRule>
    <cfRule type="cellIs" priority="145" operator="equal">
      <formula>4</formula>
    </cfRule>
    <cfRule type="cellIs" priority="146" operator="equal">
      <formula>3</formula>
    </cfRule>
  </conditionalFormatting>
  <conditionalFormatting sqref="P4">
    <cfRule type="expression" priority="147">
      <formula>$D$1&lt;P4</formula>
    </cfRule>
    <cfRule type="expression" dxfId="1599" priority="148">
      <formula>$D$1&gt;P4</formula>
    </cfRule>
  </conditionalFormatting>
  <conditionalFormatting sqref="P5">
    <cfRule type="cellIs" dxfId="1598" priority="149" operator="equal">
      <formula>5</formula>
    </cfRule>
    <cfRule type="cellIs" priority="150" operator="equal">
      <formula>4</formula>
    </cfRule>
    <cfRule type="cellIs" priority="151" operator="equal">
      <formula>3</formula>
    </cfRule>
  </conditionalFormatting>
  <conditionalFormatting sqref="P4">
    <cfRule type="expression" priority="152">
      <formula>$D$1&lt;P4</formula>
    </cfRule>
    <cfRule type="expression" dxfId="1597" priority="153">
      <formula>$D$1&gt;P4</formula>
    </cfRule>
  </conditionalFormatting>
  <conditionalFormatting sqref="P5">
    <cfRule type="cellIs" dxfId="1596" priority="154" operator="equal">
      <formula>5</formula>
    </cfRule>
    <cfRule type="cellIs" dxfId="1595" priority="155" operator="equal">
      <formula>4</formula>
    </cfRule>
    <cfRule type="cellIs" dxfId="1594" priority="156" operator="equal">
      <formula>3</formula>
    </cfRule>
  </conditionalFormatting>
  <conditionalFormatting sqref="P4">
    <cfRule type="expression" dxfId="1593" priority="157">
      <formula>$D$1&lt;P4</formula>
    </cfRule>
    <cfRule type="expression" dxfId="1592" priority="158">
      <formula>$D$1&gt;P4</formula>
    </cfRule>
  </conditionalFormatting>
  <conditionalFormatting sqref="P5">
    <cfRule type="cellIs" priority="159" operator="equal">
      <formula>5</formula>
    </cfRule>
    <cfRule type="cellIs" priority="160" operator="equal">
      <formula>4</formula>
    </cfRule>
    <cfRule type="cellIs" priority="161" operator="equal">
      <formula>3</formula>
    </cfRule>
  </conditionalFormatting>
  <conditionalFormatting sqref="P4">
    <cfRule type="expression" dxfId="1591" priority="162">
      <formula>$D$1&lt;P4</formula>
    </cfRule>
    <cfRule type="expression" dxfId="1590" priority="163">
      <formula>$D$1&gt;P4</formula>
    </cfRule>
  </conditionalFormatting>
  <conditionalFormatting sqref="P4">
    <cfRule type="expression" dxfId="1589" priority="164">
      <formula>$D$1&lt;P4</formula>
    </cfRule>
    <cfRule type="expression" dxfId="1588" priority="165">
      <formula>$D$1&gt;P4</formula>
    </cfRule>
  </conditionalFormatting>
  <conditionalFormatting sqref="P4">
    <cfRule type="expression" dxfId="1587" priority="166">
      <formula>$D$1&lt;P4</formula>
    </cfRule>
    <cfRule type="expression" dxfId="1586" priority="167">
      <formula>$D$1&gt;P4</formula>
    </cfRule>
  </conditionalFormatting>
  <conditionalFormatting sqref="P4">
    <cfRule type="expression" dxfId="1585" priority="168">
      <formula>$D$1&lt;P4</formula>
    </cfRule>
    <cfRule type="expression" dxfId="1584" priority="169">
      <formula>$D$1&gt;P4</formula>
    </cfRule>
  </conditionalFormatting>
  <conditionalFormatting sqref="P4">
    <cfRule type="expression" priority="170">
      <formula>$D$1&lt;P4</formula>
    </cfRule>
    <cfRule type="expression" priority="171">
      <formula>$D$1&gt;P4</formula>
    </cfRule>
  </conditionalFormatting>
  <conditionalFormatting sqref="P4">
    <cfRule type="expression" priority="172">
      <formula>$D$1&lt;P4</formula>
    </cfRule>
    <cfRule type="expression" dxfId="1583" priority="173">
      <formula>$D$1&gt;P4</formula>
    </cfRule>
  </conditionalFormatting>
  <conditionalFormatting sqref="P4">
    <cfRule type="expression" dxfId="1582" priority="174">
      <formula>$D$1&lt;P4</formula>
    </cfRule>
    <cfRule type="expression" dxfId="1581" priority="175">
      <formula>$D$1&gt;P4</formula>
    </cfRule>
  </conditionalFormatting>
  <conditionalFormatting sqref="P4">
    <cfRule type="expression" dxfId="1580" priority="176">
      <formula>$D$1&lt;P4</formula>
    </cfRule>
    <cfRule type="expression" priority="177">
      <formula>$D$1&gt;P4</formula>
    </cfRule>
  </conditionalFormatting>
  <conditionalFormatting sqref="P4">
    <cfRule type="expression" priority="178">
      <formula>$D$1&lt;P4</formula>
    </cfRule>
    <cfRule type="expression" priority="179">
      <formula>$D$1&gt;P4</formula>
    </cfRule>
  </conditionalFormatting>
  <conditionalFormatting sqref="P4">
    <cfRule type="expression" dxfId="1579" priority="180">
      <formula>$D$1&lt;P4</formula>
    </cfRule>
    <cfRule type="expression" dxfId="1578" priority="181">
      <formula>$D$1&gt;P4</formula>
    </cfRule>
  </conditionalFormatting>
  <conditionalFormatting sqref="H3:J3 L3:O3">
    <cfRule type="expression" dxfId="1577" priority="182">
      <formula>$D$1&lt;H3</formula>
    </cfRule>
    <cfRule type="expression" dxfId="1576" priority="183">
      <formula>$D$1&gt;H3</formula>
    </cfRule>
  </conditionalFormatting>
  <conditionalFormatting sqref="L3:N3">
    <cfRule type="expression" priority="184">
      <formula>$D$1&lt;L3</formula>
    </cfRule>
    <cfRule type="expression" priority="185">
      <formula>$D$1&gt;L3</formula>
    </cfRule>
  </conditionalFormatting>
  <conditionalFormatting sqref="J3">
    <cfRule type="expression" priority="186">
      <formula>$D$1&lt;J3</formula>
    </cfRule>
    <cfRule type="expression" dxfId="1575" priority="187">
      <formula>$D$1&gt;J3</formula>
    </cfRule>
  </conditionalFormatting>
  <conditionalFormatting sqref="J3">
    <cfRule type="expression" dxfId="1574" priority="188">
      <formula>$D$1&lt;J3</formula>
    </cfRule>
    <cfRule type="expression" dxfId="1573" priority="189">
      <formula>$D$1&gt;J3</formula>
    </cfRule>
  </conditionalFormatting>
  <conditionalFormatting sqref="H3">
    <cfRule type="expression" dxfId="1572" priority="190">
      <formula>$D$1&lt;H3</formula>
    </cfRule>
    <cfRule type="expression" priority="191">
      <formula>$D$1&gt;H3</formula>
    </cfRule>
  </conditionalFormatting>
  <conditionalFormatting sqref="H3">
    <cfRule type="expression" priority="192">
      <formula>$D$1&lt;H3</formula>
    </cfRule>
    <cfRule type="expression" priority="193">
      <formula>$D$1&gt;H3</formula>
    </cfRule>
  </conditionalFormatting>
  <conditionalFormatting sqref="H3">
    <cfRule type="expression" priority="194">
      <formula>$D$1&lt;H3</formula>
    </cfRule>
    <cfRule type="expression" priority="195">
      <formula>$D$1&gt;H3</formula>
    </cfRule>
  </conditionalFormatting>
  <conditionalFormatting sqref="L3">
    <cfRule type="expression" priority="196">
      <formula>$D$1&lt;L3</formula>
    </cfRule>
    <cfRule type="expression" dxfId="1571" priority="197">
      <formula>$D$1&gt;L3</formula>
    </cfRule>
  </conditionalFormatting>
  <conditionalFormatting sqref="J4">
    <cfRule type="expression" dxfId="1570" priority="198">
      <formula>$D$1&lt;J4</formula>
    </cfRule>
    <cfRule type="expression" dxfId="1569" priority="199">
      <formula>$D$1&gt;J4</formula>
    </cfRule>
  </conditionalFormatting>
  <conditionalFormatting sqref="J4">
    <cfRule type="expression" dxfId="1568" priority="200">
      <formula>$D$1&lt;J4</formula>
    </cfRule>
    <cfRule type="expression" priority="201">
      <formula>$D$1&gt;J4</formula>
    </cfRule>
  </conditionalFormatting>
  <conditionalFormatting sqref="J4">
    <cfRule type="expression" priority="202">
      <formula>$D$1&lt;J4</formula>
    </cfRule>
    <cfRule type="expression" priority="203">
      <formula>$D$1&gt;J4</formula>
    </cfRule>
  </conditionalFormatting>
  <conditionalFormatting sqref="J4">
    <cfRule type="expression" dxfId="1567" priority="204">
      <formula>$D$1&lt;J4</formula>
    </cfRule>
    <cfRule type="expression" dxfId="1566" priority="205">
      <formula>$D$1&gt;J4</formula>
    </cfRule>
  </conditionalFormatting>
  <conditionalFormatting sqref="J4">
    <cfRule type="expression" dxfId="1565" priority="206">
      <formula>$D$1&lt;J4</formula>
    </cfRule>
    <cfRule type="expression" dxfId="1564" priority="207">
      <formula>$D$1&gt;J4</formula>
    </cfRule>
  </conditionalFormatting>
  <conditionalFormatting sqref="J4">
    <cfRule type="expression" dxfId="1563" priority="208">
      <formula>$D$1&lt;J4</formula>
    </cfRule>
    <cfRule type="expression" dxfId="1562" priority="209">
      <formula>$D$1&gt;J4</formula>
    </cfRule>
  </conditionalFormatting>
  <conditionalFormatting sqref="J5">
    <cfRule type="expression" dxfId="1561" priority="210">
      <formula>$D$1&lt;J5</formula>
    </cfRule>
    <cfRule type="expression" dxfId="1560" priority="211">
      <formula>$D$1&gt;J5</formula>
    </cfRule>
  </conditionalFormatting>
  <conditionalFormatting sqref="J5">
    <cfRule type="expression" priority="212">
      <formula>$D$1&lt;J5</formula>
    </cfRule>
    <cfRule type="expression" priority="213">
      <formula>$D$1&gt;J5</formula>
    </cfRule>
  </conditionalFormatting>
  <conditionalFormatting sqref="J5">
    <cfRule type="expression" priority="214">
      <formula>$D$1&lt;J5</formula>
    </cfRule>
    <cfRule type="expression" dxfId="1559" priority="215">
      <formula>$D$1&gt;J5</formula>
    </cfRule>
  </conditionalFormatting>
  <conditionalFormatting sqref="J4">
    <cfRule type="expression" dxfId="1558" priority="216">
      <formula>$D$1&lt;J4</formula>
    </cfRule>
    <cfRule type="expression" dxfId="1557" priority="217">
      <formula>$D$1&gt;J4</formula>
    </cfRule>
  </conditionalFormatting>
  <conditionalFormatting sqref="J5">
    <cfRule type="cellIs" dxfId="1556" priority="218" operator="equal">
      <formula>5</formula>
    </cfRule>
    <cfRule type="cellIs" priority="219" operator="equal">
      <formula>4</formula>
    </cfRule>
    <cfRule type="cellIs" priority="220" operator="equal">
      <formula>3</formula>
    </cfRule>
  </conditionalFormatting>
  <conditionalFormatting sqref="J5">
    <cfRule type="cellIs" priority="221" operator="equal">
      <formula>5</formula>
    </cfRule>
    <cfRule type="cellIs" dxfId="1555" priority="222" operator="equal">
      <formula>4</formula>
    </cfRule>
    <cfRule type="cellIs" dxfId="1554" priority="223" operator="equal">
      <formula>3</formula>
    </cfRule>
  </conditionalFormatting>
  <conditionalFormatting sqref="J4">
    <cfRule type="expression" dxfId="1553" priority="224">
      <formula>$D$1&lt;J4</formula>
    </cfRule>
    <cfRule type="expression" dxfId="1552" priority="225">
      <formula>$D$1&gt;J4</formula>
    </cfRule>
  </conditionalFormatting>
  <conditionalFormatting sqref="J5">
    <cfRule type="cellIs" dxfId="1551" priority="226" operator="equal">
      <formula>5</formula>
    </cfRule>
    <cfRule type="cellIs" dxfId="1550" priority="227" operator="equal">
      <formula>4</formula>
    </cfRule>
    <cfRule type="cellIs" dxfId="1549" priority="228" operator="equal">
      <formula>3</formula>
    </cfRule>
  </conditionalFormatting>
  <conditionalFormatting sqref="F3">
    <cfRule type="expression" dxfId="1548" priority="229">
      <formula>$D$1&lt;F3</formula>
    </cfRule>
    <cfRule type="expression" dxfId="1547" priority="230">
      <formula>$D$1&gt;F3</formula>
    </cfRule>
  </conditionalFormatting>
  <conditionalFormatting sqref="F4">
    <cfRule type="expression" priority="231">
      <formula>$D$1&lt;F4</formula>
    </cfRule>
    <cfRule type="expression" priority="232">
      <formula>$D$1&gt;F4</formula>
    </cfRule>
  </conditionalFormatting>
  <conditionalFormatting sqref="F5">
    <cfRule type="expression" priority="233">
      <formula>$D$1&lt;F5</formula>
    </cfRule>
    <cfRule type="expression" priority="234">
      <formula>$D$1&gt;F5</formula>
    </cfRule>
  </conditionalFormatting>
  <conditionalFormatting sqref="F5">
    <cfRule type="expression" dxfId="1546" priority="235">
      <formula>$D$1&lt;F5</formula>
    </cfRule>
    <cfRule type="expression" dxfId="1545" priority="236">
      <formula>$D$1&gt;F5</formula>
    </cfRule>
  </conditionalFormatting>
  <conditionalFormatting sqref="F4">
    <cfRule type="expression" dxfId="1544" priority="237">
      <formula>$D$1&lt;F4</formula>
    </cfRule>
    <cfRule type="expression" dxfId="1543" priority="238">
      <formula>$D$1&gt;F4</formula>
    </cfRule>
  </conditionalFormatting>
  <conditionalFormatting sqref="F5">
    <cfRule type="cellIs" dxfId="1542" priority="239" operator="equal">
      <formula>5</formula>
    </cfRule>
    <cfRule type="cellIs" dxfId="1541" priority="240" operator="equal">
      <formula>4</formula>
    </cfRule>
    <cfRule type="cellIs" dxfId="1540" priority="241" operator="equal">
      <formula>3</formula>
    </cfRule>
  </conditionalFormatting>
  <conditionalFormatting sqref="F4">
    <cfRule type="expression" dxfId="1539" priority="242">
      <formula>$D$1&lt;F4</formula>
    </cfRule>
    <cfRule type="expression" dxfId="1538" priority="243">
      <formula>$D$1&gt;F4</formula>
    </cfRule>
  </conditionalFormatting>
  <conditionalFormatting sqref="F5">
    <cfRule type="cellIs" priority="244" operator="equal">
      <formula>5</formula>
    </cfRule>
    <cfRule type="cellIs" priority="245" operator="equal">
      <formula>4</formula>
    </cfRule>
    <cfRule type="cellIs" priority="246" operator="equal">
      <formula>3</formula>
    </cfRule>
  </conditionalFormatting>
  <conditionalFormatting sqref="F5">
    <cfRule type="cellIs" dxfId="1537" priority="247" operator="equal">
      <formula>5</formula>
    </cfRule>
    <cfRule type="cellIs" dxfId="1536" priority="248" operator="equal">
      <formula>4</formula>
    </cfRule>
    <cfRule type="cellIs" dxfId="1535" priority="249" operator="equal">
      <formula>3</formula>
    </cfRule>
  </conditionalFormatting>
  <conditionalFormatting sqref="F4">
    <cfRule type="expression" dxfId="1534" priority="250">
      <formula>$D$1&lt;F4</formula>
    </cfRule>
    <cfRule type="expression" dxfId="1533" priority="251">
      <formula>$D$1&gt;F4</formula>
    </cfRule>
  </conditionalFormatting>
  <conditionalFormatting sqref="K3">
    <cfRule type="expression" dxfId="1532" priority="252">
      <formula>$D$1&lt;K3</formula>
    </cfRule>
    <cfRule type="expression" dxfId="1531" priority="253">
      <formula>$D$1&gt;K3</formula>
    </cfRule>
  </conditionalFormatting>
  <conditionalFormatting sqref="K3">
    <cfRule type="expression" dxfId="1530" priority="254">
      <formula>$D$1&lt;K3</formula>
    </cfRule>
    <cfRule type="expression" dxfId="1529" priority="255">
      <formula>$D$1&gt;K3</formula>
    </cfRule>
  </conditionalFormatting>
  <conditionalFormatting sqref="K3">
    <cfRule type="expression" priority="256">
      <formula>$D$1&lt;K3</formula>
    </cfRule>
    <cfRule type="expression" priority="257">
      <formula>$D$1&gt;K3</formula>
    </cfRule>
  </conditionalFormatting>
  <conditionalFormatting sqref="K3">
    <cfRule type="expression" priority="258">
      <formula>$D$1&lt;K3</formula>
    </cfRule>
    <cfRule type="expression" dxfId="1528" priority="259">
      <formula>$D$1&gt;K3</formula>
    </cfRule>
  </conditionalFormatting>
  <conditionalFormatting sqref="K3">
    <cfRule type="expression" dxfId="1527" priority="260">
      <formula>$D$1&lt;K3</formula>
    </cfRule>
    <cfRule type="expression" priority="261">
      <formula>$D$1&gt;K3</formula>
    </cfRule>
  </conditionalFormatting>
  <conditionalFormatting sqref="L3">
    <cfRule type="expression" priority="262">
      <formula>$D$1&lt;L3</formula>
    </cfRule>
    <cfRule type="expression" priority="263">
      <formula>$D$1&gt;L3</formula>
    </cfRule>
  </conditionalFormatting>
  <conditionalFormatting sqref="L3">
    <cfRule type="expression" priority="264">
      <formula>$D$1&lt;L3</formula>
    </cfRule>
    <cfRule type="expression" priority="265">
      <formula>$D$1&gt;L3</formula>
    </cfRule>
  </conditionalFormatting>
  <conditionalFormatting sqref="L3">
    <cfRule type="expression" priority="266">
      <formula>$D$1&lt;L3</formula>
    </cfRule>
    <cfRule type="expression" dxfId="1526" priority="267">
      <formula>$D$1&gt;L3</formula>
    </cfRule>
  </conditionalFormatting>
  <conditionalFormatting sqref="L4">
    <cfRule type="expression" dxfId="1525" priority="268">
      <formula>$D$1&lt;L4</formula>
    </cfRule>
    <cfRule type="expression" dxfId="1524" priority="269">
      <formula>$D$1&gt;L4</formula>
    </cfRule>
  </conditionalFormatting>
  <conditionalFormatting sqref="L3">
    <cfRule type="expression" dxfId="1523" priority="270">
      <formula>$D$1&lt;L3</formula>
    </cfRule>
    <cfRule type="expression" dxfId="1522" priority="271">
      <formula>$D$1&gt;L3</formula>
    </cfRule>
  </conditionalFormatting>
  <conditionalFormatting sqref="L5">
    <cfRule type="cellIs" dxfId="1521" priority="272" operator="equal">
      <formula>5</formula>
    </cfRule>
    <cfRule type="cellIs" priority="273" operator="equal">
      <formula>4</formula>
    </cfRule>
    <cfRule type="cellIs" priority="274" operator="equal">
      <formula>3</formula>
    </cfRule>
  </conditionalFormatting>
  <conditionalFormatting sqref="L4">
    <cfRule type="expression" priority="275">
      <formula>$D$1&lt;L4</formula>
    </cfRule>
    <cfRule type="expression" dxfId="1520" priority="276">
      <formula>$D$1&gt;L4</formula>
    </cfRule>
  </conditionalFormatting>
  <conditionalFormatting sqref="L4">
    <cfRule type="expression" dxfId="1519" priority="277">
      <formula>$D$1&lt;L4</formula>
    </cfRule>
    <cfRule type="expression" priority="278">
      <formula>$D$1&gt;L4</formula>
    </cfRule>
  </conditionalFormatting>
  <conditionalFormatting sqref="L4">
    <cfRule type="expression" priority="279">
      <formula>$D$1&lt;L4</formula>
    </cfRule>
    <cfRule type="expression" priority="280">
      <formula>$D$1&gt;L4</formula>
    </cfRule>
  </conditionalFormatting>
  <conditionalFormatting sqref="L4">
    <cfRule type="expression" dxfId="1518" priority="281">
      <formula>$D$1&lt;L4</formula>
    </cfRule>
    <cfRule type="expression" dxfId="1517" priority="282">
      <formula>$D$1&gt;L4</formula>
    </cfRule>
  </conditionalFormatting>
  <conditionalFormatting sqref="L4">
    <cfRule type="expression" priority="283">
      <formula>$D$1&lt;L4</formula>
    </cfRule>
    <cfRule type="expression" priority="284">
      <formula>$D$1&gt;L4</formula>
    </cfRule>
  </conditionalFormatting>
  <conditionalFormatting sqref="L4">
    <cfRule type="expression" priority="285">
      <formula>$D$1&lt;L4</formula>
    </cfRule>
    <cfRule type="expression" dxfId="1516" priority="286">
      <formula>$D$1&gt;L4</formula>
    </cfRule>
  </conditionalFormatting>
  <conditionalFormatting sqref="L4">
    <cfRule type="expression" dxfId="1515" priority="287">
      <formula>$D$1&lt;L4</formula>
    </cfRule>
    <cfRule type="expression" dxfId="1514" priority="288">
      <formula>$D$1&gt;L4</formula>
    </cfRule>
  </conditionalFormatting>
  <conditionalFormatting sqref="L4">
    <cfRule type="expression" dxfId="1513" priority="289">
      <formula>$D$1&lt;L4</formula>
    </cfRule>
    <cfRule type="expression" dxfId="1512" priority="290">
      <formula>$D$1&gt;L4</formula>
    </cfRule>
  </conditionalFormatting>
  <conditionalFormatting sqref="L4">
    <cfRule type="expression" dxfId="1511" priority="291">
      <formula>$D$1&lt;L4</formula>
    </cfRule>
    <cfRule type="expression" priority="292">
      <formula>$D$1&gt;L4</formula>
    </cfRule>
  </conditionalFormatting>
  <conditionalFormatting sqref="L4">
    <cfRule type="expression" priority="293">
      <formula>$D$1&lt;L4</formula>
    </cfRule>
    <cfRule type="expression" priority="294">
      <formula>$D$1&gt;L4</formula>
    </cfRule>
  </conditionalFormatting>
  <conditionalFormatting sqref="L4">
    <cfRule type="expression" dxfId="1510" priority="295">
      <formula>$D$1&lt;L4</formula>
    </cfRule>
    <cfRule type="expression" dxfId="1509" priority="296">
      <formula>$D$1&gt;L4</formula>
    </cfRule>
  </conditionalFormatting>
  <conditionalFormatting sqref="L4">
    <cfRule type="expression" dxfId="1508" priority="297">
      <formula>$D$1&lt;L4</formula>
    </cfRule>
    <cfRule type="expression" dxfId="1507" priority="298">
      <formula>$D$1&gt;L4</formula>
    </cfRule>
  </conditionalFormatting>
  <conditionalFormatting sqref="K3">
    <cfRule type="expression" dxfId="1506" priority="299">
      <formula>$D$1&lt;K3</formula>
    </cfRule>
    <cfRule type="expression" dxfId="1505" priority="300">
      <formula>$D$1&gt;K3</formula>
    </cfRule>
  </conditionalFormatting>
  <conditionalFormatting sqref="J3">
    <cfRule type="expression" dxfId="1504" priority="301">
      <formula>$D$1&lt;J3</formula>
    </cfRule>
    <cfRule type="expression" dxfId="1503" priority="302">
      <formula>$D$1&gt;J3</formula>
    </cfRule>
  </conditionalFormatting>
  <conditionalFormatting sqref="J3">
    <cfRule type="expression" dxfId="1502" priority="303">
      <formula>$D$1&lt;J3</formula>
    </cfRule>
    <cfRule type="expression" priority="304">
      <formula>$D$1&gt;J3</formula>
    </cfRule>
  </conditionalFormatting>
  <conditionalFormatting sqref="J3">
    <cfRule type="expression" priority="305">
      <formula>$D$1&lt;J3</formula>
    </cfRule>
    <cfRule type="expression" priority="306">
      <formula>$D$1&gt;J3</formula>
    </cfRule>
  </conditionalFormatting>
  <conditionalFormatting sqref="J4">
    <cfRule type="expression" dxfId="1501" priority="307">
      <formula>$D$1&lt;J4</formula>
    </cfRule>
    <cfRule type="expression" dxfId="1500" priority="308">
      <formula>$D$1&gt;J4</formula>
    </cfRule>
  </conditionalFormatting>
  <conditionalFormatting sqref="J4">
    <cfRule type="expression" priority="309">
      <formula>$D$1&lt;J4</formula>
    </cfRule>
    <cfRule type="expression" priority="310">
      <formula>$D$1&gt;J4</formula>
    </cfRule>
  </conditionalFormatting>
  <conditionalFormatting sqref="J4">
    <cfRule type="expression" priority="311">
      <formula>$D$1&lt;J4</formula>
    </cfRule>
    <cfRule type="expression" priority="312">
      <formula>$D$1&gt;J4</formula>
    </cfRule>
  </conditionalFormatting>
  <conditionalFormatting sqref="J4">
    <cfRule type="expression" priority="313">
      <formula>$D$1&lt;J4</formula>
    </cfRule>
    <cfRule type="expression" priority="314">
      <formula>$D$1&gt;J4</formula>
    </cfRule>
  </conditionalFormatting>
  <conditionalFormatting sqref="J4">
    <cfRule type="expression" dxfId="1499" priority="315">
      <formula>$D$1&lt;J4</formula>
    </cfRule>
    <cfRule type="expression" dxfId="1498" priority="316">
      <formula>$D$1&gt;J4</formula>
    </cfRule>
  </conditionalFormatting>
  <conditionalFormatting sqref="J4">
    <cfRule type="expression" dxfId="1497" priority="317">
      <formula>$D$1&lt;J4</formula>
    </cfRule>
    <cfRule type="expression" dxfId="1496" priority="318">
      <formula>$D$1&gt;J4</formula>
    </cfRule>
  </conditionalFormatting>
  <conditionalFormatting sqref="J4">
    <cfRule type="expression" dxfId="1495" priority="319">
      <formula>$D$1&lt;J4</formula>
    </cfRule>
    <cfRule type="expression" dxfId="1494" priority="320">
      <formula>$D$1&gt;J4</formula>
    </cfRule>
  </conditionalFormatting>
  <conditionalFormatting sqref="J4">
    <cfRule type="expression" priority="321">
      <formula>$D$1&lt;J4</formula>
    </cfRule>
    <cfRule type="expression" priority="322">
      <formula>$D$1&gt;J4</formula>
    </cfRule>
  </conditionalFormatting>
  <conditionalFormatting sqref="J4">
    <cfRule type="expression" priority="323">
      <formula>$D$1&lt;J4</formula>
    </cfRule>
    <cfRule type="expression" dxfId="1493" priority="324">
      <formula>$D$1&gt;J4</formula>
    </cfRule>
  </conditionalFormatting>
  <conditionalFormatting sqref="J4">
    <cfRule type="expression" dxfId="1492" priority="325">
      <formula>$D$1&lt;J4</formula>
    </cfRule>
    <cfRule type="expression" priority="326">
      <formula>$D$1&gt;J4</formula>
    </cfRule>
  </conditionalFormatting>
  <conditionalFormatting sqref="J4">
    <cfRule type="expression" priority="327">
      <formula>$D$1&lt;J4</formula>
    </cfRule>
    <cfRule type="expression" priority="328">
      <formula>$D$1&gt;J4</formula>
    </cfRule>
  </conditionalFormatting>
  <conditionalFormatting sqref="J5">
    <cfRule type="cellIs" dxfId="1491" priority="329" operator="equal">
      <formula>5</formula>
    </cfRule>
    <cfRule type="cellIs" dxfId="1490" priority="330" operator="equal">
      <formula>4</formula>
    </cfRule>
    <cfRule type="cellIs" priority="331" operator="equal">
      <formula>3</formula>
    </cfRule>
  </conditionalFormatting>
  <conditionalFormatting sqref="J5">
    <cfRule type="cellIs" priority="332" operator="equal">
      <formula>5</formula>
    </cfRule>
    <cfRule type="cellIs" priority="333" operator="equal">
      <formula>4</formula>
    </cfRule>
    <cfRule type="cellIs" dxfId="1489" priority="334" operator="equal">
      <formula>3</formula>
    </cfRule>
  </conditionalFormatting>
  <conditionalFormatting sqref="J5">
    <cfRule type="cellIs" dxfId="1488" priority="335" operator="equal">
      <formula>5</formula>
    </cfRule>
    <cfRule type="cellIs" dxfId="1487" priority="336" operator="equal">
      <formula>4</formula>
    </cfRule>
    <cfRule type="cellIs" dxfId="1486" priority="337" operator="equal">
      <formula>3</formula>
    </cfRule>
  </conditionalFormatting>
  <conditionalFormatting sqref="J5">
    <cfRule type="cellIs" dxfId="1485" priority="338" operator="equal">
      <formula>5</formula>
    </cfRule>
    <cfRule type="cellIs" dxfId="1484" priority="339" operator="equal">
      <formula>4</formula>
    </cfRule>
    <cfRule type="cellIs" priority="340" operator="equal">
      <formula>3</formula>
    </cfRule>
  </conditionalFormatting>
  <conditionalFormatting sqref="J5">
    <cfRule type="cellIs" priority="341" operator="equal">
      <formula>5</formula>
    </cfRule>
    <cfRule type="cellIs" priority="342" operator="equal">
      <formula>4</formula>
    </cfRule>
    <cfRule type="cellIs" dxfId="1483" priority="343" operator="equal">
      <formula>3</formula>
    </cfRule>
  </conditionalFormatting>
  <conditionalFormatting sqref="J5">
    <cfRule type="cellIs" dxfId="1482" priority="344" operator="equal">
      <formula>5</formula>
    </cfRule>
    <cfRule type="cellIs" dxfId="1481" priority="345" operator="equal">
      <formula>4</formula>
    </cfRule>
    <cfRule type="cellIs" dxfId="1480" priority="346" operator="equal">
      <formula>3</formula>
    </cfRule>
  </conditionalFormatting>
  <conditionalFormatting sqref="J5">
    <cfRule type="cellIs" priority="347" operator="equal">
      <formula>5</formula>
    </cfRule>
    <cfRule type="cellIs" priority="348" operator="equal">
      <formula>4</formula>
    </cfRule>
    <cfRule type="cellIs" priority="349" operator="equal">
      <formula>3</formula>
    </cfRule>
  </conditionalFormatting>
  <conditionalFormatting sqref="J5">
    <cfRule type="cellIs" dxfId="1479" priority="350" operator="equal">
      <formula>5</formula>
    </cfRule>
    <cfRule type="cellIs" dxfId="1478" priority="351" operator="equal">
      <formula>4</formula>
    </cfRule>
    <cfRule type="cellIs" priority="352" operator="equal">
      <formula>3</formula>
    </cfRule>
  </conditionalFormatting>
  <conditionalFormatting sqref="J5">
    <cfRule type="cellIs" priority="353" operator="equal">
      <formula>5</formula>
    </cfRule>
    <cfRule type="cellIs" priority="354" operator="equal">
      <formula>4</formula>
    </cfRule>
    <cfRule type="cellIs" priority="355" operator="equal">
      <formula>3</formula>
    </cfRule>
  </conditionalFormatting>
  <conditionalFormatting sqref="J4">
    <cfRule type="expression" priority="356">
      <formula>$D$1&lt;J4</formula>
    </cfRule>
    <cfRule type="expression" priority="357">
      <formula>$D$1&gt;J4</formula>
    </cfRule>
  </conditionalFormatting>
  <conditionalFormatting sqref="J5">
    <cfRule type="cellIs" dxfId="1477" priority="358" operator="equal">
      <formula>5</formula>
    </cfRule>
    <cfRule type="cellIs" dxfId="1476" priority="359" operator="equal">
      <formula>4</formula>
    </cfRule>
    <cfRule type="cellIs" dxfId="1475" priority="360" operator="equal">
      <formula>3</formula>
    </cfRule>
  </conditionalFormatting>
  <conditionalFormatting sqref="J4">
    <cfRule type="expression" dxfId="1474" priority="361">
      <formula>$D$1&lt;J4</formula>
    </cfRule>
    <cfRule type="expression" dxfId="1473" priority="362">
      <formula>$D$1&gt;J4</formula>
    </cfRule>
  </conditionalFormatting>
  <conditionalFormatting sqref="J5">
    <cfRule type="cellIs" dxfId="1472" priority="363" operator="equal">
      <formula>5</formula>
    </cfRule>
    <cfRule type="cellIs" dxfId="1471" priority="364" operator="equal">
      <formula>4</formula>
    </cfRule>
    <cfRule type="cellIs" dxfId="1470" priority="365" operator="equal">
      <formula>3</formula>
    </cfRule>
  </conditionalFormatting>
  <conditionalFormatting sqref="J5">
    <cfRule type="cellIs" dxfId="1469" priority="366" operator="equal">
      <formula>5</formula>
    </cfRule>
    <cfRule type="cellIs" dxfId="1468" priority="367" operator="equal">
      <formula>4</formula>
    </cfRule>
    <cfRule type="cellIs" dxfId="1467" priority="368" operator="equal">
      <formula>3</formula>
    </cfRule>
  </conditionalFormatting>
  <conditionalFormatting sqref="J4">
    <cfRule type="expression" dxfId="1466" priority="369">
      <formula>$D$1&lt;J4</formula>
    </cfRule>
    <cfRule type="expression" dxfId="1465" priority="370">
      <formula>$D$1&gt;J4</formula>
    </cfRule>
  </conditionalFormatting>
  <conditionalFormatting sqref="J4">
    <cfRule type="expression" dxfId="1464" priority="371">
      <formula>$D$1&lt;J4</formula>
    </cfRule>
    <cfRule type="expression" priority="372">
      <formula>$D$1&gt;J4</formula>
    </cfRule>
  </conditionalFormatting>
  <conditionalFormatting sqref="J5">
    <cfRule type="cellIs" priority="373" operator="equal">
      <formula>5</formula>
    </cfRule>
    <cfRule type="cellIs" priority="374" operator="equal">
      <formula>4</formula>
    </cfRule>
    <cfRule type="cellIs" dxfId="1463" priority="375" operator="equal">
      <formula>3</formula>
    </cfRule>
  </conditionalFormatting>
  <conditionalFormatting sqref="J5">
    <cfRule type="cellIs" dxfId="1462" priority="376" operator="equal">
      <formula>5</formula>
    </cfRule>
    <cfRule type="cellIs" dxfId="1461" priority="377" operator="equal">
      <formula>4</formula>
    </cfRule>
    <cfRule type="cellIs" dxfId="1460" priority="378" operator="equal">
      <formula>3</formula>
    </cfRule>
  </conditionalFormatting>
  <conditionalFormatting sqref="K3">
    <cfRule type="expression" dxfId="1459" priority="379">
      <formula>$D$1&lt;K3</formula>
    </cfRule>
    <cfRule type="expression" dxfId="1458" priority="380">
      <formula>$D$1&gt;K3</formula>
    </cfRule>
  </conditionalFormatting>
  <conditionalFormatting sqref="K3">
    <cfRule type="expression" dxfId="1457" priority="381">
      <formula>$D$1&lt;K3</formula>
    </cfRule>
    <cfRule type="expression" dxfId="1456" priority="382">
      <formula>$D$1&gt;K3</formula>
    </cfRule>
  </conditionalFormatting>
  <conditionalFormatting sqref="K3">
    <cfRule type="expression" dxfId="1455" priority="383">
      <formula>$D$1&lt;K3</formula>
    </cfRule>
    <cfRule type="expression" dxfId="1454" priority="384">
      <formula>$D$1&gt;K3</formula>
    </cfRule>
  </conditionalFormatting>
  <conditionalFormatting sqref="K3">
    <cfRule type="expression" dxfId="1453" priority="385">
      <formula>$D$1&lt;K3</formula>
    </cfRule>
    <cfRule type="expression" dxfId="1452" priority="386">
      <formula>$D$1&gt;K3</formula>
    </cfRule>
  </conditionalFormatting>
  <conditionalFormatting sqref="L4">
    <cfRule type="expression" priority="387">
      <formula>$D$1&lt;L4</formula>
    </cfRule>
    <cfRule type="expression" priority="388">
      <formula>$D$1&gt;L4</formula>
    </cfRule>
  </conditionalFormatting>
  <conditionalFormatting sqref="L4">
    <cfRule type="expression" priority="389">
      <formula>$D$1&lt;L4</formula>
    </cfRule>
    <cfRule type="expression" priority="390">
      <formula>$D$1&gt;L4</formula>
    </cfRule>
  </conditionalFormatting>
  <conditionalFormatting sqref="L4">
    <cfRule type="expression" priority="391">
      <formula>$D$1&lt;L4</formula>
    </cfRule>
    <cfRule type="expression" dxfId="1451" priority="392">
      <formula>$D$1&gt;L4</formula>
    </cfRule>
  </conditionalFormatting>
  <conditionalFormatting sqref="L4">
    <cfRule type="expression" dxfId="1450" priority="393">
      <formula>$D$1&lt;L4</formula>
    </cfRule>
    <cfRule type="expression" dxfId="1449" priority="394">
      <formula>$D$1&gt;L4</formula>
    </cfRule>
  </conditionalFormatting>
  <conditionalFormatting sqref="L4">
    <cfRule type="expression" dxfId="1448" priority="395">
      <formula>$D$1&lt;L4</formula>
    </cfRule>
    <cfRule type="expression" dxfId="1447" priority="396">
      <formula>$D$1&gt;L4</formula>
    </cfRule>
  </conditionalFormatting>
  <conditionalFormatting sqref="L4">
    <cfRule type="expression" dxfId="1446" priority="397">
      <formula>$D$1&lt;L4</formula>
    </cfRule>
    <cfRule type="expression" dxfId="1445" priority="398">
      <formula>$D$1&gt;L4</formula>
    </cfRule>
  </conditionalFormatting>
  <conditionalFormatting sqref="L4">
    <cfRule type="expression" dxfId="1444" priority="399">
      <formula>$D$1&lt;L4</formula>
    </cfRule>
    <cfRule type="expression" dxfId="1443" priority="400">
      <formula>$D$1&gt;L4</formula>
    </cfRule>
  </conditionalFormatting>
  <conditionalFormatting sqref="L5">
    <cfRule type="cellIs" priority="401" operator="equal">
      <formula>5</formula>
    </cfRule>
    <cfRule type="cellIs" priority="402" operator="equal">
      <formula>4</formula>
    </cfRule>
    <cfRule type="cellIs" priority="403" operator="equal">
      <formula>3</formula>
    </cfRule>
  </conditionalFormatting>
  <conditionalFormatting sqref="L5">
    <cfRule type="cellIs" dxfId="1442" priority="404" operator="equal">
      <formula>5</formula>
    </cfRule>
    <cfRule type="cellIs" dxfId="1441" priority="405" operator="equal">
      <formula>4</formula>
    </cfRule>
    <cfRule type="cellIs" priority="406" operator="equal">
      <formula>3</formula>
    </cfRule>
  </conditionalFormatting>
  <conditionalFormatting sqref="L5">
    <cfRule type="cellIs" priority="407" operator="equal">
      <formula>5</formula>
    </cfRule>
    <cfRule type="cellIs" priority="408" operator="equal">
      <formula>4</formula>
    </cfRule>
    <cfRule type="cellIs" priority="409" operator="equal">
      <formula>3</formula>
    </cfRule>
  </conditionalFormatting>
  <conditionalFormatting sqref="L5">
    <cfRule type="cellIs" priority="410" operator="equal">
      <formula>5</formula>
    </cfRule>
    <cfRule type="cellIs" priority="411" operator="equal">
      <formula>4</formula>
    </cfRule>
    <cfRule type="cellIs" dxfId="1440" priority="412" operator="equal">
      <formula>3</formula>
    </cfRule>
  </conditionalFormatting>
  <conditionalFormatting sqref="L5">
    <cfRule type="cellIs" dxfId="1439" priority="413" operator="equal">
      <formula>5</formula>
    </cfRule>
    <cfRule type="cellIs" dxfId="1438" priority="414" operator="equal">
      <formula>4</formula>
    </cfRule>
    <cfRule type="cellIs" dxfId="1437" priority="415" operator="equal">
      <formula>3</formula>
    </cfRule>
  </conditionalFormatting>
  <conditionalFormatting sqref="L5">
    <cfRule type="cellIs" dxfId="1436" priority="416" operator="equal">
      <formula>5</formula>
    </cfRule>
    <cfRule type="cellIs" dxfId="1435" priority="417" operator="equal">
      <formula>4</formula>
    </cfRule>
    <cfRule type="cellIs" priority="418" operator="equal">
      <formula>3</formula>
    </cfRule>
  </conditionalFormatting>
  <conditionalFormatting sqref="L5">
    <cfRule type="cellIs" priority="419" operator="equal">
      <formula>5</formula>
    </cfRule>
    <cfRule type="cellIs" priority="420" operator="equal">
      <formula>4</formula>
    </cfRule>
    <cfRule type="cellIs" dxfId="1434" priority="421" operator="equal">
      <formula>3</formula>
    </cfRule>
  </conditionalFormatting>
  <conditionalFormatting sqref="L5">
    <cfRule type="cellIs" dxfId="1433" priority="422" operator="equal">
      <formula>5</formula>
    </cfRule>
    <cfRule type="cellIs" priority="423" operator="equal">
      <formula>4</formula>
    </cfRule>
    <cfRule type="cellIs" priority="424" operator="equal">
      <formula>3</formula>
    </cfRule>
  </conditionalFormatting>
  <conditionalFormatting sqref="L5">
    <cfRule type="cellIs" priority="425" operator="equal">
      <formula>5</formula>
    </cfRule>
    <cfRule type="cellIs" dxfId="1432" priority="426" operator="equal">
      <formula>4</formula>
    </cfRule>
    <cfRule type="cellIs" dxfId="1431" priority="427" operator="equal">
      <formula>3</formula>
    </cfRule>
  </conditionalFormatting>
  <conditionalFormatting sqref="L5">
    <cfRule type="cellIs" priority="428" operator="equal">
      <formula>5</formula>
    </cfRule>
    <cfRule type="cellIs" priority="429" operator="equal">
      <formula>4</formula>
    </cfRule>
    <cfRule type="cellIs" priority="430" operator="equal">
      <formula>3</formula>
    </cfRule>
  </conditionalFormatting>
  <conditionalFormatting sqref="L5">
    <cfRule type="cellIs" dxfId="1430" priority="431" operator="equal">
      <formula>5</formula>
    </cfRule>
    <cfRule type="cellIs" dxfId="1429" priority="432" operator="equal">
      <formula>4</formula>
    </cfRule>
    <cfRule type="cellIs" dxfId="1428" priority="433" operator="equal">
      <formula>3</formula>
    </cfRule>
  </conditionalFormatting>
  <conditionalFormatting sqref="L5">
    <cfRule type="cellIs" dxfId="1427" priority="434" operator="equal">
      <formula>5</formula>
    </cfRule>
    <cfRule type="cellIs" dxfId="1426" priority="435" operator="equal">
      <formula>4</formula>
    </cfRule>
    <cfRule type="cellIs" dxfId="1425" priority="436" operator="equal">
      <formula>3</formula>
    </cfRule>
  </conditionalFormatting>
  <conditionalFormatting sqref="L5">
    <cfRule type="cellIs" priority="437" operator="equal">
      <formula>5</formula>
    </cfRule>
    <cfRule type="cellIs" priority="438" operator="equal">
      <formula>4</formula>
    </cfRule>
    <cfRule type="cellIs" priority="439" operator="equal">
      <formula>3</formula>
    </cfRule>
  </conditionalFormatting>
  <conditionalFormatting sqref="L5">
    <cfRule type="cellIs" dxfId="1424" priority="440" operator="equal">
      <formula>5</formula>
    </cfRule>
    <cfRule type="cellIs" dxfId="1423" priority="441" operator="equal">
      <formula>4</formula>
    </cfRule>
    <cfRule type="cellIs" dxfId="1422" priority="442" operator="equal">
      <formula>3</formula>
    </cfRule>
  </conditionalFormatting>
  <conditionalFormatting sqref="L5">
    <cfRule type="cellIs" dxfId="1421" priority="443" operator="equal">
      <formula>5</formula>
    </cfRule>
    <cfRule type="cellIs" priority="444" operator="equal">
      <formula>4</formula>
    </cfRule>
    <cfRule type="cellIs" priority="445" operator="equal">
      <formula>3</formula>
    </cfRule>
  </conditionalFormatting>
  <conditionalFormatting sqref="L5">
    <cfRule type="cellIs" priority="446" operator="equal">
      <formula>5</formula>
    </cfRule>
    <cfRule type="cellIs" dxfId="1420" priority="447" operator="equal">
      <formula>4</formula>
    </cfRule>
    <cfRule type="cellIs" dxfId="1419" priority="448" operator="equal">
      <formula>3</formula>
    </cfRule>
  </conditionalFormatting>
  <conditionalFormatting sqref="G3">
    <cfRule type="expression" priority="449">
      <formula>$D$1&lt;G3</formula>
    </cfRule>
    <cfRule type="expression" priority="450">
      <formula>$D$1&gt;G3</formula>
    </cfRule>
  </conditionalFormatting>
  <conditionalFormatting sqref="G3">
    <cfRule type="expression" priority="451">
      <formula>$D$1&lt;G3</formula>
    </cfRule>
    <cfRule type="expression" priority="452">
      <formula>$D$1&gt;G3</formula>
    </cfRule>
  </conditionalFormatting>
  <conditionalFormatting sqref="G3">
    <cfRule type="expression" priority="453">
      <formula>$D$1&lt;G3</formula>
    </cfRule>
    <cfRule type="expression" priority="454">
      <formula>$D$1&gt;G3</formula>
    </cfRule>
  </conditionalFormatting>
  <conditionalFormatting sqref="G4">
    <cfRule type="expression" dxfId="1418" priority="455">
      <formula>$D$1&lt;G4</formula>
    </cfRule>
    <cfRule type="expression" dxfId="1417" priority="456">
      <formula>$D$1&gt;G4</formula>
    </cfRule>
  </conditionalFormatting>
  <conditionalFormatting sqref="G4">
    <cfRule type="expression" dxfId="1416" priority="457">
      <formula>$D$1&lt;G4</formula>
    </cfRule>
    <cfRule type="expression" dxfId="1415" priority="458">
      <formula>$D$1&gt;G4</formula>
    </cfRule>
  </conditionalFormatting>
  <conditionalFormatting sqref="G5">
    <cfRule type="cellIs" dxfId="1414" priority="459" operator="equal">
      <formula>5</formula>
    </cfRule>
    <cfRule type="cellIs" dxfId="1413" priority="460" operator="equal">
      <formula>4</formula>
    </cfRule>
    <cfRule type="cellIs" dxfId="1412" priority="461" operator="equal">
      <formula>3</formula>
    </cfRule>
  </conditionalFormatting>
  <conditionalFormatting sqref="G4">
    <cfRule type="expression" dxfId="1411" priority="462">
      <formula>$D$1&lt;G4</formula>
    </cfRule>
    <cfRule type="expression" dxfId="1410" priority="463">
      <formula>$D$1&gt;G4</formula>
    </cfRule>
  </conditionalFormatting>
  <conditionalFormatting sqref="G5">
    <cfRule type="cellIs" dxfId="1409" priority="464" operator="equal">
      <formula>5</formula>
    </cfRule>
    <cfRule type="cellIs" dxfId="1408" priority="465" operator="equal">
      <formula>4</formula>
    </cfRule>
    <cfRule type="cellIs" dxfId="1407" priority="466" operator="equal">
      <formula>3</formula>
    </cfRule>
  </conditionalFormatting>
  <conditionalFormatting sqref="G4">
    <cfRule type="expression" dxfId="1406" priority="467">
      <formula>$D$1&lt;G4</formula>
    </cfRule>
    <cfRule type="expression" dxfId="1405" priority="468">
      <formula>$D$1&gt;G4</formula>
    </cfRule>
  </conditionalFormatting>
  <conditionalFormatting sqref="G4">
    <cfRule type="expression" priority="469">
      <formula>$D$1&lt;G4</formula>
    </cfRule>
    <cfRule type="expression" priority="470">
      <formula>$D$1&gt;G4</formula>
    </cfRule>
  </conditionalFormatting>
  <conditionalFormatting sqref="G5">
    <cfRule type="cellIs" priority="471" operator="equal">
      <formula>5</formula>
    </cfRule>
    <cfRule type="cellIs" dxfId="1404" priority="472" operator="equal">
      <formula>4</formula>
    </cfRule>
    <cfRule type="cellIs" dxfId="1403" priority="473" operator="equal">
      <formula>3</formula>
    </cfRule>
  </conditionalFormatting>
  <conditionalFormatting sqref="G4">
    <cfRule type="expression" dxfId="1402" priority="474">
      <formula>$D$1&lt;G4</formula>
    </cfRule>
    <cfRule type="expression" dxfId="1401" priority="475">
      <formula>$D$1&gt;G4</formula>
    </cfRule>
  </conditionalFormatting>
  <conditionalFormatting sqref="G4">
    <cfRule type="expression" priority="476">
      <formula>$D$1&lt;G4</formula>
    </cfRule>
    <cfRule type="expression" priority="477">
      <formula>$D$1&gt;G4</formula>
    </cfRule>
  </conditionalFormatting>
  <conditionalFormatting sqref="G4">
    <cfRule type="expression" priority="478">
      <formula>$D$1&lt;G4</formula>
    </cfRule>
    <cfRule type="expression" dxfId="1400" priority="479">
      <formula>$D$1&gt;G4</formula>
    </cfRule>
  </conditionalFormatting>
  <conditionalFormatting sqref="G4">
    <cfRule type="expression" dxfId="1399" priority="480">
      <formula>$D$1&lt;G4</formula>
    </cfRule>
    <cfRule type="expression" dxfId="1398" priority="481">
      <formula>$D$1&gt;G4</formula>
    </cfRule>
  </conditionalFormatting>
  <conditionalFormatting sqref="G4">
    <cfRule type="expression" dxfId="1397" priority="482">
      <formula>$D$1&lt;G4</formula>
    </cfRule>
    <cfRule type="expression" dxfId="1396" priority="483">
      <formula>$D$1&gt;G4</formula>
    </cfRule>
  </conditionalFormatting>
  <conditionalFormatting sqref="G4">
    <cfRule type="expression" dxfId="1395" priority="484">
      <formula>$D$1&lt;G4</formula>
    </cfRule>
    <cfRule type="expression" dxfId="1394" priority="485">
      <formula>$D$1&gt;G4</formula>
    </cfRule>
  </conditionalFormatting>
  <conditionalFormatting sqref="G4">
    <cfRule type="expression" dxfId="1393" priority="486">
      <formula>$D$1&lt;G4</formula>
    </cfRule>
    <cfRule type="expression" dxfId="1392" priority="487">
      <formula>$D$1&gt;G4</formula>
    </cfRule>
  </conditionalFormatting>
  <conditionalFormatting sqref="G4">
    <cfRule type="expression" priority="488">
      <formula>$D$1&lt;G4</formula>
    </cfRule>
    <cfRule type="expression" priority="489">
      <formula>$D$1&gt;G4</formula>
    </cfRule>
  </conditionalFormatting>
  <conditionalFormatting sqref="G4">
    <cfRule type="expression" priority="490">
      <formula>$D$1&lt;G4</formula>
    </cfRule>
    <cfRule type="expression" dxfId="1391" priority="491">
      <formula>$D$1&gt;G4</formula>
    </cfRule>
  </conditionalFormatting>
  <conditionalFormatting sqref="G4">
    <cfRule type="expression" dxfId="1390" priority="492">
      <formula>$D$1&lt;G4</formula>
    </cfRule>
    <cfRule type="expression" priority="493">
      <formula>$D$1&gt;G4</formula>
    </cfRule>
  </conditionalFormatting>
  <conditionalFormatting sqref="G5">
    <cfRule type="cellIs" priority="494" operator="equal">
      <formula>5</formula>
    </cfRule>
    <cfRule type="cellIs" priority="495" operator="equal">
      <formula>4</formula>
    </cfRule>
    <cfRule type="cellIs" priority="496" operator="equal">
      <formula>3</formula>
    </cfRule>
  </conditionalFormatting>
  <conditionalFormatting sqref="G4">
    <cfRule type="expression" priority="497">
      <formula>$D$1&lt;G4</formula>
    </cfRule>
    <cfRule type="expression" priority="498">
      <formula>$D$1&gt;G4</formula>
    </cfRule>
  </conditionalFormatting>
  <conditionalFormatting sqref="G4">
    <cfRule type="expression" dxfId="1389" priority="499">
      <formula>$D$1&lt;G4</formula>
    </cfRule>
    <cfRule type="expression" dxfId="1388" priority="500">
      <formula>$D$1&gt;G4</formula>
    </cfRule>
  </conditionalFormatting>
  <conditionalFormatting sqref="G4">
    <cfRule type="expression" dxfId="1387" priority="501">
      <formula>$D$1&lt;G4</formula>
    </cfRule>
    <cfRule type="expression" dxfId="1386" priority="502">
      <formula>$D$1&gt;G4</formula>
    </cfRule>
  </conditionalFormatting>
  <conditionalFormatting sqref="G4">
    <cfRule type="expression" dxfId="1385" priority="503">
      <formula>$D$1&lt;G4</formula>
    </cfRule>
    <cfRule type="expression" dxfId="1384" priority="504">
      <formula>$D$1&gt;G4</formula>
    </cfRule>
  </conditionalFormatting>
  <conditionalFormatting sqref="G5">
    <cfRule type="cellIs" priority="505" operator="equal">
      <formula>5</formula>
    </cfRule>
    <cfRule type="cellIs" priority="506" operator="equal">
      <formula>4</formula>
    </cfRule>
    <cfRule type="cellIs" priority="507" operator="equal">
      <formula>3</formula>
    </cfRule>
  </conditionalFormatting>
  <conditionalFormatting sqref="G5">
    <cfRule type="cellIs" dxfId="1383" priority="508" operator="equal">
      <formula>5</formula>
    </cfRule>
    <cfRule type="cellIs" dxfId="1382" priority="509" operator="equal">
      <formula>4</formula>
    </cfRule>
    <cfRule type="cellIs" priority="510" operator="equal">
      <formula>3</formula>
    </cfRule>
  </conditionalFormatting>
  <conditionalFormatting sqref="G5">
    <cfRule type="cellIs" priority="511" operator="equal">
      <formula>5</formula>
    </cfRule>
    <cfRule type="cellIs" priority="512" operator="equal">
      <formula>4</formula>
    </cfRule>
    <cfRule type="cellIs" dxfId="1381" priority="513" operator="equal">
      <formula>3</formula>
    </cfRule>
  </conditionalFormatting>
  <conditionalFormatting sqref="G4">
    <cfRule type="expression" dxfId="1380" priority="514">
      <formula>$D$1&lt;G4</formula>
    </cfRule>
    <cfRule type="expression" priority="515">
      <formula>$D$1&gt;G4</formula>
    </cfRule>
  </conditionalFormatting>
  <conditionalFormatting sqref="G4">
    <cfRule type="expression" priority="516">
      <formula>$D$1&lt;G4</formula>
    </cfRule>
    <cfRule type="expression" priority="517">
      <formula>$D$1&gt;G4</formula>
    </cfRule>
  </conditionalFormatting>
  <conditionalFormatting sqref="G4">
    <cfRule type="expression" dxfId="1379" priority="518">
      <formula>$D$1&lt;G4</formula>
    </cfRule>
    <cfRule type="expression" dxfId="1378" priority="519">
      <formula>$D$1&gt;G4</formula>
    </cfRule>
  </conditionalFormatting>
  <conditionalFormatting sqref="G4">
    <cfRule type="expression" dxfId="1377" priority="520">
      <formula>$D$1&lt;G4</formula>
    </cfRule>
    <cfRule type="expression" dxfId="1376" priority="521">
      <formula>$D$1&gt;G4</formula>
    </cfRule>
  </conditionalFormatting>
  <conditionalFormatting sqref="G4">
    <cfRule type="expression" dxfId="1375" priority="522">
      <formula>$D$1&lt;G4</formula>
    </cfRule>
    <cfRule type="expression" dxfId="1374" priority="523">
      <formula>$D$1&gt;G4</formula>
    </cfRule>
  </conditionalFormatting>
  <conditionalFormatting sqref="G4">
    <cfRule type="expression" priority="524">
      <formula>$D$1&lt;G4</formula>
    </cfRule>
    <cfRule type="expression" priority="525">
      <formula>$D$1&gt;G4</formula>
    </cfRule>
  </conditionalFormatting>
  <conditionalFormatting sqref="G4">
    <cfRule type="expression" priority="526">
      <formula>$D$1&lt;G4</formula>
    </cfRule>
    <cfRule type="expression" dxfId="1373" priority="527">
      <formula>$D$1&gt;G4</formula>
    </cfRule>
  </conditionalFormatting>
  <conditionalFormatting sqref="G4">
    <cfRule type="expression" dxfId="1372" priority="528">
      <formula>$D$1&lt;G4</formula>
    </cfRule>
    <cfRule type="expression" dxfId="1371" priority="529">
      <formula>$D$1&gt;G4</formula>
    </cfRule>
  </conditionalFormatting>
  <conditionalFormatting sqref="R3">
    <cfRule type="expression" dxfId="1370" priority="530">
      <formula>$D$4&lt;R3</formula>
    </cfRule>
    <cfRule type="expression" priority="531">
      <formula>$D$4&gt;R3</formula>
    </cfRule>
  </conditionalFormatting>
  <conditionalFormatting sqref="R3">
    <cfRule type="expression" priority="532">
      <formula>$D$1&lt;R3</formula>
    </cfRule>
    <cfRule type="expression" priority="533">
      <formula>$D$1&gt;R3</formula>
    </cfRule>
  </conditionalFormatting>
  <conditionalFormatting sqref="R4">
    <cfRule type="expression" dxfId="1369" priority="534">
      <formula>$D$1&lt;R4</formula>
    </cfRule>
    <cfRule type="expression" dxfId="1368" priority="535">
      <formula>$D$1&gt;R4</formula>
    </cfRule>
  </conditionalFormatting>
  <conditionalFormatting sqref="R5">
    <cfRule type="cellIs" priority="536" operator="equal">
      <formula>5</formula>
    </cfRule>
    <cfRule type="cellIs" priority="537" operator="equal">
      <formula>4</formula>
    </cfRule>
    <cfRule type="cellIs" priority="538" operator="equal">
      <formula>3</formula>
    </cfRule>
  </conditionalFormatting>
  <conditionalFormatting sqref="R4">
    <cfRule type="expression" priority="539">
      <formula>$D$1&lt;R4</formula>
    </cfRule>
    <cfRule type="expression" priority="540">
      <formula>$D$1&gt;R4</formula>
    </cfRule>
  </conditionalFormatting>
  <conditionalFormatting sqref="R4">
    <cfRule type="expression" priority="541">
      <formula>$D$1&lt;R4</formula>
    </cfRule>
    <cfRule type="expression" dxfId="1367" priority="542">
      <formula>$D$1&gt;R4</formula>
    </cfRule>
  </conditionalFormatting>
  <conditionalFormatting sqref="R4">
    <cfRule type="expression" dxfId="1366" priority="543">
      <formula>$D$1&lt;R4</formula>
    </cfRule>
    <cfRule type="expression" dxfId="1365" priority="544">
      <formula>$D$1&gt;R4</formula>
    </cfRule>
  </conditionalFormatting>
  <conditionalFormatting sqref="R5">
    <cfRule type="cellIs" dxfId="1364" priority="545" operator="equal">
      <formula>5</formula>
    </cfRule>
    <cfRule type="cellIs" dxfId="1363" priority="546" operator="equal">
      <formula>4</formula>
    </cfRule>
    <cfRule type="cellIs" dxfId="1362" priority="547" operator="equal">
      <formula>3</formula>
    </cfRule>
  </conditionalFormatting>
  <conditionalFormatting sqref="R4">
    <cfRule type="expression" dxfId="1361" priority="548">
      <formula>$D$1&lt;R4</formula>
    </cfRule>
    <cfRule type="expression" dxfId="1360" priority="549">
      <formula>$D$1&gt;R4</formula>
    </cfRule>
  </conditionalFormatting>
  <conditionalFormatting sqref="R5">
    <cfRule type="cellIs" dxfId="1359" priority="550" operator="equal">
      <formula>5</formula>
    </cfRule>
    <cfRule type="cellIs" dxfId="1358" priority="551" operator="equal">
      <formula>4</formula>
    </cfRule>
    <cfRule type="cellIs" dxfId="1357" priority="552" operator="equal">
      <formula>3</formula>
    </cfRule>
  </conditionalFormatting>
  <conditionalFormatting sqref="R4">
    <cfRule type="expression" dxfId="1356" priority="553">
      <formula>$D$1&lt;R4</formula>
    </cfRule>
    <cfRule type="expression" dxfId="1355" priority="554">
      <formula>$D$1&gt;R4</formula>
    </cfRule>
  </conditionalFormatting>
  <conditionalFormatting sqref="R4">
    <cfRule type="expression" dxfId="1354" priority="555">
      <formula>$D$1&lt;R4</formula>
    </cfRule>
    <cfRule type="expression" priority="556">
      <formula>$D$1&gt;R4</formula>
    </cfRule>
  </conditionalFormatting>
  <conditionalFormatting sqref="R4">
    <cfRule type="expression" priority="557">
      <formula>$D$1&lt;R4</formula>
    </cfRule>
    <cfRule type="expression" priority="558">
      <formula>$D$1&gt;R4</formula>
    </cfRule>
  </conditionalFormatting>
  <conditionalFormatting sqref="R5">
    <cfRule type="cellIs" dxfId="1353" priority="559" operator="equal">
      <formula>5</formula>
    </cfRule>
    <cfRule type="cellIs" dxfId="1352" priority="560" operator="equal">
      <formula>4</formula>
    </cfRule>
    <cfRule type="cellIs" dxfId="1351" priority="561" operator="equal">
      <formula>3</formula>
    </cfRule>
  </conditionalFormatting>
  <conditionalFormatting sqref="H4">
    <cfRule type="expression" dxfId="1350" priority="562">
      <formula>$D$1&lt;H4</formula>
    </cfRule>
    <cfRule type="expression" dxfId="1349" priority="563">
      <formula>$D$1&gt;H4</formula>
    </cfRule>
  </conditionalFormatting>
  <conditionalFormatting sqref="H5">
    <cfRule type="cellIs" dxfId="1348" priority="564" operator="equal">
      <formula>5</formula>
    </cfRule>
    <cfRule type="cellIs" dxfId="1347" priority="565" operator="equal">
      <formula>4</formula>
    </cfRule>
    <cfRule type="cellIs" dxfId="1346" priority="566" operator="equal">
      <formula>3</formula>
    </cfRule>
  </conditionalFormatting>
  <conditionalFormatting sqref="H4">
    <cfRule type="expression" dxfId="1345" priority="567">
      <formula>$D$1&lt;H4</formula>
    </cfRule>
    <cfRule type="expression" dxfId="1344" priority="568">
      <formula>$D$1&gt;H4</formula>
    </cfRule>
  </conditionalFormatting>
  <conditionalFormatting sqref="H4">
    <cfRule type="expression" dxfId="1343" priority="569">
      <formula>$D$1&lt;H4</formula>
    </cfRule>
    <cfRule type="expression" dxfId="1342" priority="570">
      <formula>$D$1&gt;H4</formula>
    </cfRule>
  </conditionalFormatting>
  <conditionalFormatting sqref="H4">
    <cfRule type="expression" priority="571">
      <formula>$D$1&lt;H4</formula>
    </cfRule>
    <cfRule type="expression" priority="572">
      <formula>$D$1&gt;H4</formula>
    </cfRule>
  </conditionalFormatting>
  <conditionalFormatting sqref="H4">
    <cfRule type="expression" priority="573">
      <formula>$D$1&lt;H4</formula>
    </cfRule>
    <cfRule type="expression" dxfId="1341" priority="574">
      <formula>$D$1&gt;H4</formula>
    </cfRule>
  </conditionalFormatting>
  <conditionalFormatting sqref="H4">
    <cfRule type="expression" dxfId="1340" priority="575">
      <formula>$D$1&lt;H4</formula>
    </cfRule>
    <cfRule type="expression" dxfId="1339" priority="576">
      <formula>$D$1&gt;H4</formula>
    </cfRule>
  </conditionalFormatting>
  <conditionalFormatting sqref="H4">
    <cfRule type="expression" dxfId="1338" priority="577">
      <formula>$D$1&lt;H4</formula>
    </cfRule>
    <cfRule type="expression" priority="578">
      <formula>$D$1&gt;H4</formula>
    </cfRule>
  </conditionalFormatting>
  <conditionalFormatting sqref="H4">
    <cfRule type="expression" priority="579">
      <formula>$D$1&lt;H4</formula>
    </cfRule>
    <cfRule type="expression" priority="580">
      <formula>$D$1&gt;H4</formula>
    </cfRule>
  </conditionalFormatting>
  <conditionalFormatting sqref="H4">
    <cfRule type="expression" dxfId="1337" priority="581">
      <formula>$D$1&lt;H4</formula>
    </cfRule>
    <cfRule type="expression" dxfId="1336" priority="582">
      <formula>$D$1&gt;H4</formula>
    </cfRule>
  </conditionalFormatting>
  <conditionalFormatting sqref="H4">
    <cfRule type="expression" dxfId="1335" priority="583">
      <formula>$D$1&lt;H4</formula>
    </cfRule>
    <cfRule type="expression" dxfId="1334" priority="584">
      <formula>$D$1&gt;H4</formula>
    </cfRule>
  </conditionalFormatting>
  <conditionalFormatting sqref="H4">
    <cfRule type="expression" dxfId="1333" priority="585">
      <formula>$D$1&lt;H4</formula>
    </cfRule>
    <cfRule type="expression" dxfId="1332" priority="586">
      <formula>$D$1&gt;H4</formula>
    </cfRule>
  </conditionalFormatting>
  <conditionalFormatting sqref="H4">
    <cfRule type="expression" dxfId="1331" priority="587">
      <formula>$D$1&lt;H4</formula>
    </cfRule>
    <cfRule type="expression" dxfId="1330" priority="588">
      <formula>$D$1&gt;H4</formula>
    </cfRule>
  </conditionalFormatting>
  <conditionalFormatting sqref="H5">
    <cfRule type="cellIs" dxfId="1329" priority="589" operator="equal">
      <formula>5</formula>
    </cfRule>
    <cfRule type="cellIs" dxfId="1328" priority="590" operator="equal">
      <formula>4</formula>
    </cfRule>
    <cfRule type="cellIs" dxfId="1327" priority="591" operator="equal">
      <formula>3</formula>
    </cfRule>
  </conditionalFormatting>
  <conditionalFormatting sqref="H4">
    <cfRule type="expression" dxfId="1326" priority="592">
      <formula>$D$1&lt;H4</formula>
    </cfRule>
    <cfRule type="expression" dxfId="1325" priority="593">
      <formula>$D$1&gt;H4</formula>
    </cfRule>
  </conditionalFormatting>
  <conditionalFormatting sqref="H5">
    <cfRule type="cellIs" dxfId="1324" priority="594" operator="equal">
      <formula>5</formula>
    </cfRule>
    <cfRule type="cellIs" dxfId="1323" priority="595" operator="equal">
      <formula>4</formula>
    </cfRule>
    <cfRule type="cellIs" dxfId="1322" priority="596" operator="equal">
      <formula>3</formula>
    </cfRule>
  </conditionalFormatting>
  <conditionalFormatting sqref="H4">
    <cfRule type="expression" dxfId="1321" priority="597">
      <formula>$D$1&lt;H4</formula>
    </cfRule>
    <cfRule type="expression" dxfId="1320" priority="598">
      <formula>$D$1&gt;H4</formula>
    </cfRule>
  </conditionalFormatting>
  <conditionalFormatting sqref="H4">
    <cfRule type="expression" dxfId="1319" priority="599">
      <formula>$D$1&lt;H4</formula>
    </cfRule>
    <cfRule type="expression" dxfId="1318" priority="600">
      <formula>$D$1&gt;H4</formula>
    </cfRule>
  </conditionalFormatting>
  <conditionalFormatting sqref="H4">
    <cfRule type="expression" dxfId="1317" priority="601">
      <formula>$D$1&lt;H4</formula>
    </cfRule>
    <cfRule type="expression" dxfId="1316" priority="602">
      <formula>$D$1&gt;H4</formula>
    </cfRule>
  </conditionalFormatting>
  <conditionalFormatting sqref="H4">
    <cfRule type="expression" dxfId="1315" priority="603">
      <formula>$D$1&lt;H4</formula>
    </cfRule>
    <cfRule type="expression" priority="604">
      <formula>$D$1&gt;H4</formula>
    </cfRule>
  </conditionalFormatting>
  <conditionalFormatting sqref="H4">
    <cfRule type="expression" priority="605">
      <formula>$D$1&lt;H4</formula>
    </cfRule>
    <cfRule type="expression" priority="606">
      <formula>$D$1&gt;H4</formula>
    </cfRule>
  </conditionalFormatting>
  <conditionalFormatting sqref="H4">
    <cfRule type="expression" priority="607">
      <formula>$D$1&lt;H4</formula>
    </cfRule>
    <cfRule type="expression" priority="608">
      <formula>$D$1&gt;H4</formula>
    </cfRule>
  </conditionalFormatting>
  <conditionalFormatting sqref="H4">
    <cfRule type="expression" priority="609">
      <formula>$D$1&lt;H4</formula>
    </cfRule>
    <cfRule type="expression" dxfId="1314" priority="610">
      <formula>$D$1&gt;H4</formula>
    </cfRule>
  </conditionalFormatting>
  <conditionalFormatting sqref="H5">
    <cfRule type="cellIs" dxfId="1313" priority="611" operator="equal">
      <formula>5</formula>
    </cfRule>
    <cfRule type="cellIs" priority="612" operator="equal">
      <formula>4</formula>
    </cfRule>
    <cfRule type="cellIs" priority="613" operator="equal">
      <formula>3</formula>
    </cfRule>
  </conditionalFormatting>
  <conditionalFormatting sqref="H4">
    <cfRule type="expression" priority="614">
      <formula>$D$1&lt;H4</formula>
    </cfRule>
    <cfRule type="expression" dxfId="1312" priority="615">
      <formula>$D$1&gt;H4</formula>
    </cfRule>
  </conditionalFormatting>
  <conditionalFormatting sqref="H4">
    <cfRule type="expression" dxfId="1311" priority="616">
      <formula>$D$1&lt;H4</formula>
    </cfRule>
    <cfRule type="expression" dxfId="1310" priority="617">
      <formula>$D$1&gt;H4</formula>
    </cfRule>
  </conditionalFormatting>
  <conditionalFormatting sqref="H5">
    <cfRule type="cellIs" dxfId="1309" priority="618" operator="equal">
      <formula>5</formula>
    </cfRule>
    <cfRule type="cellIs" priority="619" operator="equal">
      <formula>4</formula>
    </cfRule>
    <cfRule type="cellIs" priority="620" operator="equal">
      <formula>3</formula>
    </cfRule>
  </conditionalFormatting>
  <conditionalFormatting sqref="H4">
    <cfRule type="expression" priority="621">
      <formula>$D$1&lt;H4</formula>
    </cfRule>
    <cfRule type="expression" dxfId="1308" priority="622">
      <formula>$D$1&gt;H4</formula>
    </cfRule>
  </conditionalFormatting>
  <conditionalFormatting sqref="H4">
    <cfRule type="expression" dxfId="1307" priority="623">
      <formula>$D$1&lt;H4</formula>
    </cfRule>
    <cfRule type="expression" priority="624">
      <formula>$D$1&gt;H4</formula>
    </cfRule>
  </conditionalFormatting>
  <conditionalFormatting sqref="H5">
    <cfRule type="cellIs" priority="625" operator="equal">
      <formula>5</formula>
    </cfRule>
    <cfRule type="cellIs" priority="626" operator="equal">
      <formula>4</formula>
    </cfRule>
    <cfRule type="cellIs" dxfId="1306" priority="627" operator="equal">
      <formula>3</formula>
    </cfRule>
  </conditionalFormatting>
  <conditionalFormatting sqref="H5">
    <cfRule type="cellIs" dxfId="1305" priority="628" operator="equal">
      <formula>5</formula>
    </cfRule>
    <cfRule type="cellIs" dxfId="1304" priority="629" operator="equal">
      <formula>4</formula>
    </cfRule>
    <cfRule type="cellIs" dxfId="1303" priority="630" operator="equal">
      <formula>3</formula>
    </cfRule>
  </conditionalFormatting>
  <conditionalFormatting sqref="H4">
    <cfRule type="expression" dxfId="1302" priority="631">
      <formula>$D$1&lt;H4</formula>
    </cfRule>
    <cfRule type="expression" dxfId="1301" priority="632">
      <formula>$D$1&gt;H4</formula>
    </cfRule>
  </conditionalFormatting>
  <conditionalFormatting sqref="H4">
    <cfRule type="expression" priority="633">
      <formula>$D$1&lt;H4</formula>
    </cfRule>
    <cfRule type="expression" priority="634">
      <formula>$D$1&gt;H4</formula>
    </cfRule>
  </conditionalFormatting>
  <conditionalFormatting sqref="H4">
    <cfRule type="expression" priority="635">
      <formula>$D$1&lt;H4</formula>
    </cfRule>
    <cfRule type="expression" dxfId="1300" priority="636">
      <formula>$D$1&gt;H4</formula>
    </cfRule>
  </conditionalFormatting>
  <conditionalFormatting sqref="I4">
    <cfRule type="expression" dxfId="1299" priority="637">
      <formula>$D$1&lt;I4</formula>
    </cfRule>
    <cfRule type="expression" dxfId="1298" priority="638">
      <formula>$D$1&gt;I4</formula>
    </cfRule>
  </conditionalFormatting>
  <conditionalFormatting sqref="I4">
    <cfRule type="expression" dxfId="1297" priority="639">
      <formula>$D$1&lt;I4</formula>
    </cfRule>
    <cfRule type="expression" dxfId="1296" priority="640">
      <formula>$D$1&gt;I4</formula>
    </cfRule>
  </conditionalFormatting>
  <conditionalFormatting sqref="I5">
    <cfRule type="cellIs" dxfId="1295" priority="641" operator="equal">
      <formula>5</formula>
    </cfRule>
    <cfRule type="cellIs" dxfId="1294" priority="642" operator="equal">
      <formula>4</formula>
    </cfRule>
    <cfRule type="cellIs" dxfId="1293" priority="643" operator="equal">
      <formula>3</formula>
    </cfRule>
  </conditionalFormatting>
  <conditionalFormatting sqref="I5">
    <cfRule type="cellIs" priority="644" operator="equal">
      <formula>5</formula>
    </cfRule>
    <cfRule type="cellIs" priority="645" operator="equal">
      <formula>4</formula>
    </cfRule>
    <cfRule type="cellIs" priority="646" operator="equal">
      <formula>3</formula>
    </cfRule>
  </conditionalFormatting>
  <conditionalFormatting sqref="I4">
    <cfRule type="expression" dxfId="1292" priority="647">
      <formula>$D$1&lt;I4</formula>
    </cfRule>
    <cfRule type="expression" dxfId="1291" priority="648">
      <formula>$D$1&gt;I4</formula>
    </cfRule>
  </conditionalFormatting>
  <conditionalFormatting sqref="I4">
    <cfRule type="expression" dxfId="1290" priority="649">
      <formula>$D$1&lt;I4</formula>
    </cfRule>
    <cfRule type="expression" dxfId="1289" priority="650">
      <formula>$D$1&gt;I4</formula>
    </cfRule>
  </conditionalFormatting>
  <conditionalFormatting sqref="I4">
    <cfRule type="expression" priority="651">
      <formula>$D$1&lt;I4</formula>
    </cfRule>
    <cfRule type="expression" priority="652">
      <formula>$D$1&gt;I4</formula>
    </cfRule>
  </conditionalFormatting>
  <conditionalFormatting sqref="I4">
    <cfRule type="expression" priority="653">
      <formula>$D$1&lt;I4</formula>
    </cfRule>
    <cfRule type="expression" dxfId="1288" priority="654">
      <formula>$D$1&gt;I4</formula>
    </cfRule>
  </conditionalFormatting>
  <conditionalFormatting sqref="I4">
    <cfRule type="expression" dxfId="1287" priority="655">
      <formula>$D$1&lt;I4</formula>
    </cfRule>
    <cfRule type="expression" dxfId="1286" priority="656">
      <formula>$D$1&gt;I4</formula>
    </cfRule>
  </conditionalFormatting>
  <conditionalFormatting sqref="I4">
    <cfRule type="expression" dxfId="1285" priority="657">
      <formula>$D$1&lt;I4</formula>
    </cfRule>
    <cfRule type="expression" priority="658">
      <formula>$D$1&gt;I4</formula>
    </cfRule>
  </conditionalFormatting>
  <conditionalFormatting sqref="I4">
    <cfRule type="expression" priority="659">
      <formula>$D$1&lt;I4</formula>
    </cfRule>
    <cfRule type="expression" priority="660">
      <formula>$D$1&gt;I4</formula>
    </cfRule>
  </conditionalFormatting>
  <conditionalFormatting sqref="I4">
    <cfRule type="expression" dxfId="1284" priority="661">
      <formula>$D$1&lt;I4</formula>
    </cfRule>
    <cfRule type="expression" dxfId="1283" priority="662">
      <formula>$D$1&gt;I4</formula>
    </cfRule>
  </conditionalFormatting>
  <conditionalFormatting sqref="I4">
    <cfRule type="expression" dxfId="1282" priority="663">
      <formula>$D$1&lt;I4</formula>
    </cfRule>
    <cfRule type="expression" dxfId="1281" priority="664">
      <formula>$D$1&gt;I4</formula>
    </cfRule>
  </conditionalFormatting>
  <conditionalFormatting sqref="I5">
    <cfRule type="cellIs" priority="665" operator="equal">
      <formula>5</formula>
    </cfRule>
    <cfRule type="cellIs" priority="666" operator="equal">
      <formula>4</formula>
    </cfRule>
    <cfRule type="cellIs" priority="667" operator="equal">
      <formula>3</formula>
    </cfRule>
  </conditionalFormatting>
  <conditionalFormatting sqref="I4">
    <cfRule type="expression" priority="668">
      <formula>$D$1&lt;I4</formula>
    </cfRule>
    <cfRule type="expression" priority="669">
      <formula>$D$1&gt;I4</formula>
    </cfRule>
  </conditionalFormatting>
  <conditionalFormatting sqref="I4">
    <cfRule type="expression" priority="670">
      <formula>$D$1&lt;I4</formula>
    </cfRule>
    <cfRule type="expression" dxfId="1280" priority="671">
      <formula>$D$1&gt;I4</formula>
    </cfRule>
  </conditionalFormatting>
  <conditionalFormatting sqref="I4">
    <cfRule type="expression" dxfId="1279" priority="672">
      <formula>$D$1&lt;I4</formula>
    </cfRule>
    <cfRule type="expression" dxfId="1278" priority="673">
      <formula>$D$1&gt;I4</formula>
    </cfRule>
  </conditionalFormatting>
  <conditionalFormatting sqref="I4">
    <cfRule type="expression" dxfId="1277" priority="674">
      <formula>$D$1&lt;I4</formula>
    </cfRule>
    <cfRule type="expression" priority="675">
      <formula>$D$1&gt;I4</formula>
    </cfRule>
  </conditionalFormatting>
  <conditionalFormatting sqref="I4">
    <cfRule type="expression" priority="676">
      <formula>$D$1&lt;I4</formula>
    </cfRule>
    <cfRule type="expression" priority="677">
      <formula>$D$1&gt;I4</formula>
    </cfRule>
  </conditionalFormatting>
  <conditionalFormatting sqref="I5">
    <cfRule type="cellIs" dxfId="1276" priority="678" operator="equal">
      <formula>5</formula>
    </cfRule>
    <cfRule type="cellIs" dxfId="1275" priority="679" operator="equal">
      <formula>4</formula>
    </cfRule>
    <cfRule type="cellIs" dxfId="1274" priority="680" operator="equal">
      <formula>3</formula>
    </cfRule>
  </conditionalFormatting>
  <conditionalFormatting sqref="I4">
    <cfRule type="expression" dxfId="1273" priority="681">
      <formula>$D$1&lt;I4</formula>
    </cfRule>
    <cfRule type="expression" dxfId="1272" priority="682">
      <formula>$D$1&gt;I4</formula>
    </cfRule>
  </conditionalFormatting>
  <conditionalFormatting sqref="I5">
    <cfRule type="cellIs" dxfId="1271" priority="683" operator="equal">
      <formula>5</formula>
    </cfRule>
    <cfRule type="cellIs" dxfId="1270" priority="684" operator="equal">
      <formula>4</formula>
    </cfRule>
    <cfRule type="cellIs" dxfId="1269" priority="685" operator="equal">
      <formula>3</formula>
    </cfRule>
  </conditionalFormatting>
  <conditionalFormatting sqref="I4">
    <cfRule type="expression" priority="686">
      <formula>$D$1&lt;I4</formula>
    </cfRule>
    <cfRule type="expression" priority="687">
      <formula>$D$1&gt;I4</formula>
    </cfRule>
  </conditionalFormatting>
  <conditionalFormatting sqref="I5">
    <cfRule type="cellIs" priority="688" operator="equal">
      <formula>5</formula>
    </cfRule>
    <cfRule type="cellIs" dxfId="1268" priority="689" operator="equal">
      <formula>4</formula>
    </cfRule>
    <cfRule type="cellIs" dxfId="1267" priority="690" operator="equal">
      <formula>3</formula>
    </cfRule>
  </conditionalFormatting>
  <conditionalFormatting sqref="I4">
    <cfRule type="expression" dxfId="1266" priority="691">
      <formula>$D$1&lt;I4</formula>
    </cfRule>
    <cfRule type="expression" dxfId="1265" priority="692">
      <formula>$D$1&gt;I4</formula>
    </cfRule>
  </conditionalFormatting>
  <conditionalFormatting sqref="I5">
    <cfRule type="cellIs" priority="693" operator="equal">
      <formula>5</formula>
    </cfRule>
    <cfRule type="cellIs" priority="694" operator="equal">
      <formula>4</formula>
    </cfRule>
    <cfRule type="cellIs" priority="695" operator="equal">
      <formula>3</formula>
    </cfRule>
  </conditionalFormatting>
  <conditionalFormatting sqref="I4">
    <cfRule type="expression" dxfId="1264" priority="696">
      <formula>$D$1&lt;I4</formula>
    </cfRule>
    <cfRule type="expression" dxfId="1263" priority="697">
      <formula>$D$1&gt;I4</formula>
    </cfRule>
  </conditionalFormatting>
  <conditionalFormatting sqref="I4">
    <cfRule type="expression" dxfId="1262" priority="698">
      <formula>$D$1&lt;I4</formula>
    </cfRule>
    <cfRule type="expression" dxfId="1261" priority="699">
      <formula>$D$1&gt;I4</formula>
    </cfRule>
  </conditionalFormatting>
  <conditionalFormatting sqref="I4">
    <cfRule type="expression" dxfId="1260" priority="700">
      <formula>$D$1&lt;I4</formula>
    </cfRule>
    <cfRule type="expression" dxfId="1259" priority="701">
      <formula>$D$1&gt;I4</formula>
    </cfRule>
  </conditionalFormatting>
  <conditionalFormatting sqref="I4">
    <cfRule type="expression" dxfId="1258" priority="702">
      <formula>$D$1&lt;I4</formula>
    </cfRule>
    <cfRule type="expression" dxfId="1257" priority="703">
      <formula>$D$1&gt;I4</formula>
    </cfRule>
  </conditionalFormatting>
  <conditionalFormatting sqref="I4">
    <cfRule type="expression" dxfId="1256" priority="704">
      <formula>$D$1&lt;I4</formula>
    </cfRule>
    <cfRule type="expression" priority="705">
      <formula>$D$1&gt;I4</formula>
    </cfRule>
  </conditionalFormatting>
  <conditionalFormatting sqref="I4">
    <cfRule type="expression" priority="706">
      <formula>$D$1&lt;I4</formula>
    </cfRule>
    <cfRule type="expression" priority="707">
      <formula>$D$1&gt;I4</formula>
    </cfRule>
  </conditionalFormatting>
  <conditionalFormatting sqref="I4">
    <cfRule type="expression" dxfId="1255" priority="708">
      <formula>$D$1&lt;I4</formula>
    </cfRule>
    <cfRule type="expression" dxfId="1254" priority="709">
      <formula>$D$1&gt;I4</formula>
    </cfRule>
  </conditionalFormatting>
  <conditionalFormatting sqref="I4">
    <cfRule type="expression" priority="710">
      <formula>$D$1&lt;I4</formula>
    </cfRule>
    <cfRule type="expression" priority="711">
      <formula>$D$1&gt;I4</formula>
    </cfRule>
  </conditionalFormatting>
  <conditionalFormatting sqref="I4">
    <cfRule type="expression" priority="712">
      <formula>$D$1&lt;I4</formula>
    </cfRule>
    <cfRule type="expression" dxfId="1253" priority="713">
      <formula>$D$1&gt;I4</formula>
    </cfRule>
  </conditionalFormatting>
  <conditionalFormatting sqref="I4">
    <cfRule type="expression" dxfId="1252" priority="714">
      <formula>$D$1&lt;I4</formula>
    </cfRule>
    <cfRule type="expression" priority="715">
      <formula>$D$1&gt;I4</formula>
    </cfRule>
  </conditionalFormatting>
  <conditionalFormatting sqref="I4">
    <cfRule type="expression" priority="716">
      <formula>$D$1&lt;I4</formula>
    </cfRule>
    <cfRule type="expression" priority="717">
      <formula>$D$1&gt;I4</formula>
    </cfRule>
  </conditionalFormatting>
  <conditionalFormatting sqref="I4">
    <cfRule type="expression" dxfId="1251" priority="718">
      <formula>$D$1&lt;I4</formula>
    </cfRule>
    <cfRule type="expression" dxfId="1250" priority="719">
      <formula>$D$1&gt;I4</formula>
    </cfRule>
  </conditionalFormatting>
  <conditionalFormatting sqref="I4">
    <cfRule type="expression" dxfId="1249" priority="720">
      <formula>$D$1&lt;I4</formula>
    </cfRule>
    <cfRule type="expression" dxfId="1248" priority="721">
      <formula>$D$1&gt;I4</formula>
    </cfRule>
  </conditionalFormatting>
  <conditionalFormatting sqref="I4">
    <cfRule type="expression" dxfId="1247" priority="722">
      <formula>$D$1&lt;I4</formula>
    </cfRule>
    <cfRule type="expression" dxfId="1246" priority="723">
      <formula>$D$1&gt;I4</formula>
    </cfRule>
  </conditionalFormatting>
  <conditionalFormatting sqref="I5">
    <cfRule type="expression" dxfId="1245" priority="724">
      <formula>$D$1&lt;I5</formula>
    </cfRule>
    <cfRule type="expression" dxfId="1244" priority="725">
      <formula>$D$1&gt;I5</formula>
    </cfRule>
  </conditionalFormatting>
  <conditionalFormatting sqref="I5">
    <cfRule type="expression" priority="726">
      <formula>$D$1&lt;I5</formula>
    </cfRule>
    <cfRule type="expression" priority="727">
      <formula>$D$1&gt;I5</formula>
    </cfRule>
  </conditionalFormatting>
  <conditionalFormatting sqref="I5">
    <cfRule type="expression" priority="728">
      <formula>$D$1&lt;I5</formula>
    </cfRule>
    <cfRule type="expression" dxfId="1243" priority="729">
      <formula>$D$1&gt;I5</formula>
    </cfRule>
  </conditionalFormatting>
  <conditionalFormatting sqref="I4">
    <cfRule type="expression" dxfId="1242" priority="730">
      <formula>$D$1&lt;I4</formula>
    </cfRule>
    <cfRule type="expression" dxfId="1241" priority="731">
      <formula>$D$1&gt;I4</formula>
    </cfRule>
  </conditionalFormatting>
  <conditionalFormatting sqref="I5">
    <cfRule type="cellIs" dxfId="1240" priority="732" operator="equal">
      <formula>5</formula>
    </cfRule>
    <cfRule type="cellIs" dxfId="1239" priority="733" operator="equal">
      <formula>4</formula>
    </cfRule>
    <cfRule type="cellIs" dxfId="1238" priority="734" operator="equal">
      <formula>3</formula>
    </cfRule>
  </conditionalFormatting>
  <conditionalFormatting sqref="I5">
    <cfRule type="cellIs" priority="735" operator="equal">
      <formula>5</formula>
    </cfRule>
    <cfRule type="cellIs" priority="736" operator="equal">
      <formula>4</formula>
    </cfRule>
    <cfRule type="cellIs" priority="737" operator="equal">
      <formula>3</formula>
    </cfRule>
  </conditionalFormatting>
  <conditionalFormatting sqref="I4">
    <cfRule type="expression" dxfId="1237" priority="738">
      <formula>$D$1&lt;I4</formula>
    </cfRule>
    <cfRule type="expression" dxfId="1236" priority="739">
      <formula>$D$1&gt;I4</formula>
    </cfRule>
  </conditionalFormatting>
  <conditionalFormatting sqref="I5">
    <cfRule type="cellIs" priority="740" operator="equal">
      <formula>5</formula>
    </cfRule>
    <cfRule type="cellIs" priority="741" operator="equal">
      <formula>4</formula>
    </cfRule>
    <cfRule type="cellIs" priority="742" operator="equal">
      <formula>3</formula>
    </cfRule>
  </conditionalFormatting>
  <conditionalFormatting sqref="I4">
    <cfRule type="expression" priority="743">
      <formula>$D$1&lt;I4</formula>
    </cfRule>
    <cfRule type="expression" priority="744">
      <formula>$D$1&gt;I4</formula>
    </cfRule>
  </conditionalFormatting>
  <conditionalFormatting sqref="K5">
    <cfRule type="cellIs" priority="745" operator="equal">
      <formula>5</formula>
    </cfRule>
    <cfRule type="cellIs" dxfId="1235" priority="746" operator="equal">
      <formula>4</formula>
    </cfRule>
    <cfRule type="cellIs" dxfId="1234" priority="747" operator="equal">
      <formula>3</formula>
    </cfRule>
  </conditionalFormatting>
  <conditionalFormatting sqref="K5">
    <cfRule type="cellIs" dxfId="1233" priority="748" operator="equal">
      <formula>5</formula>
    </cfRule>
    <cfRule type="cellIs" dxfId="1232" priority="749" operator="equal">
      <formula>4</formula>
    </cfRule>
    <cfRule type="cellIs" dxfId="1231" priority="750" operator="equal">
      <formula>3</formula>
    </cfRule>
  </conditionalFormatting>
  <conditionalFormatting sqref="K4">
    <cfRule type="expression" dxfId="1230" priority="751">
      <formula>$D$1&lt;K4</formula>
    </cfRule>
    <cfRule type="expression" dxfId="1229" priority="752">
      <formula>$D$1&gt;K4</formula>
    </cfRule>
  </conditionalFormatting>
  <conditionalFormatting sqref="K4">
    <cfRule type="expression" dxfId="1228" priority="753">
      <formula>$D$1&lt;K4</formula>
    </cfRule>
    <cfRule type="expression" dxfId="1227" priority="754">
      <formula>$D$1&gt;K4</formula>
    </cfRule>
  </conditionalFormatting>
  <conditionalFormatting sqref="K4">
    <cfRule type="expression" dxfId="1226" priority="755">
      <formula>$D$1&lt;K4</formula>
    </cfRule>
    <cfRule type="expression" dxfId="1225" priority="756">
      <formula>$D$1&gt;K4</formula>
    </cfRule>
  </conditionalFormatting>
  <conditionalFormatting sqref="M5">
    <cfRule type="expression" dxfId="1224" priority="757">
      <formula>$D$1&lt;M5</formula>
    </cfRule>
    <cfRule type="expression" dxfId="1223" priority="758">
      <formula>$D$1&gt;M5</formula>
    </cfRule>
  </conditionalFormatting>
  <conditionalFormatting sqref="M5">
    <cfRule type="expression" dxfId="1222" priority="759">
      <formula>$D$1&lt;M5</formula>
    </cfRule>
    <cfRule type="expression" dxfId="1221" priority="760">
      <formula>$D$1&gt;M5</formula>
    </cfRule>
  </conditionalFormatting>
  <conditionalFormatting sqref="M5">
    <cfRule type="expression" dxfId="1220" priority="761">
      <formula>$D$1&lt;M5</formula>
    </cfRule>
    <cfRule type="expression" dxfId="1219" priority="762">
      <formula>$D$1&gt;M5</formula>
    </cfRule>
  </conditionalFormatting>
  <conditionalFormatting sqref="M5">
    <cfRule type="expression" dxfId="1218" priority="763">
      <formula>$D$1&lt;M5</formula>
    </cfRule>
    <cfRule type="expression" dxfId="1217" priority="764">
      <formula>$D$1&gt;M5</formula>
    </cfRule>
  </conditionalFormatting>
  <conditionalFormatting sqref="M5">
    <cfRule type="expression" dxfId="1216" priority="765">
      <formula>$D$1&lt;M5</formula>
    </cfRule>
    <cfRule type="expression" dxfId="1215" priority="766">
      <formula>$D$1&gt;M5</formula>
    </cfRule>
  </conditionalFormatting>
  <conditionalFormatting sqref="M4">
    <cfRule type="expression" dxfId="1214" priority="767">
      <formula>$D$1&lt;M4</formula>
    </cfRule>
    <cfRule type="expression" dxfId="1213" priority="768">
      <formula>$D$1&gt;M4</formula>
    </cfRule>
  </conditionalFormatting>
  <conditionalFormatting sqref="M4">
    <cfRule type="expression" dxfId="1212" priority="769">
      <formula>$D$1&lt;M4</formula>
    </cfRule>
    <cfRule type="expression" dxfId="1211" priority="770">
      <formula>$D$1&gt;M4</formula>
    </cfRule>
  </conditionalFormatting>
  <conditionalFormatting sqref="M4">
    <cfRule type="expression" dxfId="1210" priority="771">
      <formula>$D$1&lt;M4</formula>
    </cfRule>
    <cfRule type="expression" dxfId="1209" priority="772">
      <formula>$D$1&gt;M4</formula>
    </cfRule>
  </conditionalFormatting>
  <conditionalFormatting sqref="M5">
    <cfRule type="expression" dxfId="1208" priority="773">
      <formula>$D$1&lt;M5</formula>
    </cfRule>
    <cfRule type="expression" dxfId="1207" priority="774">
      <formula>$D$1&gt;M5</formula>
    </cfRule>
  </conditionalFormatting>
  <conditionalFormatting sqref="M5">
    <cfRule type="expression" dxfId="1206" priority="775">
      <formula>$D$1&lt;M5</formula>
    </cfRule>
    <cfRule type="expression" dxfId="1205" priority="776">
      <formula>$D$1&gt;M5</formula>
    </cfRule>
  </conditionalFormatting>
  <conditionalFormatting sqref="M5">
    <cfRule type="expression" dxfId="1204" priority="777">
      <formula>$D$1&lt;M5</formula>
    </cfRule>
    <cfRule type="expression" dxfId="1203" priority="778">
      <formula>$D$1&gt;M5</formula>
    </cfRule>
  </conditionalFormatting>
  <conditionalFormatting sqref="M4">
    <cfRule type="expression" priority="779">
      <formula>$D$1&lt;M4</formula>
    </cfRule>
    <cfRule type="expression" priority="780">
      <formula>$D$1&gt;M4</formula>
    </cfRule>
  </conditionalFormatting>
  <conditionalFormatting sqref="M4">
    <cfRule type="expression" priority="781">
      <formula>$D$1&lt;M4</formula>
    </cfRule>
    <cfRule type="expression" dxfId="1202" priority="782">
      <formula>$D$1&gt;M4</formula>
    </cfRule>
  </conditionalFormatting>
  <conditionalFormatting sqref="M4">
    <cfRule type="expression" dxfId="1201" priority="783">
      <formula>$D$1&lt;M4</formula>
    </cfRule>
    <cfRule type="expression" dxfId="1200" priority="784">
      <formula>$D$1&gt;M4</formula>
    </cfRule>
  </conditionalFormatting>
  <conditionalFormatting sqref="M4">
    <cfRule type="expression" dxfId="1199" priority="785">
      <formula>$D$1&lt;M4</formula>
    </cfRule>
    <cfRule type="expression" dxfId="1198" priority="786">
      <formula>$D$1&gt;M4</formula>
    </cfRule>
  </conditionalFormatting>
  <conditionalFormatting sqref="M4">
    <cfRule type="expression" dxfId="1197" priority="787">
      <formula>$D$1&lt;M4</formula>
    </cfRule>
    <cfRule type="expression" dxfId="1196" priority="788">
      <formula>$D$1&gt;M4</formula>
    </cfRule>
  </conditionalFormatting>
  <conditionalFormatting sqref="M5">
    <cfRule type="expression" dxfId="1195" priority="789">
      <formula>$D$1&lt;M5</formula>
    </cfRule>
    <cfRule type="expression" dxfId="1194" priority="790">
      <formula>$D$1&gt;M5</formula>
    </cfRule>
  </conditionalFormatting>
  <conditionalFormatting sqref="M5">
    <cfRule type="expression" dxfId="1193" priority="791">
      <formula>$D$1&lt;M5</formula>
    </cfRule>
    <cfRule type="expression" dxfId="1192" priority="792">
      <formula>$D$1&gt;M5</formula>
    </cfRule>
  </conditionalFormatting>
  <conditionalFormatting sqref="M4">
    <cfRule type="expression" dxfId="1191" priority="793">
      <formula>$D$1&lt;M4</formula>
    </cfRule>
    <cfRule type="expression" dxfId="1190" priority="794">
      <formula>$D$1&gt;M4</formula>
    </cfRule>
  </conditionalFormatting>
  <conditionalFormatting sqref="M4">
    <cfRule type="expression" dxfId="1189" priority="795">
      <formula>$D$1&lt;M4</formula>
    </cfRule>
    <cfRule type="expression" dxfId="1188" priority="796">
      <formula>$D$1&gt;M4</formula>
    </cfRule>
  </conditionalFormatting>
  <conditionalFormatting sqref="M4">
    <cfRule type="expression" dxfId="1187" priority="797">
      <formula>$D$1&lt;M4</formula>
    </cfRule>
    <cfRule type="expression" dxfId="1186" priority="798">
      <formula>$D$1&gt;M4</formula>
    </cfRule>
  </conditionalFormatting>
  <conditionalFormatting sqref="M4">
    <cfRule type="expression" dxfId="1185" priority="799">
      <formula>$D$1&lt;M4</formula>
    </cfRule>
    <cfRule type="expression" dxfId="1184" priority="800">
      <formula>$D$1&gt;M4</formula>
    </cfRule>
  </conditionalFormatting>
  <conditionalFormatting sqref="M4">
    <cfRule type="expression" dxfId="1183" priority="801">
      <formula>$D$1&lt;M4</formula>
    </cfRule>
    <cfRule type="expression" priority="802">
      <formula>$D$1&gt;M4</formula>
    </cfRule>
  </conditionalFormatting>
  <conditionalFormatting sqref="M4">
    <cfRule type="expression" priority="803">
      <formula>$D$1&lt;M4</formula>
    </cfRule>
    <cfRule type="expression" priority="804">
      <formula>$D$1&gt;M4</formula>
    </cfRule>
  </conditionalFormatting>
  <conditionalFormatting sqref="M4">
    <cfRule type="expression" dxfId="1182" priority="805">
      <formula>$D$1&lt;M4</formula>
    </cfRule>
    <cfRule type="expression" dxfId="1181" priority="806">
      <formula>$D$1&gt;M4</formula>
    </cfRule>
  </conditionalFormatting>
  <conditionalFormatting sqref="M5">
    <cfRule type="expression" dxfId="1180" priority="807">
      <formula>$D$1&lt;M5</formula>
    </cfRule>
    <cfRule type="expression" dxfId="1179" priority="808">
      <formula>$D$1&gt;M5</formula>
    </cfRule>
  </conditionalFormatting>
  <conditionalFormatting sqref="M5">
    <cfRule type="expression" dxfId="1178" priority="809">
      <formula>$D$1&lt;M5</formula>
    </cfRule>
    <cfRule type="expression" dxfId="1177" priority="810">
      <formula>$D$1&gt;M5</formula>
    </cfRule>
  </conditionalFormatting>
  <conditionalFormatting sqref="M5">
    <cfRule type="expression" dxfId="1176" priority="811">
      <formula>$D$1&lt;M5</formula>
    </cfRule>
    <cfRule type="expression" dxfId="1175" priority="812">
      <formula>$D$1&gt;M5</formula>
    </cfRule>
  </conditionalFormatting>
  <conditionalFormatting sqref="M5">
    <cfRule type="expression" dxfId="1174" priority="813">
      <formula>$D$1&lt;M5</formula>
    </cfRule>
    <cfRule type="expression" dxfId="1173" priority="814">
      <formula>$D$1&gt;M5</formula>
    </cfRule>
  </conditionalFormatting>
  <conditionalFormatting sqref="M5">
    <cfRule type="expression" dxfId="1172" priority="815">
      <formula>$D$1&lt;M5</formula>
    </cfRule>
    <cfRule type="expression" dxfId="1171" priority="816">
      <formula>$D$1&gt;M5</formula>
    </cfRule>
  </conditionalFormatting>
  <conditionalFormatting sqref="M5">
    <cfRule type="expression" priority="817">
      <formula>$D$1&lt;M5</formula>
    </cfRule>
    <cfRule type="expression" priority="818">
      <formula>$D$1&gt;M5</formula>
    </cfRule>
  </conditionalFormatting>
  <conditionalFormatting sqref="M5">
    <cfRule type="expression" priority="819">
      <formula>$D$1&lt;M5</formula>
    </cfRule>
    <cfRule type="expression" dxfId="1170" priority="820">
      <formula>$D$1&gt;M5</formula>
    </cfRule>
  </conditionalFormatting>
  <conditionalFormatting sqref="M5">
    <cfRule type="expression" dxfId="1169" priority="821">
      <formula>$D$1&lt;M5</formula>
    </cfRule>
    <cfRule type="expression" dxfId="1168" priority="822">
      <formula>$D$1&gt;M5</formula>
    </cfRule>
  </conditionalFormatting>
  <conditionalFormatting sqref="M5">
    <cfRule type="expression" dxfId="1167" priority="823">
      <formula>$D$1&lt;M5</formula>
    </cfRule>
    <cfRule type="expression" priority="824">
      <formula>$D$1&gt;M5</formula>
    </cfRule>
  </conditionalFormatting>
  <conditionalFormatting sqref="M5">
    <cfRule type="expression" priority="825">
      <formula>$D$1&lt;M5</formula>
    </cfRule>
    <cfRule type="expression" priority="826">
      <formula>$D$1&gt;M5</formula>
    </cfRule>
  </conditionalFormatting>
  <conditionalFormatting sqref="M5">
    <cfRule type="expression" dxfId="1166" priority="827">
      <formula>$D$1&lt;M5</formula>
    </cfRule>
    <cfRule type="expression" dxfId="1165" priority="828">
      <formula>$D$1&gt;M5</formula>
    </cfRule>
  </conditionalFormatting>
  <conditionalFormatting sqref="M5">
    <cfRule type="cellIs" dxfId="1164" priority="829" operator="equal">
      <formula>5</formula>
    </cfRule>
    <cfRule type="cellIs" dxfId="1163" priority="830" operator="equal">
      <formula>4</formula>
    </cfRule>
    <cfRule type="cellIs" dxfId="1162" priority="831" operator="equal">
      <formula>3</formula>
    </cfRule>
  </conditionalFormatting>
  <conditionalFormatting sqref="M5">
    <cfRule type="cellIs" dxfId="1161" priority="832" operator="equal">
      <formula>5</formula>
    </cfRule>
    <cfRule type="cellIs" dxfId="1160" priority="833" operator="equal">
      <formula>4</formula>
    </cfRule>
    <cfRule type="cellIs" dxfId="1159" priority="834" operator="equal">
      <formula>3</formula>
    </cfRule>
  </conditionalFormatting>
  <conditionalFormatting sqref="M5">
    <cfRule type="cellIs" dxfId="1158" priority="835" operator="equal">
      <formula>5</formula>
    </cfRule>
    <cfRule type="cellIs" priority="836" operator="equal">
      <formula>4</formula>
    </cfRule>
    <cfRule type="cellIs" priority="837" operator="equal">
      <formula>3</formula>
    </cfRule>
  </conditionalFormatting>
  <conditionalFormatting sqref="M4">
    <cfRule type="expression" priority="838">
      <formula>$D$1&lt;M4</formula>
    </cfRule>
    <cfRule type="expression" dxfId="1157" priority="839">
      <formula>$D$1&gt;M4</formula>
    </cfRule>
  </conditionalFormatting>
  <conditionalFormatting sqref="M4">
    <cfRule type="expression" dxfId="1156" priority="840">
      <formula>$D$1&lt;M4</formula>
    </cfRule>
    <cfRule type="expression" dxfId="1155" priority="841">
      <formula>$D$1&gt;M4</formula>
    </cfRule>
  </conditionalFormatting>
  <conditionalFormatting sqref="M4">
    <cfRule type="expression" dxfId="1154" priority="842">
      <formula>$D$1&lt;M4</formula>
    </cfRule>
    <cfRule type="expression" dxfId="1153" priority="843">
      <formula>$D$1&gt;M4</formula>
    </cfRule>
  </conditionalFormatting>
  <conditionalFormatting sqref="M4">
    <cfRule type="expression" dxfId="1152" priority="844">
      <formula>$D$1&lt;M4</formula>
    </cfRule>
    <cfRule type="expression" dxfId="1151" priority="845">
      <formula>$D$1&gt;M4</formula>
    </cfRule>
  </conditionalFormatting>
  <conditionalFormatting sqref="M4">
    <cfRule type="expression" dxfId="1150" priority="846">
      <formula>$D$1&lt;M4</formula>
    </cfRule>
    <cfRule type="expression" priority="847">
      <formula>$D$1&gt;M4</formula>
    </cfRule>
  </conditionalFormatting>
  <conditionalFormatting sqref="M4">
    <cfRule type="expression" priority="848">
      <formula>$D$1&lt;M4</formula>
    </cfRule>
    <cfRule type="expression" priority="849">
      <formula>$D$1&gt;M4</formula>
    </cfRule>
  </conditionalFormatting>
  <conditionalFormatting sqref="M4">
    <cfRule type="expression" dxfId="1149" priority="850">
      <formula>$D$1&lt;M4</formula>
    </cfRule>
    <cfRule type="expression" dxfId="1148" priority="851">
      <formula>$D$1&gt;M4</formula>
    </cfRule>
  </conditionalFormatting>
  <conditionalFormatting sqref="M4">
    <cfRule type="expression" dxfId="1147" priority="852">
      <formula>$D$1&lt;M4</formula>
    </cfRule>
    <cfRule type="expression" dxfId="1146" priority="853">
      <formula>$D$1&gt;M4</formula>
    </cfRule>
  </conditionalFormatting>
  <conditionalFormatting sqref="M5">
    <cfRule type="cellIs" priority="854" operator="equal">
      <formula>5</formula>
    </cfRule>
    <cfRule type="cellIs" priority="855" operator="equal">
      <formula>4</formula>
    </cfRule>
    <cfRule type="cellIs" priority="856" operator="equal">
      <formula>3</formula>
    </cfRule>
  </conditionalFormatting>
  <conditionalFormatting sqref="M5">
    <cfRule type="cellIs" priority="857" operator="equal">
      <formula>5</formula>
    </cfRule>
    <cfRule type="cellIs" priority="858" operator="equal">
      <formula>4</formula>
    </cfRule>
    <cfRule type="cellIs" priority="859" operator="equal">
      <formula>3</formula>
    </cfRule>
  </conditionalFormatting>
  <conditionalFormatting sqref="N4">
    <cfRule type="expression" priority="860">
      <formula>$D$1&lt;N4</formula>
    </cfRule>
    <cfRule type="expression" priority="861">
      <formula>$D$1&gt;N4</formula>
    </cfRule>
  </conditionalFormatting>
  <conditionalFormatting sqref="N4">
    <cfRule type="expression" priority="862">
      <formula>$D$1&lt;N4</formula>
    </cfRule>
    <cfRule type="expression" priority="863">
      <formula>$D$1&gt;N4</formula>
    </cfRule>
  </conditionalFormatting>
  <conditionalFormatting sqref="N5">
    <cfRule type="expression" priority="864">
      <formula>$D$1&lt;N5</formula>
    </cfRule>
    <cfRule type="expression" priority="865">
      <formula>$D$1&gt;N5</formula>
    </cfRule>
  </conditionalFormatting>
  <conditionalFormatting sqref="N5">
    <cfRule type="expression" priority="866">
      <formula>$D$1&lt;N5</formula>
    </cfRule>
    <cfRule type="expression" priority="867">
      <formula>$D$1&gt;N5</formula>
    </cfRule>
  </conditionalFormatting>
  <conditionalFormatting sqref="N5">
    <cfRule type="expression" priority="868">
      <formula>$D$1&lt;N5</formula>
    </cfRule>
    <cfRule type="expression" priority="869">
      <formula>$D$1&gt;N5</formula>
    </cfRule>
  </conditionalFormatting>
  <conditionalFormatting sqref="N5">
    <cfRule type="expression" priority="870">
      <formula>$D$1&lt;N5</formula>
    </cfRule>
    <cfRule type="expression" priority="871">
      <formula>$D$1&gt;N5</formula>
    </cfRule>
  </conditionalFormatting>
  <conditionalFormatting sqref="N5">
    <cfRule type="expression" priority="872">
      <formula>$D$1&lt;N5</formula>
    </cfRule>
    <cfRule type="expression" priority="873">
      <formula>$D$1&gt;N5</formula>
    </cfRule>
  </conditionalFormatting>
  <conditionalFormatting sqref="N5">
    <cfRule type="expression" priority="874">
      <formula>$D$1&lt;N5</formula>
    </cfRule>
    <cfRule type="expression" dxfId="1145" priority="875">
      <formula>$D$1&gt;N5</formula>
    </cfRule>
  </conditionalFormatting>
  <conditionalFormatting sqref="N5">
    <cfRule type="expression" dxfId="1144" priority="876">
      <formula>$D$1&lt;N5</formula>
    </cfRule>
    <cfRule type="expression" dxfId="1143" priority="877">
      <formula>$D$1&gt;N5</formula>
    </cfRule>
  </conditionalFormatting>
  <conditionalFormatting sqref="N5">
    <cfRule type="expression" dxfId="1142" priority="878">
      <formula>$D$1&lt;N5</formula>
    </cfRule>
    <cfRule type="expression" dxfId="1141" priority="879">
      <formula>$D$1&gt;N5</formula>
    </cfRule>
  </conditionalFormatting>
  <conditionalFormatting sqref="N5">
    <cfRule type="expression" dxfId="1140" priority="880">
      <formula>$D$1&lt;N5</formula>
    </cfRule>
    <cfRule type="expression" priority="881">
      <formula>$D$1&gt;N5</formula>
    </cfRule>
  </conditionalFormatting>
  <conditionalFormatting sqref="N5">
    <cfRule type="expression" priority="882">
      <formula>$D$1&lt;N5</formula>
    </cfRule>
    <cfRule type="expression" priority="883">
      <formula>$D$1&gt;N5</formula>
    </cfRule>
  </conditionalFormatting>
  <conditionalFormatting sqref="N5">
    <cfRule type="expression" dxfId="1139" priority="884">
      <formula>$D$1&lt;N5</formula>
    </cfRule>
    <cfRule type="expression" dxfId="1138" priority="885">
      <formula>$D$1&gt;N5</formula>
    </cfRule>
  </conditionalFormatting>
  <conditionalFormatting sqref="N5">
    <cfRule type="expression" dxfId="1137" priority="886">
      <formula>$D$1&lt;N5</formula>
    </cfRule>
    <cfRule type="expression" dxfId="1136" priority="887">
      <formula>$D$1&gt;N5</formula>
    </cfRule>
  </conditionalFormatting>
  <conditionalFormatting sqref="N5">
    <cfRule type="expression" dxfId="1135" priority="888">
      <formula>$D$1&lt;N5</formula>
    </cfRule>
    <cfRule type="expression" dxfId="1134" priority="889">
      <formula>$D$1&gt;N5</formula>
    </cfRule>
  </conditionalFormatting>
  <conditionalFormatting sqref="N5">
    <cfRule type="expression" dxfId="1133" priority="890">
      <formula>$D$1&lt;N5</formula>
    </cfRule>
    <cfRule type="expression" dxfId="1132" priority="891">
      <formula>$D$1&gt;N5</formula>
    </cfRule>
  </conditionalFormatting>
  <conditionalFormatting sqref="N5">
    <cfRule type="expression" priority="892">
      <formula>$D$1&lt;N5</formula>
    </cfRule>
    <cfRule type="expression" priority="893">
      <formula>$D$1&gt;N5</formula>
    </cfRule>
  </conditionalFormatting>
  <conditionalFormatting sqref="N5">
    <cfRule type="expression" priority="894">
      <formula>$D$1&lt;N5</formula>
    </cfRule>
    <cfRule type="expression" dxfId="1131" priority="895">
      <formula>$D$1&gt;N5</formula>
    </cfRule>
  </conditionalFormatting>
  <conditionalFormatting sqref="N5">
    <cfRule type="expression" dxfId="1130" priority="896">
      <formula>$D$1&lt;N5</formula>
    </cfRule>
    <cfRule type="expression" dxfId="1129" priority="897">
      <formula>$D$1&gt;N5</formula>
    </cfRule>
  </conditionalFormatting>
  <conditionalFormatting sqref="N5">
    <cfRule type="expression" dxfId="1128" priority="898">
      <formula>$D$1&lt;N5</formula>
    </cfRule>
    <cfRule type="expression" dxfId="1127" priority="899">
      <formula>$D$1&gt;N5</formula>
    </cfRule>
  </conditionalFormatting>
  <conditionalFormatting sqref="N5">
    <cfRule type="expression" dxfId="1126" priority="900">
      <formula>$D$1&lt;N5</formula>
    </cfRule>
    <cfRule type="expression" dxfId="1125" priority="901">
      <formula>$D$1&gt;N5</formula>
    </cfRule>
  </conditionalFormatting>
  <conditionalFormatting sqref="N5">
    <cfRule type="expression" dxfId="1124" priority="902">
      <formula>$D$1&lt;N5</formula>
    </cfRule>
    <cfRule type="expression" dxfId="1123" priority="903">
      <formula>$D$1&gt;N5</formula>
    </cfRule>
  </conditionalFormatting>
  <conditionalFormatting sqref="N5">
    <cfRule type="expression" dxfId="1122" priority="904">
      <formula>$D$1&lt;N5</formula>
    </cfRule>
    <cfRule type="expression" priority="905">
      <formula>$D$1&gt;N5</formula>
    </cfRule>
  </conditionalFormatting>
  <conditionalFormatting sqref="N4">
    <cfRule type="expression" priority="906">
      <formula>$D$1&lt;N4</formula>
    </cfRule>
    <cfRule type="expression" priority="907">
      <formula>$D$1&gt;N4</formula>
    </cfRule>
  </conditionalFormatting>
  <conditionalFormatting sqref="N4">
    <cfRule type="expression" dxfId="1121" priority="908">
      <formula>$D$1&lt;N4</formula>
    </cfRule>
    <cfRule type="expression" dxfId="1120" priority="909">
      <formula>$D$1&gt;N4</formula>
    </cfRule>
  </conditionalFormatting>
  <conditionalFormatting sqref="N4">
    <cfRule type="expression" dxfId="1119" priority="910">
      <formula>$D$1&lt;N4</formula>
    </cfRule>
    <cfRule type="expression" dxfId="1118" priority="911">
      <formula>$D$1&gt;N4</formula>
    </cfRule>
  </conditionalFormatting>
  <conditionalFormatting sqref="N4">
    <cfRule type="expression" dxfId="1117" priority="912">
      <formula>$D$1&lt;N4</formula>
    </cfRule>
    <cfRule type="expression" dxfId="1116" priority="913">
      <formula>$D$1&gt;N4</formula>
    </cfRule>
  </conditionalFormatting>
  <conditionalFormatting sqref="N5">
    <cfRule type="cellIs" dxfId="1115" priority="914" operator="equal">
      <formula>5</formula>
    </cfRule>
    <cfRule type="cellIs" dxfId="1114" priority="915" operator="equal">
      <formula>4</formula>
    </cfRule>
    <cfRule type="cellIs" priority="916" operator="equal">
      <formula>3</formula>
    </cfRule>
  </conditionalFormatting>
  <conditionalFormatting sqref="N4">
    <cfRule type="expression" priority="917">
      <formula>$D$1&lt;N4</formula>
    </cfRule>
    <cfRule type="expression" priority="918">
      <formula>$D$1&gt;N4</formula>
    </cfRule>
  </conditionalFormatting>
  <conditionalFormatting sqref="N4">
    <cfRule type="expression" dxfId="1113" priority="919">
      <formula>$D$1&lt;N4</formula>
    </cfRule>
    <cfRule type="expression" dxfId="1112" priority="920">
      <formula>$D$1&gt;N4</formula>
    </cfRule>
  </conditionalFormatting>
  <conditionalFormatting sqref="N4">
    <cfRule type="expression" dxfId="1111" priority="921">
      <formula>$D$1&lt;N4</formula>
    </cfRule>
    <cfRule type="expression" dxfId="1110" priority="922">
      <formula>$D$1&gt;N4</formula>
    </cfRule>
  </conditionalFormatting>
  <conditionalFormatting sqref="N4">
    <cfRule type="expression" priority="923">
      <formula>$D$1&lt;N4</formula>
    </cfRule>
    <cfRule type="expression" priority="924">
      <formula>$D$1&gt;N4</formula>
    </cfRule>
  </conditionalFormatting>
  <conditionalFormatting sqref="N5">
    <cfRule type="cellIs" priority="925" operator="equal">
      <formula>5</formula>
    </cfRule>
    <cfRule type="cellIs" dxfId="1109" priority="926" operator="equal">
      <formula>4</formula>
    </cfRule>
    <cfRule type="cellIs" dxfId="1108" priority="927" operator="equal">
      <formula>3</formula>
    </cfRule>
  </conditionalFormatting>
  <conditionalFormatting sqref="N5">
    <cfRule type="cellIs" dxfId="1107" priority="928" operator="equal">
      <formula>5</formula>
    </cfRule>
    <cfRule type="cellIs" dxfId="1106" priority="929" operator="equal">
      <formula>4</formula>
    </cfRule>
    <cfRule type="cellIs" dxfId="1105" priority="930" operator="equal">
      <formula>3</formula>
    </cfRule>
  </conditionalFormatting>
  <conditionalFormatting sqref="N4">
    <cfRule type="expression" dxfId="1104" priority="931">
      <formula>$D$1&lt;N4</formula>
    </cfRule>
    <cfRule type="expression" dxfId="1103" priority="932">
      <formula>$D$1&gt;N4</formula>
    </cfRule>
  </conditionalFormatting>
  <conditionalFormatting sqref="N4">
    <cfRule type="expression" dxfId="1102" priority="933">
      <formula>$D$1&lt;N4</formula>
    </cfRule>
    <cfRule type="expression" dxfId="1101" priority="934">
      <formula>$D$1&gt;N4</formula>
    </cfRule>
  </conditionalFormatting>
  <conditionalFormatting sqref="N4">
    <cfRule type="expression" priority="935">
      <formula>$D$1&lt;N4</formula>
    </cfRule>
    <cfRule type="expression" priority="936">
      <formula>$D$1&gt;N4</formula>
    </cfRule>
  </conditionalFormatting>
  <conditionalFormatting sqref="N4">
    <cfRule type="expression" priority="937">
      <formula>$D$1&lt;N4</formula>
    </cfRule>
    <cfRule type="expression" priority="938">
      <formula>$D$1&gt;N4</formula>
    </cfRule>
  </conditionalFormatting>
  <conditionalFormatting sqref="N4">
    <cfRule type="expression" priority="939">
      <formula>$D$1&lt;N4</formula>
    </cfRule>
    <cfRule type="expression" priority="940">
      <formula>$D$1&gt;N4</formula>
    </cfRule>
  </conditionalFormatting>
  <conditionalFormatting sqref="N4">
    <cfRule type="expression" dxfId="1100" priority="941">
      <formula>$D$1&lt;N4</formula>
    </cfRule>
    <cfRule type="expression" dxfId="1099" priority="942">
      <formula>$D$1&gt;N4</formula>
    </cfRule>
  </conditionalFormatting>
  <conditionalFormatting sqref="N4">
    <cfRule type="expression" dxfId="1098" priority="943">
      <formula>$D$1&lt;N4</formula>
    </cfRule>
    <cfRule type="expression" dxfId="1097" priority="944">
      <formula>$D$1&gt;N4</formula>
    </cfRule>
  </conditionalFormatting>
  <conditionalFormatting sqref="N4">
    <cfRule type="expression" dxfId="1096" priority="945">
      <formula>$D$1&lt;N4</formula>
    </cfRule>
    <cfRule type="expression" dxfId="1095" priority="946">
      <formula>$D$1&gt;N4</formula>
    </cfRule>
  </conditionalFormatting>
  <conditionalFormatting sqref="N4">
    <cfRule type="expression" priority="947">
      <formula>$D$1&lt;N4</formula>
    </cfRule>
    <cfRule type="expression" priority="948">
      <formula>$D$1&gt;N4</formula>
    </cfRule>
  </conditionalFormatting>
  <conditionalFormatting sqref="N4">
    <cfRule type="expression" priority="949">
      <formula>$D$1&lt;N4</formula>
    </cfRule>
    <cfRule type="expression" dxfId="1094" priority="950">
      <formula>$D$1&gt;N4</formula>
    </cfRule>
  </conditionalFormatting>
  <conditionalFormatting sqref="N4">
    <cfRule type="expression" dxfId="1093" priority="951">
      <formula>$D$1&lt;N4</formula>
    </cfRule>
    <cfRule type="expression" priority="952">
      <formula>$D$1&gt;N4</formula>
    </cfRule>
  </conditionalFormatting>
  <conditionalFormatting sqref="N4">
    <cfRule type="expression" priority="953">
      <formula>$D$1&lt;N4</formula>
    </cfRule>
    <cfRule type="expression" priority="954">
      <formula>$D$1&gt;N4</formula>
    </cfRule>
  </conditionalFormatting>
  <conditionalFormatting sqref="N5">
    <cfRule type="cellIs" dxfId="1092" priority="955" operator="equal">
      <formula>5</formula>
    </cfRule>
    <cfRule type="cellIs" dxfId="1091" priority="956" operator="equal">
      <formula>4</formula>
    </cfRule>
    <cfRule type="cellIs" dxfId="1090" priority="957" operator="equal">
      <formula>3</formula>
    </cfRule>
  </conditionalFormatting>
  <conditionalFormatting sqref="N4">
    <cfRule type="expression" dxfId="1089" priority="958">
      <formula>$D$1&lt;N4</formula>
    </cfRule>
    <cfRule type="expression" priority="959">
      <formula>$D$1&gt;N4</formula>
    </cfRule>
  </conditionalFormatting>
  <conditionalFormatting sqref="N5">
    <cfRule type="cellIs" priority="960" operator="equal">
      <formula>5</formula>
    </cfRule>
    <cfRule type="cellIs" priority="961" operator="equal">
      <formula>4</formula>
    </cfRule>
    <cfRule type="cellIs" dxfId="1088" priority="962" operator="equal">
      <formula>3</formula>
    </cfRule>
  </conditionalFormatting>
  <conditionalFormatting sqref="O4">
    <cfRule type="expression" dxfId="1087" priority="963">
      <formula>$D$1&lt;O4</formula>
    </cfRule>
    <cfRule type="expression" dxfId="1086" priority="964">
      <formula>$D$1&gt;O4</formula>
    </cfRule>
  </conditionalFormatting>
  <conditionalFormatting sqref="O4">
    <cfRule type="expression" dxfId="1085" priority="965">
      <formula>$D$1&lt;O4</formula>
    </cfRule>
    <cfRule type="expression" priority="966">
      <formula>$D$1&gt;O4</formula>
    </cfRule>
  </conditionalFormatting>
  <conditionalFormatting sqref="O4">
    <cfRule type="expression" priority="967">
      <formula>$D$1&lt;O4</formula>
    </cfRule>
    <cfRule type="expression" priority="968">
      <formula>$D$1&gt;O4</formula>
    </cfRule>
  </conditionalFormatting>
  <conditionalFormatting sqref="O4">
    <cfRule type="expression" dxfId="1084" priority="969">
      <formula>$D$1&lt;O4</formula>
    </cfRule>
    <cfRule type="expression" dxfId="1083" priority="970">
      <formula>$D$1&gt;O4</formula>
    </cfRule>
  </conditionalFormatting>
  <conditionalFormatting sqref="O4">
    <cfRule type="expression" priority="971">
      <formula>$D$1&lt;O4</formula>
    </cfRule>
    <cfRule type="expression" priority="972">
      <formula>$D$1&gt;O4</formula>
    </cfRule>
  </conditionalFormatting>
  <conditionalFormatting sqref="O4">
    <cfRule type="expression" priority="973">
      <formula>$D$1&lt;O4</formula>
    </cfRule>
    <cfRule type="expression" dxfId="1082" priority="974">
      <formula>$D$1&gt;O4</formula>
    </cfRule>
  </conditionalFormatting>
  <conditionalFormatting sqref="O4">
    <cfRule type="expression" dxfId="1081" priority="975">
      <formula>$D$1&lt;O4</formula>
    </cfRule>
    <cfRule type="expression" dxfId="1080" priority="976">
      <formula>$D$1&gt;O4</formula>
    </cfRule>
  </conditionalFormatting>
  <conditionalFormatting sqref="O4">
    <cfRule type="expression" dxfId="1079" priority="977">
      <formula>$D$1&lt;O4</formula>
    </cfRule>
    <cfRule type="expression" dxfId="1078" priority="978">
      <formula>$D$1&gt;O4</formula>
    </cfRule>
  </conditionalFormatting>
  <conditionalFormatting sqref="O4">
    <cfRule type="expression" dxfId="1077" priority="979">
      <formula>$D$1&lt;O4</formula>
    </cfRule>
    <cfRule type="expression" priority="980">
      <formula>$D$1&gt;O4</formula>
    </cfRule>
  </conditionalFormatting>
  <conditionalFormatting sqref="O4">
    <cfRule type="expression" priority="981">
      <formula>$D$1&lt;O4</formula>
    </cfRule>
    <cfRule type="expression" priority="982">
      <formula>$D$1&gt;O4</formula>
    </cfRule>
  </conditionalFormatting>
  <conditionalFormatting sqref="O4">
    <cfRule type="expression" dxfId="1076" priority="983">
      <formula>$D$1&lt;O4</formula>
    </cfRule>
    <cfRule type="expression" dxfId="1075" priority="984">
      <formula>$D$1&gt;O4</formula>
    </cfRule>
  </conditionalFormatting>
  <conditionalFormatting sqref="O4">
    <cfRule type="expression" dxfId="1074" priority="985">
      <formula>$D$1&lt;O4</formula>
    </cfRule>
    <cfRule type="expression" dxfId="1073" priority="986">
      <formula>$D$1&gt;O4</formula>
    </cfRule>
  </conditionalFormatting>
  <conditionalFormatting sqref="O4">
    <cfRule type="expression" dxfId="1072" priority="987">
      <formula>$D$1&lt;O4</formula>
    </cfRule>
    <cfRule type="expression" dxfId="1071" priority="988">
      <formula>$D$1&gt;O4</formula>
    </cfRule>
  </conditionalFormatting>
  <conditionalFormatting sqref="O4">
    <cfRule type="expression" dxfId="1070" priority="989">
      <formula>$D$1&lt;O4</formula>
    </cfRule>
    <cfRule type="expression" dxfId="1069" priority="990">
      <formula>$D$1&gt;O4</formula>
    </cfRule>
  </conditionalFormatting>
  <conditionalFormatting sqref="O4">
    <cfRule type="expression" dxfId="1068" priority="991">
      <formula>$D$1&lt;O4</formula>
    </cfRule>
    <cfRule type="expression" dxfId="1067" priority="992">
      <formula>$D$1&gt;O4</formula>
    </cfRule>
  </conditionalFormatting>
  <conditionalFormatting sqref="O4">
    <cfRule type="expression" dxfId="1066" priority="993">
      <formula>$D$1&lt;O4</formula>
    </cfRule>
    <cfRule type="expression" dxfId="1065" priority="994">
      <formula>$D$1&gt;O4</formula>
    </cfRule>
  </conditionalFormatting>
  <conditionalFormatting sqref="O4">
    <cfRule type="expression" dxfId="1064" priority="995">
      <formula>$D$1&lt;O4</formula>
    </cfRule>
    <cfRule type="expression" dxfId="1063" priority="996">
      <formula>$D$1&gt;O4</formula>
    </cfRule>
  </conditionalFormatting>
  <conditionalFormatting sqref="O4">
    <cfRule type="expression" dxfId="1062" priority="997">
      <formula>$D$1&lt;O4</formula>
    </cfRule>
    <cfRule type="expression" dxfId="1061" priority="998">
      <formula>$D$1&gt;O4</formula>
    </cfRule>
  </conditionalFormatting>
  <conditionalFormatting sqref="O4">
    <cfRule type="expression" dxfId="1060" priority="999">
      <formula>$D$1&lt;O4</formula>
    </cfRule>
    <cfRule type="expression" dxfId="1059" priority="1000">
      <formula>$D$1&gt;O4</formula>
    </cfRule>
  </conditionalFormatting>
  <conditionalFormatting sqref="O4">
    <cfRule type="expression" dxfId="1058" priority="1001">
      <formula>$D$1&lt;O4</formula>
    </cfRule>
    <cfRule type="expression" dxfId="1057" priority="1002">
      <formula>$D$1&gt;O4</formula>
    </cfRule>
  </conditionalFormatting>
  <conditionalFormatting sqref="O4">
    <cfRule type="expression" dxfId="1056" priority="1003">
      <formula>$D$1&lt;O4</formula>
    </cfRule>
    <cfRule type="expression" dxfId="1055" priority="1004">
      <formula>$D$1&gt;O4</formula>
    </cfRule>
  </conditionalFormatting>
  <conditionalFormatting sqref="O4">
    <cfRule type="expression" dxfId="1054" priority="1005">
      <formula>$D$1&lt;O4</formula>
    </cfRule>
    <cfRule type="expression" dxfId="1053" priority="1006">
      <formula>$D$1&gt;O4</formula>
    </cfRule>
  </conditionalFormatting>
  <conditionalFormatting sqref="O4">
    <cfRule type="expression" dxfId="1052" priority="1007">
      <formula>$D$1&lt;O4</formula>
    </cfRule>
    <cfRule type="expression" dxfId="1051" priority="1008">
      <formula>$D$1&gt;O4</formula>
    </cfRule>
  </conditionalFormatting>
  <conditionalFormatting sqref="O4">
    <cfRule type="expression" dxfId="1050" priority="1009">
      <formula>$D$1&lt;O4</formula>
    </cfRule>
    <cfRule type="expression" dxfId="1049" priority="1010">
      <formula>$D$1&gt;O4</formula>
    </cfRule>
  </conditionalFormatting>
  <conditionalFormatting sqref="O4">
    <cfRule type="expression" dxfId="1048" priority="1011">
      <formula>$D$1&lt;O4</formula>
    </cfRule>
    <cfRule type="expression" dxfId="1047" priority="1012">
      <formula>$D$1&gt;O4</formula>
    </cfRule>
  </conditionalFormatting>
  <conditionalFormatting sqref="O4">
    <cfRule type="expression" dxfId="1046" priority="1013">
      <formula>$D$1&lt;O4</formula>
    </cfRule>
    <cfRule type="expression" dxfId="1045" priority="1014">
      <formula>$D$1&gt;O4</formula>
    </cfRule>
  </conditionalFormatting>
  <conditionalFormatting sqref="O5">
    <cfRule type="cellIs" dxfId="1044" priority="1015" operator="equal">
      <formula>5</formula>
    </cfRule>
    <cfRule type="cellIs" dxfId="1043" priority="1016" operator="equal">
      <formula>4</formula>
    </cfRule>
    <cfRule type="cellIs" dxfId="1042" priority="1017" operator="equal">
      <formula>3</formula>
    </cfRule>
  </conditionalFormatting>
  <conditionalFormatting sqref="O5">
    <cfRule type="cellIs" priority="1018" operator="equal">
      <formula>5</formula>
    </cfRule>
    <cfRule type="cellIs" priority="1019" operator="equal">
      <formula>4</formula>
    </cfRule>
    <cfRule type="cellIs" priority="1020" operator="equal">
      <formula>3</formula>
    </cfRule>
  </conditionalFormatting>
  <conditionalFormatting sqref="O5">
    <cfRule type="cellIs" priority="1021" operator="equal">
      <formula>5</formula>
    </cfRule>
    <cfRule type="cellIs" priority="1022" operator="equal">
      <formula>4</formula>
    </cfRule>
    <cfRule type="cellIs" priority="1023" operator="equal">
      <formula>3</formula>
    </cfRule>
  </conditionalFormatting>
  <conditionalFormatting sqref="O5">
    <cfRule type="cellIs" dxfId="1041" priority="1024" operator="equal">
      <formula>5</formula>
    </cfRule>
    <cfRule type="cellIs" dxfId="1040" priority="1025" operator="equal">
      <formula>4</formula>
    </cfRule>
    <cfRule type="cellIs" priority="1026" operator="equal">
      <formula>3</formula>
    </cfRule>
  </conditionalFormatting>
  <conditionalFormatting sqref="O5">
    <cfRule type="cellIs" priority="1027" operator="equal">
      <formula>5</formula>
    </cfRule>
    <cfRule type="cellIs" priority="1028" operator="equal">
      <formula>4</formula>
    </cfRule>
    <cfRule type="cellIs" dxfId="1039" priority="1029" operator="equal">
      <formula>3</formula>
    </cfRule>
  </conditionalFormatting>
  <conditionalFormatting sqref="O5">
    <cfRule type="cellIs" dxfId="1038" priority="1030" operator="equal">
      <formula>5</formula>
    </cfRule>
    <cfRule type="cellIs" dxfId="1037" priority="1031" operator="equal">
      <formula>4</formula>
    </cfRule>
    <cfRule type="cellIs" dxfId="1036" priority="1032" operator="equal">
      <formula>3</formula>
    </cfRule>
  </conditionalFormatting>
  <conditionalFormatting sqref="O5">
    <cfRule type="cellIs" priority="1033" operator="equal">
      <formula>5</formula>
    </cfRule>
    <cfRule type="cellIs" priority="1034" operator="equal">
      <formula>4</formula>
    </cfRule>
    <cfRule type="cellIs" priority="1035" operator="equal">
      <formula>3</formula>
    </cfRule>
  </conditionalFormatting>
  <pageMargins left="0.7" right="0.7" top="0.75" bottom="0.75" header="0.51180555555555496" footer="0.51180555555555496"/>
  <pageSetup paperSize="9" scale="64" firstPageNumber="0" orientation="portrait" horizontalDpi="300" verticalDpi="300" r:id="rId1"/>
  <colBreaks count="1" manualBreakCount="1">
    <brk id="30" max="1048575" man="1"/>
  </colBreaks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MK32"/>
  <sheetViews>
    <sheetView view="pageBreakPreview" zoomScale="65" zoomScaleNormal="85" zoomScalePageLayoutView="65" workbookViewId="0">
      <selection activeCell="DB13" sqref="DB13"/>
    </sheetView>
  </sheetViews>
  <sheetFormatPr defaultRowHeight="13.2" x14ac:dyDescent="0.25"/>
  <cols>
    <col min="1" max="1" width="7.88671875" style="31" customWidth="1"/>
    <col min="2" max="2" width="8.6640625" style="31" hidden="1" customWidth="1"/>
    <col min="3" max="3" width="12.109375" style="31" customWidth="1"/>
    <col min="4" max="4" width="47" style="31" customWidth="1"/>
    <col min="5" max="5" width="6.6640625" style="31" customWidth="1"/>
    <col min="6" max="6" width="6.6640625" style="31" hidden="1" customWidth="1"/>
    <col min="7" max="7" width="7.109375" style="371" hidden="1" customWidth="1"/>
    <col min="8" max="11" width="7.109375" style="371" customWidth="1"/>
    <col min="12" max="13" width="7.109375" style="371" hidden="1" customWidth="1"/>
    <col min="14" max="16" width="7.109375" style="371" customWidth="1"/>
    <col min="17" max="17" width="7.44140625" style="371" hidden="1" customWidth="1"/>
    <col min="18" max="18" width="5.88671875" style="371" hidden="1" customWidth="1"/>
    <col min="19" max="19" width="6.6640625" style="371" hidden="1" customWidth="1"/>
    <col min="20" max="22" width="5.88671875" style="371" hidden="1" customWidth="1"/>
    <col min="23" max="23" width="4.33203125" style="371" customWidth="1"/>
    <col min="24" max="25" width="4.44140625" style="371" hidden="1" customWidth="1"/>
    <col min="26" max="30" width="3.6640625" style="371" hidden="1" customWidth="1"/>
    <col min="31" max="31" width="5.88671875" style="371" customWidth="1"/>
    <col min="32" max="32" width="5.21875" style="371" hidden="1" customWidth="1"/>
    <col min="33" max="33" width="4.6640625" style="371" hidden="1" customWidth="1"/>
    <col min="34" max="40" width="4.109375" style="371" hidden="1" customWidth="1"/>
    <col min="41" max="41" width="4.88671875" style="371" hidden="1" customWidth="1"/>
    <col min="42" max="49" width="4.109375" style="371" hidden="1" customWidth="1"/>
    <col min="50" max="50" width="3.88671875" style="371" hidden="1" customWidth="1"/>
    <col min="51" max="51" width="6.5546875" style="371" hidden="1" customWidth="1"/>
    <col min="52" max="52" width="2.6640625" style="371" hidden="1" customWidth="1"/>
    <col min="53" max="67" width="2.33203125" style="371" hidden="1" customWidth="1"/>
    <col min="68" max="68" width="4.109375" style="371" hidden="1" customWidth="1"/>
    <col min="69" max="69" width="9.88671875" style="33" hidden="1" customWidth="1"/>
    <col min="70" max="85" width="3.44140625" style="33" hidden="1" customWidth="1"/>
    <col min="86" max="86" width="3.6640625" style="33" hidden="1" customWidth="1"/>
    <col min="87" max="98" width="8" style="33" hidden="1" customWidth="1"/>
    <col min="99" max="103" width="8" style="33" customWidth="1"/>
    <col min="104" max="112" width="8" style="31" customWidth="1"/>
    <col min="113" max="1025" width="9.109375" style="31" customWidth="1"/>
  </cols>
  <sheetData>
    <row r="1" spans="1:108" ht="13.8" x14ac:dyDescent="0.25">
      <c r="A1" s="372"/>
      <c r="B1" s="372"/>
      <c r="C1" s="373"/>
      <c r="D1" s="374">
        <f ca="1">NOW()</f>
        <v>44023.683836226854</v>
      </c>
      <c r="E1" s="27"/>
      <c r="F1" s="27"/>
      <c r="G1" s="21"/>
      <c r="H1" s="22"/>
      <c r="I1" s="22"/>
      <c r="J1" s="22"/>
      <c r="K1" s="22"/>
      <c r="L1" s="22"/>
      <c r="M1" s="22"/>
      <c r="N1" s="23"/>
      <c r="O1" s="24"/>
      <c r="P1" s="22"/>
      <c r="Q1" s="22"/>
      <c r="R1" s="25"/>
      <c r="S1" s="26"/>
      <c r="T1" s="26"/>
      <c r="U1" s="26"/>
      <c r="V1" s="27"/>
      <c r="W1" s="28"/>
      <c r="X1" s="29"/>
      <c r="Y1" s="29"/>
      <c r="Z1" s="30"/>
      <c r="AA1" s="30"/>
      <c r="AB1" s="30"/>
      <c r="AC1" s="30"/>
      <c r="AD1" s="30"/>
      <c r="AE1" s="30"/>
      <c r="AF1" s="28"/>
      <c r="AG1" s="31"/>
      <c r="AH1" s="32"/>
      <c r="AI1" s="32"/>
      <c r="AJ1" s="32"/>
      <c r="AK1" s="32"/>
      <c r="AL1" s="32"/>
      <c r="AM1" s="32"/>
      <c r="AN1" s="32"/>
      <c r="AO1" s="32"/>
      <c r="AP1" s="32"/>
      <c r="AQ1" s="32"/>
      <c r="AR1" s="32"/>
      <c r="AS1" s="32"/>
      <c r="AT1" s="32"/>
      <c r="AU1" s="32"/>
      <c r="AV1" s="32"/>
      <c r="AW1" s="32"/>
      <c r="AX1" s="32"/>
      <c r="AY1" s="33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3"/>
      <c r="CO1" s="31"/>
      <c r="CP1" s="31"/>
      <c r="CQ1" s="31"/>
      <c r="CR1" s="31"/>
      <c r="CS1" s="31"/>
      <c r="CT1" s="31"/>
      <c r="CU1" s="31"/>
      <c r="CV1" s="31"/>
      <c r="CW1" s="31"/>
      <c r="CX1" s="31"/>
      <c r="CY1" s="31"/>
    </row>
    <row r="2" spans="1:108" ht="13.8" x14ac:dyDescent="0.25">
      <c r="A2" s="423"/>
      <c r="B2" s="423"/>
      <c r="C2" s="424"/>
      <c r="D2" s="425"/>
      <c r="E2" s="426"/>
      <c r="F2" s="502" t="s">
        <v>790</v>
      </c>
      <c r="G2" s="502"/>
      <c r="H2" s="502" t="s">
        <v>425</v>
      </c>
      <c r="I2" s="502"/>
      <c r="J2" s="502"/>
      <c r="K2" s="502"/>
      <c r="L2" s="502"/>
      <c r="M2" s="502"/>
      <c r="N2" s="503" t="s">
        <v>2</v>
      </c>
      <c r="O2" s="503"/>
      <c r="P2" s="503"/>
      <c r="Q2" s="376"/>
      <c r="R2" s="399"/>
      <c r="S2" s="427"/>
      <c r="T2" s="420"/>
      <c r="U2" s="37"/>
      <c r="V2" s="38"/>
      <c r="W2" s="28"/>
      <c r="X2" s="29"/>
      <c r="Y2" s="29"/>
      <c r="Z2" s="30"/>
      <c r="AA2" s="30"/>
      <c r="AB2" s="30"/>
      <c r="AC2" s="30"/>
      <c r="AD2" s="30"/>
      <c r="AE2" s="30"/>
      <c r="AF2" s="28"/>
      <c r="AG2" s="31"/>
      <c r="AH2" s="32"/>
      <c r="AI2" s="32"/>
      <c r="AJ2" s="32"/>
      <c r="AK2" s="32"/>
      <c r="AL2" s="32"/>
      <c r="AM2" s="32"/>
      <c r="AN2" s="32"/>
      <c r="AO2" s="32"/>
      <c r="AP2" s="32"/>
      <c r="AQ2" s="32"/>
      <c r="AR2" s="32"/>
      <c r="AS2" s="32"/>
      <c r="AT2" s="32"/>
      <c r="AU2" s="32"/>
      <c r="AV2" s="32"/>
      <c r="AW2" s="32"/>
      <c r="AX2" s="32"/>
      <c r="AY2" s="33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3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</row>
    <row r="3" spans="1:108" s="31" customFormat="1" ht="25.5" customHeight="1" x14ac:dyDescent="0.25">
      <c r="A3" s="504">
        <v>2492</v>
      </c>
      <c r="B3" s="504"/>
      <c r="C3" s="504"/>
      <c r="D3" s="377" t="s">
        <v>3</v>
      </c>
      <c r="E3" s="378"/>
      <c r="F3" s="185"/>
      <c r="G3" s="185"/>
      <c r="H3" s="185">
        <v>43227</v>
      </c>
      <c r="I3" s="204">
        <v>43225</v>
      </c>
      <c r="J3" s="185">
        <v>43239</v>
      </c>
      <c r="K3" s="185">
        <v>43236</v>
      </c>
      <c r="L3" s="185"/>
      <c r="M3" s="185"/>
      <c r="N3" s="185">
        <v>43245</v>
      </c>
      <c r="O3" s="185">
        <v>43251</v>
      </c>
      <c r="P3" s="185">
        <v>43250</v>
      </c>
      <c r="Q3" s="428"/>
      <c r="R3" s="399"/>
      <c r="S3" s="185"/>
      <c r="T3" s="41"/>
      <c r="U3" s="43"/>
      <c r="V3" s="56"/>
      <c r="W3" s="45"/>
      <c r="X3" s="46"/>
      <c r="Y3" s="46"/>
      <c r="Z3" s="47"/>
      <c r="AA3" s="47"/>
      <c r="AB3" s="47"/>
      <c r="AC3" s="48"/>
      <c r="AD3" s="48"/>
      <c r="AE3" s="12" t="s">
        <v>4</v>
      </c>
      <c r="AF3" s="49"/>
      <c r="AG3" s="30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33"/>
      <c r="BP3" s="33"/>
      <c r="BQ3" s="11"/>
      <c r="BR3" s="11"/>
      <c r="BS3" s="11"/>
      <c r="BT3" s="11"/>
      <c r="BU3" s="11"/>
      <c r="BV3" s="11"/>
      <c r="BW3" s="11"/>
      <c r="BX3" s="11"/>
      <c r="BY3" s="11"/>
      <c r="BZ3" s="11"/>
      <c r="CA3" s="11"/>
      <c r="CB3" s="11"/>
      <c r="CC3" s="11"/>
      <c r="CD3" s="11"/>
      <c r="CE3" s="11"/>
      <c r="CF3" s="11"/>
      <c r="CG3" s="33"/>
      <c r="CH3" s="33"/>
      <c r="CI3" s="33"/>
      <c r="CJ3" s="33"/>
      <c r="CK3" s="33"/>
      <c r="CL3" s="33"/>
      <c r="CM3" s="33"/>
      <c r="CN3" s="33"/>
    </row>
    <row r="4" spans="1:108" s="31" customFormat="1" ht="27.75" customHeight="1" x14ac:dyDescent="0.25">
      <c r="A4" s="504"/>
      <c r="B4" s="504"/>
      <c r="C4" s="504"/>
      <c r="D4" s="380" t="s">
        <v>5</v>
      </c>
      <c r="E4" s="378"/>
      <c r="F4" s="52"/>
      <c r="G4" s="52"/>
      <c r="H4" s="52" t="s">
        <v>792</v>
      </c>
      <c r="I4" s="52" t="s">
        <v>791</v>
      </c>
      <c r="J4" s="52" t="s">
        <v>452</v>
      </c>
      <c r="K4" s="52" t="s">
        <v>1045</v>
      </c>
      <c r="L4" s="52"/>
      <c r="M4" s="52"/>
      <c r="N4" s="55" t="s">
        <v>776</v>
      </c>
      <c r="O4" s="52" t="s">
        <v>14</v>
      </c>
      <c r="P4" s="52" t="s">
        <v>796</v>
      </c>
      <c r="Q4" s="417"/>
      <c r="R4" s="399"/>
      <c r="S4" s="381"/>
      <c r="T4" s="52"/>
      <c r="U4" s="43"/>
      <c r="V4" s="180"/>
      <c r="W4" s="56"/>
      <c r="X4" s="56"/>
      <c r="Y4" s="56"/>
      <c r="Z4" s="46"/>
      <c r="AA4" s="47"/>
      <c r="AB4" s="47"/>
      <c r="AC4" s="47"/>
      <c r="AD4" s="47"/>
      <c r="AE4" s="12"/>
      <c r="AF4" s="57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Y4" s="50"/>
      <c r="AZ4" s="50"/>
      <c r="BA4" s="50"/>
      <c r="BB4" s="50"/>
      <c r="BC4" s="50"/>
      <c r="BD4" s="50"/>
      <c r="BE4" s="50"/>
      <c r="BF4" s="50"/>
      <c r="BG4" s="50"/>
      <c r="BH4" s="50"/>
      <c r="BI4" s="50"/>
      <c r="BJ4" s="50"/>
      <c r="BK4" s="50"/>
      <c r="BL4" s="50"/>
      <c r="BM4" s="50"/>
      <c r="BN4" s="50"/>
      <c r="BO4" s="33"/>
      <c r="BP4" s="33"/>
      <c r="BQ4" s="50"/>
      <c r="BR4" s="50"/>
      <c r="BS4" s="50"/>
      <c r="BT4" s="50"/>
      <c r="BU4" s="50"/>
      <c r="BV4" s="50"/>
      <c r="BW4" s="50"/>
      <c r="BX4" s="50"/>
      <c r="BY4" s="50"/>
      <c r="BZ4" s="50"/>
      <c r="CA4" s="50"/>
      <c r="CB4" s="50"/>
      <c r="CC4" s="50"/>
      <c r="CD4" s="50"/>
      <c r="CE4" s="50"/>
      <c r="CF4" s="50"/>
      <c r="CG4" s="33"/>
      <c r="CH4" s="33"/>
      <c r="CI4" s="33"/>
      <c r="CJ4" s="33"/>
      <c r="CK4" s="33"/>
      <c r="CL4" s="33"/>
      <c r="CM4" s="33"/>
      <c r="CN4" s="33"/>
    </row>
    <row r="5" spans="1:108" s="78" customFormat="1" ht="108" customHeight="1" x14ac:dyDescent="0.25">
      <c r="A5" s="382" t="s">
        <v>15</v>
      </c>
      <c r="B5" s="383" t="s">
        <v>16</v>
      </c>
      <c r="C5" s="384" t="s">
        <v>17</v>
      </c>
      <c r="D5" s="385" t="s">
        <v>18</v>
      </c>
      <c r="E5" s="386" t="s">
        <v>19</v>
      </c>
      <c r="F5" s="292"/>
      <c r="G5" s="292"/>
      <c r="H5" s="66" t="s">
        <v>798</v>
      </c>
      <c r="I5" s="63" t="s">
        <v>797</v>
      </c>
      <c r="J5" s="63" t="s">
        <v>799</v>
      </c>
      <c r="K5" s="387" t="s">
        <v>1046</v>
      </c>
      <c r="L5" s="66"/>
      <c r="M5" s="66"/>
      <c r="N5" s="388" t="s">
        <v>1047</v>
      </c>
      <c r="O5" s="388" t="s">
        <v>28</v>
      </c>
      <c r="P5" s="360" t="s">
        <v>801</v>
      </c>
      <c r="Q5" s="429"/>
      <c r="R5" s="181"/>
      <c r="S5" s="66"/>
      <c r="T5" s="66"/>
      <c r="U5" s="430"/>
      <c r="V5" s="181"/>
      <c r="W5" s="68" t="s">
        <v>29</v>
      </c>
      <c r="X5" s="69" t="s">
        <v>30</v>
      </c>
      <c r="Y5" s="69" t="s">
        <v>31</v>
      </c>
      <c r="Z5" s="70" t="s">
        <v>32</v>
      </c>
      <c r="AA5" s="71">
        <v>3</v>
      </c>
      <c r="AB5" s="71">
        <v>4</v>
      </c>
      <c r="AC5" s="71">
        <v>5</v>
      </c>
      <c r="AD5" s="72" t="s">
        <v>33</v>
      </c>
      <c r="AE5" s="12"/>
      <c r="AF5" s="73" t="s">
        <v>34</v>
      </c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5" t="s">
        <v>35</v>
      </c>
      <c r="AY5" s="76"/>
      <c r="AZ5" s="76"/>
      <c r="BA5" s="76"/>
      <c r="BB5" s="76"/>
      <c r="BC5" s="76"/>
      <c r="BD5" s="76"/>
      <c r="BE5" s="76"/>
      <c r="BF5" s="76"/>
      <c r="BG5" s="76"/>
      <c r="BH5" s="76"/>
      <c r="BI5" s="76"/>
      <c r="BJ5" s="76"/>
      <c r="BK5" s="76"/>
      <c r="BL5" s="76"/>
      <c r="BM5" s="76"/>
      <c r="BN5" s="76"/>
      <c r="BO5" s="77"/>
      <c r="BP5" s="77"/>
      <c r="BQ5" s="77"/>
      <c r="BR5" s="77"/>
      <c r="BS5" s="77"/>
      <c r="BT5" s="77"/>
      <c r="BU5" s="77"/>
      <c r="BV5" s="77"/>
      <c r="BW5" s="77"/>
      <c r="BX5" s="77"/>
      <c r="BY5" s="77"/>
      <c r="BZ5" s="77"/>
      <c r="CA5" s="77"/>
      <c r="CB5" s="77"/>
      <c r="CC5" s="77"/>
      <c r="CD5" s="77"/>
      <c r="CE5" s="77"/>
      <c r="CF5" s="77"/>
      <c r="CG5" s="77"/>
      <c r="CH5" s="77"/>
      <c r="CI5" s="77"/>
      <c r="CJ5" s="77"/>
      <c r="CK5" s="77"/>
      <c r="CL5" s="77"/>
      <c r="CM5" s="77"/>
      <c r="CN5" s="77"/>
    </row>
    <row r="6" spans="1:108" s="91" customFormat="1" ht="17.399999999999999" x14ac:dyDescent="0.3">
      <c r="A6" s="389">
        <v>1</v>
      </c>
      <c r="B6" s="390" t="s">
        <v>36</v>
      </c>
      <c r="C6" s="391" t="s">
        <v>37</v>
      </c>
      <c r="D6" s="392" t="s">
        <v>1048</v>
      </c>
      <c r="E6" s="393">
        <v>2492</v>
      </c>
      <c r="F6" s="86"/>
      <c r="G6" s="86"/>
      <c r="H6" s="86">
        <v>4</v>
      </c>
      <c r="I6" s="86">
        <v>5</v>
      </c>
      <c r="J6" s="86">
        <v>5</v>
      </c>
      <c r="K6" s="86">
        <v>5</v>
      </c>
      <c r="L6" s="86"/>
      <c r="M6" s="86"/>
      <c r="N6" s="86">
        <v>5</v>
      </c>
      <c r="O6" s="86" t="s">
        <v>42</v>
      </c>
      <c r="P6" s="86">
        <v>5</v>
      </c>
      <c r="Q6" s="86"/>
      <c r="R6" s="86"/>
      <c r="S6" s="86"/>
      <c r="T6" s="86"/>
      <c r="U6" s="86"/>
      <c r="V6" s="86"/>
      <c r="W6" s="87">
        <f t="shared" ref="W6:W21" si="0">IF(AD6&gt;0,IF(SUM(Y6:Z6)/AD6&gt;0,2,IF(AND(SUM(Y6:Z6)/AD6=0,AA6/AD6&gt;0),3,IF(AND((AC6/AD6+AB6/AD6)=1,AB6/AD6&gt;0),4,5))),0)</f>
        <v>4</v>
      </c>
      <c r="X6" s="88">
        <f t="shared" ref="X6:X21" si="1">COUNTIF(AH6:AW6,"б")</f>
        <v>0</v>
      </c>
      <c r="Y6" s="88">
        <f t="shared" ref="Y6:Y21" si="2">COUNTIF(AH6:AW6,"д")</f>
        <v>0</v>
      </c>
      <c r="Z6" s="88">
        <f t="shared" ref="Z6:Z21" si="3">COUNTIF(AH6:AW6,2)+COUNTIF(AH6:AW6,"н")+COUNTIF(AH6:AW6,"д")</f>
        <v>0</v>
      </c>
      <c r="AA6" s="88">
        <f t="shared" ref="AA6:AA21" si="4">COUNTIF(AH6:AW6,AA$5)</f>
        <v>0</v>
      </c>
      <c r="AB6" s="88">
        <f t="shared" ref="AB6:AB21" si="5">COUNTIF(AH6:AW6,AB$5)</f>
        <v>1</v>
      </c>
      <c r="AC6" s="88">
        <f t="shared" ref="AC6:AC21" si="6">COUNTIF(AH6:AW6,AC$5)</f>
        <v>5</v>
      </c>
      <c r="AD6" s="88">
        <f t="shared" ref="AD6:AD22" si="7">SUM(Y6:AC6)</f>
        <v>6</v>
      </c>
      <c r="AE6" s="89">
        <f t="shared" ref="AE6:AE23" si="8">IF(ISERROR(((Y6+Z6)*2+AA6*3+AB6*4+AC6*5)/SUM(Y6,Z6:AC6)),"",((Y6+Z6)*2+AA6*3+AB6*4+AC6*5)/SUM(Y6,Z6:AC6))</f>
        <v>4.833333333333333</v>
      </c>
      <c r="AF6" s="90">
        <f t="shared" ref="AF6:AF21" si="9">IF(AY6=5,0.5,IF(AY6=4,0.25,IF(AY6&lt;=3,0)))</f>
        <v>0</v>
      </c>
      <c r="AH6" s="92" t="str">
        <f t="shared" ref="AH6:AH21" si="10">IF(ISERROR(VALUE(LEFT(G6))),LEFT(G6),VALUE(LEFT(G6)))</f>
        <v/>
      </c>
      <c r="AI6" s="92">
        <f t="shared" ref="AI6:AI21" si="11">IF(ISERROR(VALUE(LEFT(H6))),LEFT(H6),VALUE(LEFT(H6)))</f>
        <v>4</v>
      </c>
      <c r="AJ6" s="92">
        <f t="shared" ref="AJ6:AJ21" si="12">IF(ISERROR(VALUE(LEFT(I6))),LEFT(I6),VALUE(LEFT(I6)))</f>
        <v>5</v>
      </c>
      <c r="AK6" s="92">
        <f t="shared" ref="AK6:AK21" si="13">IF(ISERROR(VALUE(LEFT(J6))),LEFT(J6),VALUE(LEFT(J6)))</f>
        <v>5</v>
      </c>
      <c r="AL6" s="92">
        <f t="shared" ref="AL6:AL21" si="14">IF(ISERROR(VALUE(LEFT(K6))),LEFT(K6),VALUE(LEFT(K6)))</f>
        <v>5</v>
      </c>
      <c r="AM6" s="92" t="str">
        <f t="shared" ref="AM6:AM21" si="15">IF(ISERROR(VALUE(LEFT(L6))),LEFT(L6),VALUE(LEFT(L6)))</f>
        <v/>
      </c>
      <c r="AN6" s="92" t="str">
        <f t="shared" ref="AN6:AN21" si="16">IF(ISERROR(VALUE(LEFT(M6))),LEFT(M6),VALUE(LEFT(M6)))</f>
        <v/>
      </c>
      <c r="AO6" s="92">
        <f t="shared" ref="AO6:AO21" si="17">IF(ISERROR(VALUE(LEFT(N6))),LEFT(N6),VALUE(LEFT(N6)))</f>
        <v>5</v>
      </c>
      <c r="AP6" s="92" t="str">
        <f t="shared" ref="AP6:AP21" si="18">IF(ISERROR(VALUE(LEFT(O6))),LEFT(O6),VALUE(LEFT(O6)))</f>
        <v>а</v>
      </c>
      <c r="AQ6" s="92">
        <f t="shared" ref="AQ6:AQ21" si="19">IF(ISERROR(VALUE(LEFT(P6))),LEFT(P6),VALUE(LEFT(P6)))</f>
        <v>5</v>
      </c>
      <c r="AR6" s="92" t="str">
        <f t="shared" ref="AR6:AR21" si="20">IF(ISERROR(VALUE(LEFT(Q6))),LEFT(Q6),VALUE(LEFT(Q6)))</f>
        <v/>
      </c>
      <c r="AS6" s="92" t="str">
        <f t="shared" ref="AS6:AS21" si="21">IF(ISERROR(VALUE(LEFT(R6))),LEFT(R6),VALUE(LEFT(R6)))</f>
        <v/>
      </c>
      <c r="AT6" s="92" t="str">
        <f t="shared" ref="AT6:AT21" si="22">IF(ISERROR(VALUE(LEFT(S6))),LEFT(S6),VALUE(LEFT(S6)))</f>
        <v/>
      </c>
      <c r="AU6" s="92" t="str">
        <f t="shared" ref="AU6:AU21" si="23">IF(ISERROR(VALUE(LEFT(T6))),LEFT(T6),VALUE(LEFT(T6)))</f>
        <v/>
      </c>
      <c r="AV6" s="92" t="str">
        <f t="shared" ref="AV6:AV21" si="24">IF(ISERROR(VALUE(LEFT(U6))),LEFT(U6),VALUE(LEFT(U6)))</f>
        <v/>
      </c>
      <c r="AW6" s="92" t="str">
        <f t="shared" ref="AW6:AW21" si="25">IF(ISERROR(VALUE(LEFT(V6))),LEFT(V6),VALUE(LEFT(V6)))</f>
        <v/>
      </c>
      <c r="AX6" s="92">
        <f t="shared" ref="AX6:AX21" si="26">IF(ISERROR(VALUE(LEFT(W6))),LEFT(W6),VALUE(LEFT(W6)))</f>
        <v>4</v>
      </c>
      <c r="AY6" s="93"/>
      <c r="AZ6" s="93"/>
      <c r="BA6" s="93"/>
      <c r="BB6" s="93"/>
      <c r="BC6" s="93"/>
      <c r="BD6" s="93"/>
      <c r="BE6" s="93"/>
      <c r="BF6" s="93"/>
      <c r="BG6" s="93"/>
      <c r="BH6" s="93"/>
      <c r="BI6" s="93"/>
      <c r="BJ6" s="93"/>
      <c r="BK6" s="93"/>
      <c r="BL6" s="93"/>
      <c r="BM6" s="93"/>
      <c r="BN6" s="93"/>
      <c r="BO6" s="93"/>
      <c r="BP6" s="93"/>
      <c r="BQ6" s="94"/>
      <c r="BR6" s="94"/>
      <c r="BS6" s="94"/>
      <c r="BT6" s="94"/>
      <c r="BU6" s="94"/>
      <c r="BV6" s="94"/>
      <c r="BW6" s="94"/>
      <c r="BX6" s="94"/>
      <c r="BY6" s="94"/>
      <c r="BZ6" s="94"/>
      <c r="CA6" s="94"/>
      <c r="CB6" s="94"/>
      <c r="CC6" s="94"/>
      <c r="CD6" s="94"/>
      <c r="CE6" s="94"/>
      <c r="CF6" s="94"/>
      <c r="CG6" s="94"/>
      <c r="CH6" s="93"/>
      <c r="CI6" s="93"/>
      <c r="CJ6" s="93"/>
      <c r="CK6" s="93"/>
      <c r="CL6" s="93"/>
      <c r="CM6" s="93"/>
      <c r="CN6" s="93"/>
      <c r="CO6" s="95"/>
      <c r="CP6" s="95"/>
      <c r="CQ6" s="95"/>
      <c r="CR6" s="95"/>
      <c r="CS6" s="95"/>
      <c r="CT6" s="95"/>
      <c r="CU6" s="95"/>
      <c r="CV6" s="95"/>
      <c r="CW6" s="95"/>
      <c r="CX6" s="95"/>
      <c r="CY6" s="95"/>
      <c r="CZ6" s="95"/>
      <c r="DA6" s="95"/>
      <c r="DB6" s="95"/>
      <c r="DC6" s="95"/>
      <c r="DD6" s="95"/>
    </row>
    <row r="7" spans="1:108" s="91" customFormat="1" ht="17.399999999999999" x14ac:dyDescent="0.3">
      <c r="A7" s="389">
        <v>2</v>
      </c>
      <c r="B7" s="390" t="s">
        <v>36</v>
      </c>
      <c r="C7" s="391" t="s">
        <v>37</v>
      </c>
      <c r="D7" s="392" t="s">
        <v>1049</v>
      </c>
      <c r="E7" s="393">
        <v>2492</v>
      </c>
      <c r="F7" s="86"/>
      <c r="G7" s="86"/>
      <c r="H7" s="86">
        <v>4</v>
      </c>
      <c r="I7" s="86">
        <v>5</v>
      </c>
      <c r="J7" s="86">
        <v>4</v>
      </c>
      <c r="K7" s="86">
        <v>5</v>
      </c>
      <c r="L7" s="86"/>
      <c r="M7" s="86"/>
      <c r="N7" s="86">
        <v>5</v>
      </c>
      <c r="O7" s="86">
        <v>4</v>
      </c>
      <c r="P7" s="86">
        <v>5</v>
      </c>
      <c r="Q7" s="86"/>
      <c r="R7" s="86"/>
      <c r="S7" s="86"/>
      <c r="T7" s="86"/>
      <c r="U7" s="86"/>
      <c r="V7" s="86"/>
      <c r="W7" s="87">
        <f t="shared" si="0"/>
        <v>4</v>
      </c>
      <c r="X7" s="88">
        <f t="shared" si="1"/>
        <v>0</v>
      </c>
      <c r="Y7" s="88">
        <f t="shared" si="2"/>
        <v>0</v>
      </c>
      <c r="Z7" s="88">
        <f t="shared" si="3"/>
        <v>0</v>
      </c>
      <c r="AA7" s="88">
        <f t="shared" si="4"/>
        <v>0</v>
      </c>
      <c r="AB7" s="88">
        <f t="shared" si="5"/>
        <v>3</v>
      </c>
      <c r="AC7" s="88">
        <f t="shared" si="6"/>
        <v>4</v>
      </c>
      <c r="AD7" s="88">
        <f t="shared" si="7"/>
        <v>7</v>
      </c>
      <c r="AE7" s="89">
        <f t="shared" si="8"/>
        <v>4.5714285714285712</v>
      </c>
      <c r="AF7" s="90">
        <f t="shared" si="9"/>
        <v>0</v>
      </c>
      <c r="AH7" s="92" t="str">
        <f t="shared" si="10"/>
        <v/>
      </c>
      <c r="AI7" s="92">
        <f t="shared" si="11"/>
        <v>4</v>
      </c>
      <c r="AJ7" s="92">
        <f t="shared" si="12"/>
        <v>5</v>
      </c>
      <c r="AK7" s="92">
        <f t="shared" si="13"/>
        <v>4</v>
      </c>
      <c r="AL7" s="92">
        <f t="shared" si="14"/>
        <v>5</v>
      </c>
      <c r="AM7" s="92" t="str">
        <f t="shared" si="15"/>
        <v/>
      </c>
      <c r="AN7" s="92" t="str">
        <f t="shared" si="16"/>
        <v/>
      </c>
      <c r="AO7" s="92">
        <f t="shared" si="17"/>
        <v>5</v>
      </c>
      <c r="AP7" s="92">
        <f t="shared" si="18"/>
        <v>4</v>
      </c>
      <c r="AQ7" s="92">
        <f t="shared" si="19"/>
        <v>5</v>
      </c>
      <c r="AR7" s="92" t="str">
        <f t="shared" si="20"/>
        <v/>
      </c>
      <c r="AS7" s="92" t="str">
        <f t="shared" si="21"/>
        <v/>
      </c>
      <c r="AT7" s="92" t="str">
        <f t="shared" si="22"/>
        <v/>
      </c>
      <c r="AU7" s="92" t="str">
        <f t="shared" si="23"/>
        <v/>
      </c>
      <c r="AV7" s="92" t="str">
        <f t="shared" si="24"/>
        <v/>
      </c>
      <c r="AW7" s="92" t="str">
        <f t="shared" si="25"/>
        <v/>
      </c>
      <c r="AX7" s="92">
        <f t="shared" si="26"/>
        <v>4</v>
      </c>
      <c r="AY7" s="93"/>
      <c r="AZ7" s="93"/>
      <c r="BA7" s="93"/>
      <c r="BB7" s="93"/>
      <c r="BC7" s="93"/>
      <c r="BD7" s="93"/>
      <c r="BE7" s="93"/>
      <c r="BF7" s="93"/>
      <c r="BG7" s="93"/>
      <c r="BH7" s="93"/>
      <c r="BI7" s="93"/>
      <c r="BJ7" s="93"/>
      <c r="BK7" s="93"/>
      <c r="BL7" s="93"/>
      <c r="BM7" s="93"/>
      <c r="BN7" s="93"/>
      <c r="BO7" s="93"/>
      <c r="BP7" s="93"/>
      <c r="BQ7" s="94"/>
      <c r="BR7" s="94"/>
      <c r="BS7" s="94"/>
      <c r="BT7" s="94"/>
      <c r="BU7" s="94"/>
      <c r="BV7" s="94"/>
      <c r="BW7" s="94"/>
      <c r="BX7" s="94"/>
      <c r="BY7" s="94"/>
      <c r="BZ7" s="94"/>
      <c r="CA7" s="94"/>
      <c r="CB7" s="94"/>
      <c r="CC7" s="94"/>
      <c r="CD7" s="94"/>
      <c r="CE7" s="94"/>
      <c r="CF7" s="94"/>
      <c r="CG7" s="94"/>
      <c r="CH7" s="93"/>
      <c r="CI7" s="94"/>
      <c r="CJ7" s="94"/>
      <c r="CK7" s="94"/>
      <c r="CL7" s="94"/>
      <c r="CM7" s="94"/>
      <c r="CN7" s="94"/>
    </row>
    <row r="8" spans="1:108" s="91" customFormat="1" ht="17.399999999999999" x14ac:dyDescent="0.3">
      <c r="A8" s="389">
        <v>3</v>
      </c>
      <c r="B8" s="390" t="s">
        <v>36</v>
      </c>
      <c r="C8" s="391" t="s">
        <v>37</v>
      </c>
      <c r="D8" s="392" t="s">
        <v>1050</v>
      </c>
      <c r="E8" s="393">
        <v>2492</v>
      </c>
      <c r="F8" s="86"/>
      <c r="G8" s="86"/>
      <c r="H8" s="86" t="s">
        <v>40</v>
      </c>
      <c r="I8" s="86" t="s">
        <v>40</v>
      </c>
      <c r="J8" s="86">
        <v>3</v>
      </c>
      <c r="K8" s="86">
        <v>4</v>
      </c>
      <c r="L8" s="86"/>
      <c r="M8" s="86"/>
      <c r="N8" s="86">
        <v>5</v>
      </c>
      <c r="O8" s="86">
        <v>5</v>
      </c>
      <c r="P8" s="86">
        <v>5</v>
      </c>
      <c r="Q8" s="86"/>
      <c r="R8" s="86"/>
      <c r="S8" s="86"/>
      <c r="T8" s="86"/>
      <c r="U8" s="86"/>
      <c r="V8" s="86"/>
      <c r="W8" s="87">
        <f t="shared" si="0"/>
        <v>3</v>
      </c>
      <c r="X8" s="88">
        <f t="shared" si="1"/>
        <v>0</v>
      </c>
      <c r="Y8" s="88">
        <f t="shared" si="2"/>
        <v>0</v>
      </c>
      <c r="Z8" s="88">
        <f t="shared" si="3"/>
        <v>0</v>
      </c>
      <c r="AA8" s="88">
        <f t="shared" si="4"/>
        <v>1</v>
      </c>
      <c r="AB8" s="88">
        <f t="shared" si="5"/>
        <v>1</v>
      </c>
      <c r="AC8" s="88">
        <f t="shared" si="6"/>
        <v>3</v>
      </c>
      <c r="AD8" s="88">
        <f t="shared" si="7"/>
        <v>5</v>
      </c>
      <c r="AE8" s="89">
        <f t="shared" si="8"/>
        <v>4.4000000000000004</v>
      </c>
      <c r="AF8" s="90">
        <f t="shared" si="9"/>
        <v>0</v>
      </c>
      <c r="AH8" s="92" t="str">
        <f t="shared" si="10"/>
        <v/>
      </c>
      <c r="AI8" s="92" t="str">
        <f t="shared" si="11"/>
        <v>а</v>
      </c>
      <c r="AJ8" s="92" t="str">
        <f t="shared" si="12"/>
        <v>а</v>
      </c>
      <c r="AK8" s="92">
        <f t="shared" si="13"/>
        <v>3</v>
      </c>
      <c r="AL8" s="92">
        <f t="shared" si="14"/>
        <v>4</v>
      </c>
      <c r="AM8" s="92" t="str">
        <f t="shared" si="15"/>
        <v/>
      </c>
      <c r="AN8" s="92" t="str">
        <f t="shared" si="16"/>
        <v/>
      </c>
      <c r="AO8" s="92">
        <f t="shared" si="17"/>
        <v>5</v>
      </c>
      <c r="AP8" s="92">
        <f t="shared" si="18"/>
        <v>5</v>
      </c>
      <c r="AQ8" s="92">
        <f t="shared" si="19"/>
        <v>5</v>
      </c>
      <c r="AR8" s="92" t="str">
        <f t="shared" si="20"/>
        <v/>
      </c>
      <c r="AS8" s="92" t="str">
        <f t="shared" si="21"/>
        <v/>
      </c>
      <c r="AT8" s="92" t="str">
        <f t="shared" si="22"/>
        <v/>
      </c>
      <c r="AU8" s="92" t="str">
        <f t="shared" si="23"/>
        <v/>
      </c>
      <c r="AV8" s="92" t="str">
        <f t="shared" si="24"/>
        <v/>
      </c>
      <c r="AW8" s="92" t="str">
        <f t="shared" si="25"/>
        <v/>
      </c>
      <c r="AX8" s="92">
        <f t="shared" si="26"/>
        <v>3</v>
      </c>
      <c r="AY8" s="93"/>
      <c r="AZ8" s="93"/>
      <c r="BA8" s="93"/>
      <c r="BB8" s="93"/>
      <c r="BC8" s="93"/>
      <c r="BD8" s="93"/>
      <c r="BE8" s="93"/>
      <c r="BF8" s="93"/>
      <c r="BG8" s="93"/>
      <c r="BH8" s="93"/>
      <c r="BI8" s="93"/>
      <c r="BJ8" s="93"/>
      <c r="BK8" s="93"/>
      <c r="BL8" s="93"/>
      <c r="BM8" s="93"/>
      <c r="BN8" s="93"/>
      <c r="BO8" s="93"/>
      <c r="BP8" s="93"/>
      <c r="BQ8" s="94"/>
      <c r="BR8" s="94"/>
      <c r="BS8" s="94"/>
      <c r="BT8" s="94"/>
      <c r="BU8" s="94"/>
      <c r="BV8" s="94"/>
      <c r="BW8" s="94"/>
      <c r="BX8" s="94"/>
      <c r="BY8" s="94"/>
      <c r="BZ8" s="94"/>
      <c r="CA8" s="94"/>
      <c r="CB8" s="94"/>
      <c r="CC8" s="94"/>
      <c r="CD8" s="94"/>
      <c r="CE8" s="94"/>
      <c r="CF8" s="94"/>
      <c r="CG8" s="94"/>
      <c r="CH8" s="93"/>
      <c r="CI8" s="94"/>
      <c r="CJ8" s="94"/>
      <c r="CK8" s="94"/>
      <c r="CL8" s="94"/>
      <c r="CM8" s="94"/>
      <c r="CN8" s="94"/>
    </row>
    <row r="9" spans="1:108" s="91" customFormat="1" ht="17.399999999999999" x14ac:dyDescent="0.3">
      <c r="A9" s="389">
        <v>4</v>
      </c>
      <c r="B9" s="390" t="s">
        <v>36</v>
      </c>
      <c r="C9" s="391" t="s">
        <v>353</v>
      </c>
      <c r="D9" s="392" t="s">
        <v>1051</v>
      </c>
      <c r="E9" s="393">
        <v>2492</v>
      </c>
      <c r="F9" s="86"/>
      <c r="G9" s="86"/>
      <c r="H9" s="86">
        <v>4</v>
      </c>
      <c r="I9" s="86">
        <v>5</v>
      </c>
      <c r="J9" s="86">
        <v>5</v>
      </c>
      <c r="K9" s="86">
        <v>5</v>
      </c>
      <c r="L9" s="86"/>
      <c r="M9" s="86"/>
      <c r="N9" s="86" t="s">
        <v>41</v>
      </c>
      <c r="O9" s="86">
        <v>5</v>
      </c>
      <c r="P9" s="86" t="s">
        <v>41</v>
      </c>
      <c r="Q9" s="86"/>
      <c r="R9" s="86"/>
      <c r="S9" s="86"/>
      <c r="T9" s="86"/>
      <c r="U9" s="86"/>
      <c r="V9" s="86"/>
      <c r="W9" s="87">
        <f t="shared" si="0"/>
        <v>4</v>
      </c>
      <c r="X9" s="88">
        <f t="shared" si="1"/>
        <v>0</v>
      </c>
      <c r="Y9" s="88">
        <f t="shared" si="2"/>
        <v>0</v>
      </c>
      <c r="Z9" s="88">
        <f t="shared" si="3"/>
        <v>0</v>
      </c>
      <c r="AA9" s="88">
        <f t="shared" si="4"/>
        <v>0</v>
      </c>
      <c r="AB9" s="88">
        <f t="shared" si="5"/>
        <v>1</v>
      </c>
      <c r="AC9" s="88">
        <f t="shared" si="6"/>
        <v>4</v>
      </c>
      <c r="AD9" s="88">
        <f t="shared" si="7"/>
        <v>5</v>
      </c>
      <c r="AE9" s="89">
        <f t="shared" si="8"/>
        <v>4.8</v>
      </c>
      <c r="AF9" s="90">
        <f t="shared" si="9"/>
        <v>0</v>
      </c>
      <c r="AH9" s="92" t="str">
        <f t="shared" si="10"/>
        <v/>
      </c>
      <c r="AI9" s="92">
        <f t="shared" si="11"/>
        <v>4</v>
      </c>
      <c r="AJ9" s="92">
        <f t="shared" si="12"/>
        <v>5</v>
      </c>
      <c r="AK9" s="92">
        <f t="shared" si="13"/>
        <v>5</v>
      </c>
      <c r="AL9" s="92">
        <f t="shared" si="14"/>
        <v>5</v>
      </c>
      <c r="AM9" s="92" t="str">
        <f t="shared" si="15"/>
        <v/>
      </c>
      <c r="AN9" s="92" t="str">
        <f t="shared" si="16"/>
        <v/>
      </c>
      <c r="AO9" s="92" t="str">
        <f t="shared" si="17"/>
        <v>а</v>
      </c>
      <c r="AP9" s="92">
        <f t="shared" si="18"/>
        <v>5</v>
      </c>
      <c r="AQ9" s="92" t="str">
        <f t="shared" si="19"/>
        <v>а</v>
      </c>
      <c r="AR9" s="92" t="str">
        <f t="shared" si="20"/>
        <v/>
      </c>
      <c r="AS9" s="92" t="str">
        <f t="shared" si="21"/>
        <v/>
      </c>
      <c r="AT9" s="92" t="str">
        <f t="shared" si="22"/>
        <v/>
      </c>
      <c r="AU9" s="92" t="str">
        <f t="shared" si="23"/>
        <v/>
      </c>
      <c r="AV9" s="92" t="str">
        <f t="shared" si="24"/>
        <v/>
      </c>
      <c r="AW9" s="92" t="str">
        <f t="shared" si="25"/>
        <v/>
      </c>
      <c r="AX9" s="92">
        <f t="shared" si="26"/>
        <v>4</v>
      </c>
      <c r="AY9" s="93"/>
      <c r="AZ9" s="93"/>
      <c r="BA9" s="93"/>
      <c r="BB9" s="93"/>
      <c r="BC9" s="93"/>
      <c r="BD9" s="93"/>
      <c r="BE9" s="93"/>
      <c r="BF9" s="93"/>
      <c r="BG9" s="93"/>
      <c r="BH9" s="93"/>
      <c r="BI9" s="93"/>
      <c r="BJ9" s="93"/>
      <c r="BK9" s="93"/>
      <c r="BL9" s="93"/>
      <c r="BM9" s="93"/>
      <c r="BN9" s="93"/>
      <c r="BO9" s="93"/>
      <c r="BP9" s="93"/>
      <c r="BQ9" s="94"/>
      <c r="BR9" s="94"/>
      <c r="BS9" s="94"/>
      <c r="BT9" s="94"/>
      <c r="BU9" s="94"/>
      <c r="BV9" s="94"/>
      <c r="BW9" s="94"/>
      <c r="BX9" s="94"/>
      <c r="BY9" s="94"/>
      <c r="BZ9" s="94"/>
      <c r="CA9" s="94"/>
      <c r="CB9" s="94"/>
      <c r="CC9" s="94"/>
      <c r="CD9" s="94"/>
      <c r="CE9" s="94"/>
      <c r="CF9" s="94"/>
      <c r="CG9" s="94"/>
      <c r="CH9" s="93"/>
      <c r="CI9" s="94"/>
      <c r="CJ9" s="94"/>
      <c r="CK9" s="94"/>
      <c r="CL9" s="94"/>
      <c r="CM9" s="94"/>
      <c r="CN9" s="94"/>
    </row>
    <row r="10" spans="1:108" s="91" customFormat="1" ht="17.399999999999999" x14ac:dyDescent="0.3">
      <c r="A10" s="389">
        <v>5</v>
      </c>
      <c r="B10" s="390" t="s">
        <v>36</v>
      </c>
      <c r="C10" s="391" t="s">
        <v>52</v>
      </c>
      <c r="D10" s="392" t="s">
        <v>1052</v>
      </c>
      <c r="E10" s="393">
        <v>2492</v>
      </c>
      <c r="F10" s="86"/>
      <c r="G10" s="86"/>
      <c r="H10" s="86" t="s">
        <v>41</v>
      </c>
      <c r="I10" s="86" t="s">
        <v>41</v>
      </c>
      <c r="J10" s="86">
        <v>5</v>
      </c>
      <c r="K10" s="86">
        <v>4</v>
      </c>
      <c r="L10" s="86"/>
      <c r="M10" s="86"/>
      <c r="N10" s="86">
        <v>5</v>
      </c>
      <c r="O10" s="86">
        <v>4</v>
      </c>
      <c r="P10" s="86">
        <v>5</v>
      </c>
      <c r="Q10" s="86"/>
      <c r="R10" s="86"/>
      <c r="S10" s="86"/>
      <c r="T10" s="86"/>
      <c r="U10" s="86"/>
      <c r="V10" s="86"/>
      <c r="W10" s="87">
        <f t="shared" si="0"/>
        <v>4</v>
      </c>
      <c r="X10" s="88">
        <f t="shared" si="1"/>
        <v>0</v>
      </c>
      <c r="Y10" s="88">
        <f t="shared" si="2"/>
        <v>0</v>
      </c>
      <c r="Z10" s="88">
        <f t="shared" si="3"/>
        <v>0</v>
      </c>
      <c r="AA10" s="88">
        <f t="shared" si="4"/>
        <v>0</v>
      </c>
      <c r="AB10" s="88">
        <f t="shared" si="5"/>
        <v>2</v>
      </c>
      <c r="AC10" s="88">
        <f t="shared" si="6"/>
        <v>3</v>
      </c>
      <c r="AD10" s="88">
        <f t="shared" si="7"/>
        <v>5</v>
      </c>
      <c r="AE10" s="89">
        <f t="shared" si="8"/>
        <v>4.5999999999999996</v>
      </c>
      <c r="AF10" s="90">
        <f t="shared" si="9"/>
        <v>0</v>
      </c>
      <c r="AH10" s="92" t="str">
        <f t="shared" si="10"/>
        <v/>
      </c>
      <c r="AI10" s="92" t="str">
        <f t="shared" si="11"/>
        <v>а</v>
      </c>
      <c r="AJ10" s="92" t="str">
        <f t="shared" si="12"/>
        <v>а</v>
      </c>
      <c r="AK10" s="92">
        <f t="shared" si="13"/>
        <v>5</v>
      </c>
      <c r="AL10" s="92">
        <f t="shared" si="14"/>
        <v>4</v>
      </c>
      <c r="AM10" s="92" t="str">
        <f t="shared" si="15"/>
        <v/>
      </c>
      <c r="AN10" s="92" t="str">
        <f t="shared" si="16"/>
        <v/>
      </c>
      <c r="AO10" s="92">
        <f t="shared" si="17"/>
        <v>5</v>
      </c>
      <c r="AP10" s="92">
        <f t="shared" si="18"/>
        <v>4</v>
      </c>
      <c r="AQ10" s="92">
        <f t="shared" si="19"/>
        <v>5</v>
      </c>
      <c r="AR10" s="92" t="str">
        <f t="shared" si="20"/>
        <v/>
      </c>
      <c r="AS10" s="92" t="str">
        <f t="shared" si="21"/>
        <v/>
      </c>
      <c r="AT10" s="92" t="str">
        <f t="shared" si="22"/>
        <v/>
      </c>
      <c r="AU10" s="92" t="str">
        <f t="shared" si="23"/>
        <v/>
      </c>
      <c r="AV10" s="92" t="str">
        <f t="shared" si="24"/>
        <v/>
      </c>
      <c r="AW10" s="92" t="str">
        <f t="shared" si="25"/>
        <v/>
      </c>
      <c r="AX10" s="92">
        <f t="shared" si="26"/>
        <v>4</v>
      </c>
      <c r="AY10" s="93"/>
      <c r="AZ10" s="93"/>
      <c r="BA10" s="93"/>
      <c r="BB10" s="93"/>
      <c r="BC10" s="93"/>
      <c r="BD10" s="93"/>
      <c r="BE10" s="93"/>
      <c r="BF10" s="93"/>
      <c r="BG10" s="93"/>
      <c r="BH10" s="93"/>
      <c r="BI10" s="93"/>
      <c r="BJ10" s="93"/>
      <c r="BK10" s="93"/>
      <c r="BL10" s="93"/>
      <c r="BM10" s="93"/>
      <c r="BN10" s="93"/>
      <c r="BO10" s="93"/>
      <c r="BP10" s="93"/>
      <c r="BQ10" s="94"/>
      <c r="BR10" s="94"/>
      <c r="BS10" s="94"/>
      <c r="BT10" s="94"/>
      <c r="BU10" s="94"/>
      <c r="BV10" s="94"/>
      <c r="BW10" s="94"/>
      <c r="BX10" s="94"/>
      <c r="BY10" s="94"/>
      <c r="BZ10" s="94"/>
      <c r="CA10" s="94"/>
      <c r="CB10" s="94"/>
      <c r="CC10" s="94"/>
      <c r="CD10" s="94"/>
      <c r="CE10" s="94"/>
      <c r="CF10" s="94"/>
      <c r="CG10" s="94"/>
      <c r="CH10" s="93"/>
      <c r="CI10" s="94"/>
      <c r="CJ10" s="94"/>
      <c r="CK10" s="94"/>
      <c r="CL10" s="94"/>
      <c r="CM10" s="94"/>
      <c r="CN10" s="94"/>
    </row>
    <row r="11" spans="1:108" s="91" customFormat="1" ht="17.399999999999999" x14ac:dyDescent="0.3">
      <c r="A11" s="389">
        <v>6</v>
      </c>
      <c r="B11" s="390" t="s">
        <v>36</v>
      </c>
      <c r="C11" s="391" t="s">
        <v>37</v>
      </c>
      <c r="D11" s="392" t="s">
        <v>1053</v>
      </c>
      <c r="E11" s="393">
        <v>2492</v>
      </c>
      <c r="F11" s="86"/>
      <c r="G11" s="86"/>
      <c r="H11" s="86" t="s">
        <v>40</v>
      </c>
      <c r="I11" s="86" t="s">
        <v>40</v>
      </c>
      <c r="J11" s="86">
        <v>4</v>
      </c>
      <c r="K11" s="86">
        <v>4</v>
      </c>
      <c r="L11" s="86"/>
      <c r="M11" s="86"/>
      <c r="N11" s="86">
        <v>4</v>
      </c>
      <c r="O11" s="86">
        <v>5</v>
      </c>
      <c r="P11" s="86">
        <v>4</v>
      </c>
      <c r="Q11" s="86"/>
      <c r="R11" s="86"/>
      <c r="S11" s="86"/>
      <c r="T11" s="86"/>
      <c r="U11" s="86"/>
      <c r="V11" s="86"/>
      <c r="W11" s="87">
        <f t="shared" si="0"/>
        <v>4</v>
      </c>
      <c r="X11" s="88">
        <f t="shared" si="1"/>
        <v>0</v>
      </c>
      <c r="Y11" s="88">
        <f t="shared" si="2"/>
        <v>0</v>
      </c>
      <c r="Z11" s="88">
        <f t="shared" si="3"/>
        <v>0</v>
      </c>
      <c r="AA11" s="88">
        <f t="shared" si="4"/>
        <v>0</v>
      </c>
      <c r="AB11" s="88">
        <f t="shared" si="5"/>
        <v>4</v>
      </c>
      <c r="AC11" s="88">
        <f t="shared" si="6"/>
        <v>1</v>
      </c>
      <c r="AD11" s="88">
        <f t="shared" si="7"/>
        <v>5</v>
      </c>
      <c r="AE11" s="89">
        <f t="shared" si="8"/>
        <v>4.2</v>
      </c>
      <c r="AF11" s="90">
        <f t="shared" si="9"/>
        <v>0</v>
      </c>
      <c r="AH11" s="92" t="str">
        <f t="shared" si="10"/>
        <v/>
      </c>
      <c r="AI11" s="92" t="str">
        <f t="shared" si="11"/>
        <v>а</v>
      </c>
      <c r="AJ11" s="92" t="str">
        <f t="shared" si="12"/>
        <v>а</v>
      </c>
      <c r="AK11" s="92">
        <f t="shared" si="13"/>
        <v>4</v>
      </c>
      <c r="AL11" s="92">
        <f t="shared" si="14"/>
        <v>4</v>
      </c>
      <c r="AM11" s="92" t="str">
        <f t="shared" si="15"/>
        <v/>
      </c>
      <c r="AN11" s="92" t="str">
        <f t="shared" si="16"/>
        <v/>
      </c>
      <c r="AO11" s="92">
        <f t="shared" si="17"/>
        <v>4</v>
      </c>
      <c r="AP11" s="92">
        <f t="shared" si="18"/>
        <v>5</v>
      </c>
      <c r="AQ11" s="92">
        <f t="shared" si="19"/>
        <v>4</v>
      </c>
      <c r="AR11" s="92" t="str">
        <f t="shared" si="20"/>
        <v/>
      </c>
      <c r="AS11" s="92" t="str">
        <f t="shared" si="21"/>
        <v/>
      </c>
      <c r="AT11" s="92" t="str">
        <f t="shared" si="22"/>
        <v/>
      </c>
      <c r="AU11" s="92" t="str">
        <f t="shared" si="23"/>
        <v/>
      </c>
      <c r="AV11" s="92" t="str">
        <f t="shared" si="24"/>
        <v/>
      </c>
      <c r="AW11" s="92" t="str">
        <f t="shared" si="25"/>
        <v/>
      </c>
      <c r="AX11" s="92">
        <f t="shared" si="26"/>
        <v>4</v>
      </c>
      <c r="AY11" s="93"/>
      <c r="AZ11" s="93"/>
      <c r="BA11" s="93"/>
      <c r="BB11" s="93"/>
      <c r="BC11" s="93"/>
      <c r="BD11" s="93"/>
      <c r="BE11" s="93"/>
      <c r="BF11" s="93"/>
      <c r="BG11" s="93"/>
      <c r="BH11" s="93"/>
      <c r="BI11" s="93"/>
      <c r="BJ11" s="93"/>
      <c r="BK11" s="93"/>
      <c r="BL11" s="93"/>
      <c r="BM11" s="93"/>
      <c r="BN11" s="93"/>
      <c r="BO11" s="93"/>
      <c r="BP11" s="93"/>
      <c r="BQ11" s="94"/>
      <c r="BR11" s="94"/>
      <c r="BS11" s="94"/>
      <c r="BT11" s="94"/>
      <c r="BU11" s="94"/>
      <c r="BV11" s="94"/>
      <c r="BW11" s="94"/>
      <c r="BX11" s="94"/>
      <c r="BY11" s="94"/>
      <c r="BZ11" s="94"/>
      <c r="CA11" s="94"/>
      <c r="CB11" s="94"/>
      <c r="CC11" s="94"/>
      <c r="CD11" s="94"/>
      <c r="CE11" s="94"/>
      <c r="CF11" s="94"/>
      <c r="CG11" s="94"/>
      <c r="CH11" s="93"/>
      <c r="CI11" s="94"/>
      <c r="CJ11" s="94"/>
      <c r="CK11" s="94"/>
      <c r="CL11" s="94"/>
      <c r="CM11" s="94"/>
      <c r="CN11" s="94"/>
    </row>
    <row r="12" spans="1:108" s="91" customFormat="1" ht="17.399999999999999" x14ac:dyDescent="0.3">
      <c r="A12" s="389">
        <v>7</v>
      </c>
      <c r="B12" s="390" t="s">
        <v>36</v>
      </c>
      <c r="C12" s="391" t="s">
        <v>37</v>
      </c>
      <c r="D12" s="392" t="s">
        <v>1054</v>
      </c>
      <c r="E12" s="393">
        <v>2492</v>
      </c>
      <c r="F12" s="86"/>
      <c r="G12" s="86"/>
      <c r="H12" s="86" t="s">
        <v>41</v>
      </c>
      <c r="I12" s="86" t="s">
        <v>41</v>
      </c>
      <c r="J12" s="86">
        <v>5</v>
      </c>
      <c r="K12" s="86">
        <v>3</v>
      </c>
      <c r="L12" s="86"/>
      <c r="M12" s="86"/>
      <c r="N12" s="86">
        <v>4</v>
      </c>
      <c r="O12" s="86">
        <v>5</v>
      </c>
      <c r="P12" s="86">
        <v>4</v>
      </c>
      <c r="Q12" s="86"/>
      <c r="R12" s="86"/>
      <c r="S12" s="86"/>
      <c r="T12" s="86"/>
      <c r="U12" s="86"/>
      <c r="V12" s="86"/>
      <c r="W12" s="87">
        <f t="shared" si="0"/>
        <v>3</v>
      </c>
      <c r="X12" s="88">
        <f t="shared" si="1"/>
        <v>0</v>
      </c>
      <c r="Y12" s="88">
        <f t="shared" si="2"/>
        <v>0</v>
      </c>
      <c r="Z12" s="88">
        <f t="shared" si="3"/>
        <v>0</v>
      </c>
      <c r="AA12" s="88">
        <f t="shared" si="4"/>
        <v>1</v>
      </c>
      <c r="AB12" s="88">
        <f t="shared" si="5"/>
        <v>2</v>
      </c>
      <c r="AC12" s="88">
        <f t="shared" si="6"/>
        <v>2</v>
      </c>
      <c r="AD12" s="88">
        <f t="shared" si="7"/>
        <v>5</v>
      </c>
      <c r="AE12" s="89">
        <f t="shared" si="8"/>
        <v>4.2</v>
      </c>
      <c r="AF12" s="90">
        <f t="shared" si="9"/>
        <v>0</v>
      </c>
      <c r="AH12" s="92" t="str">
        <f t="shared" si="10"/>
        <v/>
      </c>
      <c r="AI12" s="92" t="str">
        <f t="shared" si="11"/>
        <v>а</v>
      </c>
      <c r="AJ12" s="92" t="str">
        <f t="shared" si="12"/>
        <v>а</v>
      </c>
      <c r="AK12" s="92">
        <f t="shared" si="13"/>
        <v>5</v>
      </c>
      <c r="AL12" s="92">
        <f t="shared" si="14"/>
        <v>3</v>
      </c>
      <c r="AM12" s="92" t="str">
        <f t="shared" si="15"/>
        <v/>
      </c>
      <c r="AN12" s="92" t="str">
        <f t="shared" si="16"/>
        <v/>
      </c>
      <c r="AO12" s="92">
        <f t="shared" si="17"/>
        <v>4</v>
      </c>
      <c r="AP12" s="92">
        <f t="shared" si="18"/>
        <v>5</v>
      </c>
      <c r="AQ12" s="92">
        <f t="shared" si="19"/>
        <v>4</v>
      </c>
      <c r="AR12" s="92" t="str">
        <f t="shared" si="20"/>
        <v/>
      </c>
      <c r="AS12" s="92" t="str">
        <f t="shared" si="21"/>
        <v/>
      </c>
      <c r="AT12" s="92" t="str">
        <f t="shared" si="22"/>
        <v/>
      </c>
      <c r="AU12" s="92" t="str">
        <f t="shared" si="23"/>
        <v/>
      </c>
      <c r="AV12" s="92" t="str">
        <f t="shared" si="24"/>
        <v/>
      </c>
      <c r="AW12" s="92" t="str">
        <f t="shared" si="25"/>
        <v/>
      </c>
      <c r="AX12" s="92">
        <f t="shared" si="26"/>
        <v>3</v>
      </c>
      <c r="AY12" s="93"/>
      <c r="AZ12" s="93"/>
      <c r="BA12" s="93"/>
      <c r="BB12" s="93"/>
      <c r="BC12" s="93"/>
      <c r="BD12" s="93"/>
      <c r="BE12" s="93"/>
      <c r="BF12" s="93"/>
      <c r="BG12" s="93"/>
      <c r="BH12" s="93"/>
      <c r="BI12" s="93"/>
      <c r="BJ12" s="93"/>
      <c r="BK12" s="93"/>
      <c r="BL12" s="93"/>
      <c r="BM12" s="93"/>
      <c r="BN12" s="93"/>
      <c r="BO12" s="93"/>
      <c r="BP12" s="93"/>
      <c r="BQ12" s="94"/>
      <c r="BR12" s="94"/>
      <c r="BS12" s="94"/>
      <c r="BT12" s="94"/>
      <c r="BU12" s="94"/>
      <c r="BV12" s="94"/>
      <c r="BW12" s="94"/>
      <c r="BX12" s="94"/>
      <c r="BY12" s="94"/>
      <c r="BZ12" s="94"/>
      <c r="CA12" s="94"/>
      <c r="CB12" s="94"/>
      <c r="CC12" s="94"/>
      <c r="CD12" s="94"/>
      <c r="CE12" s="94"/>
      <c r="CF12" s="94"/>
      <c r="CG12" s="94"/>
      <c r="CH12" s="93"/>
      <c r="CI12" s="94"/>
      <c r="CJ12" s="94"/>
      <c r="CK12" s="94"/>
      <c r="CL12" s="94"/>
      <c r="CM12" s="94"/>
      <c r="CN12" s="94"/>
    </row>
    <row r="13" spans="1:108" s="91" customFormat="1" ht="17.399999999999999" x14ac:dyDescent="0.3">
      <c r="A13" s="389">
        <v>8</v>
      </c>
      <c r="B13" s="394"/>
      <c r="C13" s="391" t="s">
        <v>37</v>
      </c>
      <c r="D13" s="392" t="s">
        <v>1055</v>
      </c>
      <c r="E13" s="393">
        <v>2492</v>
      </c>
      <c r="F13" s="86"/>
      <c r="G13" s="86"/>
      <c r="H13" s="86">
        <v>4</v>
      </c>
      <c r="I13" s="86">
        <v>4</v>
      </c>
      <c r="J13" s="86">
        <v>5</v>
      </c>
      <c r="K13" s="86">
        <v>4</v>
      </c>
      <c r="L13" s="86"/>
      <c r="M13" s="86"/>
      <c r="N13" s="86">
        <v>4</v>
      </c>
      <c r="O13" s="86">
        <v>4</v>
      </c>
      <c r="P13" s="86">
        <v>4</v>
      </c>
      <c r="Q13" s="86"/>
      <c r="R13" s="86"/>
      <c r="S13" s="86"/>
      <c r="T13" s="86"/>
      <c r="U13" s="86"/>
      <c r="V13" s="86"/>
      <c r="W13" s="87">
        <f t="shared" si="0"/>
        <v>4</v>
      </c>
      <c r="X13" s="88">
        <f t="shared" si="1"/>
        <v>0</v>
      </c>
      <c r="Y13" s="88">
        <f t="shared" si="2"/>
        <v>0</v>
      </c>
      <c r="Z13" s="88">
        <f t="shared" si="3"/>
        <v>0</v>
      </c>
      <c r="AA13" s="88">
        <f t="shared" si="4"/>
        <v>0</v>
      </c>
      <c r="AB13" s="88">
        <f t="shared" si="5"/>
        <v>6</v>
      </c>
      <c r="AC13" s="88">
        <f t="shared" si="6"/>
        <v>1</v>
      </c>
      <c r="AD13" s="88">
        <f t="shared" si="7"/>
        <v>7</v>
      </c>
      <c r="AE13" s="89">
        <f t="shared" si="8"/>
        <v>4.1428571428571432</v>
      </c>
      <c r="AF13" s="90">
        <f t="shared" si="9"/>
        <v>0</v>
      </c>
      <c r="AH13" s="92" t="str">
        <f t="shared" si="10"/>
        <v/>
      </c>
      <c r="AI13" s="92">
        <f t="shared" si="11"/>
        <v>4</v>
      </c>
      <c r="AJ13" s="92">
        <f t="shared" si="12"/>
        <v>4</v>
      </c>
      <c r="AK13" s="92">
        <f t="shared" si="13"/>
        <v>5</v>
      </c>
      <c r="AL13" s="92">
        <f t="shared" si="14"/>
        <v>4</v>
      </c>
      <c r="AM13" s="92" t="str">
        <f t="shared" si="15"/>
        <v/>
      </c>
      <c r="AN13" s="92" t="str">
        <f t="shared" si="16"/>
        <v/>
      </c>
      <c r="AO13" s="92">
        <f t="shared" si="17"/>
        <v>4</v>
      </c>
      <c r="AP13" s="92">
        <f t="shared" si="18"/>
        <v>4</v>
      </c>
      <c r="AQ13" s="92">
        <f t="shared" si="19"/>
        <v>4</v>
      </c>
      <c r="AR13" s="92" t="str">
        <f t="shared" si="20"/>
        <v/>
      </c>
      <c r="AS13" s="92" t="str">
        <f t="shared" si="21"/>
        <v/>
      </c>
      <c r="AT13" s="92" t="str">
        <f t="shared" si="22"/>
        <v/>
      </c>
      <c r="AU13" s="92" t="str">
        <f t="shared" si="23"/>
        <v/>
      </c>
      <c r="AV13" s="92" t="str">
        <f t="shared" si="24"/>
        <v/>
      </c>
      <c r="AW13" s="92" t="str">
        <f t="shared" si="25"/>
        <v/>
      </c>
      <c r="AX13" s="92">
        <f t="shared" si="26"/>
        <v>4</v>
      </c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4"/>
      <c r="BR13" s="94"/>
      <c r="BS13" s="94"/>
      <c r="BT13" s="94"/>
      <c r="BU13" s="94"/>
      <c r="BV13" s="94"/>
      <c r="BW13" s="94"/>
      <c r="BX13" s="94"/>
      <c r="BY13" s="94"/>
      <c r="BZ13" s="94"/>
      <c r="CA13" s="94"/>
      <c r="CB13" s="94"/>
      <c r="CC13" s="94"/>
      <c r="CD13" s="94"/>
      <c r="CE13" s="94"/>
      <c r="CF13" s="94"/>
      <c r="CG13" s="94"/>
      <c r="CH13" s="93"/>
      <c r="CI13" s="94"/>
      <c r="CJ13" s="94"/>
      <c r="CK13" s="94"/>
      <c r="CL13" s="94"/>
      <c r="CM13" s="94"/>
      <c r="CN13" s="94"/>
    </row>
    <row r="14" spans="1:108" ht="17.399999999999999" x14ac:dyDescent="0.3">
      <c r="A14" s="389">
        <v>9</v>
      </c>
      <c r="B14" s="394"/>
      <c r="C14" s="391" t="s">
        <v>37</v>
      </c>
      <c r="D14" s="392" t="s">
        <v>1056</v>
      </c>
      <c r="E14" s="393">
        <v>2492</v>
      </c>
      <c r="F14" s="86"/>
      <c r="G14" s="86"/>
      <c r="H14" s="86">
        <v>4</v>
      </c>
      <c r="I14" s="86">
        <v>4</v>
      </c>
      <c r="J14" s="86">
        <v>3</v>
      </c>
      <c r="K14" s="86">
        <v>3</v>
      </c>
      <c r="L14" s="86"/>
      <c r="M14" s="86"/>
      <c r="N14" s="86">
        <v>4</v>
      </c>
      <c r="O14" s="86">
        <v>5</v>
      </c>
      <c r="P14" s="86">
        <v>4</v>
      </c>
      <c r="Q14" s="86"/>
      <c r="R14" s="86"/>
      <c r="S14" s="86"/>
      <c r="T14" s="86"/>
      <c r="U14" s="86"/>
      <c r="V14" s="86"/>
      <c r="W14" s="87">
        <f t="shared" si="0"/>
        <v>3</v>
      </c>
      <c r="X14" s="88">
        <f t="shared" si="1"/>
        <v>0</v>
      </c>
      <c r="Y14" s="88">
        <f t="shared" si="2"/>
        <v>0</v>
      </c>
      <c r="Z14" s="88">
        <f t="shared" si="3"/>
        <v>0</v>
      </c>
      <c r="AA14" s="88">
        <f t="shared" si="4"/>
        <v>2</v>
      </c>
      <c r="AB14" s="88">
        <f t="shared" si="5"/>
        <v>4</v>
      </c>
      <c r="AC14" s="88">
        <f t="shared" si="6"/>
        <v>1</v>
      </c>
      <c r="AD14" s="88">
        <f t="shared" si="7"/>
        <v>7</v>
      </c>
      <c r="AE14" s="89">
        <f t="shared" si="8"/>
        <v>3.8571428571428572</v>
      </c>
      <c r="AF14" s="90">
        <f t="shared" si="9"/>
        <v>0</v>
      </c>
      <c r="AG14" s="31"/>
      <c r="AH14" s="92" t="str">
        <f t="shared" si="10"/>
        <v/>
      </c>
      <c r="AI14" s="92">
        <f t="shared" si="11"/>
        <v>4</v>
      </c>
      <c r="AJ14" s="92">
        <f t="shared" si="12"/>
        <v>4</v>
      </c>
      <c r="AK14" s="92">
        <f t="shared" si="13"/>
        <v>3</v>
      </c>
      <c r="AL14" s="92">
        <f t="shared" si="14"/>
        <v>3</v>
      </c>
      <c r="AM14" s="92" t="str">
        <f t="shared" si="15"/>
        <v/>
      </c>
      <c r="AN14" s="92" t="str">
        <f t="shared" si="16"/>
        <v/>
      </c>
      <c r="AO14" s="92">
        <f t="shared" si="17"/>
        <v>4</v>
      </c>
      <c r="AP14" s="92">
        <f t="shared" si="18"/>
        <v>5</v>
      </c>
      <c r="AQ14" s="92">
        <f t="shared" si="19"/>
        <v>4</v>
      </c>
      <c r="AR14" s="92" t="str">
        <f t="shared" si="20"/>
        <v/>
      </c>
      <c r="AS14" s="92" t="str">
        <f t="shared" si="21"/>
        <v/>
      </c>
      <c r="AT14" s="92" t="str">
        <f t="shared" si="22"/>
        <v/>
      </c>
      <c r="AU14" s="92" t="str">
        <f t="shared" si="23"/>
        <v/>
      </c>
      <c r="AV14" s="92" t="str">
        <f t="shared" si="24"/>
        <v/>
      </c>
      <c r="AW14" s="92" t="str">
        <f t="shared" si="25"/>
        <v/>
      </c>
      <c r="AX14" s="92">
        <f t="shared" si="26"/>
        <v>3</v>
      </c>
      <c r="AY14" s="107"/>
      <c r="AZ14" s="108"/>
      <c r="BA14" s="108"/>
      <c r="BB14" s="108"/>
      <c r="BC14" s="108"/>
      <c r="BD14" s="108"/>
      <c r="BE14" s="108"/>
      <c r="BF14" s="108"/>
      <c r="BG14" s="108"/>
      <c r="BH14" s="108"/>
      <c r="BI14" s="108"/>
      <c r="BJ14" s="108"/>
      <c r="BK14" s="108"/>
      <c r="BL14" s="108"/>
      <c r="BM14" s="108"/>
      <c r="BN14" s="108"/>
      <c r="BO14" s="108"/>
      <c r="BP14" s="107"/>
      <c r="CH14" s="107"/>
      <c r="CO14" s="31"/>
      <c r="CP14" s="31"/>
      <c r="CQ14" s="31"/>
      <c r="CR14" s="31"/>
      <c r="CS14" s="31"/>
      <c r="CT14" s="31"/>
      <c r="CU14" s="31"/>
      <c r="CV14" s="31"/>
      <c r="CW14" s="31"/>
      <c r="CX14" s="31"/>
      <c r="CY14" s="31"/>
    </row>
    <row r="15" spans="1:108" ht="18" hidden="1" customHeight="1" x14ac:dyDescent="0.3">
      <c r="A15" s="389"/>
      <c r="B15" s="396"/>
      <c r="C15" s="391"/>
      <c r="D15" s="392"/>
      <c r="E15" s="398"/>
      <c r="F15" s="398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7">
        <f t="shared" si="0"/>
        <v>0</v>
      </c>
      <c r="X15" s="88">
        <f t="shared" si="1"/>
        <v>0</v>
      </c>
      <c r="Y15" s="88">
        <f t="shared" si="2"/>
        <v>0</v>
      </c>
      <c r="Z15" s="88">
        <f t="shared" si="3"/>
        <v>0</v>
      </c>
      <c r="AA15" s="88">
        <f t="shared" si="4"/>
        <v>0</v>
      </c>
      <c r="AB15" s="88">
        <f t="shared" si="5"/>
        <v>0</v>
      </c>
      <c r="AC15" s="88">
        <f t="shared" si="6"/>
        <v>0</v>
      </c>
      <c r="AD15" s="88">
        <f t="shared" si="7"/>
        <v>0</v>
      </c>
      <c r="AE15" s="89" t="str">
        <f t="shared" si="8"/>
        <v/>
      </c>
      <c r="AF15" s="90">
        <f t="shared" si="9"/>
        <v>0</v>
      </c>
      <c r="AG15" s="31"/>
      <c r="AH15" s="92" t="str">
        <f t="shared" si="10"/>
        <v/>
      </c>
      <c r="AI15" s="92" t="str">
        <f t="shared" si="11"/>
        <v/>
      </c>
      <c r="AJ15" s="92" t="str">
        <f t="shared" si="12"/>
        <v/>
      </c>
      <c r="AK15" s="92" t="str">
        <f t="shared" si="13"/>
        <v/>
      </c>
      <c r="AL15" s="92" t="str">
        <f t="shared" si="14"/>
        <v/>
      </c>
      <c r="AM15" s="92" t="str">
        <f t="shared" si="15"/>
        <v/>
      </c>
      <c r="AN15" s="92" t="str">
        <f t="shared" si="16"/>
        <v/>
      </c>
      <c r="AO15" s="92" t="str">
        <f t="shared" si="17"/>
        <v/>
      </c>
      <c r="AP15" s="92" t="str">
        <f t="shared" si="18"/>
        <v/>
      </c>
      <c r="AQ15" s="92" t="str">
        <f t="shared" si="19"/>
        <v/>
      </c>
      <c r="AR15" s="92" t="str">
        <f t="shared" si="20"/>
        <v/>
      </c>
      <c r="AS15" s="92" t="str">
        <f t="shared" si="21"/>
        <v/>
      </c>
      <c r="AT15" s="92" t="str">
        <f t="shared" si="22"/>
        <v/>
      </c>
      <c r="AU15" s="92" t="str">
        <f t="shared" si="23"/>
        <v/>
      </c>
      <c r="AV15" s="92" t="str">
        <f t="shared" si="24"/>
        <v/>
      </c>
      <c r="AW15" s="92" t="str">
        <f t="shared" si="25"/>
        <v/>
      </c>
      <c r="AX15" s="92">
        <f t="shared" si="26"/>
        <v>0</v>
      </c>
      <c r="AY15" s="107"/>
      <c r="AZ15" s="108"/>
      <c r="BA15" s="108"/>
      <c r="BB15" s="108"/>
      <c r="BC15" s="108"/>
      <c r="BD15" s="108"/>
      <c r="BE15" s="108"/>
      <c r="BF15" s="108"/>
      <c r="BG15" s="108"/>
      <c r="BH15" s="108"/>
      <c r="BI15" s="108"/>
      <c r="BJ15" s="108"/>
      <c r="BK15" s="108"/>
      <c r="BL15" s="108"/>
      <c r="BM15" s="108"/>
      <c r="BN15" s="108"/>
      <c r="BO15" s="108"/>
      <c r="BP15" s="107"/>
      <c r="CH15" s="107"/>
      <c r="CO15" s="31"/>
      <c r="CP15" s="31"/>
      <c r="CQ15" s="31"/>
      <c r="CR15" s="31"/>
      <c r="CS15" s="31"/>
      <c r="CT15" s="31"/>
      <c r="CU15" s="31"/>
      <c r="CV15" s="31"/>
      <c r="CW15" s="31"/>
      <c r="CX15" s="31"/>
      <c r="CY15" s="31"/>
    </row>
    <row r="16" spans="1:108" ht="18" hidden="1" customHeight="1" x14ac:dyDescent="0.25">
      <c r="A16" s="389"/>
      <c r="B16" s="180"/>
      <c r="C16" s="180"/>
      <c r="D16" s="397"/>
      <c r="E16" s="398"/>
      <c r="F16" s="398"/>
      <c r="G16" s="399"/>
      <c r="H16" s="399"/>
      <c r="I16" s="399"/>
      <c r="J16" s="399"/>
      <c r="K16" s="399"/>
      <c r="L16" s="399"/>
      <c r="M16" s="399"/>
      <c r="N16" s="399"/>
      <c r="O16" s="399"/>
      <c r="P16" s="399"/>
      <c r="Q16" s="399"/>
      <c r="R16" s="399"/>
      <c r="S16" s="115"/>
      <c r="T16" s="86"/>
      <c r="U16" s="86"/>
      <c r="V16" s="86"/>
      <c r="W16" s="87">
        <f t="shared" si="0"/>
        <v>0</v>
      </c>
      <c r="X16" s="88">
        <f t="shared" si="1"/>
        <v>0</v>
      </c>
      <c r="Y16" s="88">
        <f t="shared" si="2"/>
        <v>0</v>
      </c>
      <c r="Z16" s="88">
        <f t="shared" si="3"/>
        <v>0</v>
      </c>
      <c r="AA16" s="88">
        <f t="shared" si="4"/>
        <v>0</v>
      </c>
      <c r="AB16" s="88">
        <f t="shared" si="5"/>
        <v>0</v>
      </c>
      <c r="AC16" s="88">
        <f t="shared" si="6"/>
        <v>0</v>
      </c>
      <c r="AD16" s="88">
        <f t="shared" si="7"/>
        <v>0</v>
      </c>
      <c r="AE16" s="89" t="str">
        <f t="shared" si="8"/>
        <v/>
      </c>
      <c r="AF16" s="90">
        <f t="shared" si="9"/>
        <v>0</v>
      </c>
      <c r="AG16" s="31"/>
      <c r="AH16" s="92" t="str">
        <f t="shared" si="10"/>
        <v/>
      </c>
      <c r="AI16" s="92" t="str">
        <f t="shared" si="11"/>
        <v/>
      </c>
      <c r="AJ16" s="92" t="str">
        <f t="shared" si="12"/>
        <v/>
      </c>
      <c r="AK16" s="92" t="str">
        <f t="shared" si="13"/>
        <v/>
      </c>
      <c r="AL16" s="92" t="str">
        <f t="shared" si="14"/>
        <v/>
      </c>
      <c r="AM16" s="92" t="str">
        <f t="shared" si="15"/>
        <v/>
      </c>
      <c r="AN16" s="92" t="str">
        <f t="shared" si="16"/>
        <v/>
      </c>
      <c r="AO16" s="92" t="str">
        <f t="shared" si="17"/>
        <v/>
      </c>
      <c r="AP16" s="92" t="str">
        <f t="shared" si="18"/>
        <v/>
      </c>
      <c r="AQ16" s="92" t="str">
        <f t="shared" si="19"/>
        <v/>
      </c>
      <c r="AR16" s="92" t="str">
        <f t="shared" si="20"/>
        <v/>
      </c>
      <c r="AS16" s="92" t="str">
        <f t="shared" si="21"/>
        <v/>
      </c>
      <c r="AT16" s="92" t="str">
        <f t="shared" si="22"/>
        <v/>
      </c>
      <c r="AU16" s="92" t="str">
        <f t="shared" si="23"/>
        <v/>
      </c>
      <c r="AV16" s="92" t="str">
        <f t="shared" si="24"/>
        <v/>
      </c>
      <c r="AW16" s="92" t="str">
        <f t="shared" si="25"/>
        <v/>
      </c>
      <c r="AX16" s="92">
        <f t="shared" si="26"/>
        <v>0</v>
      </c>
      <c r="AY16" s="107"/>
      <c r="AZ16" s="108"/>
      <c r="BA16" s="108"/>
      <c r="BB16" s="108"/>
      <c r="BC16" s="108"/>
      <c r="BD16" s="108"/>
      <c r="BE16" s="108"/>
      <c r="BF16" s="108"/>
      <c r="BG16" s="108"/>
      <c r="BH16" s="108"/>
      <c r="BI16" s="108"/>
      <c r="BJ16" s="108"/>
      <c r="BK16" s="108"/>
      <c r="BL16" s="108"/>
      <c r="BM16" s="108"/>
      <c r="BN16" s="108"/>
      <c r="BO16" s="108"/>
      <c r="BP16" s="107"/>
      <c r="CH16" s="107"/>
      <c r="CO16" s="31"/>
      <c r="CP16" s="31"/>
      <c r="CQ16" s="31"/>
      <c r="CR16" s="31"/>
      <c r="CS16" s="31"/>
      <c r="CT16" s="31"/>
      <c r="CU16" s="31"/>
      <c r="CV16" s="31"/>
      <c r="CW16" s="31"/>
      <c r="CX16" s="31"/>
      <c r="CY16" s="31"/>
    </row>
    <row r="17" spans="1:158" ht="18" hidden="1" customHeight="1" x14ac:dyDescent="0.25">
      <c r="A17" s="389"/>
      <c r="B17" s="180"/>
      <c r="C17" s="180"/>
      <c r="D17" s="180"/>
      <c r="E17" s="398"/>
      <c r="F17" s="398"/>
      <c r="G17" s="399"/>
      <c r="H17" s="399"/>
      <c r="I17" s="399"/>
      <c r="J17" s="399"/>
      <c r="K17" s="399"/>
      <c r="L17" s="399"/>
      <c r="M17" s="399"/>
      <c r="N17" s="399"/>
      <c r="O17" s="399"/>
      <c r="P17" s="399"/>
      <c r="Q17" s="399"/>
      <c r="R17" s="399"/>
      <c r="S17" s="115"/>
      <c r="T17" s="86"/>
      <c r="U17" s="86"/>
      <c r="V17" s="86"/>
      <c r="W17" s="87">
        <f t="shared" si="0"/>
        <v>0</v>
      </c>
      <c r="X17" s="88">
        <f t="shared" si="1"/>
        <v>0</v>
      </c>
      <c r="Y17" s="88">
        <f t="shared" si="2"/>
        <v>0</v>
      </c>
      <c r="Z17" s="88">
        <f t="shared" si="3"/>
        <v>0</v>
      </c>
      <c r="AA17" s="88">
        <f t="shared" si="4"/>
        <v>0</v>
      </c>
      <c r="AB17" s="88">
        <f t="shared" si="5"/>
        <v>0</v>
      </c>
      <c r="AC17" s="88">
        <f t="shared" si="6"/>
        <v>0</v>
      </c>
      <c r="AD17" s="88">
        <f t="shared" si="7"/>
        <v>0</v>
      </c>
      <c r="AE17" s="89" t="str">
        <f t="shared" si="8"/>
        <v/>
      </c>
      <c r="AF17" s="90">
        <f t="shared" si="9"/>
        <v>0</v>
      </c>
      <c r="AG17" s="31"/>
      <c r="AH17" s="92" t="str">
        <f t="shared" si="10"/>
        <v/>
      </c>
      <c r="AI17" s="92" t="str">
        <f t="shared" si="11"/>
        <v/>
      </c>
      <c r="AJ17" s="92" t="str">
        <f t="shared" si="12"/>
        <v/>
      </c>
      <c r="AK17" s="92" t="str">
        <f t="shared" si="13"/>
        <v/>
      </c>
      <c r="AL17" s="92" t="str">
        <f t="shared" si="14"/>
        <v/>
      </c>
      <c r="AM17" s="92" t="str">
        <f t="shared" si="15"/>
        <v/>
      </c>
      <c r="AN17" s="92" t="str">
        <f t="shared" si="16"/>
        <v/>
      </c>
      <c r="AO17" s="92" t="str">
        <f t="shared" si="17"/>
        <v/>
      </c>
      <c r="AP17" s="92" t="str">
        <f t="shared" si="18"/>
        <v/>
      </c>
      <c r="AQ17" s="92" t="str">
        <f t="shared" si="19"/>
        <v/>
      </c>
      <c r="AR17" s="92" t="str">
        <f t="shared" si="20"/>
        <v/>
      </c>
      <c r="AS17" s="92" t="str">
        <f t="shared" si="21"/>
        <v/>
      </c>
      <c r="AT17" s="92" t="str">
        <f t="shared" si="22"/>
        <v/>
      </c>
      <c r="AU17" s="92" t="str">
        <f t="shared" si="23"/>
        <v/>
      </c>
      <c r="AV17" s="92" t="str">
        <f t="shared" si="24"/>
        <v/>
      </c>
      <c r="AW17" s="92" t="str">
        <f t="shared" si="25"/>
        <v/>
      </c>
      <c r="AX17" s="92">
        <f t="shared" si="26"/>
        <v>0</v>
      </c>
      <c r="AY17" s="107"/>
      <c r="AZ17" s="108"/>
      <c r="BA17" s="108"/>
      <c r="BB17" s="108"/>
      <c r="BC17" s="108"/>
      <c r="BD17" s="108"/>
      <c r="BE17" s="108"/>
      <c r="BF17" s="108"/>
      <c r="BG17" s="108"/>
      <c r="BH17" s="108"/>
      <c r="BI17" s="108"/>
      <c r="BJ17" s="108"/>
      <c r="BK17" s="108"/>
      <c r="BL17" s="108"/>
      <c r="BM17" s="108"/>
      <c r="BN17" s="108"/>
      <c r="BO17" s="108"/>
      <c r="BP17" s="107"/>
      <c r="CH17" s="107"/>
      <c r="CO17" s="31"/>
      <c r="CP17" s="31"/>
      <c r="CQ17" s="31"/>
      <c r="CR17" s="31"/>
      <c r="CS17" s="31"/>
      <c r="CT17" s="31"/>
      <c r="CU17" s="31"/>
      <c r="CV17" s="31"/>
      <c r="CW17" s="31"/>
      <c r="CX17" s="31"/>
      <c r="CY17" s="31"/>
    </row>
    <row r="18" spans="1:158" ht="18" hidden="1" customHeight="1" x14ac:dyDescent="0.25">
      <c r="A18" s="389"/>
      <c r="B18" s="400"/>
      <c r="C18" s="401"/>
      <c r="D18" s="402"/>
      <c r="E18" s="398"/>
      <c r="F18" s="398"/>
      <c r="G18" s="86"/>
      <c r="H18" s="86"/>
      <c r="I18" s="86"/>
      <c r="J18" s="86"/>
      <c r="K18" s="86"/>
      <c r="L18" s="86"/>
      <c r="M18" s="115"/>
      <c r="N18" s="86"/>
      <c r="O18" s="86"/>
      <c r="P18" s="115"/>
      <c r="Q18" s="86"/>
      <c r="R18" s="115"/>
      <c r="S18" s="115"/>
      <c r="T18" s="86"/>
      <c r="U18" s="86"/>
      <c r="V18" s="86"/>
      <c r="W18" s="87">
        <f t="shared" si="0"/>
        <v>0</v>
      </c>
      <c r="X18" s="88">
        <f t="shared" si="1"/>
        <v>0</v>
      </c>
      <c r="Y18" s="88">
        <f t="shared" si="2"/>
        <v>0</v>
      </c>
      <c r="Z18" s="88">
        <f t="shared" si="3"/>
        <v>0</v>
      </c>
      <c r="AA18" s="88">
        <f t="shared" si="4"/>
        <v>0</v>
      </c>
      <c r="AB18" s="88">
        <f t="shared" si="5"/>
        <v>0</v>
      </c>
      <c r="AC18" s="88">
        <f t="shared" si="6"/>
        <v>0</v>
      </c>
      <c r="AD18" s="88">
        <f t="shared" si="7"/>
        <v>0</v>
      </c>
      <c r="AE18" s="89" t="str">
        <f t="shared" si="8"/>
        <v/>
      </c>
      <c r="AF18" s="90">
        <f t="shared" si="9"/>
        <v>0</v>
      </c>
      <c r="AG18" s="31"/>
      <c r="AH18" s="92" t="str">
        <f t="shared" si="10"/>
        <v/>
      </c>
      <c r="AI18" s="92" t="str">
        <f t="shared" si="11"/>
        <v/>
      </c>
      <c r="AJ18" s="92" t="str">
        <f t="shared" si="12"/>
        <v/>
      </c>
      <c r="AK18" s="92" t="str">
        <f t="shared" si="13"/>
        <v/>
      </c>
      <c r="AL18" s="92" t="str">
        <f t="shared" si="14"/>
        <v/>
      </c>
      <c r="AM18" s="92" t="str">
        <f t="shared" si="15"/>
        <v/>
      </c>
      <c r="AN18" s="92" t="str">
        <f t="shared" si="16"/>
        <v/>
      </c>
      <c r="AO18" s="92" t="str">
        <f t="shared" si="17"/>
        <v/>
      </c>
      <c r="AP18" s="92" t="str">
        <f t="shared" si="18"/>
        <v/>
      </c>
      <c r="AQ18" s="92" t="str">
        <f t="shared" si="19"/>
        <v/>
      </c>
      <c r="AR18" s="92" t="str">
        <f t="shared" si="20"/>
        <v/>
      </c>
      <c r="AS18" s="92" t="str">
        <f t="shared" si="21"/>
        <v/>
      </c>
      <c r="AT18" s="92" t="str">
        <f t="shared" si="22"/>
        <v/>
      </c>
      <c r="AU18" s="92" t="str">
        <f t="shared" si="23"/>
        <v/>
      </c>
      <c r="AV18" s="92" t="str">
        <f t="shared" si="24"/>
        <v/>
      </c>
      <c r="AW18" s="92" t="str">
        <f t="shared" si="25"/>
        <v/>
      </c>
      <c r="AX18" s="92">
        <f t="shared" si="26"/>
        <v>0</v>
      </c>
      <c r="AY18" s="107"/>
      <c r="AZ18" s="108"/>
      <c r="BA18" s="108"/>
      <c r="BB18" s="108"/>
      <c r="BC18" s="108"/>
      <c r="BD18" s="108"/>
      <c r="BE18" s="108"/>
      <c r="BF18" s="108"/>
      <c r="BG18" s="108"/>
      <c r="BH18" s="108"/>
      <c r="BI18" s="108"/>
      <c r="BJ18" s="108"/>
      <c r="BK18" s="108"/>
      <c r="BL18" s="108"/>
      <c r="BM18" s="108"/>
      <c r="BN18" s="108"/>
      <c r="BO18" s="108"/>
      <c r="BP18" s="107"/>
      <c r="CH18" s="107"/>
      <c r="CO18" s="31"/>
      <c r="CP18" s="31"/>
      <c r="CQ18" s="31"/>
      <c r="CR18" s="31"/>
      <c r="CS18" s="31"/>
      <c r="CT18" s="31"/>
      <c r="CU18" s="31"/>
      <c r="CV18" s="31"/>
      <c r="CW18" s="31"/>
      <c r="CX18" s="31"/>
      <c r="CY18" s="31"/>
    </row>
    <row r="19" spans="1:158" ht="18" hidden="1" customHeight="1" x14ac:dyDescent="0.25">
      <c r="A19" s="389"/>
      <c r="B19" s="400"/>
      <c r="C19" s="401"/>
      <c r="D19" s="402"/>
      <c r="E19" s="398"/>
      <c r="F19" s="398"/>
      <c r="G19" s="86"/>
      <c r="H19" s="86"/>
      <c r="I19" s="86"/>
      <c r="J19" s="86"/>
      <c r="K19" s="86"/>
      <c r="L19" s="86"/>
      <c r="M19" s="115"/>
      <c r="N19" s="86"/>
      <c r="O19" s="86"/>
      <c r="P19" s="115"/>
      <c r="Q19" s="86"/>
      <c r="R19" s="115"/>
      <c r="S19" s="115"/>
      <c r="T19" s="86"/>
      <c r="U19" s="86"/>
      <c r="V19" s="86"/>
      <c r="W19" s="87">
        <f t="shared" si="0"/>
        <v>0</v>
      </c>
      <c r="X19" s="88">
        <f t="shared" si="1"/>
        <v>0</v>
      </c>
      <c r="Y19" s="88">
        <f t="shared" si="2"/>
        <v>0</v>
      </c>
      <c r="Z19" s="88">
        <f t="shared" si="3"/>
        <v>0</v>
      </c>
      <c r="AA19" s="88">
        <f t="shared" si="4"/>
        <v>0</v>
      </c>
      <c r="AB19" s="88">
        <f t="shared" si="5"/>
        <v>0</v>
      </c>
      <c r="AC19" s="88">
        <f t="shared" si="6"/>
        <v>0</v>
      </c>
      <c r="AD19" s="88">
        <f t="shared" si="7"/>
        <v>0</v>
      </c>
      <c r="AE19" s="89" t="str">
        <f t="shared" si="8"/>
        <v/>
      </c>
      <c r="AF19" s="90">
        <f t="shared" si="9"/>
        <v>0</v>
      </c>
      <c r="AG19" s="31"/>
      <c r="AH19" s="92" t="str">
        <f t="shared" si="10"/>
        <v/>
      </c>
      <c r="AI19" s="92" t="str">
        <f t="shared" si="11"/>
        <v/>
      </c>
      <c r="AJ19" s="92" t="str">
        <f t="shared" si="12"/>
        <v/>
      </c>
      <c r="AK19" s="92" t="str">
        <f t="shared" si="13"/>
        <v/>
      </c>
      <c r="AL19" s="92" t="str">
        <f t="shared" si="14"/>
        <v/>
      </c>
      <c r="AM19" s="92" t="str">
        <f t="shared" si="15"/>
        <v/>
      </c>
      <c r="AN19" s="92" t="str">
        <f t="shared" si="16"/>
        <v/>
      </c>
      <c r="AO19" s="92" t="str">
        <f t="shared" si="17"/>
        <v/>
      </c>
      <c r="AP19" s="92" t="str">
        <f t="shared" si="18"/>
        <v/>
      </c>
      <c r="AQ19" s="92" t="str">
        <f t="shared" si="19"/>
        <v/>
      </c>
      <c r="AR19" s="92" t="str">
        <f t="shared" si="20"/>
        <v/>
      </c>
      <c r="AS19" s="92" t="str">
        <f t="shared" si="21"/>
        <v/>
      </c>
      <c r="AT19" s="92" t="str">
        <f t="shared" si="22"/>
        <v/>
      </c>
      <c r="AU19" s="92" t="str">
        <f t="shared" si="23"/>
        <v/>
      </c>
      <c r="AV19" s="92" t="str">
        <f t="shared" si="24"/>
        <v/>
      </c>
      <c r="AW19" s="92" t="str">
        <f t="shared" si="25"/>
        <v/>
      </c>
      <c r="AX19" s="92">
        <f t="shared" si="26"/>
        <v>0</v>
      </c>
      <c r="AY19" s="107"/>
      <c r="AZ19" s="108"/>
      <c r="BA19" s="108"/>
      <c r="BB19" s="108"/>
      <c r="BC19" s="108"/>
      <c r="BD19" s="108"/>
      <c r="BE19" s="108"/>
      <c r="BF19" s="108"/>
      <c r="BG19" s="108"/>
      <c r="BH19" s="108"/>
      <c r="BI19" s="108"/>
      <c r="BJ19" s="108"/>
      <c r="BK19" s="108"/>
      <c r="BL19" s="108"/>
      <c r="BM19" s="108"/>
      <c r="BN19" s="108"/>
      <c r="BO19" s="108"/>
      <c r="BP19" s="107"/>
      <c r="CH19" s="107"/>
      <c r="CO19" s="31"/>
      <c r="CP19" s="31"/>
      <c r="CQ19" s="31"/>
      <c r="CR19" s="31"/>
      <c r="CS19" s="31"/>
      <c r="CT19" s="31"/>
      <c r="CU19" s="31"/>
      <c r="CV19" s="31"/>
      <c r="CW19" s="31"/>
      <c r="CX19" s="31"/>
      <c r="CY19" s="31"/>
    </row>
    <row r="20" spans="1:158" ht="18" hidden="1" customHeight="1" x14ac:dyDescent="0.25">
      <c r="A20" s="389"/>
      <c r="B20" s="400"/>
      <c r="C20" s="401"/>
      <c r="D20" s="402"/>
      <c r="E20" s="398"/>
      <c r="F20" s="398"/>
      <c r="G20" s="86"/>
      <c r="H20" s="86"/>
      <c r="I20" s="86"/>
      <c r="J20" s="86"/>
      <c r="K20" s="86"/>
      <c r="L20" s="86"/>
      <c r="M20" s="115"/>
      <c r="N20" s="86"/>
      <c r="O20" s="86"/>
      <c r="P20" s="115"/>
      <c r="Q20" s="86"/>
      <c r="R20" s="115"/>
      <c r="S20" s="115"/>
      <c r="T20" s="86"/>
      <c r="U20" s="86"/>
      <c r="V20" s="86"/>
      <c r="W20" s="87">
        <f t="shared" si="0"/>
        <v>0</v>
      </c>
      <c r="X20" s="88">
        <f t="shared" si="1"/>
        <v>0</v>
      </c>
      <c r="Y20" s="88">
        <f t="shared" si="2"/>
        <v>0</v>
      </c>
      <c r="Z20" s="88">
        <f t="shared" si="3"/>
        <v>0</v>
      </c>
      <c r="AA20" s="88">
        <f t="shared" si="4"/>
        <v>0</v>
      </c>
      <c r="AB20" s="88">
        <f t="shared" si="5"/>
        <v>0</v>
      </c>
      <c r="AC20" s="88">
        <f t="shared" si="6"/>
        <v>0</v>
      </c>
      <c r="AD20" s="88">
        <f t="shared" si="7"/>
        <v>0</v>
      </c>
      <c r="AE20" s="89" t="str">
        <f t="shared" si="8"/>
        <v/>
      </c>
      <c r="AF20" s="90">
        <f t="shared" si="9"/>
        <v>0</v>
      </c>
      <c r="AG20" s="31"/>
      <c r="AH20" s="92" t="str">
        <f t="shared" si="10"/>
        <v/>
      </c>
      <c r="AI20" s="92" t="str">
        <f t="shared" si="11"/>
        <v/>
      </c>
      <c r="AJ20" s="92" t="str">
        <f t="shared" si="12"/>
        <v/>
      </c>
      <c r="AK20" s="92" t="str">
        <f t="shared" si="13"/>
        <v/>
      </c>
      <c r="AL20" s="92" t="str">
        <f t="shared" si="14"/>
        <v/>
      </c>
      <c r="AM20" s="92" t="str">
        <f t="shared" si="15"/>
        <v/>
      </c>
      <c r="AN20" s="92" t="str">
        <f t="shared" si="16"/>
        <v/>
      </c>
      <c r="AO20" s="92" t="str">
        <f t="shared" si="17"/>
        <v/>
      </c>
      <c r="AP20" s="92" t="str">
        <f t="shared" si="18"/>
        <v/>
      </c>
      <c r="AQ20" s="92" t="str">
        <f t="shared" si="19"/>
        <v/>
      </c>
      <c r="AR20" s="92" t="str">
        <f t="shared" si="20"/>
        <v/>
      </c>
      <c r="AS20" s="92" t="str">
        <f t="shared" si="21"/>
        <v/>
      </c>
      <c r="AT20" s="92" t="str">
        <f t="shared" si="22"/>
        <v/>
      </c>
      <c r="AU20" s="92" t="str">
        <f t="shared" si="23"/>
        <v/>
      </c>
      <c r="AV20" s="92" t="str">
        <f t="shared" si="24"/>
        <v/>
      </c>
      <c r="AW20" s="92" t="str">
        <f t="shared" si="25"/>
        <v/>
      </c>
      <c r="AX20" s="92">
        <f t="shared" si="26"/>
        <v>0</v>
      </c>
      <c r="AY20" s="107"/>
      <c r="AZ20" s="108"/>
      <c r="BA20" s="108"/>
      <c r="BB20" s="108"/>
      <c r="BC20" s="108"/>
      <c r="BD20" s="108"/>
      <c r="BE20" s="108"/>
      <c r="BF20" s="108"/>
      <c r="BG20" s="108"/>
      <c r="BH20" s="108"/>
      <c r="BI20" s="108"/>
      <c r="BJ20" s="108"/>
      <c r="BK20" s="108"/>
      <c r="BL20" s="108"/>
      <c r="BM20" s="108"/>
      <c r="BN20" s="108"/>
      <c r="BO20" s="108"/>
      <c r="BP20" s="107"/>
      <c r="CH20" s="107"/>
      <c r="CO20" s="31"/>
      <c r="CP20" s="31"/>
      <c r="CQ20" s="31"/>
      <c r="CR20" s="31"/>
      <c r="CS20" s="31"/>
      <c r="CT20" s="31"/>
      <c r="CU20" s="31"/>
      <c r="CV20" s="31"/>
      <c r="CW20" s="31"/>
      <c r="CX20" s="31"/>
      <c r="CY20" s="31"/>
    </row>
    <row r="21" spans="1:158" ht="18" hidden="1" customHeight="1" x14ac:dyDescent="0.3">
      <c r="A21" s="403"/>
      <c r="B21" s="404"/>
      <c r="C21" s="404"/>
      <c r="D21" s="404"/>
      <c r="E21" s="103"/>
      <c r="F21" s="103"/>
      <c r="G21" s="86"/>
      <c r="H21" s="86"/>
      <c r="I21" s="86"/>
      <c r="J21" s="86"/>
      <c r="K21" s="86"/>
      <c r="L21" s="86"/>
      <c r="M21" s="115"/>
      <c r="N21" s="86"/>
      <c r="O21" s="86"/>
      <c r="P21" s="115"/>
      <c r="Q21" s="86"/>
      <c r="R21" s="86"/>
      <c r="S21" s="115"/>
      <c r="T21" s="86"/>
      <c r="U21" s="86"/>
      <c r="V21" s="86"/>
      <c r="W21" s="87">
        <f t="shared" si="0"/>
        <v>0</v>
      </c>
      <c r="X21" s="88">
        <f t="shared" si="1"/>
        <v>0</v>
      </c>
      <c r="Y21" s="88">
        <f t="shared" si="2"/>
        <v>0</v>
      </c>
      <c r="Z21" s="88">
        <f t="shared" si="3"/>
        <v>0</v>
      </c>
      <c r="AA21" s="88">
        <f t="shared" si="4"/>
        <v>0</v>
      </c>
      <c r="AB21" s="88">
        <f t="shared" si="5"/>
        <v>0</v>
      </c>
      <c r="AC21" s="88">
        <f t="shared" si="6"/>
        <v>0</v>
      </c>
      <c r="AD21" s="88">
        <f t="shared" si="7"/>
        <v>0</v>
      </c>
      <c r="AE21" s="89" t="str">
        <f t="shared" si="8"/>
        <v/>
      </c>
      <c r="AF21" s="90">
        <f t="shared" si="9"/>
        <v>0</v>
      </c>
      <c r="AG21" s="31"/>
      <c r="AH21" s="92" t="str">
        <f t="shared" si="10"/>
        <v/>
      </c>
      <c r="AI21" s="92" t="str">
        <f t="shared" si="11"/>
        <v/>
      </c>
      <c r="AJ21" s="92" t="str">
        <f t="shared" si="12"/>
        <v/>
      </c>
      <c r="AK21" s="92" t="str">
        <f t="shared" si="13"/>
        <v/>
      </c>
      <c r="AL21" s="92" t="str">
        <f t="shared" si="14"/>
        <v/>
      </c>
      <c r="AM21" s="92" t="str">
        <f t="shared" si="15"/>
        <v/>
      </c>
      <c r="AN21" s="92" t="str">
        <f t="shared" si="16"/>
        <v/>
      </c>
      <c r="AO21" s="92" t="str">
        <f t="shared" si="17"/>
        <v/>
      </c>
      <c r="AP21" s="92" t="str">
        <f t="shared" si="18"/>
        <v/>
      </c>
      <c r="AQ21" s="92" t="str">
        <f t="shared" si="19"/>
        <v/>
      </c>
      <c r="AR21" s="92" t="str">
        <f t="shared" si="20"/>
        <v/>
      </c>
      <c r="AS21" s="92" t="str">
        <f t="shared" si="21"/>
        <v/>
      </c>
      <c r="AT21" s="92" t="str">
        <f t="shared" si="22"/>
        <v/>
      </c>
      <c r="AU21" s="92" t="str">
        <f t="shared" si="23"/>
        <v/>
      </c>
      <c r="AV21" s="92" t="str">
        <f t="shared" si="24"/>
        <v/>
      </c>
      <c r="AW21" s="92" t="str">
        <f t="shared" si="25"/>
        <v/>
      </c>
      <c r="AX21" s="92">
        <f t="shared" si="26"/>
        <v>0</v>
      </c>
      <c r="AY21" s="107"/>
      <c r="AZ21" s="108"/>
      <c r="BA21" s="108"/>
      <c r="BB21" s="108"/>
      <c r="BC21" s="108"/>
      <c r="BD21" s="108"/>
      <c r="BE21" s="108"/>
      <c r="BF21" s="108"/>
      <c r="BG21" s="108"/>
      <c r="BH21" s="108"/>
      <c r="BI21" s="108"/>
      <c r="BJ21" s="108"/>
      <c r="BK21" s="108"/>
      <c r="BL21" s="108"/>
      <c r="BM21" s="108"/>
      <c r="BN21" s="108"/>
      <c r="BO21" s="108"/>
      <c r="BP21" s="107"/>
      <c r="CH21" s="107"/>
      <c r="CO21" s="31"/>
      <c r="CP21" s="31"/>
      <c r="CQ21" s="31"/>
      <c r="CR21" s="31"/>
      <c r="CS21" s="31"/>
      <c r="CT21" s="31"/>
      <c r="CU21" s="31"/>
      <c r="CV21" s="31"/>
      <c r="CW21" s="31"/>
      <c r="CX21" s="31"/>
      <c r="CY21" s="31"/>
    </row>
    <row r="22" spans="1:158" ht="18" customHeight="1" x14ac:dyDescent="0.25">
      <c r="A22" s="405"/>
      <c r="B22" s="405"/>
      <c r="C22" s="406" t="s">
        <v>68</v>
      </c>
      <c r="D22" s="406"/>
      <c r="E22" s="103"/>
      <c r="F22" s="103"/>
      <c r="G22" s="128" t="str">
        <f t="array" ref="G22:V29">AH22:AW29</f>
        <v xml:space="preserve"> </v>
      </c>
      <c r="H22" s="128">
        <v>4</v>
      </c>
      <c r="I22" s="128">
        <v>4.5999999999999996</v>
      </c>
      <c r="J22" s="128">
        <v>4.333333333333333</v>
      </c>
      <c r="K22" s="128">
        <v>4.1111111111111107</v>
      </c>
      <c r="L22" s="128" t="str">
        <v xml:space="preserve"> </v>
      </c>
      <c r="M22" s="128" t="str">
        <v xml:space="preserve"> </v>
      </c>
      <c r="N22" s="128">
        <v>4.5</v>
      </c>
      <c r="O22" s="128">
        <v>4.625</v>
      </c>
      <c r="P22" s="130">
        <v>4.5</v>
      </c>
      <c r="Q22" s="130" t="str">
        <v xml:space="preserve"> </v>
      </c>
      <c r="R22" s="130" t="str">
        <v xml:space="preserve"> </v>
      </c>
      <c r="S22" s="130" t="str">
        <v xml:space="preserve"> </v>
      </c>
      <c r="T22" s="128" t="str">
        <v xml:space="preserve"> </v>
      </c>
      <c r="U22" s="128" t="str">
        <v xml:space="preserve"> </v>
      </c>
      <c r="V22" s="128" t="str">
        <v xml:space="preserve"> </v>
      </c>
      <c r="W22" s="103">
        <f>сводн.!T37</f>
        <v>4</v>
      </c>
      <c r="X22" s="104">
        <f>SUM(X6:X21)</f>
        <v>0</v>
      </c>
      <c r="Y22" s="104">
        <f>SUM(Y6:Y21)</f>
        <v>0</v>
      </c>
      <c r="Z22" s="104">
        <f>SUM(Z6:Z21)-Y22</f>
        <v>0</v>
      </c>
      <c r="AA22" s="104">
        <f>SUM(AA6:AA21)</f>
        <v>4</v>
      </c>
      <c r="AB22" s="104">
        <f>SUM(AB6:AB21)</f>
        <v>24</v>
      </c>
      <c r="AC22" s="104">
        <f>SUM(AC6:AC21)</f>
        <v>24</v>
      </c>
      <c r="AD22" s="104">
        <f t="shared" si="7"/>
        <v>52</v>
      </c>
      <c r="AE22" s="105">
        <f t="shared" si="8"/>
        <v>4.384615384615385</v>
      </c>
      <c r="AF22" s="131"/>
      <c r="AG22" s="31"/>
      <c r="AH22" s="132" t="str">
        <f t="shared" ref="AH22:AW22" si="27">IF(COUNT(AH6:AH21)=0," ",SUM(AH6:AH21)/COUNT(AH6:AH21))</f>
        <v xml:space="preserve"> </v>
      </c>
      <c r="AI22" s="132">
        <f t="shared" si="27"/>
        <v>4</v>
      </c>
      <c r="AJ22" s="132">
        <f t="shared" si="27"/>
        <v>4.5999999999999996</v>
      </c>
      <c r="AK22" s="132">
        <f t="shared" si="27"/>
        <v>4.333333333333333</v>
      </c>
      <c r="AL22" s="132">
        <f t="shared" si="27"/>
        <v>4.1111111111111107</v>
      </c>
      <c r="AM22" s="132" t="str">
        <f t="shared" si="27"/>
        <v xml:space="preserve"> </v>
      </c>
      <c r="AN22" s="132" t="str">
        <f t="shared" si="27"/>
        <v xml:space="preserve"> </v>
      </c>
      <c r="AO22" s="132">
        <f t="shared" si="27"/>
        <v>4.5</v>
      </c>
      <c r="AP22" s="132">
        <f t="shared" si="27"/>
        <v>4.625</v>
      </c>
      <c r="AQ22" s="132">
        <f t="shared" si="27"/>
        <v>4.5</v>
      </c>
      <c r="AR22" s="132" t="str">
        <f t="shared" si="27"/>
        <v xml:space="preserve"> </v>
      </c>
      <c r="AS22" s="132" t="str">
        <f t="shared" si="27"/>
        <v xml:space="preserve"> </v>
      </c>
      <c r="AT22" s="132" t="str">
        <f t="shared" si="27"/>
        <v xml:space="preserve"> </v>
      </c>
      <c r="AU22" s="132" t="str">
        <f t="shared" si="27"/>
        <v xml:space="preserve"> </v>
      </c>
      <c r="AV22" s="132" t="str">
        <f t="shared" si="27"/>
        <v xml:space="preserve"> </v>
      </c>
      <c r="AW22" s="133" t="str">
        <f t="shared" si="27"/>
        <v xml:space="preserve"> </v>
      </c>
      <c r="AX22" s="87"/>
      <c r="AY22" s="107"/>
      <c r="AZ22" s="108"/>
      <c r="BA22" s="108"/>
      <c r="BB22" s="108"/>
      <c r="BC22" s="108"/>
      <c r="BD22" s="108"/>
      <c r="BE22" s="108"/>
      <c r="BF22" s="108"/>
      <c r="BG22" s="108"/>
      <c r="BH22" s="108"/>
      <c r="BI22" s="108"/>
      <c r="BJ22" s="108"/>
      <c r="BK22" s="108"/>
      <c r="BL22" s="108"/>
      <c r="BM22" s="108"/>
      <c r="BN22" s="108"/>
      <c r="BO22" s="108"/>
      <c r="BP22" s="33"/>
      <c r="CO22" s="31"/>
      <c r="CP22" s="31"/>
      <c r="CQ22" s="31"/>
      <c r="CR22" s="31"/>
      <c r="CS22" s="31"/>
      <c r="CT22" s="31"/>
      <c r="CU22" s="31"/>
      <c r="CV22" s="31"/>
      <c r="CW22" s="31"/>
      <c r="CX22" s="31"/>
      <c r="CY22" s="31"/>
    </row>
    <row r="23" spans="1:158" s="143" customFormat="1" ht="13.5" customHeight="1" x14ac:dyDescent="0.25">
      <c r="A23" s="407"/>
      <c r="B23" s="407"/>
      <c r="C23" s="408" t="s">
        <v>69</v>
      </c>
      <c r="D23" s="408"/>
      <c r="E23" s="140"/>
      <c r="F23" s="140"/>
      <c r="G23" s="137" t="str">
        <v>0</v>
      </c>
      <c r="H23" s="137" t="str">
        <v>0</v>
      </c>
      <c r="I23" s="137">
        <v>3</v>
      </c>
      <c r="J23" s="137">
        <v>5</v>
      </c>
      <c r="K23" s="137">
        <v>3</v>
      </c>
      <c r="L23" s="137" t="str">
        <v>0</v>
      </c>
      <c r="M23" s="137" t="str">
        <v>0</v>
      </c>
      <c r="N23" s="137">
        <v>4</v>
      </c>
      <c r="O23" s="137">
        <v>5</v>
      </c>
      <c r="P23" s="138">
        <v>4</v>
      </c>
      <c r="Q23" s="138" t="str">
        <v>0</v>
      </c>
      <c r="R23" s="138" t="str">
        <v>0</v>
      </c>
      <c r="S23" s="138" t="str">
        <v>0</v>
      </c>
      <c r="T23" s="137" t="str">
        <v>0</v>
      </c>
      <c r="U23" s="137" t="str">
        <v>0</v>
      </c>
      <c r="V23" s="137" t="str">
        <v xml:space="preserve"> </v>
      </c>
      <c r="W23" s="139" t="str">
        <f>IF(COUNTIF(W6:W21,5)=0,"0",COUNTIF(W6:W21,5))</f>
        <v>0</v>
      </c>
      <c r="X23" s="140"/>
      <c r="Y23" s="10">
        <f>SUM(Y22:AC22)</f>
        <v>52</v>
      </c>
      <c r="Z23" s="10"/>
      <c r="AA23" s="10"/>
      <c r="AB23" s="10"/>
      <c r="AC23" s="10"/>
      <c r="AD23" s="141"/>
      <c r="AE23" s="105">
        <f t="shared" si="8"/>
        <v>2</v>
      </c>
      <c r="AF23" s="142"/>
      <c r="AH23" s="144" t="str">
        <f t="shared" ref="AH23:AV23" si="28">IF(COUNTIF(AH6:AH21,5)=0,"0",COUNTIF(AH6:AH21,5))</f>
        <v>0</v>
      </c>
      <c r="AI23" s="144" t="str">
        <f t="shared" si="28"/>
        <v>0</v>
      </c>
      <c r="AJ23" s="144">
        <f t="shared" si="28"/>
        <v>3</v>
      </c>
      <c r="AK23" s="144">
        <f t="shared" si="28"/>
        <v>5</v>
      </c>
      <c r="AL23" s="144">
        <f t="shared" si="28"/>
        <v>3</v>
      </c>
      <c r="AM23" s="144" t="str">
        <f t="shared" si="28"/>
        <v>0</v>
      </c>
      <c r="AN23" s="144" t="str">
        <f t="shared" si="28"/>
        <v>0</v>
      </c>
      <c r="AO23" s="144">
        <f t="shared" si="28"/>
        <v>4</v>
      </c>
      <c r="AP23" s="144">
        <f t="shared" si="28"/>
        <v>5</v>
      </c>
      <c r="AQ23" s="144">
        <f t="shared" si="28"/>
        <v>4</v>
      </c>
      <c r="AR23" s="144" t="str">
        <f t="shared" si="28"/>
        <v>0</v>
      </c>
      <c r="AS23" s="144" t="str">
        <f t="shared" si="28"/>
        <v>0</v>
      </c>
      <c r="AT23" s="144" t="str">
        <f t="shared" si="28"/>
        <v>0</v>
      </c>
      <c r="AU23" s="144" t="str">
        <f t="shared" si="28"/>
        <v>0</v>
      </c>
      <c r="AV23" s="144" t="str">
        <f t="shared" si="28"/>
        <v>0</v>
      </c>
      <c r="AW23" s="145" t="str">
        <f>IF(COUNTIF(AW6:AW21,5)=0," ",COUNTIF(AW6:AW21,5))</f>
        <v xml:space="preserve"> </v>
      </c>
      <c r="AX23" s="144"/>
      <c r="AY23" s="146"/>
      <c r="AZ23" s="147"/>
      <c r="BA23" s="147"/>
      <c r="BB23" s="147"/>
      <c r="BC23" s="147"/>
      <c r="BD23" s="147"/>
      <c r="BE23" s="147"/>
      <c r="BF23" s="147"/>
      <c r="BG23" s="147"/>
      <c r="BH23" s="147"/>
      <c r="BI23" s="147"/>
      <c r="BJ23" s="147"/>
      <c r="BK23" s="147"/>
      <c r="BL23" s="147"/>
      <c r="BM23" s="147"/>
      <c r="BN23" s="147"/>
      <c r="BO23" s="147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  <c r="CE23" s="148"/>
      <c r="CF23" s="148"/>
      <c r="CG23" s="148"/>
      <c r="CH23" s="148"/>
      <c r="CI23" s="148"/>
      <c r="CJ23" s="148"/>
      <c r="CK23" s="148"/>
      <c r="CL23" s="148"/>
      <c r="CM23" s="148"/>
      <c r="CN23" s="148"/>
    </row>
    <row r="24" spans="1:158" s="162" customFormat="1" ht="13.5" customHeight="1" x14ac:dyDescent="0.25">
      <c r="A24" s="409"/>
      <c r="B24" s="409"/>
      <c r="C24" s="410" t="s">
        <v>70</v>
      </c>
      <c r="D24" s="410"/>
      <c r="E24" s="411"/>
      <c r="F24" s="411"/>
      <c r="G24" s="153" t="str">
        <v>0</v>
      </c>
      <c r="H24" s="153">
        <v>5</v>
      </c>
      <c r="I24" s="153">
        <v>2</v>
      </c>
      <c r="J24" s="153">
        <v>2</v>
      </c>
      <c r="K24" s="153">
        <v>4</v>
      </c>
      <c r="L24" s="153" t="str">
        <v>0</v>
      </c>
      <c r="M24" s="153" t="str">
        <v>0</v>
      </c>
      <c r="N24" s="153">
        <v>4</v>
      </c>
      <c r="O24" s="153">
        <v>3</v>
      </c>
      <c r="P24" s="154">
        <v>4</v>
      </c>
      <c r="Q24" s="154" t="str">
        <v>0</v>
      </c>
      <c r="R24" s="154" t="str">
        <v>0</v>
      </c>
      <c r="S24" s="154" t="str">
        <v>0</v>
      </c>
      <c r="T24" s="153" t="str">
        <v>0</v>
      </c>
      <c r="U24" s="153" t="str">
        <v>0</v>
      </c>
      <c r="V24" s="153" t="str">
        <v xml:space="preserve"> </v>
      </c>
      <c r="W24" s="155">
        <f>IF(COUNTIF(W6:W21,4)=0,"0",COUNTIF(W6:W21,4))</f>
        <v>6</v>
      </c>
      <c r="X24" s="156"/>
      <c r="Y24" s="156"/>
      <c r="Z24" s="156" t="str">
        <f>IF(COUNTIF(Z6:Z21,4)=0," ",COUNTIF(Z6:Z21,4))</f>
        <v xml:space="preserve"> </v>
      </c>
      <c r="AA24" s="156" t="str">
        <f>IF(COUNTIF(AA6:AA21,4)=0," ",COUNTIF(AA6:AA21,4))</f>
        <v xml:space="preserve"> </v>
      </c>
      <c r="AB24" s="156">
        <f>IF(COUNTIF(AB6:AB21,4)=0," ",COUNTIF(AB6:AB21,4))</f>
        <v>2</v>
      </c>
      <c r="AC24" s="156">
        <f>IF(COUNTIF(AC6:AC21,4)=0," ",COUNTIF(AC6:AC21,4))</f>
        <v>2</v>
      </c>
      <c r="AD24" s="156"/>
      <c r="AE24" s="156"/>
      <c r="AF24" s="157" t="str">
        <f>IF(COUNTIF(AF6:AF21,4)=0," ",COUNTIF(AF6:AF21,4))</f>
        <v xml:space="preserve"> </v>
      </c>
      <c r="AG24" s="156" t="str">
        <f>IF(COUNTIF(AG6:AG21,4)=0," ",COUNTIF(AG6:AG21,4))</f>
        <v xml:space="preserve"> </v>
      </c>
      <c r="AH24" s="156" t="str">
        <f t="shared" ref="AH24:AV24" si="29">IF(COUNTIF(AH6:AH21,4)=0,"0",COUNTIF(AH6:AH21,4))</f>
        <v>0</v>
      </c>
      <c r="AI24" s="156">
        <f t="shared" si="29"/>
        <v>5</v>
      </c>
      <c r="AJ24" s="156">
        <f t="shared" si="29"/>
        <v>2</v>
      </c>
      <c r="AK24" s="156">
        <f t="shared" si="29"/>
        <v>2</v>
      </c>
      <c r="AL24" s="156">
        <f t="shared" si="29"/>
        <v>4</v>
      </c>
      <c r="AM24" s="156" t="str">
        <f t="shared" si="29"/>
        <v>0</v>
      </c>
      <c r="AN24" s="156" t="str">
        <f t="shared" si="29"/>
        <v>0</v>
      </c>
      <c r="AO24" s="156">
        <f t="shared" si="29"/>
        <v>4</v>
      </c>
      <c r="AP24" s="156">
        <f t="shared" si="29"/>
        <v>3</v>
      </c>
      <c r="AQ24" s="156">
        <f t="shared" si="29"/>
        <v>4</v>
      </c>
      <c r="AR24" s="156" t="str">
        <f t="shared" si="29"/>
        <v>0</v>
      </c>
      <c r="AS24" s="156" t="str">
        <f t="shared" si="29"/>
        <v>0</v>
      </c>
      <c r="AT24" s="156" t="str">
        <f t="shared" si="29"/>
        <v>0</v>
      </c>
      <c r="AU24" s="156" t="str">
        <f t="shared" si="29"/>
        <v>0</v>
      </c>
      <c r="AV24" s="156" t="str">
        <f t="shared" si="29"/>
        <v>0</v>
      </c>
      <c r="AW24" s="158" t="str">
        <f>IF(COUNTIF(AW6:AW21,4)=0," ",COUNTIF(AW6:AW21,4))</f>
        <v xml:space="preserve"> </v>
      </c>
      <c r="AX24" s="156"/>
      <c r="AY24" s="159"/>
      <c r="AZ24" s="160"/>
      <c r="BA24" s="160"/>
      <c r="BB24" s="160"/>
      <c r="BC24" s="160"/>
      <c r="BD24" s="160"/>
      <c r="BE24" s="160"/>
      <c r="BF24" s="160"/>
      <c r="BG24" s="160"/>
      <c r="BH24" s="160"/>
      <c r="BI24" s="160"/>
      <c r="BJ24" s="160"/>
      <c r="BK24" s="160"/>
      <c r="BL24" s="160"/>
      <c r="BM24" s="160"/>
      <c r="BN24" s="160"/>
      <c r="BO24" s="160"/>
      <c r="BP24" s="161"/>
      <c r="BQ24" s="161"/>
      <c r="BR24" s="161"/>
      <c r="BS24" s="161"/>
      <c r="BT24" s="161"/>
      <c r="BU24" s="161"/>
      <c r="BV24" s="161"/>
      <c r="BW24" s="161"/>
      <c r="BX24" s="161"/>
      <c r="BY24" s="161"/>
      <c r="BZ24" s="161"/>
      <c r="CA24" s="161"/>
      <c r="CB24" s="161"/>
      <c r="CC24" s="161"/>
      <c r="CD24" s="161"/>
      <c r="CE24" s="161"/>
      <c r="CF24" s="161"/>
      <c r="CG24" s="161"/>
      <c r="CH24" s="161"/>
      <c r="CI24" s="161"/>
      <c r="CJ24" s="161"/>
      <c r="CK24" s="161"/>
      <c r="CL24" s="161"/>
      <c r="CM24" s="161"/>
      <c r="CN24" s="161"/>
    </row>
    <row r="25" spans="1:158" s="176" customFormat="1" x14ac:dyDescent="0.25">
      <c r="A25" s="412"/>
      <c r="B25" s="412"/>
      <c r="C25" s="413" t="s">
        <v>71</v>
      </c>
      <c r="D25" s="413"/>
      <c r="E25" s="414"/>
      <c r="F25" s="414"/>
      <c r="G25" s="167" t="str">
        <v>0</v>
      </c>
      <c r="H25" s="167" t="str">
        <v>0</v>
      </c>
      <c r="I25" s="167" t="str">
        <v>0</v>
      </c>
      <c r="J25" s="167">
        <v>2</v>
      </c>
      <c r="K25" s="167">
        <v>2</v>
      </c>
      <c r="L25" s="167" t="str">
        <v>0</v>
      </c>
      <c r="M25" s="167" t="str">
        <v>0</v>
      </c>
      <c r="N25" s="167" t="str">
        <v>0</v>
      </c>
      <c r="O25" s="167" t="str">
        <v>0</v>
      </c>
      <c r="P25" s="168" t="str">
        <v>0</v>
      </c>
      <c r="Q25" s="168" t="str">
        <v>0</v>
      </c>
      <c r="R25" s="168" t="str">
        <v>0</v>
      </c>
      <c r="S25" s="168" t="str">
        <v>0</v>
      </c>
      <c r="T25" s="167" t="str">
        <v>0</v>
      </c>
      <c r="U25" s="167" t="str">
        <v>0</v>
      </c>
      <c r="V25" s="167" t="str">
        <v xml:space="preserve"> </v>
      </c>
      <c r="W25" s="169">
        <f>IF(COUNTIF(W6:W21,3)=0,"0",COUNTIF(W6:W21,3))</f>
        <v>3</v>
      </c>
      <c r="X25" s="170"/>
      <c r="Y25" s="170"/>
      <c r="Z25" s="170" t="str">
        <f>IF(COUNTIF(Z6:Z21,3)=0," ",COUNTIF(Z6:Z21,3))</f>
        <v xml:space="preserve"> </v>
      </c>
      <c r="AA25" s="170" t="str">
        <f>IF(COUNTIF(AA6:AA21,3)=0," ",COUNTIF(AA6:AA21,3))</f>
        <v xml:space="preserve"> </v>
      </c>
      <c r="AB25" s="170">
        <f>IF(COUNTIF(AB6:AB21,3)=0," ",COUNTIF(AB6:AB21,3))</f>
        <v>1</v>
      </c>
      <c r="AC25" s="170">
        <f>IF(COUNTIF(AC6:AC21,3)=0," ",COUNTIF(AC6:AC21,3))</f>
        <v>2</v>
      </c>
      <c r="AD25" s="170"/>
      <c r="AE25" s="170"/>
      <c r="AF25" s="171" t="str">
        <f>IF(COUNTIF(AF6:AF21,3)=0," ",COUNTIF(AF6:AF21,3))</f>
        <v xml:space="preserve"> </v>
      </c>
      <c r="AG25" s="170" t="str">
        <f>IF(COUNTIF(AG6:AG21,3)=0," ",COUNTIF(AG6:AG21,3))</f>
        <v xml:space="preserve"> </v>
      </c>
      <c r="AH25" s="170" t="str">
        <f t="shared" ref="AH25:AV25" si="30">IF(COUNTIF(AH6:AH21,3)=0,"0",COUNTIF(AH6:AH21,3))</f>
        <v>0</v>
      </c>
      <c r="AI25" s="170" t="str">
        <f t="shared" si="30"/>
        <v>0</v>
      </c>
      <c r="AJ25" s="170" t="str">
        <f t="shared" si="30"/>
        <v>0</v>
      </c>
      <c r="AK25" s="170">
        <f t="shared" si="30"/>
        <v>2</v>
      </c>
      <c r="AL25" s="170">
        <f t="shared" si="30"/>
        <v>2</v>
      </c>
      <c r="AM25" s="170" t="str">
        <f t="shared" si="30"/>
        <v>0</v>
      </c>
      <c r="AN25" s="170" t="str">
        <f t="shared" si="30"/>
        <v>0</v>
      </c>
      <c r="AO25" s="170" t="str">
        <f t="shared" si="30"/>
        <v>0</v>
      </c>
      <c r="AP25" s="170" t="str">
        <f t="shared" si="30"/>
        <v>0</v>
      </c>
      <c r="AQ25" s="170" t="str">
        <f t="shared" si="30"/>
        <v>0</v>
      </c>
      <c r="AR25" s="170" t="str">
        <f t="shared" si="30"/>
        <v>0</v>
      </c>
      <c r="AS25" s="170" t="str">
        <f t="shared" si="30"/>
        <v>0</v>
      </c>
      <c r="AT25" s="170" t="str">
        <f t="shared" si="30"/>
        <v>0</v>
      </c>
      <c r="AU25" s="170" t="str">
        <f t="shared" si="30"/>
        <v>0</v>
      </c>
      <c r="AV25" s="170" t="str">
        <f t="shared" si="30"/>
        <v>0</v>
      </c>
      <c r="AW25" s="172" t="str">
        <f>IF(COUNTIF(AW6:AW21,3)=0," ",COUNTIF(AW6:AW21,3))</f>
        <v xml:space="preserve"> </v>
      </c>
      <c r="AX25" s="170"/>
      <c r="AY25" s="173"/>
      <c r="AZ25" s="174"/>
      <c r="BA25" s="174"/>
      <c r="BB25" s="174"/>
      <c r="BC25" s="174"/>
      <c r="BD25" s="174"/>
      <c r="BE25" s="174"/>
      <c r="BF25" s="174"/>
      <c r="BG25" s="174"/>
      <c r="BH25" s="174"/>
      <c r="BI25" s="174"/>
      <c r="BJ25" s="174"/>
      <c r="BK25" s="174"/>
      <c r="BL25" s="174"/>
      <c r="BM25" s="174"/>
      <c r="BN25" s="174"/>
      <c r="BO25" s="174"/>
      <c r="BP25" s="175"/>
      <c r="BQ25" s="175"/>
      <c r="BR25" s="175"/>
      <c r="BS25" s="175"/>
      <c r="BT25" s="175"/>
      <c r="BU25" s="175"/>
      <c r="BV25" s="175"/>
      <c r="BW25" s="175"/>
      <c r="BX25" s="175"/>
      <c r="BY25" s="175"/>
      <c r="BZ25" s="175"/>
      <c r="CA25" s="175"/>
      <c r="CB25" s="175"/>
      <c r="CC25" s="175"/>
      <c r="CD25" s="175"/>
      <c r="CE25" s="175"/>
      <c r="CF25" s="175"/>
      <c r="CG25" s="175"/>
      <c r="CH25" s="175"/>
      <c r="CI25" s="175"/>
      <c r="CJ25" s="175"/>
      <c r="CK25" s="175"/>
      <c r="CL25" s="175"/>
      <c r="CM25" s="175"/>
      <c r="CN25" s="175"/>
    </row>
    <row r="26" spans="1:158" x14ac:dyDescent="0.25">
      <c r="A26" s="405"/>
      <c r="B26" s="405"/>
      <c r="C26" s="406" t="s">
        <v>72</v>
      </c>
      <c r="D26" s="406"/>
      <c r="E26" s="103"/>
      <c r="F26" s="103"/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0</v>
      </c>
      <c r="P26" s="115">
        <v>0</v>
      </c>
      <c r="Q26" s="115">
        <v>0</v>
      </c>
      <c r="R26" s="115">
        <v>0</v>
      </c>
      <c r="S26" s="115">
        <v>0</v>
      </c>
      <c r="T26" s="86">
        <v>0</v>
      </c>
      <c r="U26" s="86">
        <v>0</v>
      </c>
      <c r="V26" s="86">
        <v>0</v>
      </c>
      <c r="W26" s="87" t="str">
        <f>IF(COUNTIF(W6:W21,2)=0,"0",COUNTIF(W6:W21,2))</f>
        <v>0</v>
      </c>
      <c r="X26" s="87"/>
      <c r="Y26" s="87"/>
      <c r="Z26" s="87" t="str">
        <f>IF(COUNTIF(Z6:Z21,2)=0," ",COUNTIF(Z6:Z21,2))</f>
        <v xml:space="preserve"> </v>
      </c>
      <c r="AA26" s="87">
        <f>IF(COUNTIF(AA6:AA21,2)=0," ",COUNTIF(AA6:AA21,2))</f>
        <v>1</v>
      </c>
      <c r="AB26" s="87">
        <f>IF(COUNTIF(AB6:AB21,2)=0," ",COUNTIF(AB6:AB21,2))</f>
        <v>2</v>
      </c>
      <c r="AC26" s="87">
        <f>IF(COUNTIF(AC6:AC21,2)=0," ",COUNTIF(AC6:AC21,2))</f>
        <v>1</v>
      </c>
      <c r="AD26" s="87"/>
      <c r="AE26" s="87"/>
      <c r="AF26" s="178" t="str">
        <f>IF(COUNTIF(AF6:AF21,2)=0," ",COUNTIF(AF6:AF21,2))</f>
        <v xml:space="preserve"> </v>
      </c>
      <c r="AG26" s="87" t="str">
        <f>IF(COUNTIF(AG6:AG21,2)=0," ",COUNTIF(AG6:AG21,2))</f>
        <v xml:space="preserve"> </v>
      </c>
      <c r="AH26" s="87">
        <f t="shared" ref="AH26:AW26" si="31">COUNTIF(AH6:AH20,2)+COUNTIF(AH6:AH20,"д")</f>
        <v>0</v>
      </c>
      <c r="AI26" s="87">
        <f t="shared" si="31"/>
        <v>0</v>
      </c>
      <c r="AJ26" s="87">
        <f t="shared" si="31"/>
        <v>0</v>
      </c>
      <c r="AK26" s="87">
        <f t="shared" si="31"/>
        <v>0</v>
      </c>
      <c r="AL26" s="87">
        <f t="shared" si="31"/>
        <v>0</v>
      </c>
      <c r="AM26" s="87">
        <f t="shared" si="31"/>
        <v>0</v>
      </c>
      <c r="AN26" s="87">
        <f t="shared" si="31"/>
        <v>0</v>
      </c>
      <c r="AO26" s="87">
        <f t="shared" si="31"/>
        <v>0</v>
      </c>
      <c r="AP26" s="87">
        <f t="shared" si="31"/>
        <v>0</v>
      </c>
      <c r="AQ26" s="87">
        <f t="shared" si="31"/>
        <v>0</v>
      </c>
      <c r="AR26" s="87">
        <f t="shared" si="31"/>
        <v>0</v>
      </c>
      <c r="AS26" s="87">
        <f t="shared" si="31"/>
        <v>0</v>
      </c>
      <c r="AT26" s="87">
        <f t="shared" si="31"/>
        <v>0</v>
      </c>
      <c r="AU26" s="87">
        <f t="shared" si="31"/>
        <v>0</v>
      </c>
      <c r="AV26" s="87">
        <f t="shared" si="31"/>
        <v>0</v>
      </c>
      <c r="AW26" s="87">
        <f t="shared" si="31"/>
        <v>0</v>
      </c>
      <c r="AX26" s="87"/>
      <c r="AY26" s="107"/>
      <c r="AZ26" s="108"/>
      <c r="BA26" s="108"/>
      <c r="BB26" s="108"/>
      <c r="BC26" s="108"/>
      <c r="BD26" s="108"/>
      <c r="BE26" s="108"/>
      <c r="BF26" s="108"/>
      <c r="BG26" s="108"/>
      <c r="BH26" s="108"/>
      <c r="BI26" s="108"/>
      <c r="BJ26" s="108"/>
      <c r="BK26" s="108"/>
      <c r="BL26" s="108"/>
      <c r="BM26" s="108"/>
      <c r="BN26" s="108"/>
      <c r="BO26" s="108"/>
      <c r="BP26" s="33"/>
      <c r="CO26" s="31"/>
      <c r="CP26" s="31"/>
      <c r="CQ26" s="31"/>
      <c r="CR26" s="31"/>
      <c r="CS26" s="31"/>
      <c r="CT26" s="31"/>
      <c r="CU26" s="31"/>
      <c r="CV26" s="31"/>
      <c r="CW26" s="31"/>
      <c r="CX26" s="31"/>
      <c r="CY26" s="31"/>
      <c r="DH26" s="371"/>
    </row>
    <row r="27" spans="1:158" x14ac:dyDescent="0.25">
      <c r="A27" s="405"/>
      <c r="B27" s="405"/>
      <c r="C27" s="406" t="s">
        <v>73</v>
      </c>
      <c r="D27" s="406"/>
      <c r="E27" s="103"/>
      <c r="F27" s="103"/>
      <c r="G27" s="86">
        <v>0</v>
      </c>
      <c r="H27" s="86">
        <v>4</v>
      </c>
      <c r="I27" s="86">
        <v>4</v>
      </c>
      <c r="J27" s="86">
        <v>0</v>
      </c>
      <c r="K27" s="86">
        <v>0</v>
      </c>
      <c r="L27" s="86">
        <v>0</v>
      </c>
      <c r="M27" s="86">
        <v>0</v>
      </c>
      <c r="N27" s="86">
        <v>1</v>
      </c>
      <c r="O27" s="86">
        <v>1</v>
      </c>
      <c r="P27" s="115">
        <v>1</v>
      </c>
      <c r="Q27" s="115">
        <v>0</v>
      </c>
      <c r="R27" s="115">
        <v>0</v>
      </c>
      <c r="S27" s="115">
        <v>0</v>
      </c>
      <c r="T27" s="86">
        <v>0</v>
      </c>
      <c r="U27" s="86">
        <v>0</v>
      </c>
      <c r="V27" s="86">
        <v>0</v>
      </c>
      <c r="W27" s="87">
        <f t="shared" ref="W27:AC27" si="32">COUNTBLANK(W6:W14)</f>
        <v>0</v>
      </c>
      <c r="X27" s="87">
        <f t="shared" si="32"/>
        <v>0</v>
      </c>
      <c r="Y27" s="87">
        <f t="shared" si="32"/>
        <v>0</v>
      </c>
      <c r="Z27" s="87">
        <f t="shared" si="32"/>
        <v>0</v>
      </c>
      <c r="AA27" s="87">
        <f t="shared" si="32"/>
        <v>0</v>
      </c>
      <c r="AB27" s="87">
        <f t="shared" si="32"/>
        <v>0</v>
      </c>
      <c r="AC27" s="87">
        <f t="shared" si="32"/>
        <v>0</v>
      </c>
      <c r="AD27" s="87"/>
      <c r="AE27" s="87">
        <f>COUNTBLANK(AE6:AE14)</f>
        <v>0</v>
      </c>
      <c r="AF27" s="178" t="str">
        <f>IF(COUNTIF(AF6:AF21,"б")=0," ",COUNTIF(AF6:AF21,"б"))</f>
        <v xml:space="preserve"> </v>
      </c>
      <c r="AG27" s="179">
        <f t="shared" ref="AG27:BL27" si="33">IF(COUNTIF(AG6:AG21,"б")=0+COUNTIF(AG6:AG21,"а")=0,"0",COUNTIF(AG6:AG21,"б")+COUNTIF(AG6:AG21,"а"))</f>
        <v>0</v>
      </c>
      <c r="AH27" s="179">
        <f t="shared" si="33"/>
        <v>0</v>
      </c>
      <c r="AI27" s="179">
        <f t="shared" si="33"/>
        <v>4</v>
      </c>
      <c r="AJ27" s="179">
        <f t="shared" si="33"/>
        <v>4</v>
      </c>
      <c r="AK27" s="179">
        <f t="shared" si="33"/>
        <v>0</v>
      </c>
      <c r="AL27" s="179">
        <f t="shared" si="33"/>
        <v>0</v>
      </c>
      <c r="AM27" s="179">
        <f t="shared" si="33"/>
        <v>0</v>
      </c>
      <c r="AN27" s="179">
        <f t="shared" si="33"/>
        <v>0</v>
      </c>
      <c r="AO27" s="179">
        <f t="shared" si="33"/>
        <v>1</v>
      </c>
      <c r="AP27" s="179">
        <f t="shared" si="33"/>
        <v>1</v>
      </c>
      <c r="AQ27" s="179">
        <f t="shared" si="33"/>
        <v>1</v>
      </c>
      <c r="AR27" s="179">
        <f t="shared" si="33"/>
        <v>0</v>
      </c>
      <c r="AS27" s="179">
        <f t="shared" si="33"/>
        <v>0</v>
      </c>
      <c r="AT27" s="179">
        <f t="shared" si="33"/>
        <v>0</v>
      </c>
      <c r="AU27" s="179">
        <f t="shared" si="33"/>
        <v>0</v>
      </c>
      <c r="AV27" s="179">
        <f t="shared" si="33"/>
        <v>0</v>
      </c>
      <c r="AW27" s="179">
        <f t="shared" si="33"/>
        <v>0</v>
      </c>
      <c r="AX27" s="179">
        <f t="shared" si="33"/>
        <v>0</v>
      </c>
      <c r="AY27" s="179">
        <f t="shared" si="33"/>
        <v>0</v>
      </c>
      <c r="AZ27" s="179">
        <f t="shared" si="33"/>
        <v>0</v>
      </c>
      <c r="BA27" s="179">
        <f t="shared" si="33"/>
        <v>0</v>
      </c>
      <c r="BB27" s="179">
        <f t="shared" si="33"/>
        <v>0</v>
      </c>
      <c r="BC27" s="179">
        <f t="shared" si="33"/>
        <v>0</v>
      </c>
      <c r="BD27" s="179">
        <f t="shared" si="33"/>
        <v>0</v>
      </c>
      <c r="BE27" s="179">
        <f t="shared" si="33"/>
        <v>0</v>
      </c>
      <c r="BF27" s="179">
        <f t="shared" si="33"/>
        <v>0</v>
      </c>
      <c r="BG27" s="179">
        <f t="shared" si="33"/>
        <v>0</v>
      </c>
      <c r="BH27" s="179">
        <f t="shared" si="33"/>
        <v>0</v>
      </c>
      <c r="BI27" s="179">
        <f t="shared" si="33"/>
        <v>0</v>
      </c>
      <c r="BJ27" s="179">
        <f t="shared" si="33"/>
        <v>0</v>
      </c>
      <c r="BK27" s="179">
        <f t="shared" si="33"/>
        <v>0</v>
      </c>
      <c r="BL27" s="179">
        <f t="shared" si="33"/>
        <v>0</v>
      </c>
      <c r="BM27" s="179">
        <f t="shared" ref="BM27:CC27" si="34">IF(COUNTIF(BM6:BM21,"б")=0+COUNTIF(BM6:BM21,"а")=0,"0",COUNTIF(BM6:BM21,"б")+COUNTIF(BM6:BM21,"а"))</f>
        <v>0</v>
      </c>
      <c r="BN27" s="179">
        <f t="shared" si="34"/>
        <v>0</v>
      </c>
      <c r="BO27" s="179">
        <f t="shared" si="34"/>
        <v>0</v>
      </c>
      <c r="BP27" s="179">
        <f t="shared" si="34"/>
        <v>0</v>
      </c>
      <c r="BQ27" s="179">
        <f t="shared" si="34"/>
        <v>0</v>
      </c>
      <c r="BR27" s="179">
        <f t="shared" si="34"/>
        <v>0</v>
      </c>
      <c r="BS27" s="179">
        <f t="shared" si="34"/>
        <v>0</v>
      </c>
      <c r="BT27" s="179">
        <f t="shared" si="34"/>
        <v>0</v>
      </c>
      <c r="BU27" s="179">
        <f t="shared" si="34"/>
        <v>0</v>
      </c>
      <c r="BV27" s="179">
        <f t="shared" si="34"/>
        <v>0</v>
      </c>
      <c r="BW27" s="179">
        <f t="shared" si="34"/>
        <v>0</v>
      </c>
      <c r="BX27" s="179">
        <f t="shared" si="34"/>
        <v>0</v>
      </c>
      <c r="BY27" s="179">
        <f t="shared" si="34"/>
        <v>0</v>
      </c>
      <c r="BZ27" s="179">
        <f t="shared" si="34"/>
        <v>0</v>
      </c>
      <c r="CA27" s="179">
        <f t="shared" si="34"/>
        <v>0</v>
      </c>
      <c r="CB27" s="179">
        <f t="shared" si="34"/>
        <v>0</v>
      </c>
      <c r="CC27" s="179">
        <f t="shared" si="34"/>
        <v>0</v>
      </c>
      <c r="CD27" s="371"/>
      <c r="CE27" s="371"/>
      <c r="CF27" s="371"/>
      <c r="CG27" s="371"/>
      <c r="CH27" s="371"/>
      <c r="CI27" s="371"/>
      <c r="CJ27" s="371"/>
      <c r="CK27" s="371"/>
      <c r="CL27" s="371"/>
      <c r="CM27" s="371"/>
      <c r="CN27" s="371"/>
      <c r="CO27" s="371"/>
      <c r="CP27" s="371"/>
      <c r="CQ27" s="371"/>
      <c r="CR27" s="371"/>
      <c r="CS27" s="371"/>
      <c r="CT27" s="371"/>
      <c r="CU27" s="371"/>
      <c r="CV27" s="371"/>
      <c r="CW27" s="371"/>
      <c r="CX27" s="371"/>
      <c r="CY27" s="371"/>
      <c r="CZ27" s="371"/>
      <c r="DA27" s="371"/>
      <c r="DB27" s="371"/>
      <c r="DC27" s="371"/>
      <c r="DD27" s="371"/>
      <c r="DE27" s="371"/>
      <c r="DF27" s="371"/>
      <c r="DG27" s="371"/>
      <c r="DH27" s="371"/>
      <c r="DI27" s="371"/>
      <c r="DJ27" s="371"/>
      <c r="DK27" s="371"/>
      <c r="DL27" s="371"/>
      <c r="DM27" s="371"/>
      <c r="DN27" s="371"/>
      <c r="DO27" s="371"/>
      <c r="DP27" s="371"/>
      <c r="DQ27" s="371"/>
      <c r="DR27" s="371"/>
      <c r="DS27" s="371"/>
      <c r="DT27" s="371"/>
      <c r="DU27" s="371"/>
      <c r="DV27" s="371"/>
      <c r="DW27" s="371"/>
      <c r="DX27" s="371"/>
      <c r="DY27" s="371"/>
      <c r="DZ27" s="371"/>
      <c r="EA27" s="371"/>
      <c r="EB27" s="371"/>
      <c r="EC27" s="371"/>
      <c r="ED27" s="371"/>
      <c r="EE27" s="371"/>
      <c r="EF27" s="371"/>
      <c r="EG27" s="371"/>
      <c r="EH27" s="371"/>
      <c r="EI27" s="371"/>
      <c r="EJ27" s="371"/>
      <c r="EK27" s="371"/>
      <c r="EL27" s="371"/>
      <c r="EM27" s="371"/>
      <c r="EN27" s="371"/>
      <c r="EO27" s="371"/>
      <c r="EP27" s="371"/>
      <c r="EQ27" s="371"/>
      <c r="ER27" s="371"/>
      <c r="ES27" s="371"/>
      <c r="ET27" s="371"/>
      <c r="EU27" s="371"/>
      <c r="EV27" s="371"/>
      <c r="EW27" s="371"/>
      <c r="EX27" s="371"/>
      <c r="EY27" s="371"/>
      <c r="EZ27" s="371"/>
      <c r="FA27" s="371"/>
      <c r="FB27" s="371"/>
    </row>
    <row r="28" spans="1:158" x14ac:dyDescent="0.25">
      <c r="A28" s="405"/>
      <c r="B28" s="405"/>
      <c r="C28" s="406" t="s">
        <v>74</v>
      </c>
      <c r="D28" s="406"/>
      <c r="E28" s="103"/>
      <c r="F28" s="103"/>
      <c r="G28" s="86" t="str">
        <v>0</v>
      </c>
      <c r="H28" s="86" t="str">
        <v>0</v>
      </c>
      <c r="I28" s="86" t="str">
        <v>0</v>
      </c>
      <c r="J28" s="86" t="str">
        <v>0</v>
      </c>
      <c r="K28" s="86" t="str">
        <v>0</v>
      </c>
      <c r="L28" s="86" t="str">
        <v>0</v>
      </c>
      <c r="M28" s="86" t="str">
        <v>0</v>
      </c>
      <c r="N28" s="86" t="str">
        <v>0</v>
      </c>
      <c r="O28" s="86" t="str">
        <v>0</v>
      </c>
      <c r="P28" s="115" t="str">
        <v>0</v>
      </c>
      <c r="Q28" s="115" t="str">
        <v>0</v>
      </c>
      <c r="R28" s="115" t="str">
        <v>0</v>
      </c>
      <c r="S28" s="115" t="str">
        <v>0</v>
      </c>
      <c r="T28" s="86" t="str">
        <v>0</v>
      </c>
      <c r="U28" s="86" t="str">
        <v>0</v>
      </c>
      <c r="V28" s="86" t="str">
        <v>0</v>
      </c>
      <c r="W28" s="87" t="str">
        <f>IF(COUNTIF(W6:W21,"з")=0,"0",COUNTIF(W6:W21,"з"))</f>
        <v>0</v>
      </c>
      <c r="X28" s="87"/>
      <c r="Y28" s="87"/>
      <c r="Z28" s="87" t="str">
        <f>IF(COUNTIF(Z6:Z21,"з")=0," ",COUNTIF(Z6:Z21,"з"))</f>
        <v xml:space="preserve"> </v>
      </c>
      <c r="AA28" s="87" t="str">
        <f>IF(COUNTIF(AA6:AA21,"з")=0," ",COUNTIF(AA6:AA21,"з"))</f>
        <v xml:space="preserve"> </v>
      </c>
      <c r="AB28" s="87" t="str">
        <f>IF(COUNTIF(AB6:AB21,"з")=0," ",COUNTIF(AB6:AB21,"з"))</f>
        <v xml:space="preserve"> </v>
      </c>
      <c r="AC28" s="87" t="str">
        <f>IF(COUNTIF(AC6:AC21,"з")=0," ",COUNTIF(AC6:AC21,"з"))</f>
        <v xml:space="preserve"> </v>
      </c>
      <c r="AD28" s="87"/>
      <c r="AE28" s="87" t="str">
        <f>IF(COUNTIF(AE6:AE21,"з")=0," ",COUNTIF(AE6:AE21,"з"))</f>
        <v xml:space="preserve"> </v>
      </c>
      <c r="AF28" s="178" t="str">
        <f>IF(COUNTIF(AF6:AF21,"з")=0," ",COUNTIF(AF6:AF21,"з"))</f>
        <v xml:space="preserve"> </v>
      </c>
      <c r="AG28" s="87" t="str">
        <f>IF(COUNTIF(AG6:AG21,"з")=0," ",COUNTIF(AG6:AG21,"з"))</f>
        <v xml:space="preserve"> </v>
      </c>
      <c r="AH28" s="87" t="str">
        <f t="shared" ref="AH28:AX28" si="35">IF(COUNTIF(AH6:AH21,"з")=0,"0",COUNTIF(AH6:AH21,"з"))</f>
        <v>0</v>
      </c>
      <c r="AI28" s="87" t="str">
        <f t="shared" si="35"/>
        <v>0</v>
      </c>
      <c r="AJ28" s="87" t="str">
        <f t="shared" si="35"/>
        <v>0</v>
      </c>
      <c r="AK28" s="87" t="str">
        <f t="shared" si="35"/>
        <v>0</v>
      </c>
      <c r="AL28" s="87" t="str">
        <f t="shared" si="35"/>
        <v>0</v>
      </c>
      <c r="AM28" s="87" t="str">
        <f t="shared" si="35"/>
        <v>0</v>
      </c>
      <c r="AN28" s="87" t="str">
        <f t="shared" si="35"/>
        <v>0</v>
      </c>
      <c r="AO28" s="87" t="str">
        <f t="shared" si="35"/>
        <v>0</v>
      </c>
      <c r="AP28" s="87" t="str">
        <f t="shared" si="35"/>
        <v>0</v>
      </c>
      <c r="AQ28" s="87" t="str">
        <f t="shared" si="35"/>
        <v>0</v>
      </c>
      <c r="AR28" s="87" t="str">
        <f t="shared" si="35"/>
        <v>0</v>
      </c>
      <c r="AS28" s="87" t="str">
        <f t="shared" si="35"/>
        <v>0</v>
      </c>
      <c r="AT28" s="87" t="str">
        <f t="shared" si="35"/>
        <v>0</v>
      </c>
      <c r="AU28" s="87" t="str">
        <f t="shared" si="35"/>
        <v>0</v>
      </c>
      <c r="AV28" s="87" t="str">
        <f t="shared" si="35"/>
        <v>0</v>
      </c>
      <c r="AW28" s="87" t="str">
        <f t="shared" si="35"/>
        <v>0</v>
      </c>
      <c r="AX28" s="87" t="str">
        <f t="shared" si="35"/>
        <v>0</v>
      </c>
      <c r="AY28" s="33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3"/>
      <c r="CO28" s="31"/>
      <c r="CP28" s="31"/>
      <c r="CQ28" s="31"/>
      <c r="CR28" s="31"/>
      <c r="CS28" s="31"/>
      <c r="CT28" s="31"/>
      <c r="CU28" s="31"/>
      <c r="CV28" s="31"/>
      <c r="CW28" s="31"/>
      <c r="CX28" s="31"/>
      <c r="CY28" s="31"/>
      <c r="DH28" s="371"/>
    </row>
    <row r="29" spans="1:158" s="33" customFormat="1" x14ac:dyDescent="0.25">
      <c r="A29" s="405"/>
      <c r="B29" s="405"/>
      <c r="C29" s="406" t="s">
        <v>75</v>
      </c>
      <c r="D29" s="406"/>
      <c r="E29" s="103"/>
      <c r="F29" s="103"/>
      <c r="G29" s="86" t="str">
        <v>0</v>
      </c>
      <c r="H29" s="86" t="str">
        <v>0</v>
      </c>
      <c r="I29" s="86" t="str">
        <v>0</v>
      </c>
      <c r="J29" s="86" t="str">
        <v>0</v>
      </c>
      <c r="K29" s="86" t="str">
        <v>0</v>
      </c>
      <c r="L29" s="86" t="str">
        <v>0</v>
      </c>
      <c r="M29" s="86" t="str">
        <v>0</v>
      </c>
      <c r="N29" s="86" t="str">
        <v>0</v>
      </c>
      <c r="O29" s="86" t="str">
        <v>0</v>
      </c>
      <c r="P29" s="115" t="str">
        <v>0</v>
      </c>
      <c r="Q29" s="115" t="str">
        <v>0</v>
      </c>
      <c r="R29" s="115" t="str">
        <v>0</v>
      </c>
      <c r="S29" s="115" t="str">
        <v>0</v>
      </c>
      <c r="T29" s="86" t="str">
        <v>0</v>
      </c>
      <c r="U29" s="86" t="str">
        <v>0</v>
      </c>
      <c r="V29" s="86" t="str">
        <v>0</v>
      </c>
      <c r="W29" s="87" t="str">
        <f>IF(COUNTIF(W6:W21,"н")=0,"0",COUNTIF(W6:W21,"н"))</f>
        <v>0</v>
      </c>
      <c r="X29" s="87"/>
      <c r="Y29" s="87"/>
      <c r="Z29" s="87" t="str">
        <f>IF(COUNTIF(Z6:Z21,"н")=0," ",COUNTIF(Z6:Z21,"н"))</f>
        <v xml:space="preserve"> </v>
      </c>
      <c r="AA29" s="87" t="str">
        <f>IF(COUNTIF(AA6:AA21,"н")=0," ",COUNTIF(AA6:AA21,"н"))</f>
        <v xml:space="preserve"> </v>
      </c>
      <c r="AB29" s="87" t="str">
        <f>IF(COUNTIF(AB6:AB21,"н")=0," ",COUNTIF(AB6:AB21,"н"))</f>
        <v xml:space="preserve"> </v>
      </c>
      <c r="AC29" s="87" t="str">
        <f>IF(COUNTIF(AC6:AC21,"н")=0," ",COUNTIF(AC6:AC21,"н"))</f>
        <v xml:space="preserve"> </v>
      </c>
      <c r="AD29" s="87"/>
      <c r="AE29" s="87" t="str">
        <f>IF(COUNTIF(AE6:AE21,"н")=0," ",COUNTIF(AE6:AE21,"н"))</f>
        <v xml:space="preserve"> </v>
      </c>
      <c r="AF29" s="178" t="str">
        <f>IF(COUNTIF(AF6:AF21,"н")=0," ",COUNTIF(AF6:AF21,"н"))</f>
        <v xml:space="preserve"> </v>
      </c>
      <c r="AG29" s="87" t="str">
        <f>IF(COUNTIF(AG6:AG21,"н")=0," ",COUNTIF(AG6:AG21,"н"))</f>
        <v xml:space="preserve"> </v>
      </c>
      <c r="AH29" s="87" t="str">
        <f t="shared" ref="AH29:AX29" si="36">IF(COUNTIF(AH6:AH21,"н")=0,"0",COUNTIF(AH6:AH21,"н"))</f>
        <v>0</v>
      </c>
      <c r="AI29" s="87" t="str">
        <f t="shared" si="36"/>
        <v>0</v>
      </c>
      <c r="AJ29" s="87" t="str">
        <f t="shared" si="36"/>
        <v>0</v>
      </c>
      <c r="AK29" s="87" t="str">
        <f t="shared" si="36"/>
        <v>0</v>
      </c>
      <c r="AL29" s="87" t="str">
        <f t="shared" si="36"/>
        <v>0</v>
      </c>
      <c r="AM29" s="87" t="str">
        <f t="shared" si="36"/>
        <v>0</v>
      </c>
      <c r="AN29" s="87" t="str">
        <f t="shared" si="36"/>
        <v>0</v>
      </c>
      <c r="AO29" s="87" t="str">
        <f t="shared" si="36"/>
        <v>0</v>
      </c>
      <c r="AP29" s="87" t="str">
        <f t="shared" si="36"/>
        <v>0</v>
      </c>
      <c r="AQ29" s="87" t="str">
        <f t="shared" si="36"/>
        <v>0</v>
      </c>
      <c r="AR29" s="87" t="str">
        <f t="shared" si="36"/>
        <v>0</v>
      </c>
      <c r="AS29" s="87" t="str">
        <f t="shared" si="36"/>
        <v>0</v>
      </c>
      <c r="AT29" s="87" t="str">
        <f t="shared" si="36"/>
        <v>0</v>
      </c>
      <c r="AU29" s="87" t="str">
        <f t="shared" si="36"/>
        <v>0</v>
      </c>
      <c r="AV29" s="87" t="str">
        <f t="shared" si="36"/>
        <v>0</v>
      </c>
      <c r="AW29" s="87" t="str">
        <f t="shared" si="36"/>
        <v>0</v>
      </c>
      <c r="AX29" s="87" t="str">
        <f t="shared" si="36"/>
        <v>0</v>
      </c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</row>
    <row r="30" spans="1:158" s="31" customFormat="1" x14ac:dyDescent="0.25">
      <c r="X30" s="30"/>
      <c r="Y30" s="30"/>
      <c r="Z30" s="30"/>
      <c r="AA30" s="30"/>
      <c r="AB30" s="30"/>
      <c r="AC30" s="30"/>
      <c r="AD30" s="30"/>
      <c r="AE30" s="30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3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</row>
    <row r="31" spans="1:158" s="31" customFormat="1" x14ac:dyDescent="0.25">
      <c r="X31" s="30"/>
      <c r="Y31" s="30"/>
      <c r="Z31" s="30"/>
      <c r="AA31" s="30"/>
      <c r="AB31" s="30"/>
      <c r="AC31" s="30"/>
      <c r="AD31" s="30"/>
      <c r="AE31" s="30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3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</row>
    <row r="32" spans="1:158" s="31" customFormat="1" x14ac:dyDescent="0.25">
      <c r="X32" s="30"/>
      <c r="Y32" s="30"/>
      <c r="Z32" s="30"/>
      <c r="AA32" s="30"/>
      <c r="AB32" s="30"/>
      <c r="AC32" s="30"/>
      <c r="AD32" s="30"/>
      <c r="AE32" s="30"/>
      <c r="AH32" s="32"/>
      <c r="AI32" s="32"/>
      <c r="AJ32" s="32" t="str">
        <f>IF(COUNTIF(AJ6:AJ24,"н")=0,"0",COUNTIF(AJ6:AJ24,"н"))</f>
        <v>0</v>
      </c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3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</row>
  </sheetData>
  <mergeCells count="9">
    <mergeCell ref="AH3:AX3"/>
    <mergeCell ref="AY3:BN3"/>
    <mergeCell ref="BQ3:CF3"/>
    <mergeCell ref="Y23:AC23"/>
    <mergeCell ref="F2:G2"/>
    <mergeCell ref="H2:M2"/>
    <mergeCell ref="N2:P2"/>
    <mergeCell ref="A3:C4"/>
    <mergeCell ref="AE3:AE5"/>
  </mergeCells>
  <conditionalFormatting sqref="AG6:AG21">
    <cfRule type="expression" priority="2">
      <formula>VALUE(RIGHT(AG6))&gt;AF6</formula>
    </cfRule>
    <cfRule type="expression" priority="3">
      <formula>EXACT(RIGHT(AG6,3),"зач")</formula>
    </cfRule>
  </conditionalFormatting>
  <conditionalFormatting sqref="E15:F29 E6:E14">
    <cfRule type="cellIs" priority="4" operator="equal">
      <formula>4</formula>
    </cfRule>
    <cfRule type="cellIs" dxfId="1035" priority="5" operator="equal">
      <formula>3</formula>
    </cfRule>
  </conditionalFormatting>
  <conditionalFormatting sqref="G6:W6 AH6:AX26 W7:W21 AF6:AF23 G7:V15">
    <cfRule type="cellIs" dxfId="1034" priority="6" operator="equal">
      <formula>5</formula>
    </cfRule>
    <cfRule type="cellIs" dxfId="1033" priority="7" operator="equal">
      <formula>4</formula>
    </cfRule>
    <cfRule type="cellIs" dxfId="1032" priority="8" operator="equal">
      <formula>3</formula>
    </cfRule>
  </conditionalFormatting>
  <conditionalFormatting sqref="Q3">
    <cfRule type="expression" dxfId="1031" priority="9">
      <formula>$D$1&lt;Q3</formula>
    </cfRule>
    <cfRule type="expression" dxfId="1030" priority="10">
      <formula>$D$1&gt;Q3</formula>
    </cfRule>
  </conditionalFormatting>
  <conditionalFormatting sqref="Q4">
    <cfRule type="expression" dxfId="1029" priority="11">
      <formula>$D$1&lt;Q4</formula>
    </cfRule>
    <cfRule type="expression" dxfId="1028" priority="12">
      <formula>$D$1&gt;Q4</formula>
    </cfRule>
  </conditionalFormatting>
  <conditionalFormatting sqref="Q4">
    <cfRule type="expression" dxfId="1027" priority="13">
      <formula>$D$1&lt;Q4</formula>
    </cfRule>
    <cfRule type="expression" priority="14">
      <formula>$D$1&gt;Q4</formula>
    </cfRule>
  </conditionalFormatting>
  <conditionalFormatting sqref="Q3">
    <cfRule type="expression" priority="15">
      <formula>$D$1&lt;Q3</formula>
    </cfRule>
    <cfRule type="expression" priority="16">
      <formula>$D$1&gt;Q3</formula>
    </cfRule>
  </conditionalFormatting>
  <conditionalFormatting sqref="Q4">
    <cfRule type="expression" dxfId="1026" priority="17">
      <formula>$D$1&lt;Q4</formula>
    </cfRule>
    <cfRule type="expression" dxfId="1025" priority="18">
      <formula>$D$1&gt;Q4</formula>
    </cfRule>
  </conditionalFormatting>
  <conditionalFormatting sqref="T4">
    <cfRule type="expression" priority="19">
      <formula>$D$1&lt;T4</formula>
    </cfRule>
    <cfRule type="expression" priority="20">
      <formula>$D$1&gt;T4</formula>
    </cfRule>
  </conditionalFormatting>
  <conditionalFormatting sqref="Q4">
    <cfRule type="expression" priority="21">
      <formula>$D$1&lt;Q4</formula>
    </cfRule>
    <cfRule type="expression" priority="22">
      <formula>$D$1&gt;Q4</formula>
    </cfRule>
  </conditionalFormatting>
  <conditionalFormatting sqref="Q4">
    <cfRule type="expression" priority="23">
      <formula>$D$1&lt;Q4</formula>
    </cfRule>
    <cfRule type="expression" priority="24">
      <formula>$D$1&gt;Q4</formula>
    </cfRule>
  </conditionalFormatting>
  <conditionalFormatting sqref="Q4">
    <cfRule type="expression" dxfId="1024" priority="25">
      <formula>$D$1&lt;Q4</formula>
    </cfRule>
    <cfRule type="expression" dxfId="1023" priority="26">
      <formula>$D$1&gt;Q4</formula>
    </cfRule>
  </conditionalFormatting>
  <conditionalFormatting sqref="Q4">
    <cfRule type="expression" dxfId="1022" priority="27">
      <formula>$D$1&lt;Q4</formula>
    </cfRule>
    <cfRule type="expression" dxfId="1021" priority="28">
      <formula>$D$1&gt;Q4</formula>
    </cfRule>
  </conditionalFormatting>
  <conditionalFormatting sqref="Q4">
    <cfRule type="expression" dxfId="1020" priority="29">
      <formula>$D$1&lt;Q4</formula>
    </cfRule>
    <cfRule type="expression" dxfId="1019" priority="30">
      <formula>$D$1&gt;Q4</formula>
    </cfRule>
  </conditionalFormatting>
  <conditionalFormatting sqref="Q4">
    <cfRule type="expression" priority="31">
      <formula>$D$1&lt;Q4</formula>
    </cfRule>
    <cfRule type="expression" priority="32">
      <formula>$D$1&gt;Q4</formula>
    </cfRule>
  </conditionalFormatting>
  <conditionalFormatting sqref="Q4">
    <cfRule type="expression" priority="33">
      <formula>$D$1&lt;Q4</formula>
    </cfRule>
    <cfRule type="expression" dxfId="1018" priority="34">
      <formula>$D$1&gt;Q4</formula>
    </cfRule>
  </conditionalFormatting>
  <conditionalFormatting sqref="Q4">
    <cfRule type="expression" dxfId="1017" priority="35">
      <formula>$D$1&lt;Q4</formula>
    </cfRule>
    <cfRule type="expression" priority="36">
      <formula>$D$1&gt;Q4</formula>
    </cfRule>
  </conditionalFormatting>
  <conditionalFormatting sqref="K3">
    <cfRule type="expression" priority="37">
      <formula>$D$1&lt;K3</formula>
    </cfRule>
    <cfRule type="expression" priority="38">
      <formula>$D$1&gt;K3</formula>
    </cfRule>
  </conditionalFormatting>
  <conditionalFormatting sqref="K3">
    <cfRule type="expression" dxfId="1016" priority="39">
      <formula>$D$1&lt;K3</formula>
    </cfRule>
    <cfRule type="expression" dxfId="1015" priority="40">
      <formula>$D$1&gt;K3</formula>
    </cfRule>
  </conditionalFormatting>
  <conditionalFormatting sqref="K4">
    <cfRule type="expression" priority="41">
      <formula>$D$1&lt;K4</formula>
    </cfRule>
    <cfRule type="expression" priority="42">
      <formula>$D$1&gt;K4</formula>
    </cfRule>
  </conditionalFormatting>
  <conditionalFormatting sqref="K4">
    <cfRule type="expression" priority="43">
      <formula>$D$1&lt;K4</formula>
    </cfRule>
    <cfRule type="expression" dxfId="1014" priority="44">
      <formula>$D$1&gt;K4</formula>
    </cfRule>
  </conditionalFormatting>
  <conditionalFormatting sqref="K4">
    <cfRule type="expression" dxfId="1013" priority="45">
      <formula>$D$1&lt;K4</formula>
    </cfRule>
    <cfRule type="expression" dxfId="1012" priority="46">
      <formula>$D$1&gt;K4</formula>
    </cfRule>
  </conditionalFormatting>
  <conditionalFormatting sqref="K4">
    <cfRule type="expression" dxfId="1011" priority="47">
      <formula>$D$1&lt;K4</formula>
    </cfRule>
    <cfRule type="expression" dxfId="1010" priority="48">
      <formula>$D$1&gt;K4</formula>
    </cfRule>
  </conditionalFormatting>
  <conditionalFormatting sqref="K4">
    <cfRule type="expression" dxfId="1009" priority="49">
      <formula>$D$1&lt;K4</formula>
    </cfRule>
    <cfRule type="expression" priority="50">
      <formula>$D$1&gt;K4</formula>
    </cfRule>
  </conditionalFormatting>
  <conditionalFormatting sqref="K4">
    <cfRule type="expression" priority="51">
      <formula>$D$1&lt;K4</formula>
    </cfRule>
    <cfRule type="expression" priority="52">
      <formula>$D$1&gt;K4</formula>
    </cfRule>
  </conditionalFormatting>
  <conditionalFormatting sqref="K4">
    <cfRule type="expression" dxfId="1008" priority="53">
      <formula>$D$1&lt;K4</formula>
    </cfRule>
    <cfRule type="expression" dxfId="1007" priority="54">
      <formula>$D$1&gt;K4</formula>
    </cfRule>
  </conditionalFormatting>
  <conditionalFormatting sqref="K4">
    <cfRule type="expression" dxfId="1006" priority="55">
      <formula>$D$1&lt;K4</formula>
    </cfRule>
    <cfRule type="expression" dxfId="1005" priority="56">
      <formula>$D$1&gt;K4</formula>
    </cfRule>
  </conditionalFormatting>
  <conditionalFormatting sqref="K4">
    <cfRule type="expression" priority="57">
      <formula>$D$1&lt;K4</formula>
    </cfRule>
    <cfRule type="expression" priority="58">
      <formula>$D$1&gt;K4</formula>
    </cfRule>
  </conditionalFormatting>
  <conditionalFormatting sqref="K4">
    <cfRule type="expression" priority="59">
      <formula>$D$1&lt;K4</formula>
    </cfRule>
    <cfRule type="expression" dxfId="1004" priority="60">
      <formula>$D$1&gt;K4</formula>
    </cfRule>
  </conditionalFormatting>
  <conditionalFormatting sqref="K4">
    <cfRule type="expression" dxfId="1003" priority="61">
      <formula>$D$1&lt;K4</formula>
    </cfRule>
    <cfRule type="expression" priority="62">
      <formula>$D$1&gt;K4</formula>
    </cfRule>
  </conditionalFormatting>
  <conditionalFormatting sqref="K4">
    <cfRule type="expression" priority="63">
      <formula>$D$1&lt;K4</formula>
    </cfRule>
    <cfRule type="expression" priority="64">
      <formula>$D$1&gt;K4</formula>
    </cfRule>
  </conditionalFormatting>
  <conditionalFormatting sqref="K4">
    <cfRule type="expression" priority="65">
      <formula>$D$1&lt;K4</formula>
    </cfRule>
    <cfRule type="expression" priority="66">
      <formula>$D$1&gt;K4</formula>
    </cfRule>
  </conditionalFormatting>
  <conditionalFormatting sqref="K4">
    <cfRule type="expression" priority="67">
      <formula>$D$1&lt;K4</formula>
    </cfRule>
    <cfRule type="expression" dxfId="1002" priority="68">
      <formula>$D$1&gt;K4</formula>
    </cfRule>
  </conditionalFormatting>
  <conditionalFormatting sqref="K4">
    <cfRule type="expression" dxfId="1001" priority="69">
      <formula>$D$1&lt;K4</formula>
    </cfRule>
    <cfRule type="expression" dxfId="1000" priority="70">
      <formula>$D$1&gt;K4</formula>
    </cfRule>
  </conditionalFormatting>
  <conditionalFormatting sqref="K4">
    <cfRule type="expression" dxfId="999" priority="71">
      <formula>$D$1&lt;K4</formula>
    </cfRule>
    <cfRule type="expression" dxfId="998" priority="72">
      <formula>$D$1&gt;K4</formula>
    </cfRule>
  </conditionalFormatting>
  <conditionalFormatting sqref="M4">
    <cfRule type="expression" dxfId="997" priority="73">
      <formula>$D$1&lt;M4</formula>
    </cfRule>
    <cfRule type="expression" dxfId="996" priority="74">
      <formula>$D$1&gt;M4</formula>
    </cfRule>
  </conditionalFormatting>
  <conditionalFormatting sqref="M4">
    <cfRule type="expression" dxfId="995" priority="75">
      <formula>$D$1&lt;M4</formula>
    </cfRule>
    <cfRule type="expression" dxfId="994" priority="76">
      <formula>$D$1&gt;M4</formula>
    </cfRule>
  </conditionalFormatting>
  <conditionalFormatting sqref="M4">
    <cfRule type="expression" dxfId="993" priority="77">
      <formula>$D$1&lt;M4</formula>
    </cfRule>
    <cfRule type="expression" dxfId="992" priority="78">
      <formula>$D$1&gt;M4</formula>
    </cfRule>
  </conditionalFormatting>
  <conditionalFormatting sqref="M5">
    <cfRule type="expression" dxfId="991" priority="79">
      <formula>$D$1&lt;M5</formula>
    </cfRule>
    <cfRule type="expression" dxfId="990" priority="80">
      <formula>$D$1&gt;M5</formula>
    </cfRule>
  </conditionalFormatting>
  <conditionalFormatting sqref="M5">
    <cfRule type="expression" dxfId="989" priority="81">
      <formula>$D$1&lt;M5</formula>
    </cfRule>
    <cfRule type="expression" priority="82">
      <formula>$D$1&gt;M5</formula>
    </cfRule>
  </conditionalFormatting>
  <conditionalFormatting sqref="N3">
    <cfRule type="expression" priority="83">
      <formula>$D$1&lt;N3</formula>
    </cfRule>
    <cfRule type="expression" priority="84">
      <formula>$D$1&gt;N3</formula>
    </cfRule>
  </conditionalFormatting>
  <conditionalFormatting sqref="N5">
    <cfRule type="expression" dxfId="988" priority="85">
      <formula>$D$1&lt;N5</formula>
    </cfRule>
    <cfRule type="expression" dxfId="987" priority="86">
      <formula>$D$1&gt;N5</formula>
    </cfRule>
  </conditionalFormatting>
  <conditionalFormatting sqref="N5">
    <cfRule type="expression" dxfId="986" priority="87">
      <formula>$D$1&lt;N5</formula>
    </cfRule>
    <cfRule type="expression" dxfId="985" priority="88">
      <formula>$D$1&gt;N5</formula>
    </cfRule>
  </conditionalFormatting>
  <conditionalFormatting sqref="N5">
    <cfRule type="expression" dxfId="984" priority="89">
      <formula>$D$1&lt;N5</formula>
    </cfRule>
    <cfRule type="expression" dxfId="983" priority="90">
      <formula>$D$1&gt;N5</formula>
    </cfRule>
  </conditionalFormatting>
  <conditionalFormatting sqref="N5">
    <cfRule type="expression" dxfId="982" priority="91">
      <formula>$D$1&lt;N5</formula>
    </cfRule>
    <cfRule type="expression" dxfId="981" priority="92">
      <formula>$D$1&gt;N5</formula>
    </cfRule>
  </conditionalFormatting>
  <conditionalFormatting sqref="N5">
    <cfRule type="expression" dxfId="980" priority="93">
      <formula>$D$1&lt;N5</formula>
    </cfRule>
    <cfRule type="expression" dxfId="979" priority="94">
      <formula>$D$1&gt;N5</formula>
    </cfRule>
  </conditionalFormatting>
  <conditionalFormatting sqref="N5">
    <cfRule type="expression" dxfId="978" priority="95">
      <formula>$D$1&lt;N5</formula>
    </cfRule>
    <cfRule type="expression" dxfId="977" priority="96">
      <formula>$D$1&gt;N5</formula>
    </cfRule>
  </conditionalFormatting>
  <conditionalFormatting sqref="N5">
    <cfRule type="expression" priority="97">
      <formula>$D$1&lt;N5</formula>
    </cfRule>
    <cfRule type="expression" priority="98">
      <formula>$D$1&gt;N5</formula>
    </cfRule>
  </conditionalFormatting>
  <conditionalFormatting sqref="N4">
    <cfRule type="expression" priority="99">
      <formula>$D$1&lt;N4</formula>
    </cfRule>
    <cfRule type="expression" dxfId="976" priority="100">
      <formula>$D$1&gt;N4</formula>
    </cfRule>
  </conditionalFormatting>
  <conditionalFormatting sqref="N3">
    <cfRule type="expression" dxfId="975" priority="101">
      <formula>$D$1&lt;N3</formula>
    </cfRule>
    <cfRule type="expression" dxfId="974" priority="102">
      <formula>$D$1&gt;N3</formula>
    </cfRule>
  </conditionalFormatting>
  <conditionalFormatting sqref="N4">
    <cfRule type="expression" dxfId="973" priority="103">
      <formula>$D$1&lt;N4</formula>
    </cfRule>
    <cfRule type="expression" priority="104">
      <formula>$D$1&gt;N4</formula>
    </cfRule>
  </conditionalFormatting>
  <conditionalFormatting sqref="N5">
    <cfRule type="expression" priority="105">
      <formula>$D$1&lt;N5</formula>
    </cfRule>
    <cfRule type="expression" priority="106">
      <formula>$D$1&gt;N5</formula>
    </cfRule>
  </conditionalFormatting>
  <conditionalFormatting sqref="N5">
    <cfRule type="expression" dxfId="972" priority="107">
      <formula>$D$1&lt;N5</formula>
    </cfRule>
    <cfRule type="expression" dxfId="971" priority="108">
      <formula>$D$1&gt;N5</formula>
    </cfRule>
  </conditionalFormatting>
  <conditionalFormatting sqref="N5">
    <cfRule type="expression" dxfId="970" priority="109">
      <formula>$D$1&lt;N5</formula>
    </cfRule>
    <cfRule type="expression" dxfId="969" priority="110">
      <formula>$D$1&gt;N5</formula>
    </cfRule>
  </conditionalFormatting>
  <conditionalFormatting sqref="N5">
    <cfRule type="expression" dxfId="968" priority="111">
      <formula>$D$1&lt;N5</formula>
    </cfRule>
    <cfRule type="expression" dxfId="967" priority="112">
      <formula>$D$1&gt;N5</formula>
    </cfRule>
  </conditionalFormatting>
  <conditionalFormatting sqref="N5">
    <cfRule type="expression" dxfId="966" priority="113">
      <formula>$D$1&lt;N5</formula>
    </cfRule>
    <cfRule type="expression" dxfId="965" priority="114">
      <formula>$D$1&gt;N5</formula>
    </cfRule>
  </conditionalFormatting>
  <conditionalFormatting sqref="N5">
    <cfRule type="expression" dxfId="964" priority="115">
      <formula>$D$1&lt;N5</formula>
    </cfRule>
    <cfRule type="expression" dxfId="963" priority="116">
      <formula>$D$1&gt;N5</formula>
    </cfRule>
  </conditionalFormatting>
  <conditionalFormatting sqref="N4">
    <cfRule type="expression" dxfId="962" priority="117">
      <formula>$D$1&lt;N4</formula>
    </cfRule>
    <cfRule type="expression" dxfId="961" priority="118">
      <formula>$D$1&gt;N4</formula>
    </cfRule>
  </conditionalFormatting>
  <conditionalFormatting sqref="N4">
    <cfRule type="expression" dxfId="960" priority="119">
      <formula>$D$1&lt;N4</formula>
    </cfRule>
    <cfRule type="expression" dxfId="959" priority="120">
      <formula>$D$1&gt;N4</formula>
    </cfRule>
  </conditionalFormatting>
  <conditionalFormatting sqref="N4">
    <cfRule type="expression" dxfId="958" priority="121">
      <formula>$D$1&lt;N4</formula>
    </cfRule>
    <cfRule type="expression" dxfId="957" priority="122">
      <formula>$D$1&gt;N4</formula>
    </cfRule>
  </conditionalFormatting>
  <conditionalFormatting sqref="N4">
    <cfRule type="expression" dxfId="956" priority="123">
      <formula>$D$1&lt;N4</formula>
    </cfRule>
    <cfRule type="expression" dxfId="955" priority="124">
      <formula>$D$1&gt;N4</formula>
    </cfRule>
  </conditionalFormatting>
  <conditionalFormatting sqref="N4">
    <cfRule type="expression" dxfId="954" priority="125">
      <formula>$D$1&lt;N4</formula>
    </cfRule>
    <cfRule type="expression" dxfId="953" priority="126">
      <formula>$D$1&gt;N4</formula>
    </cfRule>
  </conditionalFormatting>
  <conditionalFormatting sqref="N4">
    <cfRule type="expression" dxfId="952" priority="127">
      <formula>$D$1&lt;N4</formula>
    </cfRule>
    <cfRule type="expression" dxfId="951" priority="128">
      <formula>$D$1&gt;N4</formula>
    </cfRule>
  </conditionalFormatting>
  <conditionalFormatting sqref="N4">
    <cfRule type="expression" dxfId="950" priority="129">
      <formula>$D$1&lt;N4</formula>
    </cfRule>
    <cfRule type="expression" priority="130">
      <formula>$D$1&gt;N4</formula>
    </cfRule>
  </conditionalFormatting>
  <conditionalFormatting sqref="N4">
    <cfRule type="expression" priority="131">
      <formula>$D$1&lt;N4</formula>
    </cfRule>
    <cfRule type="expression" priority="132">
      <formula>$D$1&gt;N4</formula>
    </cfRule>
  </conditionalFormatting>
  <conditionalFormatting sqref="G5">
    <cfRule type="expression" priority="133">
      <formula>$D$1&lt;G5</formula>
    </cfRule>
    <cfRule type="expression" priority="134">
      <formula>$D$1&gt;G5</formula>
    </cfRule>
  </conditionalFormatting>
  <conditionalFormatting sqref="G4">
    <cfRule type="expression" priority="135">
      <formula>$D$1&lt;G4</formula>
    </cfRule>
    <cfRule type="expression" dxfId="949" priority="136">
      <formula>$D$1&gt;G4</formula>
    </cfRule>
  </conditionalFormatting>
  <conditionalFormatting sqref="G5">
    <cfRule type="cellIs" dxfId="948" priority="137" operator="equal">
      <formula>5</formula>
    </cfRule>
    <cfRule type="cellIs" priority="138" operator="equal">
      <formula>4</formula>
    </cfRule>
    <cfRule type="cellIs" priority="139" operator="equal">
      <formula>3</formula>
    </cfRule>
  </conditionalFormatting>
  <conditionalFormatting sqref="G4">
    <cfRule type="expression" priority="140">
      <formula>$D$1&lt;G4</formula>
    </cfRule>
    <cfRule type="expression" dxfId="947" priority="141">
      <formula>$D$1&gt;G4</formula>
    </cfRule>
  </conditionalFormatting>
  <conditionalFormatting sqref="G5">
    <cfRule type="cellIs" dxfId="946" priority="142" operator="equal">
      <formula>5</formula>
    </cfRule>
    <cfRule type="cellIs" dxfId="945" priority="143" operator="equal">
      <formula>4</formula>
    </cfRule>
    <cfRule type="cellIs" dxfId="944" priority="144" operator="equal">
      <formula>3</formula>
    </cfRule>
  </conditionalFormatting>
  <conditionalFormatting sqref="G4">
    <cfRule type="expression" priority="145">
      <formula>$D$1&lt;G4</formula>
    </cfRule>
    <cfRule type="expression" priority="146">
      <formula>$D$1&gt;G4</formula>
    </cfRule>
  </conditionalFormatting>
  <conditionalFormatting sqref="C5 Z5 AJ5 AH5 U5 Q5">
    <cfRule type="cellIs" priority="147" operator="equal">
      <formula>5</formula>
    </cfRule>
    <cfRule type="cellIs" dxfId="943" priority="148" operator="equal">
      <formula>4</formula>
    </cfRule>
    <cfRule type="cellIs" dxfId="942" priority="149" operator="equal">
      <formula>3</formula>
    </cfRule>
  </conditionalFormatting>
  <conditionalFormatting sqref="AA5:AD5 X24:AG27 X23 S22:W29 G18:R29 AH27:CC27 X28:AX29 S16:V21">
    <cfRule type="cellIs" priority="150" operator="equal">
      <formula>5</formula>
    </cfRule>
    <cfRule type="cellIs" priority="151" operator="equal">
      <formula>4</formula>
    </cfRule>
    <cfRule type="cellIs" priority="152" operator="equal">
      <formula>3</formula>
    </cfRule>
  </conditionalFormatting>
  <conditionalFormatting sqref="AF3:AK4 U4:AD4 T3:AD3 Q3:Q4">
    <cfRule type="expression" dxfId="941" priority="153">
      <formula>$D$1&lt;Q3</formula>
    </cfRule>
    <cfRule type="expression" dxfId="940" priority="154">
      <formula>$D$1&gt;Q3</formula>
    </cfRule>
  </conditionalFormatting>
  <conditionalFormatting sqref="T5">
    <cfRule type="cellIs" dxfId="939" priority="155" operator="equal">
      <formula>5</formula>
    </cfRule>
    <cfRule type="cellIs" dxfId="938" priority="156" operator="equal">
      <formula>4</formula>
    </cfRule>
    <cfRule type="cellIs" dxfId="937" priority="157" operator="equal">
      <formula>3</formula>
    </cfRule>
  </conditionalFormatting>
  <conditionalFormatting sqref="U5">
    <cfRule type="cellIs" dxfId="936" priority="158" operator="equal">
      <formula>5</formula>
    </cfRule>
    <cfRule type="cellIs" priority="159" operator="equal">
      <formula>4</formula>
    </cfRule>
    <cfRule type="cellIs" priority="160" operator="equal">
      <formula>3</formula>
    </cfRule>
  </conditionalFormatting>
  <conditionalFormatting sqref="U3:U4">
    <cfRule type="expression" priority="161">
      <formula>$D$1&lt;U3</formula>
    </cfRule>
    <cfRule type="expression" dxfId="935" priority="162">
      <formula>$D$1&gt;U3</formula>
    </cfRule>
  </conditionalFormatting>
  <conditionalFormatting sqref="T4">
    <cfRule type="expression" dxfId="934" priority="163">
      <formula>$D$1&lt;T4</formula>
    </cfRule>
    <cfRule type="expression" dxfId="933" priority="164">
      <formula>$D$1&gt;T4</formula>
    </cfRule>
  </conditionalFormatting>
  <conditionalFormatting sqref="T4">
    <cfRule type="expression" dxfId="932" priority="165">
      <formula>$D$1&lt;T4</formula>
    </cfRule>
    <cfRule type="expression" dxfId="931" priority="166">
      <formula>$D$1&gt;T4</formula>
    </cfRule>
  </conditionalFormatting>
  <conditionalFormatting sqref="T4">
    <cfRule type="expression" dxfId="930" priority="167">
      <formula>$D$1&lt;T4</formula>
    </cfRule>
    <cfRule type="expression" dxfId="929" priority="168">
      <formula>$D$1&gt;T4</formula>
    </cfRule>
  </conditionalFormatting>
  <conditionalFormatting sqref="T4">
    <cfRule type="expression" dxfId="928" priority="169">
      <formula>$D$1&lt;T4</formula>
    </cfRule>
    <cfRule type="expression" priority="170">
      <formula>$D$1&gt;T4</formula>
    </cfRule>
  </conditionalFormatting>
  <conditionalFormatting sqref="T4">
    <cfRule type="expression" priority="171">
      <formula>$D$1&lt;T4</formula>
    </cfRule>
    <cfRule type="expression" priority="172">
      <formula>$D$1&gt;T4</formula>
    </cfRule>
  </conditionalFormatting>
  <conditionalFormatting sqref="Q4">
    <cfRule type="expression" dxfId="927" priority="173">
      <formula>$D$1&lt;Q4</formula>
    </cfRule>
    <cfRule type="expression" dxfId="926" priority="174">
      <formula>$D$1&gt;Q4</formula>
    </cfRule>
  </conditionalFormatting>
  <conditionalFormatting sqref="S3">
    <cfRule type="expression" dxfId="925" priority="175">
      <formula>$D$1&lt;S3</formula>
    </cfRule>
    <cfRule type="expression" dxfId="924" priority="176">
      <formula>$D$1&gt;S3</formula>
    </cfRule>
  </conditionalFormatting>
  <conditionalFormatting sqref="S4">
    <cfRule type="expression" priority="177">
      <formula>$D$4&lt;S4</formula>
    </cfRule>
    <cfRule type="expression" priority="178">
      <formula>$D$4&gt;S4</formula>
    </cfRule>
  </conditionalFormatting>
  <conditionalFormatting sqref="S4">
    <cfRule type="expression" priority="179">
      <formula>$D$1&lt;S4</formula>
    </cfRule>
    <cfRule type="expression" dxfId="923" priority="180">
      <formula>$D$1&gt;S4</formula>
    </cfRule>
  </conditionalFormatting>
  <conditionalFormatting sqref="S4">
    <cfRule type="expression" dxfId="922" priority="181">
      <formula>$D$4&lt;S4</formula>
    </cfRule>
    <cfRule type="expression" dxfId="921" priority="182">
      <formula>$D$4&gt;S4</formula>
    </cfRule>
  </conditionalFormatting>
  <conditionalFormatting sqref="S5">
    <cfRule type="cellIs" dxfId="920" priority="183" operator="equal">
      <formula>5</formula>
    </cfRule>
    <cfRule type="cellIs" priority="184" operator="equal">
      <formula>4</formula>
    </cfRule>
    <cfRule type="cellIs" priority="185" operator="equal">
      <formula>3</formula>
    </cfRule>
  </conditionalFormatting>
  <conditionalFormatting sqref="Q4">
    <cfRule type="expression" priority="186">
      <formula>$D$1&lt;Q4</formula>
    </cfRule>
    <cfRule type="expression" dxfId="919" priority="187">
      <formula>$D$1&gt;Q4</formula>
    </cfRule>
  </conditionalFormatting>
  <conditionalFormatting sqref="Q4">
    <cfRule type="expression" dxfId="918" priority="188">
      <formula>$D$1&lt;Q4</formula>
    </cfRule>
    <cfRule type="expression" dxfId="917" priority="189">
      <formula>$D$1&gt;Q4</formula>
    </cfRule>
  </conditionalFormatting>
  <conditionalFormatting sqref="J3">
    <cfRule type="expression" dxfId="916" priority="190">
      <formula>$D$1&lt;J3</formula>
    </cfRule>
    <cfRule type="expression" priority="191">
      <formula>$D$1&gt;J3</formula>
    </cfRule>
  </conditionalFormatting>
  <conditionalFormatting sqref="L3">
    <cfRule type="expression" priority="192">
      <formula>$D$1&lt;L3</formula>
    </cfRule>
    <cfRule type="expression" priority="193">
      <formula>$D$1&gt;L3</formula>
    </cfRule>
  </conditionalFormatting>
  <conditionalFormatting sqref="Q4">
    <cfRule type="expression" priority="194">
      <formula>$D$1&lt;Q4</formula>
    </cfRule>
    <cfRule type="expression" priority="195">
      <formula>$D$1&gt;Q4</formula>
    </cfRule>
  </conditionalFormatting>
  <conditionalFormatting sqref="Q5">
    <cfRule type="cellIs" priority="196" operator="equal">
      <formula>5</formula>
    </cfRule>
    <cfRule type="cellIs" dxfId="915" priority="197" operator="equal">
      <formula>4</formula>
    </cfRule>
    <cfRule type="cellIs" dxfId="914" priority="198" operator="equal">
      <formula>3</formula>
    </cfRule>
  </conditionalFormatting>
  <conditionalFormatting sqref="Q4">
    <cfRule type="expression" dxfId="913" priority="199">
      <formula>$D$1&lt;Q4</formula>
    </cfRule>
    <cfRule type="expression" dxfId="912" priority="200">
      <formula>$D$1&gt;Q4</formula>
    </cfRule>
  </conditionalFormatting>
  <conditionalFormatting sqref="Q5">
    <cfRule type="cellIs" priority="201" operator="equal">
      <formula>5</formula>
    </cfRule>
    <cfRule type="cellIs" priority="202" operator="equal">
      <formula>4</formula>
    </cfRule>
    <cfRule type="cellIs" priority="203" operator="equal">
      <formula>3</formula>
    </cfRule>
  </conditionalFormatting>
  <conditionalFormatting sqref="Q4">
    <cfRule type="expression" dxfId="911" priority="204">
      <formula>$D$1&lt;Q4</formula>
    </cfRule>
    <cfRule type="expression" dxfId="910" priority="205">
      <formula>$D$1&gt;Q4</formula>
    </cfRule>
  </conditionalFormatting>
  <conditionalFormatting sqref="Q4">
    <cfRule type="expression" dxfId="909" priority="206">
      <formula>$D$1&lt;Q4</formula>
    </cfRule>
    <cfRule type="expression" dxfId="908" priority="207">
      <formula>$D$1&gt;Q4</formula>
    </cfRule>
  </conditionalFormatting>
  <conditionalFormatting sqref="K3">
    <cfRule type="expression" dxfId="907" priority="208">
      <formula>$D$1&lt;K3</formula>
    </cfRule>
    <cfRule type="expression" dxfId="906" priority="209">
      <formula>$D$1&gt;K3</formula>
    </cfRule>
  </conditionalFormatting>
  <conditionalFormatting sqref="L3">
    <cfRule type="expression" dxfId="905" priority="210">
      <formula>$D$1&lt;L3</formula>
    </cfRule>
    <cfRule type="expression" dxfId="904" priority="211">
      <formula>$D$1&gt;L3</formula>
    </cfRule>
  </conditionalFormatting>
  <conditionalFormatting sqref="J3">
    <cfRule type="expression" priority="212">
      <formula>$D$1&lt;J3</formula>
    </cfRule>
    <cfRule type="expression" priority="213">
      <formula>$D$1&gt;J3</formula>
    </cfRule>
  </conditionalFormatting>
  <conditionalFormatting sqref="Q3">
    <cfRule type="expression" priority="214">
      <formula>$D$1&lt;Q3</formula>
    </cfRule>
    <cfRule type="expression" dxfId="903" priority="215">
      <formula>$D$1&gt;Q3</formula>
    </cfRule>
  </conditionalFormatting>
  <conditionalFormatting sqref="K5">
    <cfRule type="cellIs" dxfId="902" priority="216" operator="equal">
      <formula>5</formula>
    </cfRule>
    <cfRule type="cellIs" dxfId="901" priority="217" operator="equal">
      <formula>4</formula>
    </cfRule>
    <cfRule type="cellIs" dxfId="900" priority="218" operator="equal">
      <formula>3</formula>
    </cfRule>
  </conditionalFormatting>
  <conditionalFormatting sqref="Q3">
    <cfRule type="expression" priority="219">
      <formula>$D$1&lt;Q3</formula>
    </cfRule>
    <cfRule type="expression" priority="220">
      <formula>$D$1&gt;Q3</formula>
    </cfRule>
  </conditionalFormatting>
  <conditionalFormatting sqref="L4">
    <cfRule type="expression" priority="221">
      <formula>$D$1&lt;L4</formula>
    </cfRule>
    <cfRule type="expression" dxfId="899" priority="222">
      <formula>$D$1&gt;L4</formula>
    </cfRule>
  </conditionalFormatting>
  <conditionalFormatting sqref="L5">
    <cfRule type="cellIs" dxfId="898" priority="223" operator="equal">
      <formula>5</formula>
    </cfRule>
    <cfRule type="cellIs" dxfId="897" priority="224" operator="equal">
      <formula>4</formula>
    </cfRule>
    <cfRule type="cellIs" dxfId="896" priority="225" operator="equal">
      <formula>3</formula>
    </cfRule>
  </conditionalFormatting>
  <conditionalFormatting sqref="M4">
    <cfRule type="expression" dxfId="895" priority="226">
      <formula>$D$1&lt;M4</formula>
    </cfRule>
    <cfRule type="expression" dxfId="894" priority="227">
      <formula>$D$1&gt;M4</formula>
    </cfRule>
  </conditionalFormatting>
  <conditionalFormatting sqref="M5">
    <cfRule type="expression" dxfId="893" priority="228">
      <formula>$D$1&lt;M5</formula>
    </cfRule>
    <cfRule type="expression" dxfId="892" priority="229">
      <formula>$D$1&gt;M5</formula>
    </cfRule>
  </conditionalFormatting>
  <conditionalFormatting sqref="M4">
    <cfRule type="expression" dxfId="891" priority="230">
      <formula>$D$1&lt;M4</formula>
    </cfRule>
    <cfRule type="expression" priority="231">
      <formula>$D$1&gt;M4</formula>
    </cfRule>
  </conditionalFormatting>
  <conditionalFormatting sqref="Q5">
    <cfRule type="cellIs" priority="232" operator="equal">
      <formula>5</formula>
    </cfRule>
    <cfRule type="cellIs" priority="233" operator="equal">
      <formula>4</formula>
    </cfRule>
    <cfRule type="cellIs" priority="234" operator="equal">
      <formula>3</formula>
    </cfRule>
  </conditionalFormatting>
  <conditionalFormatting sqref="Q5">
    <cfRule type="cellIs" dxfId="890" priority="235" operator="equal">
      <formula>5</formula>
    </cfRule>
    <cfRule type="cellIs" dxfId="889" priority="236" operator="equal">
      <formula>4</formula>
    </cfRule>
    <cfRule type="cellIs" dxfId="888" priority="237" operator="equal">
      <formula>3</formula>
    </cfRule>
  </conditionalFormatting>
  <conditionalFormatting sqref="Q5">
    <cfRule type="cellIs" dxfId="887" priority="238" operator="equal">
      <formula>5</formula>
    </cfRule>
    <cfRule type="cellIs" dxfId="886" priority="239" operator="equal">
      <formula>4</formula>
    </cfRule>
    <cfRule type="cellIs" dxfId="885" priority="240" operator="equal">
      <formula>3</formula>
    </cfRule>
  </conditionalFormatting>
  <conditionalFormatting sqref="Q4">
    <cfRule type="expression" dxfId="884" priority="241">
      <formula>$D$1&lt;Q4</formula>
    </cfRule>
    <cfRule type="expression" dxfId="883" priority="242">
      <formula>$D$1&gt;Q4</formula>
    </cfRule>
  </conditionalFormatting>
  <conditionalFormatting sqref="Q4">
    <cfRule type="expression" dxfId="882" priority="243">
      <formula>$D$1&lt;Q4</formula>
    </cfRule>
    <cfRule type="expression" priority="244">
      <formula>$D$1&gt;Q4</formula>
    </cfRule>
  </conditionalFormatting>
  <conditionalFormatting sqref="Q5">
    <cfRule type="cellIs" priority="245" operator="equal">
      <formula>5</formula>
    </cfRule>
    <cfRule type="cellIs" priority="246" operator="equal">
      <formula>4</formula>
    </cfRule>
    <cfRule type="cellIs" dxfId="881" priority="247" operator="equal">
      <formula>3</formula>
    </cfRule>
  </conditionalFormatting>
  <conditionalFormatting sqref="Q4">
    <cfRule type="expression" dxfId="880" priority="248">
      <formula>$D$1&lt;Q4</formula>
    </cfRule>
    <cfRule type="expression" dxfId="879" priority="249">
      <formula>$D$1&gt;Q4</formula>
    </cfRule>
  </conditionalFormatting>
  <conditionalFormatting sqref="Q5">
    <cfRule type="cellIs" dxfId="878" priority="250" operator="equal">
      <formula>5</formula>
    </cfRule>
    <cfRule type="cellIs" dxfId="877" priority="251" operator="equal">
      <formula>4</formula>
    </cfRule>
    <cfRule type="cellIs" dxfId="876" priority="252" operator="equal">
      <formula>3</formula>
    </cfRule>
  </conditionalFormatting>
  <conditionalFormatting sqref="Q5">
    <cfRule type="cellIs" dxfId="875" priority="253" operator="equal">
      <formula>5</formula>
    </cfRule>
    <cfRule type="cellIs" dxfId="874" priority="254" operator="equal">
      <formula>4</formula>
    </cfRule>
    <cfRule type="cellIs" dxfId="873" priority="255" operator="equal">
      <formula>3</formula>
    </cfRule>
  </conditionalFormatting>
  <conditionalFormatting sqref="Q5">
    <cfRule type="cellIs" priority="256" operator="equal">
      <formula>5</formula>
    </cfRule>
    <cfRule type="cellIs" priority="257" operator="equal">
      <formula>4</formula>
    </cfRule>
    <cfRule type="cellIs" priority="258" operator="equal">
      <formula>3</formula>
    </cfRule>
  </conditionalFormatting>
  <conditionalFormatting sqref="Q4">
    <cfRule type="expression" dxfId="872" priority="259">
      <formula>$D$1&lt;Q4</formula>
    </cfRule>
    <cfRule type="expression" dxfId="871" priority="260">
      <formula>$D$1&gt;Q4</formula>
    </cfRule>
  </conditionalFormatting>
  <conditionalFormatting sqref="Q4">
    <cfRule type="expression" priority="261">
      <formula>$D$1&lt;Q4</formula>
    </cfRule>
    <cfRule type="expression" priority="262">
      <formula>$D$1&gt;Q4</formula>
    </cfRule>
  </conditionalFormatting>
  <conditionalFormatting sqref="Q4">
    <cfRule type="expression" priority="263">
      <formula>$D$1&lt;Q4</formula>
    </cfRule>
    <cfRule type="expression" priority="264">
      <formula>$D$1&gt;Q4</formula>
    </cfRule>
  </conditionalFormatting>
  <conditionalFormatting sqref="Q4">
    <cfRule type="expression" priority="265">
      <formula>$D$1&lt;Q4</formula>
    </cfRule>
    <cfRule type="expression" priority="266">
      <formula>$D$1&gt;Q4</formula>
    </cfRule>
  </conditionalFormatting>
  <conditionalFormatting sqref="Q4">
    <cfRule type="expression" dxfId="870" priority="267">
      <formula>$D$1&lt;Q4</formula>
    </cfRule>
    <cfRule type="expression" dxfId="869" priority="268">
      <formula>$D$1&gt;Q4</formula>
    </cfRule>
  </conditionalFormatting>
  <conditionalFormatting sqref="Q5">
    <cfRule type="cellIs" dxfId="868" priority="269" operator="equal">
      <formula>5</formula>
    </cfRule>
    <cfRule type="cellIs" dxfId="867" priority="270" operator="equal">
      <formula>4</formula>
    </cfRule>
    <cfRule type="cellIs" dxfId="866" priority="271" operator="equal">
      <formula>3</formula>
    </cfRule>
  </conditionalFormatting>
  <conditionalFormatting sqref="Q5">
    <cfRule type="cellIs" dxfId="865" priority="272" operator="equal">
      <formula>5</formula>
    </cfRule>
    <cfRule type="cellIs" priority="273" operator="equal">
      <formula>4</formula>
    </cfRule>
    <cfRule type="cellIs" priority="274" operator="equal">
      <formula>3</formula>
    </cfRule>
  </conditionalFormatting>
  <conditionalFormatting sqref="Q4">
    <cfRule type="expression" priority="275">
      <formula>$D$1&lt;Q4</formula>
    </cfRule>
    <cfRule type="expression" dxfId="864" priority="276">
      <formula>$D$1&gt;Q4</formula>
    </cfRule>
  </conditionalFormatting>
  <conditionalFormatting sqref="Q5">
    <cfRule type="cellIs" dxfId="863" priority="277" operator="equal">
      <formula>5</formula>
    </cfRule>
    <cfRule type="cellIs" priority="278" operator="equal">
      <formula>4</formula>
    </cfRule>
    <cfRule type="cellIs" priority="279" operator="equal">
      <formula>3</formula>
    </cfRule>
  </conditionalFormatting>
  <conditionalFormatting sqref="Q4">
    <cfRule type="expression" priority="280">
      <formula>$D$1&lt;Q4</formula>
    </cfRule>
    <cfRule type="expression" dxfId="862" priority="281">
      <formula>$D$1&gt;Q4</formula>
    </cfRule>
  </conditionalFormatting>
  <conditionalFormatting sqref="Q4">
    <cfRule type="expression" dxfId="861" priority="282">
      <formula>$D$1&lt;Q4</formula>
    </cfRule>
    <cfRule type="expression" priority="283">
      <formula>$D$1&gt;Q4</formula>
    </cfRule>
  </conditionalFormatting>
  <conditionalFormatting sqref="Q4">
    <cfRule type="expression" priority="284">
      <formula>$D$1&lt;Q4</formula>
    </cfRule>
    <cfRule type="expression" priority="285">
      <formula>$D$1&gt;Q4</formula>
    </cfRule>
  </conditionalFormatting>
  <conditionalFormatting sqref="Q4">
    <cfRule type="expression" dxfId="860" priority="286">
      <formula>$D$1&lt;Q4</formula>
    </cfRule>
    <cfRule type="expression" dxfId="859" priority="287">
      <formula>$D$1&gt;Q4</formula>
    </cfRule>
  </conditionalFormatting>
  <conditionalFormatting sqref="Q4">
    <cfRule type="expression" dxfId="858" priority="288">
      <formula>$D$1&lt;Q4</formula>
    </cfRule>
    <cfRule type="expression" dxfId="857" priority="289">
      <formula>$D$1&gt;Q4</formula>
    </cfRule>
  </conditionalFormatting>
  <conditionalFormatting sqref="Q4">
    <cfRule type="expression" dxfId="856" priority="290">
      <formula>$D$1&lt;Q4</formula>
    </cfRule>
    <cfRule type="expression" dxfId="855" priority="291">
      <formula>$D$1&gt;Q4</formula>
    </cfRule>
  </conditionalFormatting>
  <conditionalFormatting sqref="Q4">
    <cfRule type="expression" priority="292">
      <formula>$D$1&lt;Q4</formula>
    </cfRule>
    <cfRule type="expression" priority="293">
      <formula>$D$1&gt;Q4</formula>
    </cfRule>
  </conditionalFormatting>
  <conditionalFormatting sqref="Q4">
    <cfRule type="expression" priority="294">
      <formula>$D$1&lt;Q4</formula>
    </cfRule>
    <cfRule type="expression" dxfId="854" priority="295">
      <formula>$D$1&gt;Q4</formula>
    </cfRule>
  </conditionalFormatting>
  <conditionalFormatting sqref="Q4">
    <cfRule type="expression" dxfId="853" priority="296">
      <formula>$D$1&lt;Q4</formula>
    </cfRule>
    <cfRule type="expression" dxfId="852" priority="297">
      <formula>$D$1&gt;Q4</formula>
    </cfRule>
  </conditionalFormatting>
  <conditionalFormatting sqref="G3">
    <cfRule type="expression" dxfId="851" priority="298">
      <formula>$D$1&lt;G3</formula>
    </cfRule>
    <cfRule type="expression" dxfId="850" priority="299">
      <formula>$D$1&gt;G3</formula>
    </cfRule>
  </conditionalFormatting>
  <conditionalFormatting sqref="G4">
    <cfRule type="expression" dxfId="849" priority="300">
      <formula>$D$1&lt;G4</formula>
    </cfRule>
    <cfRule type="expression" dxfId="848" priority="301">
      <formula>$D$1&gt;G4</formula>
    </cfRule>
  </conditionalFormatting>
  <conditionalFormatting sqref="M3">
    <cfRule type="expression" dxfId="847" priority="302">
      <formula>$D$1&lt;M3</formula>
    </cfRule>
    <cfRule type="expression" dxfId="846" priority="303">
      <formula>$D$1&gt;M3</formula>
    </cfRule>
  </conditionalFormatting>
  <conditionalFormatting sqref="J3">
    <cfRule type="expression" priority="304">
      <formula>$D$1&lt;J3</formula>
    </cfRule>
    <cfRule type="expression" priority="305">
      <formula>$D$1&gt;J3</formula>
    </cfRule>
  </conditionalFormatting>
  <conditionalFormatting sqref="J3:M3 O3:P3">
    <cfRule type="expression" priority="306">
      <formula>$D$1&lt;J3</formula>
    </cfRule>
    <cfRule type="expression" dxfId="845" priority="307">
      <formula>$D$1&gt;J3</formula>
    </cfRule>
  </conditionalFormatting>
  <conditionalFormatting sqref="J3:M3">
    <cfRule type="expression" dxfId="844" priority="308">
      <formula>$D$1&lt;J3</formula>
    </cfRule>
    <cfRule type="expression" priority="309">
      <formula>$D$1&gt;J3</formula>
    </cfRule>
  </conditionalFormatting>
  <conditionalFormatting sqref="K3">
    <cfRule type="expression" priority="310">
      <formula>$D$1&lt;K3</formula>
    </cfRule>
    <cfRule type="expression" priority="311">
      <formula>$D$1&gt;K3</formula>
    </cfRule>
  </conditionalFormatting>
  <conditionalFormatting sqref="N5">
    <cfRule type="expression" priority="312">
      <formula>$D$1&lt;N5</formula>
    </cfRule>
    <cfRule type="expression" priority="313">
      <formula>$D$1&gt;N5</formula>
    </cfRule>
  </conditionalFormatting>
  <conditionalFormatting sqref="N4">
    <cfRule type="expression" priority="314">
      <formula>$D$1&lt;N4</formula>
    </cfRule>
    <cfRule type="expression" dxfId="843" priority="315">
      <formula>$D$1&gt;N4</formula>
    </cfRule>
  </conditionalFormatting>
  <conditionalFormatting sqref="N5">
    <cfRule type="expression" dxfId="842" priority="316">
      <formula>$D$1&lt;N5</formula>
    </cfRule>
    <cfRule type="expression" dxfId="841" priority="317">
      <formula>$D$1&gt;N5</formula>
    </cfRule>
  </conditionalFormatting>
  <conditionalFormatting sqref="N4">
    <cfRule type="expression" dxfId="840" priority="318">
      <formula>$D$1&lt;N4</formula>
    </cfRule>
    <cfRule type="expression" dxfId="839" priority="319">
      <formula>$D$1&gt;N4</formula>
    </cfRule>
  </conditionalFormatting>
  <conditionalFormatting sqref="K5">
    <cfRule type="cellIs" dxfId="838" priority="320" operator="equal">
      <formula>5</formula>
    </cfRule>
    <cfRule type="cellIs" priority="321" operator="equal">
      <formula>4</formula>
    </cfRule>
    <cfRule type="cellIs" priority="322" operator="equal">
      <formula>3</formula>
    </cfRule>
  </conditionalFormatting>
  <conditionalFormatting sqref="L4">
    <cfRule type="expression" priority="323">
      <formula>$D$1&lt;L4</formula>
    </cfRule>
    <cfRule type="expression" dxfId="837" priority="324">
      <formula>$D$1&gt;L4</formula>
    </cfRule>
  </conditionalFormatting>
  <conditionalFormatting sqref="L4">
    <cfRule type="expression" dxfId="836" priority="325">
      <formula>$D$1&lt;L4</formula>
    </cfRule>
    <cfRule type="expression" priority="326">
      <formula>$D$1&gt;L4</formula>
    </cfRule>
  </conditionalFormatting>
  <conditionalFormatting sqref="M4">
    <cfRule type="expression" priority="327">
      <formula>$D$1&lt;M4</formula>
    </cfRule>
    <cfRule type="expression" priority="328">
      <formula>$D$1&gt;M4</formula>
    </cfRule>
  </conditionalFormatting>
  <conditionalFormatting sqref="M4">
    <cfRule type="expression" dxfId="835" priority="329">
      <formula>$D$1&lt;M4</formula>
    </cfRule>
    <cfRule type="expression" dxfId="834" priority="330">
      <formula>$D$1&gt;M4</formula>
    </cfRule>
  </conditionalFormatting>
  <conditionalFormatting sqref="M4">
    <cfRule type="expression" priority="331">
      <formula>$D$1&lt;M4</formula>
    </cfRule>
    <cfRule type="expression" priority="332">
      <formula>$D$1&gt;M4</formula>
    </cfRule>
  </conditionalFormatting>
  <conditionalFormatting sqref="N4">
    <cfRule type="expression" priority="333">
      <formula>$D$1&lt;N4</formula>
    </cfRule>
    <cfRule type="expression" dxfId="833" priority="334">
      <formula>$D$1&gt;N4</formula>
    </cfRule>
  </conditionalFormatting>
  <conditionalFormatting sqref="N4">
    <cfRule type="expression" dxfId="832" priority="335">
      <formula>$D$1&lt;N4</formula>
    </cfRule>
    <cfRule type="expression" dxfId="831" priority="336">
      <formula>$D$1&gt;N4</formula>
    </cfRule>
  </conditionalFormatting>
  <conditionalFormatting sqref="N4">
    <cfRule type="expression" dxfId="830" priority="337">
      <formula>$D$1&lt;N4</formula>
    </cfRule>
    <cfRule type="expression" dxfId="829" priority="338">
      <formula>$D$1&gt;N4</formula>
    </cfRule>
  </conditionalFormatting>
  <conditionalFormatting sqref="N4">
    <cfRule type="expression" dxfId="828" priority="339">
      <formula>$D$1&lt;N4</formula>
    </cfRule>
    <cfRule type="expression" priority="340">
      <formula>$D$1&gt;N4</formula>
    </cfRule>
  </conditionalFormatting>
  <conditionalFormatting sqref="N4">
    <cfRule type="expression" priority="341">
      <formula>$D$1&lt;N4</formula>
    </cfRule>
    <cfRule type="expression" priority="342">
      <formula>$D$1&gt;N4</formula>
    </cfRule>
  </conditionalFormatting>
  <conditionalFormatting sqref="N4">
    <cfRule type="expression" dxfId="827" priority="343">
      <formula>$D$1&lt;N4</formula>
    </cfRule>
    <cfRule type="expression" dxfId="826" priority="344">
      <formula>$D$1&gt;N4</formula>
    </cfRule>
  </conditionalFormatting>
  <conditionalFormatting sqref="N4">
    <cfRule type="expression" dxfId="825" priority="345">
      <formula>$D$1&lt;N4</formula>
    </cfRule>
    <cfRule type="expression" dxfId="824" priority="346">
      <formula>$D$1&gt;N4</formula>
    </cfRule>
  </conditionalFormatting>
  <conditionalFormatting sqref="L3">
    <cfRule type="expression" priority="347">
      <formula>$D$1&lt;L3</formula>
    </cfRule>
    <cfRule type="expression" priority="348">
      <formula>$D$1&gt;L3</formula>
    </cfRule>
  </conditionalFormatting>
  <conditionalFormatting sqref="K5">
    <cfRule type="cellIs" priority="349" operator="equal">
      <formula>5</formula>
    </cfRule>
    <cfRule type="cellIs" dxfId="823" priority="350" operator="equal">
      <formula>4</formula>
    </cfRule>
    <cfRule type="cellIs" dxfId="822" priority="351" operator="equal">
      <formula>3</formula>
    </cfRule>
  </conditionalFormatting>
  <conditionalFormatting sqref="K5">
    <cfRule type="cellIs" priority="352" operator="equal">
      <formula>5</formula>
    </cfRule>
    <cfRule type="cellIs" priority="353" operator="equal">
      <formula>4</formula>
    </cfRule>
    <cfRule type="cellIs" priority="354" operator="equal">
      <formula>3</formula>
    </cfRule>
  </conditionalFormatting>
  <conditionalFormatting sqref="K5">
    <cfRule type="cellIs" priority="355" operator="equal">
      <formula>5</formula>
    </cfRule>
    <cfRule type="cellIs" priority="356" operator="equal">
      <formula>4</formula>
    </cfRule>
    <cfRule type="cellIs" priority="357" operator="equal">
      <formula>3</formula>
    </cfRule>
  </conditionalFormatting>
  <conditionalFormatting sqref="K5">
    <cfRule type="cellIs" dxfId="821" priority="358" operator="equal">
      <formula>5</formula>
    </cfRule>
    <cfRule type="cellIs" dxfId="820" priority="359" operator="equal">
      <formula>4</formula>
    </cfRule>
    <cfRule type="cellIs" dxfId="819" priority="360" operator="equal">
      <formula>3</formula>
    </cfRule>
  </conditionalFormatting>
  <conditionalFormatting sqref="K5">
    <cfRule type="cellIs" dxfId="818" priority="361" operator="equal">
      <formula>5</formula>
    </cfRule>
    <cfRule type="cellIs" dxfId="817" priority="362" operator="equal">
      <formula>4</formula>
    </cfRule>
    <cfRule type="cellIs" dxfId="816" priority="363" operator="equal">
      <formula>3</formula>
    </cfRule>
  </conditionalFormatting>
  <conditionalFormatting sqref="K5">
    <cfRule type="cellIs" dxfId="815" priority="364" operator="equal">
      <formula>5</formula>
    </cfRule>
    <cfRule type="cellIs" dxfId="814" priority="365" operator="equal">
      <formula>4</formula>
    </cfRule>
    <cfRule type="cellIs" dxfId="813" priority="366" operator="equal">
      <formula>3</formula>
    </cfRule>
  </conditionalFormatting>
  <conditionalFormatting sqref="K5">
    <cfRule type="cellIs" dxfId="812" priority="367" operator="equal">
      <formula>5</formula>
    </cfRule>
    <cfRule type="cellIs" dxfId="811" priority="368" operator="equal">
      <formula>4</formula>
    </cfRule>
    <cfRule type="cellIs" dxfId="810" priority="369" operator="equal">
      <formula>3</formula>
    </cfRule>
  </conditionalFormatting>
  <conditionalFormatting sqref="K5">
    <cfRule type="cellIs" dxfId="809" priority="370" operator="equal">
      <formula>5</formula>
    </cfRule>
    <cfRule type="cellIs" dxfId="808" priority="371" operator="equal">
      <formula>4</formula>
    </cfRule>
    <cfRule type="cellIs" priority="372" operator="equal">
      <formula>3</formula>
    </cfRule>
  </conditionalFormatting>
  <conditionalFormatting sqref="K5">
    <cfRule type="cellIs" priority="373" operator="equal">
      <formula>5</formula>
    </cfRule>
    <cfRule type="cellIs" priority="374" operator="equal">
      <formula>4</formula>
    </cfRule>
    <cfRule type="cellIs" dxfId="807" priority="375" operator="equal">
      <formula>3</formula>
    </cfRule>
  </conditionalFormatting>
  <conditionalFormatting sqref="K4">
    <cfRule type="expression" dxfId="806" priority="376">
      <formula>$D$1&lt;K4</formula>
    </cfRule>
    <cfRule type="expression" dxfId="805" priority="377">
      <formula>$D$1&gt;K4</formula>
    </cfRule>
  </conditionalFormatting>
  <conditionalFormatting sqref="K5">
    <cfRule type="cellIs" dxfId="804" priority="378" operator="equal">
      <formula>5</formula>
    </cfRule>
    <cfRule type="cellIs" dxfId="803" priority="379" operator="equal">
      <formula>4</formula>
    </cfRule>
    <cfRule type="cellIs" dxfId="802" priority="380" operator="equal">
      <formula>3</formula>
    </cfRule>
  </conditionalFormatting>
  <conditionalFormatting sqref="K4">
    <cfRule type="expression" dxfId="801" priority="381">
      <formula>$D$1&lt;K4</formula>
    </cfRule>
    <cfRule type="expression" dxfId="800" priority="382">
      <formula>$D$1&gt;K4</formula>
    </cfRule>
  </conditionalFormatting>
  <conditionalFormatting sqref="K5">
    <cfRule type="cellIs" dxfId="799" priority="383" operator="equal">
      <formula>5</formula>
    </cfRule>
    <cfRule type="cellIs" dxfId="798" priority="384" operator="equal">
      <formula>4</formula>
    </cfRule>
    <cfRule type="cellIs" dxfId="797" priority="385" operator="equal">
      <formula>3</formula>
    </cfRule>
  </conditionalFormatting>
  <conditionalFormatting sqref="K4">
    <cfRule type="expression" dxfId="796" priority="386">
      <formula>$D$1&lt;K4</formula>
    </cfRule>
    <cfRule type="expression" priority="387">
      <formula>$D$1&gt;K4</formula>
    </cfRule>
  </conditionalFormatting>
  <conditionalFormatting sqref="K4">
    <cfRule type="expression" priority="388">
      <formula>$D$1&lt;K4</formula>
    </cfRule>
    <cfRule type="expression" priority="389">
      <formula>$D$1&gt;K4</formula>
    </cfRule>
  </conditionalFormatting>
  <conditionalFormatting sqref="K5">
    <cfRule type="cellIs" priority="390" operator="equal">
      <formula>5</formula>
    </cfRule>
    <cfRule type="cellIs" priority="391" operator="equal">
      <formula>4</formula>
    </cfRule>
    <cfRule type="cellIs" dxfId="795" priority="392" operator="equal">
      <formula>3</formula>
    </cfRule>
  </conditionalFormatting>
  <conditionalFormatting sqref="K4">
    <cfRule type="expression" dxfId="794" priority="393">
      <formula>$D$1&lt;K4</formula>
    </cfRule>
    <cfRule type="expression" dxfId="793" priority="394">
      <formula>$D$1&gt;K4</formula>
    </cfRule>
  </conditionalFormatting>
  <conditionalFormatting sqref="K5">
    <cfRule type="cellIs" dxfId="792" priority="395" operator="equal">
      <formula>5</formula>
    </cfRule>
    <cfRule type="cellIs" dxfId="791" priority="396" operator="equal">
      <formula>4</formula>
    </cfRule>
    <cfRule type="cellIs" dxfId="790" priority="397" operator="equal">
      <formula>3</formula>
    </cfRule>
  </conditionalFormatting>
  <conditionalFormatting sqref="K4">
    <cfRule type="expression" dxfId="789" priority="398">
      <formula>$D$1&lt;K4</formula>
    </cfRule>
    <cfRule type="expression" dxfId="788" priority="399">
      <formula>$D$1&gt;K4</formula>
    </cfRule>
  </conditionalFormatting>
  <conditionalFormatting sqref="L4">
    <cfRule type="expression" dxfId="787" priority="400">
      <formula>$D$1&lt;L4</formula>
    </cfRule>
    <cfRule type="expression" priority="401">
      <formula>$D$1&gt;L4</formula>
    </cfRule>
  </conditionalFormatting>
  <conditionalFormatting sqref="L4">
    <cfRule type="expression" priority="402">
      <formula>$D$1&lt;L4</formula>
    </cfRule>
    <cfRule type="expression" priority="403">
      <formula>$D$1&gt;L4</formula>
    </cfRule>
  </conditionalFormatting>
  <conditionalFormatting sqref="L4">
    <cfRule type="expression" dxfId="786" priority="404">
      <formula>$D$1&lt;L4</formula>
    </cfRule>
    <cfRule type="expression" dxfId="785" priority="405">
      <formula>$D$1&gt;L4</formula>
    </cfRule>
  </conditionalFormatting>
  <conditionalFormatting sqref="L4">
    <cfRule type="expression" priority="406">
      <formula>$D$1&lt;L4</formula>
    </cfRule>
    <cfRule type="expression" priority="407">
      <formula>$D$1&gt;L4</formula>
    </cfRule>
  </conditionalFormatting>
  <conditionalFormatting sqref="L4">
    <cfRule type="expression" priority="408">
      <formula>$D$1&lt;L4</formula>
    </cfRule>
    <cfRule type="expression" priority="409">
      <formula>$D$1&gt;L4</formula>
    </cfRule>
  </conditionalFormatting>
  <conditionalFormatting sqref="L4">
    <cfRule type="expression" priority="410">
      <formula>$D$1&lt;L4</formula>
    </cfRule>
    <cfRule type="expression" priority="411">
      <formula>$D$1&gt;L4</formula>
    </cfRule>
  </conditionalFormatting>
  <conditionalFormatting sqref="L4">
    <cfRule type="expression" dxfId="784" priority="412">
      <formula>$D$1&lt;L4</formula>
    </cfRule>
    <cfRule type="expression" dxfId="783" priority="413">
      <formula>$D$1&gt;L4</formula>
    </cfRule>
  </conditionalFormatting>
  <conditionalFormatting sqref="L4">
    <cfRule type="expression" dxfId="782" priority="414">
      <formula>$D$1&lt;L4</formula>
    </cfRule>
    <cfRule type="expression" dxfId="781" priority="415">
      <formula>$D$1&gt;L4</formula>
    </cfRule>
  </conditionalFormatting>
  <conditionalFormatting sqref="L4">
    <cfRule type="expression" dxfId="780" priority="416">
      <formula>$D$1&lt;L4</formula>
    </cfRule>
    <cfRule type="expression" dxfId="779" priority="417">
      <formula>$D$1&gt;L4</formula>
    </cfRule>
  </conditionalFormatting>
  <conditionalFormatting sqref="L4">
    <cfRule type="expression" priority="418">
      <formula>$D$1&lt;L4</formula>
    </cfRule>
    <cfRule type="expression" priority="419">
      <formula>$D$1&gt;L4</formula>
    </cfRule>
  </conditionalFormatting>
  <conditionalFormatting sqref="L4">
    <cfRule type="expression" priority="420">
      <formula>$D$1&lt;L4</formula>
    </cfRule>
    <cfRule type="expression" dxfId="778" priority="421">
      <formula>$D$1&gt;L4</formula>
    </cfRule>
  </conditionalFormatting>
  <conditionalFormatting sqref="L4">
    <cfRule type="expression" dxfId="777" priority="422">
      <formula>$D$1&lt;L4</formula>
    </cfRule>
    <cfRule type="expression" priority="423">
      <formula>$D$1&gt;L4</formula>
    </cfRule>
  </conditionalFormatting>
  <conditionalFormatting sqref="M4">
    <cfRule type="expression" priority="424">
      <formula>$D$1&lt;M4</formula>
    </cfRule>
    <cfRule type="expression" priority="425">
      <formula>$D$1&gt;M4</formula>
    </cfRule>
  </conditionalFormatting>
  <conditionalFormatting sqref="M5">
    <cfRule type="cellIs" dxfId="776" priority="426" operator="equal">
      <formula>5</formula>
    </cfRule>
    <cfRule type="cellIs" dxfId="775" priority="427" operator="equal">
      <formula>4</formula>
    </cfRule>
    <cfRule type="cellIs" priority="428" operator="equal">
      <formula>3</formula>
    </cfRule>
  </conditionalFormatting>
  <conditionalFormatting sqref="M5">
    <cfRule type="cellIs" priority="429" operator="equal">
      <formula>5</formula>
    </cfRule>
    <cfRule type="cellIs" priority="430" operator="equal">
      <formula>4</formula>
    </cfRule>
    <cfRule type="cellIs" dxfId="774" priority="431" operator="equal">
      <formula>3</formula>
    </cfRule>
  </conditionalFormatting>
  <conditionalFormatting sqref="M5">
    <cfRule type="cellIs" dxfId="773" priority="432" operator="equal">
      <formula>5</formula>
    </cfRule>
    <cfRule type="cellIs" dxfId="772" priority="433" operator="equal">
      <formula>4</formula>
    </cfRule>
    <cfRule type="cellIs" dxfId="771" priority="434" operator="equal">
      <formula>3</formula>
    </cfRule>
  </conditionalFormatting>
  <conditionalFormatting sqref="N5">
    <cfRule type="expression" dxfId="770" priority="435">
      <formula>$D$1&lt;N5</formula>
    </cfRule>
    <cfRule type="expression" dxfId="769" priority="436">
      <formula>$D$1&gt;N5</formula>
    </cfRule>
  </conditionalFormatting>
  <conditionalFormatting sqref="N5">
    <cfRule type="expression" priority="437">
      <formula>$D$1&lt;N5</formula>
    </cfRule>
    <cfRule type="expression" priority="438">
      <formula>$D$1&gt;N5</formula>
    </cfRule>
  </conditionalFormatting>
  <conditionalFormatting sqref="N5">
    <cfRule type="expression" priority="439">
      <formula>$D$1&lt;N5</formula>
    </cfRule>
    <cfRule type="expression" dxfId="768" priority="440">
      <formula>$D$1&gt;N5</formula>
    </cfRule>
  </conditionalFormatting>
  <conditionalFormatting sqref="N5">
    <cfRule type="expression" dxfId="767" priority="441">
      <formula>$D$1&lt;N5</formula>
    </cfRule>
    <cfRule type="expression" dxfId="766" priority="442">
      <formula>$D$1&gt;N5</formula>
    </cfRule>
  </conditionalFormatting>
  <conditionalFormatting sqref="N5">
    <cfRule type="expression" dxfId="765" priority="443">
      <formula>$D$1&lt;N5</formula>
    </cfRule>
    <cfRule type="expression" priority="444">
      <formula>$D$1&gt;N5</formula>
    </cfRule>
  </conditionalFormatting>
  <conditionalFormatting sqref="N5">
    <cfRule type="expression" priority="445">
      <formula>$D$1&lt;N5</formula>
    </cfRule>
    <cfRule type="expression" priority="446">
      <formula>$D$1&gt;N5</formula>
    </cfRule>
  </conditionalFormatting>
  <conditionalFormatting sqref="N5">
    <cfRule type="cellIs" dxfId="764" priority="447" operator="equal">
      <formula>5</formula>
    </cfRule>
    <cfRule type="cellIs" dxfId="763" priority="448" operator="equal">
      <formula>4</formula>
    </cfRule>
    <cfRule type="cellIs" priority="449" operator="equal">
      <formula>3</formula>
    </cfRule>
  </conditionalFormatting>
  <conditionalFormatting sqref="N5">
    <cfRule type="cellIs" priority="450" operator="equal">
      <formula>5</formula>
    </cfRule>
    <cfRule type="cellIs" priority="451" operator="equal">
      <formula>4</formula>
    </cfRule>
    <cfRule type="cellIs" priority="452" operator="equal">
      <formula>3</formula>
    </cfRule>
  </conditionalFormatting>
  <conditionalFormatting sqref="N5">
    <cfRule type="cellIs" priority="453" operator="equal">
      <formula>5</formula>
    </cfRule>
    <cfRule type="cellIs" priority="454" operator="equal">
      <formula>4</formula>
    </cfRule>
    <cfRule type="cellIs" dxfId="762" priority="455" operator="equal">
      <formula>3</formula>
    </cfRule>
  </conditionalFormatting>
  <conditionalFormatting sqref="N4">
    <cfRule type="expression" dxfId="761" priority="456">
      <formula>$D$1&lt;N4</formula>
    </cfRule>
    <cfRule type="expression" dxfId="760" priority="457">
      <formula>$D$1&gt;N4</formula>
    </cfRule>
  </conditionalFormatting>
  <conditionalFormatting sqref="N4">
    <cfRule type="expression" dxfId="759" priority="458">
      <formula>$D$1&lt;N4</formula>
    </cfRule>
    <cfRule type="expression" dxfId="758" priority="459">
      <formula>$D$1&gt;N4</formula>
    </cfRule>
  </conditionalFormatting>
  <conditionalFormatting sqref="N4">
    <cfRule type="expression" dxfId="757" priority="460">
      <formula>$D$1&lt;N4</formula>
    </cfRule>
    <cfRule type="expression" dxfId="756" priority="461">
      <formula>$D$1&gt;N4</formula>
    </cfRule>
  </conditionalFormatting>
  <conditionalFormatting sqref="N4">
    <cfRule type="expression" dxfId="755" priority="462">
      <formula>$D$1&lt;N4</formula>
    </cfRule>
    <cfRule type="expression" dxfId="754" priority="463">
      <formula>$D$1&gt;N4</formula>
    </cfRule>
  </conditionalFormatting>
  <conditionalFormatting sqref="N5">
    <cfRule type="cellIs" dxfId="753" priority="464" operator="equal">
      <formula>5</formula>
    </cfRule>
    <cfRule type="cellIs" dxfId="752" priority="465" operator="equal">
      <formula>4</formula>
    </cfRule>
    <cfRule type="cellIs" dxfId="751" priority="466" operator="equal">
      <formula>3</formula>
    </cfRule>
  </conditionalFormatting>
  <conditionalFormatting sqref="N5">
    <cfRule type="cellIs" dxfId="750" priority="467" operator="equal">
      <formula>5</formula>
    </cfRule>
    <cfRule type="cellIs" dxfId="749" priority="468" operator="equal">
      <formula>4</formula>
    </cfRule>
    <cfRule type="cellIs" priority="469" operator="equal">
      <formula>3</formula>
    </cfRule>
  </conditionalFormatting>
  <conditionalFormatting sqref="G5">
    <cfRule type="expression" priority="470">
      <formula>$D$1&lt;G5</formula>
    </cfRule>
    <cfRule type="expression" priority="471">
      <formula>$D$1&gt;G5</formula>
    </cfRule>
  </conditionalFormatting>
  <conditionalFormatting sqref="G5">
    <cfRule type="expression" dxfId="748" priority="472">
      <formula>$D$1&lt;G5</formula>
    </cfRule>
    <cfRule type="expression" dxfId="747" priority="473">
      <formula>$D$1&gt;G5</formula>
    </cfRule>
  </conditionalFormatting>
  <conditionalFormatting sqref="G5">
    <cfRule type="cellIs" dxfId="746" priority="474" operator="equal">
      <formula>5</formula>
    </cfRule>
    <cfRule type="cellIs" dxfId="745" priority="475" operator="equal">
      <formula>4</formula>
    </cfRule>
    <cfRule type="cellIs" priority="476" operator="equal">
      <formula>3</formula>
    </cfRule>
  </conditionalFormatting>
  <conditionalFormatting sqref="F5">
    <cfRule type="expression" priority="477">
      <formula>$D$1&lt;F5</formula>
    </cfRule>
    <cfRule type="expression" priority="478">
      <formula>$D$1&gt;F5</formula>
    </cfRule>
  </conditionalFormatting>
  <conditionalFormatting sqref="F4">
    <cfRule type="expression" dxfId="744" priority="479">
      <formula>$D$1&lt;F4</formula>
    </cfRule>
    <cfRule type="expression" dxfId="743" priority="480">
      <formula>$D$1&gt;F4</formula>
    </cfRule>
  </conditionalFormatting>
  <conditionalFormatting sqref="F5">
    <cfRule type="cellIs" dxfId="742" priority="481" operator="equal">
      <formula>5</formula>
    </cfRule>
    <cfRule type="cellIs" dxfId="741" priority="482" operator="equal">
      <formula>4</formula>
    </cfRule>
    <cfRule type="cellIs" dxfId="740" priority="483" operator="equal">
      <formula>3</formula>
    </cfRule>
  </conditionalFormatting>
  <conditionalFormatting sqref="F4">
    <cfRule type="expression" dxfId="739" priority="484">
      <formula>$D$1&lt;F4</formula>
    </cfRule>
    <cfRule type="expression" dxfId="738" priority="485">
      <formula>$D$1&gt;F4</formula>
    </cfRule>
  </conditionalFormatting>
  <conditionalFormatting sqref="F5">
    <cfRule type="cellIs" dxfId="737" priority="486" operator="equal">
      <formula>5</formula>
    </cfRule>
    <cfRule type="cellIs" dxfId="736" priority="487" operator="equal">
      <formula>4</formula>
    </cfRule>
    <cfRule type="cellIs" priority="488" operator="equal">
      <formula>3</formula>
    </cfRule>
  </conditionalFormatting>
  <conditionalFormatting sqref="F4">
    <cfRule type="expression" priority="489">
      <formula>$D$1&lt;F4</formula>
    </cfRule>
    <cfRule type="expression" priority="490">
      <formula>$D$1&gt;F4</formula>
    </cfRule>
  </conditionalFormatting>
  <conditionalFormatting sqref="F3">
    <cfRule type="expression" dxfId="735" priority="491">
      <formula>$D$1&lt;F3</formula>
    </cfRule>
    <cfRule type="expression" dxfId="734" priority="492">
      <formula>$D$1&gt;F3</formula>
    </cfRule>
  </conditionalFormatting>
  <conditionalFormatting sqref="F4">
    <cfRule type="expression" priority="493">
      <formula>$D$1&lt;F4</formula>
    </cfRule>
    <cfRule type="expression" priority="494">
      <formula>$D$1&gt;F4</formula>
    </cfRule>
  </conditionalFormatting>
  <conditionalFormatting sqref="F5">
    <cfRule type="expression" priority="495">
      <formula>$D$1&lt;F5</formula>
    </cfRule>
    <cfRule type="expression" priority="496">
      <formula>$D$1&gt;F5</formula>
    </cfRule>
  </conditionalFormatting>
  <conditionalFormatting sqref="F5">
    <cfRule type="expression" priority="497">
      <formula>$D$1&lt;F5</formula>
    </cfRule>
    <cfRule type="expression" priority="498">
      <formula>$D$1&gt;F5</formula>
    </cfRule>
  </conditionalFormatting>
  <conditionalFormatting sqref="F5">
    <cfRule type="cellIs" dxfId="733" priority="499" operator="equal">
      <formula>5</formula>
    </cfRule>
    <cfRule type="cellIs" dxfId="732" priority="500" operator="equal">
      <formula>4</formula>
    </cfRule>
    <cfRule type="cellIs" dxfId="731" priority="501" operator="equal">
      <formula>3</formula>
    </cfRule>
  </conditionalFormatting>
  <conditionalFormatting sqref="F6:F14">
    <cfRule type="cellIs" dxfId="730" priority="502" operator="equal">
      <formula>5</formula>
    </cfRule>
    <cfRule type="cellIs" dxfId="729" priority="503" operator="equal">
      <formula>4</formula>
    </cfRule>
    <cfRule type="cellIs" dxfId="728" priority="504" operator="equal">
      <formula>3</formula>
    </cfRule>
  </conditionalFormatting>
  <conditionalFormatting sqref="H4">
    <cfRule type="expression" priority="505">
      <formula>$D$1&lt;H4</formula>
    </cfRule>
    <cfRule type="expression" priority="506">
      <formula>$D$1&gt;H4</formula>
    </cfRule>
  </conditionalFormatting>
  <conditionalFormatting sqref="H5">
    <cfRule type="cellIs" priority="507" operator="equal">
      <formula>5</formula>
    </cfRule>
    <cfRule type="cellIs" dxfId="727" priority="508" operator="equal">
      <formula>4</formula>
    </cfRule>
    <cfRule type="cellIs" dxfId="726" priority="509" operator="equal">
      <formula>3</formula>
    </cfRule>
  </conditionalFormatting>
  <conditionalFormatting sqref="H4">
    <cfRule type="expression" priority="510">
      <formula>$D$1&lt;H4</formula>
    </cfRule>
    <cfRule type="expression" priority="511">
      <formula>$D$1&gt;H4</formula>
    </cfRule>
  </conditionalFormatting>
  <conditionalFormatting sqref="H4">
    <cfRule type="expression" priority="512">
      <formula>$D$1&lt;H4</formula>
    </cfRule>
    <cfRule type="expression" dxfId="725" priority="513">
      <formula>$D$1&gt;H4</formula>
    </cfRule>
  </conditionalFormatting>
  <conditionalFormatting sqref="H4">
    <cfRule type="expression" dxfId="724" priority="514">
      <formula>$D$1&lt;H4</formula>
    </cfRule>
    <cfRule type="expression" priority="515">
      <formula>$D$1&gt;H4</formula>
    </cfRule>
  </conditionalFormatting>
  <conditionalFormatting sqref="H4">
    <cfRule type="expression" priority="516">
      <formula>$D$1&lt;H4</formula>
    </cfRule>
    <cfRule type="expression" priority="517">
      <formula>$D$1&gt;H4</formula>
    </cfRule>
  </conditionalFormatting>
  <conditionalFormatting sqref="H4">
    <cfRule type="expression" dxfId="723" priority="518">
      <formula>$D$1&lt;H4</formula>
    </cfRule>
    <cfRule type="expression" dxfId="722" priority="519">
      <formula>$D$1&gt;H4</formula>
    </cfRule>
  </conditionalFormatting>
  <conditionalFormatting sqref="H4">
    <cfRule type="expression" dxfId="721" priority="520">
      <formula>$D$1&lt;H4</formula>
    </cfRule>
    <cfRule type="expression" dxfId="720" priority="521">
      <formula>$D$1&gt;H4</formula>
    </cfRule>
  </conditionalFormatting>
  <conditionalFormatting sqref="H4">
    <cfRule type="expression" dxfId="719" priority="522">
      <formula>$D$1&lt;H4</formula>
    </cfRule>
    <cfRule type="expression" dxfId="718" priority="523">
      <formula>$D$1&gt;H4</formula>
    </cfRule>
  </conditionalFormatting>
  <conditionalFormatting sqref="H4">
    <cfRule type="expression" priority="524">
      <formula>$D$1&lt;H4</formula>
    </cfRule>
    <cfRule type="expression" priority="525">
      <formula>$D$1&gt;H4</formula>
    </cfRule>
  </conditionalFormatting>
  <conditionalFormatting sqref="H4">
    <cfRule type="expression" priority="526">
      <formula>$D$1&lt;H4</formula>
    </cfRule>
    <cfRule type="expression" dxfId="717" priority="527">
      <formula>$D$1&gt;H4</formula>
    </cfRule>
  </conditionalFormatting>
  <conditionalFormatting sqref="H4">
    <cfRule type="expression" dxfId="716" priority="528">
      <formula>$D$1&lt;H4</formula>
    </cfRule>
    <cfRule type="expression" dxfId="715" priority="529">
      <formula>$D$1&gt;H4</formula>
    </cfRule>
  </conditionalFormatting>
  <conditionalFormatting sqref="H4">
    <cfRule type="expression" dxfId="714" priority="530">
      <formula>$D$1&lt;H4</formula>
    </cfRule>
    <cfRule type="expression" priority="531">
      <formula>$D$1&gt;H4</formula>
    </cfRule>
  </conditionalFormatting>
  <conditionalFormatting sqref="H5">
    <cfRule type="cellIs" priority="532" operator="equal">
      <formula>5</formula>
    </cfRule>
    <cfRule type="cellIs" priority="533" operator="equal">
      <formula>4</formula>
    </cfRule>
    <cfRule type="cellIs" dxfId="713" priority="534" operator="equal">
      <formula>3</formula>
    </cfRule>
  </conditionalFormatting>
  <conditionalFormatting sqref="H4">
    <cfRule type="expression" dxfId="712" priority="535">
      <formula>$D$1&lt;H4</formula>
    </cfRule>
    <cfRule type="expression" priority="536">
      <formula>$D$1&gt;H4</formula>
    </cfRule>
  </conditionalFormatting>
  <conditionalFormatting sqref="H5">
    <cfRule type="cellIs" priority="537" operator="equal">
      <formula>5</formula>
    </cfRule>
    <cfRule type="cellIs" priority="538" operator="equal">
      <formula>4</formula>
    </cfRule>
    <cfRule type="cellIs" priority="539" operator="equal">
      <formula>3</formula>
    </cfRule>
  </conditionalFormatting>
  <conditionalFormatting sqref="H4">
    <cfRule type="expression" priority="540">
      <formula>$D$1&lt;H4</formula>
    </cfRule>
    <cfRule type="expression" priority="541">
      <formula>$D$1&gt;H4</formula>
    </cfRule>
  </conditionalFormatting>
  <conditionalFormatting sqref="H4">
    <cfRule type="expression" dxfId="711" priority="542">
      <formula>$D$1&lt;H4</formula>
    </cfRule>
    <cfRule type="expression" dxfId="710" priority="543">
      <formula>$D$1&gt;H4</formula>
    </cfRule>
  </conditionalFormatting>
  <conditionalFormatting sqref="H4">
    <cfRule type="expression" dxfId="709" priority="544">
      <formula>$D$1&lt;H4</formula>
    </cfRule>
    <cfRule type="expression" dxfId="708" priority="545">
      <formula>$D$1&gt;H4</formula>
    </cfRule>
  </conditionalFormatting>
  <conditionalFormatting sqref="H4">
    <cfRule type="expression" dxfId="707" priority="546">
      <formula>$D$1&lt;H4</formula>
    </cfRule>
    <cfRule type="expression" dxfId="706" priority="547">
      <formula>$D$1&gt;H4</formula>
    </cfRule>
  </conditionalFormatting>
  <conditionalFormatting sqref="H4">
    <cfRule type="expression" dxfId="705" priority="548">
      <formula>$D$1&lt;H4</formula>
    </cfRule>
    <cfRule type="expression" dxfId="704" priority="549">
      <formula>$D$1&gt;H4</formula>
    </cfRule>
  </conditionalFormatting>
  <conditionalFormatting sqref="H4">
    <cfRule type="expression" dxfId="703" priority="550">
      <formula>$D$1&lt;H4</formula>
    </cfRule>
    <cfRule type="expression" dxfId="702" priority="551">
      <formula>$D$1&gt;H4</formula>
    </cfRule>
  </conditionalFormatting>
  <conditionalFormatting sqref="H4">
    <cfRule type="expression" dxfId="701" priority="552">
      <formula>$D$1&lt;H4</formula>
    </cfRule>
    <cfRule type="expression" dxfId="700" priority="553">
      <formula>$D$1&gt;H4</formula>
    </cfRule>
  </conditionalFormatting>
  <conditionalFormatting sqref="H5">
    <cfRule type="cellIs" dxfId="699" priority="554" operator="equal">
      <formula>5</formula>
    </cfRule>
    <cfRule type="cellIs" dxfId="698" priority="555" operator="equal">
      <formula>4</formula>
    </cfRule>
    <cfRule type="cellIs" priority="556" operator="equal">
      <formula>3</formula>
    </cfRule>
  </conditionalFormatting>
  <conditionalFormatting sqref="H4">
    <cfRule type="expression" priority="557">
      <formula>$D$1&lt;H4</formula>
    </cfRule>
    <cfRule type="expression" priority="558">
      <formula>$D$1&gt;H4</formula>
    </cfRule>
  </conditionalFormatting>
  <conditionalFormatting sqref="H4">
    <cfRule type="expression" dxfId="697" priority="559">
      <formula>$D$1&lt;H4</formula>
    </cfRule>
    <cfRule type="expression" dxfId="696" priority="560">
      <formula>$D$1&gt;H4</formula>
    </cfRule>
  </conditionalFormatting>
  <conditionalFormatting sqref="H5">
    <cfRule type="cellIs" dxfId="695" priority="561" operator="equal">
      <formula>5</formula>
    </cfRule>
    <cfRule type="cellIs" dxfId="694" priority="562" operator="equal">
      <formula>4</formula>
    </cfRule>
    <cfRule type="cellIs" dxfId="693" priority="563" operator="equal">
      <formula>3</formula>
    </cfRule>
  </conditionalFormatting>
  <conditionalFormatting sqref="H4">
    <cfRule type="expression" dxfId="692" priority="564">
      <formula>$D$1&lt;H4</formula>
    </cfRule>
    <cfRule type="expression" dxfId="691" priority="565">
      <formula>$D$1&gt;H4</formula>
    </cfRule>
  </conditionalFormatting>
  <conditionalFormatting sqref="H3">
    <cfRule type="expression" dxfId="690" priority="566">
      <formula>$D$1&lt;H3</formula>
    </cfRule>
    <cfRule type="expression" dxfId="689" priority="567">
      <formula>$D$1&gt;H3</formula>
    </cfRule>
  </conditionalFormatting>
  <conditionalFormatting sqref="H3">
    <cfRule type="expression" dxfId="688" priority="568">
      <formula>$D$1&lt;H3</formula>
    </cfRule>
    <cfRule type="expression" dxfId="687" priority="569">
      <formula>$D$1&gt;H3</formula>
    </cfRule>
  </conditionalFormatting>
  <conditionalFormatting sqref="H3">
    <cfRule type="expression" dxfId="686" priority="570">
      <formula>$D$1&lt;H3</formula>
    </cfRule>
    <cfRule type="expression" priority="571">
      <formula>$D$1&gt;H3</formula>
    </cfRule>
  </conditionalFormatting>
  <conditionalFormatting sqref="H4">
    <cfRule type="expression" priority="572">
      <formula>$D$1&lt;H4</formula>
    </cfRule>
    <cfRule type="expression" priority="573">
      <formula>$D$1&gt;H4</formula>
    </cfRule>
  </conditionalFormatting>
  <conditionalFormatting sqref="H5">
    <cfRule type="cellIs" dxfId="685" priority="574" operator="equal">
      <formula>5</formula>
    </cfRule>
    <cfRule type="cellIs" dxfId="684" priority="575" operator="equal">
      <formula>4</formula>
    </cfRule>
    <cfRule type="cellIs" dxfId="683" priority="576" operator="equal">
      <formula>3</formula>
    </cfRule>
  </conditionalFormatting>
  <conditionalFormatting sqref="H5">
    <cfRule type="cellIs" dxfId="682" priority="577" operator="equal">
      <formula>5</formula>
    </cfRule>
    <cfRule type="cellIs" priority="578" operator="equal">
      <formula>4</formula>
    </cfRule>
    <cfRule type="cellIs" priority="579" operator="equal">
      <formula>3</formula>
    </cfRule>
  </conditionalFormatting>
  <conditionalFormatting sqref="H4">
    <cfRule type="expression" priority="580">
      <formula>$D$1&lt;H4</formula>
    </cfRule>
    <cfRule type="expression" dxfId="681" priority="581">
      <formula>$D$1&gt;H4</formula>
    </cfRule>
  </conditionalFormatting>
  <conditionalFormatting sqref="H4">
    <cfRule type="expression" dxfId="680" priority="582">
      <formula>$D$1&lt;H4</formula>
    </cfRule>
    <cfRule type="expression" dxfId="679" priority="583">
      <formula>$D$1&gt;H4</formula>
    </cfRule>
  </conditionalFormatting>
  <conditionalFormatting sqref="H4">
    <cfRule type="expression" dxfId="678" priority="584">
      <formula>$D$1&lt;H4</formula>
    </cfRule>
    <cfRule type="expression" dxfId="677" priority="585">
      <formula>$D$1&gt;H4</formula>
    </cfRule>
  </conditionalFormatting>
  <conditionalFormatting sqref="I3">
    <cfRule type="expression" dxfId="676" priority="586">
      <formula>$D$1&lt;I3</formula>
    </cfRule>
    <cfRule type="expression" dxfId="675" priority="587">
      <formula>$D$1&gt;I3</formula>
    </cfRule>
  </conditionalFormatting>
  <conditionalFormatting sqref="I3">
    <cfRule type="expression" dxfId="674" priority="588">
      <formula>$D$1&lt;I3</formula>
    </cfRule>
    <cfRule type="expression" dxfId="673" priority="589">
      <formula>$D$1&gt;I3</formula>
    </cfRule>
  </conditionalFormatting>
  <conditionalFormatting sqref="I3">
    <cfRule type="expression" dxfId="672" priority="590">
      <formula>$D$1&lt;I3</formula>
    </cfRule>
    <cfRule type="expression" dxfId="671" priority="591">
      <formula>$D$1&gt;I3</formula>
    </cfRule>
  </conditionalFormatting>
  <conditionalFormatting sqref="I4">
    <cfRule type="expression" dxfId="670" priority="592">
      <formula>$D$1&lt;I4</formula>
    </cfRule>
    <cfRule type="expression" dxfId="669" priority="593">
      <formula>$D$1&gt;I4</formula>
    </cfRule>
  </conditionalFormatting>
  <conditionalFormatting sqref="I4">
    <cfRule type="expression" dxfId="668" priority="594">
      <formula>$D$1&lt;I4</formula>
    </cfRule>
    <cfRule type="expression" dxfId="667" priority="595">
      <formula>$D$1&gt;I4</formula>
    </cfRule>
  </conditionalFormatting>
  <conditionalFormatting sqref="I5">
    <cfRule type="cellIs" dxfId="666" priority="596" operator="equal">
      <formula>5</formula>
    </cfRule>
    <cfRule type="cellIs" dxfId="665" priority="597" operator="equal">
      <formula>4</formula>
    </cfRule>
    <cfRule type="cellIs" dxfId="664" priority="598" operator="equal">
      <formula>3</formula>
    </cfRule>
  </conditionalFormatting>
  <conditionalFormatting sqref="I4">
    <cfRule type="expression" dxfId="663" priority="599">
      <formula>$D$1&lt;I4</formula>
    </cfRule>
    <cfRule type="expression" dxfId="662" priority="600">
      <formula>$D$1&gt;I4</formula>
    </cfRule>
  </conditionalFormatting>
  <conditionalFormatting sqref="I5">
    <cfRule type="cellIs" dxfId="661" priority="601" operator="equal">
      <formula>5</formula>
    </cfRule>
    <cfRule type="cellIs" dxfId="660" priority="602" operator="equal">
      <formula>4</formula>
    </cfRule>
    <cfRule type="cellIs" dxfId="659" priority="603" operator="equal">
      <formula>3</formula>
    </cfRule>
  </conditionalFormatting>
  <conditionalFormatting sqref="I4">
    <cfRule type="expression" priority="604">
      <formula>$D$1&lt;I4</formula>
    </cfRule>
    <cfRule type="expression" priority="605">
      <formula>$D$1&gt;I4</formula>
    </cfRule>
  </conditionalFormatting>
  <conditionalFormatting sqref="I4">
    <cfRule type="expression" priority="606">
      <formula>$D$1&lt;I4</formula>
    </cfRule>
    <cfRule type="expression" priority="607">
      <formula>$D$1&gt;I4</formula>
    </cfRule>
  </conditionalFormatting>
  <conditionalFormatting sqref="I5">
    <cfRule type="cellIs" priority="608" operator="equal">
      <formula>5</formula>
    </cfRule>
    <cfRule type="cellIs" priority="609" operator="equal">
      <formula>4</formula>
    </cfRule>
    <cfRule type="cellIs" dxfId="658" priority="610" operator="equal">
      <formula>3</formula>
    </cfRule>
  </conditionalFormatting>
  <conditionalFormatting sqref="I4">
    <cfRule type="expression" dxfId="657" priority="611">
      <formula>$D$1&lt;I4</formula>
    </cfRule>
    <cfRule type="expression" priority="612">
      <formula>$D$1&gt;I4</formula>
    </cfRule>
  </conditionalFormatting>
  <conditionalFormatting sqref="I4">
    <cfRule type="expression" priority="613">
      <formula>$D$1&lt;I4</formula>
    </cfRule>
    <cfRule type="expression" priority="614">
      <formula>$D$1&gt;I4</formula>
    </cfRule>
  </conditionalFormatting>
  <conditionalFormatting sqref="I4">
    <cfRule type="expression" dxfId="656" priority="615">
      <formula>$D$1&lt;I4</formula>
    </cfRule>
    <cfRule type="expression" dxfId="655" priority="616">
      <formula>$D$1&gt;I4</formula>
    </cfRule>
  </conditionalFormatting>
  <conditionalFormatting sqref="I4">
    <cfRule type="expression" dxfId="654" priority="617">
      <formula>$D$1&lt;I4</formula>
    </cfRule>
    <cfRule type="expression" dxfId="653" priority="618">
      <formula>$D$1&gt;I4</formula>
    </cfRule>
  </conditionalFormatting>
  <conditionalFormatting sqref="I4">
    <cfRule type="expression" priority="619">
      <formula>$D$1&lt;I4</formula>
    </cfRule>
    <cfRule type="expression" priority="620">
      <formula>$D$1&gt;I4</formula>
    </cfRule>
  </conditionalFormatting>
  <conditionalFormatting sqref="I4">
    <cfRule type="expression" priority="621">
      <formula>$D$1&lt;I4</formula>
    </cfRule>
    <cfRule type="expression" dxfId="652" priority="622">
      <formula>$D$1&gt;I4</formula>
    </cfRule>
  </conditionalFormatting>
  <conditionalFormatting sqref="I4">
    <cfRule type="expression" dxfId="651" priority="623">
      <formula>$D$1&lt;I4</formula>
    </cfRule>
    <cfRule type="expression" priority="624">
      <formula>$D$1&gt;I4</formula>
    </cfRule>
  </conditionalFormatting>
  <conditionalFormatting sqref="I4">
    <cfRule type="expression" priority="625">
      <formula>$D$1&lt;I4</formula>
    </cfRule>
    <cfRule type="expression" priority="626">
      <formula>$D$1&gt;I4</formula>
    </cfRule>
  </conditionalFormatting>
  <conditionalFormatting sqref="I4">
    <cfRule type="expression" dxfId="650" priority="627">
      <formula>$D$1&lt;I4</formula>
    </cfRule>
    <cfRule type="expression" dxfId="649" priority="628">
      <formula>$D$1&gt;I4</formula>
    </cfRule>
  </conditionalFormatting>
  <conditionalFormatting sqref="I4">
    <cfRule type="expression" dxfId="648" priority="629">
      <formula>$D$1&lt;I4</formula>
    </cfRule>
    <cfRule type="expression" dxfId="647" priority="630">
      <formula>$D$1&gt;I4</formula>
    </cfRule>
  </conditionalFormatting>
  <conditionalFormatting sqref="I5">
    <cfRule type="cellIs" dxfId="646" priority="631" operator="equal">
      <formula>5</formula>
    </cfRule>
    <cfRule type="cellIs" dxfId="645" priority="632" operator="equal">
      <formula>4</formula>
    </cfRule>
    <cfRule type="cellIs" priority="633" operator="equal">
      <formula>3</formula>
    </cfRule>
  </conditionalFormatting>
  <conditionalFormatting sqref="I4">
    <cfRule type="expression" priority="634">
      <formula>$D$1&lt;I4</formula>
    </cfRule>
    <cfRule type="expression" priority="635">
      <formula>$D$1&gt;I4</formula>
    </cfRule>
  </conditionalFormatting>
  <conditionalFormatting sqref="I4">
    <cfRule type="expression" dxfId="644" priority="636">
      <formula>$D$1&lt;I4</formula>
    </cfRule>
    <cfRule type="expression" dxfId="643" priority="637">
      <formula>$D$1&gt;I4</formula>
    </cfRule>
  </conditionalFormatting>
  <conditionalFormatting sqref="I4">
    <cfRule type="expression" dxfId="642" priority="638">
      <formula>$D$1&lt;I4</formula>
    </cfRule>
    <cfRule type="expression" dxfId="641" priority="639">
      <formula>$D$1&gt;I4</formula>
    </cfRule>
  </conditionalFormatting>
  <conditionalFormatting sqref="I4">
    <cfRule type="expression" dxfId="640" priority="640">
      <formula>$D$1&lt;I4</formula>
    </cfRule>
    <cfRule type="expression" dxfId="639" priority="641">
      <formula>$D$1&gt;I4</formula>
    </cfRule>
  </conditionalFormatting>
  <conditionalFormatting sqref="I5">
    <cfRule type="cellIs" dxfId="638" priority="642" operator="equal">
      <formula>5</formula>
    </cfRule>
    <cfRule type="cellIs" dxfId="637" priority="643" operator="equal">
      <formula>4</formula>
    </cfRule>
    <cfRule type="cellIs" priority="644" operator="equal">
      <formula>3</formula>
    </cfRule>
  </conditionalFormatting>
  <conditionalFormatting sqref="I5">
    <cfRule type="cellIs" priority="645" operator="equal">
      <formula>5</formula>
    </cfRule>
    <cfRule type="cellIs" priority="646" operator="equal">
      <formula>4</formula>
    </cfRule>
    <cfRule type="cellIs" dxfId="636" priority="647" operator="equal">
      <formula>3</formula>
    </cfRule>
  </conditionalFormatting>
  <conditionalFormatting sqref="I5">
    <cfRule type="cellIs" dxfId="635" priority="648" operator="equal">
      <formula>5</formula>
    </cfRule>
    <cfRule type="cellIs" dxfId="634" priority="649" operator="equal">
      <formula>4</formula>
    </cfRule>
    <cfRule type="cellIs" dxfId="633" priority="650" operator="equal">
      <formula>3</formula>
    </cfRule>
  </conditionalFormatting>
  <conditionalFormatting sqref="I4">
    <cfRule type="expression" priority="651">
      <formula>$D$1&lt;I4</formula>
    </cfRule>
    <cfRule type="expression" priority="652">
      <formula>$D$1&gt;I4</formula>
    </cfRule>
  </conditionalFormatting>
  <conditionalFormatting sqref="I4">
    <cfRule type="expression" priority="653">
      <formula>$D$1&lt;I4</formula>
    </cfRule>
    <cfRule type="expression" dxfId="632" priority="654">
      <formula>$D$1&gt;I4</formula>
    </cfRule>
  </conditionalFormatting>
  <conditionalFormatting sqref="I4">
    <cfRule type="expression" dxfId="631" priority="655">
      <formula>$D$1&lt;I4</formula>
    </cfRule>
    <cfRule type="expression" dxfId="630" priority="656">
      <formula>$D$1&gt;I4</formula>
    </cfRule>
  </conditionalFormatting>
  <conditionalFormatting sqref="I4">
    <cfRule type="expression" dxfId="629" priority="657">
      <formula>$D$1&lt;I4</formula>
    </cfRule>
    <cfRule type="expression" priority="658">
      <formula>$D$1&gt;I4</formula>
    </cfRule>
  </conditionalFormatting>
  <conditionalFormatting sqref="I4">
    <cfRule type="expression" priority="659">
      <formula>$D$1&lt;I4</formula>
    </cfRule>
    <cfRule type="expression" priority="660">
      <formula>$D$1&gt;I4</formula>
    </cfRule>
  </conditionalFormatting>
  <conditionalFormatting sqref="I4">
    <cfRule type="expression" dxfId="628" priority="661">
      <formula>$D$1&lt;I4</formula>
    </cfRule>
    <cfRule type="expression" dxfId="627" priority="662">
      <formula>$D$1&gt;I4</formula>
    </cfRule>
  </conditionalFormatting>
  <conditionalFormatting sqref="I4">
    <cfRule type="expression" dxfId="626" priority="663">
      <formula>$D$1&lt;I4</formula>
    </cfRule>
    <cfRule type="expression" dxfId="625" priority="664">
      <formula>$D$1&gt;I4</formula>
    </cfRule>
  </conditionalFormatting>
  <conditionalFormatting sqref="I4">
    <cfRule type="expression" priority="665">
      <formula>$D$1&lt;I4</formula>
    </cfRule>
    <cfRule type="expression" priority="666">
      <formula>$D$1&gt;I4</formula>
    </cfRule>
  </conditionalFormatting>
  <conditionalFormatting sqref="J4">
    <cfRule type="expression" priority="667">
      <formula>$D$1&lt;J4</formula>
    </cfRule>
    <cfRule type="expression" priority="668">
      <formula>$D$1&gt;J4</formula>
    </cfRule>
  </conditionalFormatting>
  <conditionalFormatting sqref="J4">
    <cfRule type="expression" priority="669">
      <formula>$D$1&lt;J4</formula>
    </cfRule>
    <cfRule type="expression" priority="670">
      <formula>$D$1&gt;J4</formula>
    </cfRule>
  </conditionalFormatting>
  <conditionalFormatting sqref="J5">
    <cfRule type="cellIs" dxfId="624" priority="671" operator="equal">
      <formula>5</formula>
    </cfRule>
    <cfRule type="cellIs" dxfId="623" priority="672" operator="equal">
      <formula>4</formula>
    </cfRule>
    <cfRule type="cellIs" dxfId="622" priority="673" operator="equal">
      <formula>3</formula>
    </cfRule>
  </conditionalFormatting>
  <conditionalFormatting sqref="J5">
    <cfRule type="cellIs" dxfId="621" priority="674" operator="equal">
      <formula>5</formula>
    </cfRule>
    <cfRule type="cellIs" priority="675" operator="equal">
      <formula>4</formula>
    </cfRule>
    <cfRule type="cellIs" priority="676" operator="equal">
      <formula>3</formula>
    </cfRule>
  </conditionalFormatting>
  <conditionalFormatting sqref="J4">
    <cfRule type="expression" priority="677">
      <formula>$D$1&lt;J4</formula>
    </cfRule>
    <cfRule type="expression" dxfId="620" priority="678">
      <formula>$D$1&gt;J4</formula>
    </cfRule>
  </conditionalFormatting>
  <conditionalFormatting sqref="J4">
    <cfRule type="expression" dxfId="619" priority="679">
      <formula>$D$1&lt;J4</formula>
    </cfRule>
    <cfRule type="expression" dxfId="618" priority="680">
      <formula>$D$1&gt;J4</formula>
    </cfRule>
  </conditionalFormatting>
  <conditionalFormatting sqref="J4">
    <cfRule type="expression" dxfId="617" priority="681">
      <formula>$D$1&lt;J4</formula>
    </cfRule>
    <cfRule type="expression" dxfId="616" priority="682">
      <formula>$D$1&gt;J4</formula>
    </cfRule>
  </conditionalFormatting>
  <conditionalFormatting sqref="J4">
    <cfRule type="expression" dxfId="615" priority="683">
      <formula>$D$1&lt;J4</formula>
    </cfRule>
    <cfRule type="expression" dxfId="614" priority="684">
      <formula>$D$1&gt;J4</formula>
    </cfRule>
  </conditionalFormatting>
  <conditionalFormatting sqref="J4">
    <cfRule type="expression" dxfId="613" priority="685">
      <formula>$D$1&lt;J4</formula>
    </cfRule>
    <cfRule type="expression" priority="686">
      <formula>$D$1&gt;J4</formula>
    </cfRule>
  </conditionalFormatting>
  <conditionalFormatting sqref="J4">
    <cfRule type="expression" priority="687">
      <formula>$D$1&lt;J4</formula>
    </cfRule>
    <cfRule type="expression" priority="688">
      <formula>$D$1&gt;J4</formula>
    </cfRule>
  </conditionalFormatting>
  <conditionalFormatting sqref="J4">
    <cfRule type="expression" dxfId="612" priority="689">
      <formula>$D$1&lt;J4</formula>
    </cfRule>
    <cfRule type="expression" dxfId="611" priority="690">
      <formula>$D$1&gt;J4</formula>
    </cfRule>
  </conditionalFormatting>
  <conditionalFormatting sqref="J4">
    <cfRule type="expression" dxfId="610" priority="691">
      <formula>$D$1&lt;J4</formula>
    </cfRule>
    <cfRule type="expression" dxfId="609" priority="692">
      <formula>$D$1&gt;J4</formula>
    </cfRule>
  </conditionalFormatting>
  <conditionalFormatting sqref="J4">
    <cfRule type="expression" priority="693">
      <formula>$D$1&lt;J4</formula>
    </cfRule>
    <cfRule type="expression" priority="694">
      <formula>$D$1&gt;J4</formula>
    </cfRule>
  </conditionalFormatting>
  <conditionalFormatting sqref="J5">
    <cfRule type="cellIs" priority="695" operator="equal">
      <formula>5</formula>
    </cfRule>
    <cfRule type="cellIs" dxfId="608" priority="696" operator="equal">
      <formula>4</formula>
    </cfRule>
    <cfRule type="cellIs" dxfId="607" priority="697" operator="equal">
      <formula>3</formula>
    </cfRule>
  </conditionalFormatting>
  <conditionalFormatting sqref="J4">
    <cfRule type="expression" dxfId="606" priority="698">
      <formula>$D$1&lt;J4</formula>
    </cfRule>
    <cfRule type="expression" dxfId="605" priority="699">
      <formula>$D$1&gt;J4</formula>
    </cfRule>
  </conditionalFormatting>
  <conditionalFormatting sqref="J4">
    <cfRule type="expression" dxfId="604" priority="700">
      <formula>$D$1&lt;J4</formula>
    </cfRule>
    <cfRule type="expression" dxfId="603" priority="701">
      <formula>$D$1&gt;J4</formula>
    </cfRule>
  </conditionalFormatting>
  <conditionalFormatting sqref="J4">
    <cfRule type="expression" dxfId="602" priority="702">
      <formula>$D$1&lt;J4</formula>
    </cfRule>
    <cfRule type="expression" dxfId="601" priority="703">
      <formula>$D$1&gt;J4</formula>
    </cfRule>
  </conditionalFormatting>
  <conditionalFormatting sqref="J4">
    <cfRule type="expression" dxfId="600" priority="704">
      <formula>$D$1&lt;J4</formula>
    </cfRule>
    <cfRule type="expression" priority="705">
      <formula>$D$1&gt;J4</formula>
    </cfRule>
  </conditionalFormatting>
  <conditionalFormatting sqref="J4">
    <cfRule type="expression" priority="706">
      <formula>$D$1&lt;J4</formula>
    </cfRule>
    <cfRule type="expression" priority="707">
      <formula>$D$1&gt;J4</formula>
    </cfRule>
  </conditionalFormatting>
  <conditionalFormatting sqref="J5">
    <cfRule type="cellIs" dxfId="599" priority="708" operator="equal">
      <formula>5</formula>
    </cfRule>
    <cfRule type="cellIs" dxfId="598" priority="709" operator="equal">
      <formula>4</formula>
    </cfRule>
    <cfRule type="cellIs" priority="710" operator="equal">
      <formula>3</formula>
    </cfRule>
  </conditionalFormatting>
  <conditionalFormatting sqref="J4">
    <cfRule type="expression" priority="711">
      <formula>$D$1&lt;J4</formula>
    </cfRule>
    <cfRule type="expression" priority="712">
      <formula>$D$1&gt;J4</formula>
    </cfRule>
  </conditionalFormatting>
  <conditionalFormatting sqref="J5">
    <cfRule type="cellIs" dxfId="597" priority="713" operator="equal">
      <formula>5</formula>
    </cfRule>
    <cfRule type="cellIs" dxfId="596" priority="714" operator="equal">
      <formula>4</formula>
    </cfRule>
    <cfRule type="cellIs" priority="715" operator="equal">
      <formula>3</formula>
    </cfRule>
  </conditionalFormatting>
  <conditionalFormatting sqref="J4">
    <cfRule type="expression" priority="716">
      <formula>$D$1&lt;J4</formula>
    </cfRule>
    <cfRule type="expression" priority="717">
      <formula>$D$1&gt;J4</formula>
    </cfRule>
  </conditionalFormatting>
  <conditionalFormatting sqref="J5">
    <cfRule type="cellIs" dxfId="595" priority="718" operator="equal">
      <formula>5</formula>
    </cfRule>
    <cfRule type="cellIs" dxfId="594" priority="719" operator="equal">
      <formula>4</formula>
    </cfRule>
    <cfRule type="cellIs" dxfId="593" priority="720" operator="equal">
      <formula>3</formula>
    </cfRule>
  </conditionalFormatting>
  <conditionalFormatting sqref="J4">
    <cfRule type="expression" dxfId="592" priority="721">
      <formula>$D$1&lt;J4</formula>
    </cfRule>
    <cfRule type="expression" dxfId="591" priority="722">
      <formula>$D$1&gt;J4</formula>
    </cfRule>
  </conditionalFormatting>
  <conditionalFormatting sqref="J5">
    <cfRule type="cellIs" dxfId="590" priority="723" operator="equal">
      <formula>5</formula>
    </cfRule>
    <cfRule type="cellIs" dxfId="589" priority="724" operator="equal">
      <formula>4</formula>
    </cfRule>
    <cfRule type="cellIs" dxfId="588" priority="725" operator="equal">
      <formula>3</formula>
    </cfRule>
  </conditionalFormatting>
  <conditionalFormatting sqref="J4">
    <cfRule type="expression" priority="726">
      <formula>$D$1&lt;J4</formula>
    </cfRule>
    <cfRule type="expression" priority="727">
      <formula>$D$1&gt;J4</formula>
    </cfRule>
  </conditionalFormatting>
  <conditionalFormatting sqref="J4">
    <cfRule type="expression" priority="728">
      <formula>$D$1&lt;J4</formula>
    </cfRule>
    <cfRule type="expression" dxfId="587" priority="729">
      <formula>$D$1&gt;J4</formula>
    </cfRule>
  </conditionalFormatting>
  <conditionalFormatting sqref="J4">
    <cfRule type="expression" dxfId="586" priority="730">
      <formula>$D$1&lt;J4</formula>
    </cfRule>
    <cfRule type="expression" dxfId="585" priority="731">
      <formula>$D$1&gt;J4</formula>
    </cfRule>
  </conditionalFormatting>
  <conditionalFormatting sqref="J4">
    <cfRule type="expression" dxfId="584" priority="732">
      <formula>$D$1&lt;J4</formula>
    </cfRule>
    <cfRule type="expression" dxfId="583" priority="733">
      <formula>$D$1&gt;J4</formula>
    </cfRule>
  </conditionalFormatting>
  <conditionalFormatting sqref="J4">
    <cfRule type="expression" dxfId="582" priority="734">
      <formula>$D$1&lt;J4</formula>
    </cfRule>
    <cfRule type="expression" priority="735">
      <formula>$D$1&gt;J4</formula>
    </cfRule>
  </conditionalFormatting>
  <conditionalFormatting sqref="J4">
    <cfRule type="expression" priority="736">
      <formula>$D$1&lt;J4</formula>
    </cfRule>
    <cfRule type="expression" priority="737">
      <formula>$D$1&gt;J4</formula>
    </cfRule>
  </conditionalFormatting>
  <conditionalFormatting sqref="J4">
    <cfRule type="expression" dxfId="581" priority="738">
      <formula>$D$1&lt;J4</formula>
    </cfRule>
    <cfRule type="expression" dxfId="580" priority="739">
      <formula>$D$1&gt;J4</formula>
    </cfRule>
  </conditionalFormatting>
  <conditionalFormatting sqref="J4">
    <cfRule type="expression" priority="740">
      <formula>$D$1&lt;J4</formula>
    </cfRule>
    <cfRule type="expression" priority="741">
      <formula>$D$1&gt;J4</formula>
    </cfRule>
  </conditionalFormatting>
  <conditionalFormatting sqref="J4">
    <cfRule type="expression" priority="742">
      <formula>$D$1&lt;J4</formula>
    </cfRule>
    <cfRule type="expression" priority="743">
      <formula>$D$1&gt;J4</formula>
    </cfRule>
  </conditionalFormatting>
  <conditionalFormatting sqref="J4">
    <cfRule type="expression" priority="744">
      <formula>$D$1&lt;J4</formula>
    </cfRule>
    <cfRule type="expression" priority="745">
      <formula>$D$1&gt;J4</formula>
    </cfRule>
  </conditionalFormatting>
  <conditionalFormatting sqref="J4">
    <cfRule type="expression" dxfId="579" priority="746">
      <formula>$D$1&lt;J4</formula>
    </cfRule>
    <cfRule type="expression" dxfId="578" priority="747">
      <formula>$D$1&gt;J4</formula>
    </cfRule>
  </conditionalFormatting>
  <conditionalFormatting sqref="J4">
    <cfRule type="expression" dxfId="577" priority="748">
      <formula>$D$1&lt;J4</formula>
    </cfRule>
    <cfRule type="expression" dxfId="576" priority="749">
      <formula>$D$1&gt;J4</formula>
    </cfRule>
  </conditionalFormatting>
  <conditionalFormatting sqref="J4">
    <cfRule type="expression" dxfId="575" priority="750">
      <formula>$D$1&lt;J4</formula>
    </cfRule>
    <cfRule type="expression" dxfId="574" priority="751">
      <formula>$D$1&gt;J4</formula>
    </cfRule>
  </conditionalFormatting>
  <conditionalFormatting sqref="J4">
    <cfRule type="expression" dxfId="573" priority="752">
      <formula>$D$1&lt;J4</formula>
    </cfRule>
    <cfRule type="expression" dxfId="572" priority="753">
      <formula>$D$1&gt;J4</formula>
    </cfRule>
  </conditionalFormatting>
  <conditionalFormatting sqref="J5">
    <cfRule type="expression" dxfId="571" priority="754">
      <formula>$D$1&lt;J5</formula>
    </cfRule>
    <cfRule type="expression" dxfId="570" priority="755">
      <formula>$D$1&gt;J5</formula>
    </cfRule>
  </conditionalFormatting>
  <conditionalFormatting sqref="J5">
    <cfRule type="expression" dxfId="569" priority="756">
      <formula>$D$1&lt;J5</formula>
    </cfRule>
    <cfRule type="expression" dxfId="568" priority="757">
      <formula>$D$1&gt;J5</formula>
    </cfRule>
  </conditionalFormatting>
  <conditionalFormatting sqref="J5">
    <cfRule type="expression" dxfId="567" priority="758">
      <formula>$D$1&lt;J5</formula>
    </cfRule>
    <cfRule type="expression" dxfId="566" priority="759">
      <formula>$D$1&gt;J5</formula>
    </cfRule>
  </conditionalFormatting>
  <conditionalFormatting sqref="J4">
    <cfRule type="expression" dxfId="565" priority="760">
      <formula>$D$1&lt;J4</formula>
    </cfRule>
    <cfRule type="expression" dxfId="564" priority="761">
      <formula>$D$1&gt;J4</formula>
    </cfRule>
  </conditionalFormatting>
  <conditionalFormatting sqref="J5">
    <cfRule type="cellIs" dxfId="563" priority="762" operator="equal">
      <formula>5</formula>
    </cfRule>
    <cfRule type="cellIs" dxfId="562" priority="763" operator="equal">
      <formula>4</formula>
    </cfRule>
    <cfRule type="cellIs" dxfId="561" priority="764" operator="equal">
      <formula>3</formula>
    </cfRule>
  </conditionalFormatting>
  <conditionalFormatting sqref="J5">
    <cfRule type="cellIs" dxfId="560" priority="765" operator="equal">
      <formula>5</formula>
    </cfRule>
    <cfRule type="cellIs" dxfId="559" priority="766" operator="equal">
      <formula>4</formula>
    </cfRule>
    <cfRule type="cellIs" dxfId="558" priority="767" operator="equal">
      <formula>3</formula>
    </cfRule>
  </conditionalFormatting>
  <conditionalFormatting sqref="J4">
    <cfRule type="expression" dxfId="557" priority="768">
      <formula>$D$1&lt;J4</formula>
    </cfRule>
    <cfRule type="expression" dxfId="556" priority="769">
      <formula>$D$1&gt;J4</formula>
    </cfRule>
  </conditionalFormatting>
  <conditionalFormatting sqref="J5">
    <cfRule type="cellIs" dxfId="555" priority="770" operator="equal">
      <formula>5</formula>
    </cfRule>
    <cfRule type="cellIs" dxfId="554" priority="771" operator="equal">
      <formula>4</formula>
    </cfRule>
    <cfRule type="cellIs" dxfId="553" priority="772" operator="equal">
      <formula>3</formula>
    </cfRule>
  </conditionalFormatting>
  <conditionalFormatting sqref="J4">
    <cfRule type="expression" dxfId="552" priority="773">
      <formula>$D$1&lt;J4</formula>
    </cfRule>
    <cfRule type="expression" dxfId="551" priority="774">
      <formula>$D$1&gt;J4</formula>
    </cfRule>
  </conditionalFormatting>
  <conditionalFormatting sqref="O4">
    <cfRule type="expression" dxfId="550" priority="775">
      <formula>$D$1&lt;O4</formula>
    </cfRule>
    <cfRule type="expression" dxfId="549" priority="776">
      <formula>$D$1&gt;O4</formula>
    </cfRule>
  </conditionalFormatting>
  <conditionalFormatting sqref="O4">
    <cfRule type="expression" dxfId="548" priority="777">
      <formula>$D$1&lt;O4</formula>
    </cfRule>
    <cfRule type="expression" dxfId="547" priority="778">
      <formula>$D$1&gt;O4</formula>
    </cfRule>
  </conditionalFormatting>
  <conditionalFormatting sqref="O4">
    <cfRule type="expression" priority="779">
      <formula>$D$1&lt;O4</formula>
    </cfRule>
    <cfRule type="expression" priority="780">
      <formula>$D$1&gt;O4</formula>
    </cfRule>
  </conditionalFormatting>
  <conditionalFormatting sqref="O4">
    <cfRule type="expression" priority="781">
      <formula>$D$1&lt;O4</formula>
    </cfRule>
    <cfRule type="expression" dxfId="546" priority="782">
      <formula>$D$1&gt;O4</formula>
    </cfRule>
  </conditionalFormatting>
  <conditionalFormatting sqref="O4">
    <cfRule type="expression" dxfId="545" priority="783">
      <formula>$D$1&lt;O4</formula>
    </cfRule>
    <cfRule type="expression" dxfId="544" priority="784">
      <formula>$D$1&gt;O4</formula>
    </cfRule>
  </conditionalFormatting>
  <conditionalFormatting sqref="O4">
    <cfRule type="expression" dxfId="543" priority="785">
      <formula>$D$1&lt;O4</formula>
    </cfRule>
    <cfRule type="expression" dxfId="542" priority="786">
      <formula>$D$1&gt;O4</formula>
    </cfRule>
  </conditionalFormatting>
  <conditionalFormatting sqref="O4">
    <cfRule type="expression" dxfId="541" priority="787">
      <formula>$D$1&lt;O4</formula>
    </cfRule>
    <cfRule type="expression" dxfId="540" priority="788">
      <formula>$D$1&gt;O4</formula>
    </cfRule>
  </conditionalFormatting>
  <conditionalFormatting sqref="O5">
    <cfRule type="cellIs" dxfId="539" priority="789" operator="equal">
      <formula>5</formula>
    </cfRule>
    <cfRule type="cellIs" dxfId="538" priority="790" operator="equal">
      <formula>4</formula>
    </cfRule>
    <cfRule type="cellIs" dxfId="537" priority="791" operator="equal">
      <formula>3</formula>
    </cfRule>
  </conditionalFormatting>
  <conditionalFormatting sqref="O5">
    <cfRule type="cellIs" dxfId="536" priority="792" operator="equal">
      <formula>5</formula>
    </cfRule>
    <cfRule type="cellIs" dxfId="535" priority="793" operator="equal">
      <formula>4</formula>
    </cfRule>
    <cfRule type="cellIs" dxfId="534" priority="794" operator="equal">
      <formula>3</formula>
    </cfRule>
  </conditionalFormatting>
  <conditionalFormatting sqref="O5">
    <cfRule type="cellIs" dxfId="533" priority="795" operator="equal">
      <formula>5</formula>
    </cfRule>
    <cfRule type="cellIs" dxfId="532" priority="796" operator="equal">
      <formula>4</formula>
    </cfRule>
    <cfRule type="cellIs" dxfId="531" priority="797" operator="equal">
      <formula>3</formula>
    </cfRule>
  </conditionalFormatting>
  <conditionalFormatting sqref="P4">
    <cfRule type="expression" dxfId="530" priority="798">
      <formula>$D$1&lt;P4</formula>
    </cfRule>
    <cfRule type="expression" dxfId="529" priority="799">
      <formula>$D$1&gt;P4</formula>
    </cfRule>
  </conditionalFormatting>
  <conditionalFormatting sqref="P4">
    <cfRule type="expression" dxfId="528" priority="800">
      <formula>$D$1&lt;P4</formula>
    </cfRule>
    <cfRule type="expression" dxfId="527" priority="801">
      <formula>$D$1&gt;P4</formula>
    </cfRule>
  </conditionalFormatting>
  <conditionalFormatting sqref="P4">
    <cfRule type="expression" priority="802">
      <formula>$D$1&lt;P4</formula>
    </cfRule>
    <cfRule type="expression" priority="803">
      <formula>$D$1&gt;P4</formula>
    </cfRule>
  </conditionalFormatting>
  <conditionalFormatting sqref="P4">
    <cfRule type="expression" priority="804">
      <formula>$D$1&lt;P4</formula>
    </cfRule>
    <cfRule type="expression" dxfId="526" priority="805">
      <formula>$D$1&gt;P4</formula>
    </cfRule>
  </conditionalFormatting>
  <conditionalFormatting sqref="P4">
    <cfRule type="expression" dxfId="525" priority="806">
      <formula>$D$1&lt;P4</formula>
    </cfRule>
    <cfRule type="expression" dxfId="524" priority="807">
      <formula>$D$1&gt;P4</formula>
    </cfRule>
  </conditionalFormatting>
  <conditionalFormatting sqref="P4">
    <cfRule type="expression" dxfId="523" priority="808">
      <formula>$D$1&lt;P4</formula>
    </cfRule>
    <cfRule type="expression" dxfId="522" priority="809">
      <formula>$D$1&gt;P4</formula>
    </cfRule>
  </conditionalFormatting>
  <conditionalFormatting sqref="P4">
    <cfRule type="expression" dxfId="521" priority="810">
      <formula>$D$1&lt;P4</formula>
    </cfRule>
    <cfRule type="expression" dxfId="520" priority="811">
      <formula>$D$1&gt;P4</formula>
    </cfRule>
  </conditionalFormatting>
  <conditionalFormatting sqref="P4">
    <cfRule type="expression" dxfId="519" priority="812">
      <formula>$D$1&lt;P4</formula>
    </cfRule>
    <cfRule type="expression" dxfId="518" priority="813">
      <formula>$D$1&gt;P4</formula>
    </cfRule>
  </conditionalFormatting>
  <conditionalFormatting sqref="P4">
    <cfRule type="expression" dxfId="517" priority="814">
      <formula>$D$1&lt;P4</formula>
    </cfRule>
    <cfRule type="expression" dxfId="516" priority="815">
      <formula>$D$1&gt;P4</formula>
    </cfRule>
  </conditionalFormatting>
  <conditionalFormatting sqref="P4">
    <cfRule type="expression" dxfId="515" priority="816">
      <formula>$D$1&lt;P4</formula>
    </cfRule>
    <cfRule type="expression" priority="817">
      <formula>$D$1&gt;P4</formula>
    </cfRule>
  </conditionalFormatting>
  <conditionalFormatting sqref="P4">
    <cfRule type="expression" priority="818">
      <formula>$D$1&lt;P4</formula>
    </cfRule>
    <cfRule type="expression" priority="819">
      <formula>$D$1&gt;P4</formula>
    </cfRule>
  </conditionalFormatting>
  <conditionalFormatting sqref="P4">
    <cfRule type="expression" dxfId="514" priority="820">
      <formula>$D$1&lt;P4</formula>
    </cfRule>
    <cfRule type="expression" dxfId="513" priority="821">
      <formula>$D$1&gt;P4</formula>
    </cfRule>
  </conditionalFormatting>
  <conditionalFormatting sqref="P4">
    <cfRule type="expression" dxfId="512" priority="822">
      <formula>$D$1&lt;P4</formula>
    </cfRule>
    <cfRule type="expression" dxfId="511" priority="823">
      <formula>$D$1&gt;P4</formula>
    </cfRule>
  </conditionalFormatting>
  <conditionalFormatting sqref="P4">
    <cfRule type="expression" priority="824">
      <formula>$D$1&lt;P4</formula>
    </cfRule>
    <cfRule type="expression" priority="825">
      <formula>$D$1&gt;P4</formula>
    </cfRule>
  </conditionalFormatting>
  <conditionalFormatting sqref="P4">
    <cfRule type="expression" priority="826">
      <formula>$D$1&lt;P4</formula>
    </cfRule>
    <cfRule type="expression" dxfId="510" priority="827">
      <formula>$D$1&gt;P4</formula>
    </cfRule>
  </conditionalFormatting>
  <conditionalFormatting sqref="P4">
    <cfRule type="expression" dxfId="509" priority="828">
      <formula>$D$1&lt;P4</formula>
    </cfRule>
    <cfRule type="expression" dxfId="508" priority="829">
      <formula>$D$1&gt;P4</formula>
    </cfRule>
  </conditionalFormatting>
  <conditionalFormatting sqref="P4">
    <cfRule type="expression" dxfId="507" priority="830">
      <formula>$D$1&lt;P4</formula>
    </cfRule>
    <cfRule type="expression" dxfId="506" priority="831">
      <formula>$D$1&gt;P4</formula>
    </cfRule>
  </conditionalFormatting>
  <conditionalFormatting sqref="P4">
    <cfRule type="expression" dxfId="505" priority="832">
      <formula>$D$1&lt;P4</formula>
    </cfRule>
    <cfRule type="expression" dxfId="504" priority="833">
      <formula>$D$1&gt;P4</formula>
    </cfRule>
  </conditionalFormatting>
  <conditionalFormatting sqref="P4">
    <cfRule type="expression" dxfId="503" priority="834">
      <formula>$D$1&lt;P4</formula>
    </cfRule>
    <cfRule type="expression" dxfId="502" priority="835">
      <formula>$D$1&gt;P4</formula>
    </cfRule>
  </conditionalFormatting>
  <conditionalFormatting sqref="P4">
    <cfRule type="expression" priority="836">
      <formula>$D$1&lt;P4</formula>
    </cfRule>
    <cfRule type="expression" priority="837">
      <formula>$D$1&gt;P4</formula>
    </cfRule>
  </conditionalFormatting>
  <conditionalFormatting sqref="P4">
    <cfRule type="expression" priority="838">
      <formula>$D$1&lt;P4</formula>
    </cfRule>
    <cfRule type="expression" dxfId="501" priority="839">
      <formula>$D$1&gt;P4</formula>
    </cfRule>
  </conditionalFormatting>
  <conditionalFormatting sqref="P4">
    <cfRule type="expression" dxfId="500" priority="840">
      <formula>$D$1&lt;P4</formula>
    </cfRule>
    <cfRule type="expression" dxfId="499" priority="841">
      <formula>$D$1&gt;P4</formula>
    </cfRule>
  </conditionalFormatting>
  <conditionalFormatting sqref="P4">
    <cfRule type="expression" dxfId="498" priority="842">
      <formula>$D$1&lt;P4</formula>
    </cfRule>
    <cfRule type="expression" dxfId="497" priority="843">
      <formula>$D$1&gt;P4</formula>
    </cfRule>
  </conditionalFormatting>
  <conditionalFormatting sqref="P4">
    <cfRule type="expression" dxfId="496" priority="844">
      <formula>$D$1&lt;P4</formula>
    </cfRule>
    <cfRule type="expression" dxfId="495" priority="845">
      <formula>$D$1&gt;P4</formula>
    </cfRule>
  </conditionalFormatting>
  <conditionalFormatting sqref="P4">
    <cfRule type="expression" dxfId="494" priority="846">
      <formula>$D$1&lt;P4</formula>
    </cfRule>
    <cfRule type="expression" priority="847">
      <formula>$D$1&gt;P4</formula>
    </cfRule>
  </conditionalFormatting>
  <conditionalFormatting sqref="P4">
    <cfRule type="expression" priority="848">
      <formula>$D$1&lt;P4</formula>
    </cfRule>
    <cfRule type="expression" priority="849">
      <formula>$D$1&gt;P4</formula>
    </cfRule>
  </conditionalFormatting>
  <conditionalFormatting sqref="P5">
    <cfRule type="cellIs" dxfId="493" priority="850" operator="equal">
      <formula>5</formula>
    </cfRule>
    <cfRule type="cellIs" dxfId="492" priority="851" operator="equal">
      <formula>4</formula>
    </cfRule>
    <cfRule type="cellIs" dxfId="491" priority="852" operator="equal">
      <formula>3</formula>
    </cfRule>
  </conditionalFormatting>
  <conditionalFormatting sqref="P5">
    <cfRule type="cellIs" dxfId="490" priority="853" operator="equal">
      <formula>5</formula>
    </cfRule>
    <cfRule type="cellIs" priority="854" operator="equal">
      <formula>4</formula>
    </cfRule>
    <cfRule type="cellIs" priority="855" operator="equal">
      <formula>3</formula>
    </cfRule>
  </conditionalFormatting>
  <conditionalFormatting sqref="P5">
    <cfRule type="cellIs" priority="856" operator="equal">
      <formula>5</formula>
    </cfRule>
    <cfRule type="cellIs" priority="857" operator="equal">
      <formula>4</formula>
    </cfRule>
    <cfRule type="cellIs" priority="858" operator="equal">
      <formula>3</formula>
    </cfRule>
  </conditionalFormatting>
  <conditionalFormatting sqref="P5">
    <cfRule type="cellIs" priority="859" operator="equal">
      <formula>5</formula>
    </cfRule>
    <cfRule type="cellIs" priority="860" operator="equal">
      <formula>4</formula>
    </cfRule>
    <cfRule type="cellIs" priority="861" operator="equal">
      <formula>3</formula>
    </cfRule>
  </conditionalFormatting>
  <conditionalFormatting sqref="P5">
    <cfRule type="cellIs" priority="862" operator="equal">
      <formula>5</formula>
    </cfRule>
    <cfRule type="cellIs" priority="863" operator="equal">
      <formula>4</formula>
    </cfRule>
    <cfRule type="cellIs" priority="864" operator="equal">
      <formula>3</formula>
    </cfRule>
  </conditionalFormatting>
  <conditionalFormatting sqref="P5">
    <cfRule type="cellIs" priority="865" operator="equal">
      <formula>5</formula>
    </cfRule>
    <cfRule type="cellIs" priority="866" operator="equal">
      <formula>4</formula>
    </cfRule>
    <cfRule type="cellIs" priority="867" operator="equal">
      <formula>3</formula>
    </cfRule>
  </conditionalFormatting>
  <conditionalFormatting sqref="P5">
    <cfRule type="cellIs" priority="868" operator="equal">
      <formula>5</formula>
    </cfRule>
    <cfRule type="cellIs" priority="869" operator="equal">
      <formula>4</formula>
    </cfRule>
    <cfRule type="cellIs" priority="870" operator="equal">
      <formula>3</formula>
    </cfRule>
  </conditionalFormatting>
  <pageMargins left="0.7" right="0.7" top="0.75" bottom="0.75" header="0.51180555555555496" footer="0.51180555555555496"/>
  <pageSetup paperSize="9" firstPageNumber="0" orientation="landscape" horizontalDpi="300" verticalDpi="300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pageSetUpPr fitToPage="1"/>
  </sheetPr>
  <dimension ref="A1:AMK51"/>
  <sheetViews>
    <sheetView view="pageBreakPreview" zoomScale="65" zoomScaleNormal="75" zoomScalePageLayoutView="65" workbookViewId="0">
      <pane xSplit="2" ySplit="6" topLeftCell="C22" activePane="bottomRight" state="frozen"/>
      <selection pane="topRight" activeCell="C1" sqref="C1"/>
      <selection pane="bottomLeft" activeCell="A22" sqref="A22"/>
      <selection pane="bottomRight" activeCell="K35" sqref="K35"/>
    </sheetView>
  </sheetViews>
  <sheetFormatPr defaultRowHeight="17.399999999999999" x14ac:dyDescent="0.3"/>
  <cols>
    <col min="1" max="1" width="14.6640625" style="431" customWidth="1"/>
    <col min="2" max="2" width="11.88671875" style="431" customWidth="1"/>
    <col min="3" max="3" width="9.33203125" style="431" hidden="1" customWidth="1"/>
    <col min="4" max="4" width="9" style="431" hidden="1" customWidth="1"/>
    <col min="5" max="5" width="9.88671875" style="431" hidden="1" customWidth="1"/>
    <col min="6" max="6" width="8.88671875" style="431" hidden="1" customWidth="1"/>
    <col min="7" max="7" width="8.44140625" style="431" hidden="1" customWidth="1"/>
    <col min="8" max="8" width="8.88671875" style="431" hidden="1" customWidth="1"/>
    <col min="9" max="9" width="10.88671875" style="431" hidden="1" customWidth="1"/>
    <col min="10" max="18" width="10.88671875" style="431" customWidth="1"/>
    <col min="19" max="19" width="11.6640625" style="431" customWidth="1"/>
    <col min="20" max="20" width="10.88671875" style="431" customWidth="1"/>
    <col min="21" max="21" width="11.109375" style="431" customWidth="1"/>
    <col min="22" max="1025" width="9.109375" style="431" customWidth="1"/>
  </cols>
  <sheetData>
    <row r="1" spans="1:21" ht="18.75" customHeight="1" x14ac:dyDescent="0.3">
      <c r="A1" s="505" t="s">
        <v>1057</v>
      </c>
      <c r="B1" s="505"/>
      <c r="C1" s="505"/>
      <c r="D1" s="505"/>
      <c r="E1" s="505"/>
      <c r="F1" s="505"/>
      <c r="G1" s="505"/>
      <c r="H1" s="505"/>
      <c r="I1" s="505"/>
      <c r="J1" s="505"/>
      <c r="K1" s="505"/>
      <c r="L1" s="505"/>
      <c r="M1" s="505"/>
      <c r="N1" s="505"/>
      <c r="O1" s="505"/>
      <c r="P1" s="505"/>
      <c r="Q1" s="505"/>
      <c r="R1" s="505"/>
      <c r="S1" s="505"/>
      <c r="T1" s="505"/>
    </row>
    <row r="2" spans="1:21" ht="18.75" customHeight="1" x14ac:dyDescent="0.3">
      <c r="A2" s="505" t="s">
        <v>1058</v>
      </c>
      <c r="B2" s="505"/>
      <c r="C2" s="505"/>
      <c r="D2" s="505"/>
      <c r="E2" s="505"/>
      <c r="F2" s="505"/>
      <c r="G2" s="505"/>
      <c r="H2" s="505"/>
      <c r="I2" s="505"/>
      <c r="J2" s="505"/>
      <c r="K2" s="505"/>
      <c r="L2" s="505"/>
      <c r="M2" s="505"/>
      <c r="N2" s="505"/>
      <c r="O2" s="505"/>
      <c r="P2" s="505"/>
      <c r="Q2" s="505"/>
      <c r="R2" s="505"/>
      <c r="S2" s="505"/>
      <c r="T2" s="505"/>
    </row>
    <row r="3" spans="1:21" ht="18" customHeight="1" x14ac:dyDescent="0.3">
      <c r="A3" s="505" t="s">
        <v>1059</v>
      </c>
      <c r="B3" s="505"/>
      <c r="C3" s="505"/>
      <c r="D3" s="505"/>
      <c r="E3" s="505"/>
      <c r="F3" s="505"/>
      <c r="G3" s="505"/>
      <c r="H3" s="505"/>
      <c r="I3" s="505"/>
      <c r="J3" s="505"/>
      <c r="K3" s="505"/>
      <c r="L3" s="505"/>
      <c r="M3" s="505"/>
      <c r="N3" s="505"/>
      <c r="O3" s="505"/>
      <c r="P3" s="505"/>
      <c r="Q3" s="505"/>
      <c r="R3" s="505"/>
      <c r="S3" s="505"/>
      <c r="T3" s="505"/>
    </row>
    <row r="4" spans="1:21" hidden="1" x14ac:dyDescent="0.3">
      <c r="A4" s="432"/>
      <c r="B4" s="432"/>
      <c r="C4" s="432"/>
      <c r="D4" s="432"/>
      <c r="E4" s="432"/>
      <c r="F4" s="432"/>
      <c r="G4" s="432"/>
      <c r="H4" s="432"/>
      <c r="I4" s="432"/>
      <c r="J4" s="432"/>
      <c r="K4" s="432"/>
      <c r="L4" s="432"/>
      <c r="M4" s="432"/>
      <c r="N4" s="432"/>
      <c r="O4" s="432"/>
      <c r="P4" s="432"/>
      <c r="Q4" s="432"/>
      <c r="R4" s="432"/>
      <c r="S4" s="432"/>
      <c r="T4" s="432"/>
    </row>
    <row r="5" spans="1:21" ht="26.25" customHeight="1" x14ac:dyDescent="0.3">
      <c r="A5" s="506" t="s">
        <v>1060</v>
      </c>
      <c r="B5" s="506" t="s">
        <v>1061</v>
      </c>
      <c r="C5" s="506" t="s">
        <v>1062</v>
      </c>
      <c r="D5" s="506"/>
      <c r="E5" s="506"/>
      <c r="F5" s="506"/>
      <c r="G5" s="506"/>
      <c r="H5" s="506"/>
      <c r="I5" s="506" t="s">
        <v>1063</v>
      </c>
      <c r="J5" s="506" t="s">
        <v>1064</v>
      </c>
      <c r="K5" s="506"/>
      <c r="L5" s="506"/>
      <c r="M5" s="506"/>
      <c r="N5" s="506"/>
      <c r="O5" s="506"/>
      <c r="P5" s="506"/>
      <c r="Q5" s="506"/>
      <c r="R5" s="506"/>
      <c r="S5" s="506" t="s">
        <v>1065</v>
      </c>
      <c r="T5" s="506" t="s">
        <v>1066</v>
      </c>
      <c r="U5" s="507" t="s">
        <v>1067</v>
      </c>
    </row>
    <row r="6" spans="1:21" ht="27" customHeight="1" x14ac:dyDescent="0.3">
      <c r="A6" s="506"/>
      <c r="B6" s="506"/>
      <c r="C6" s="433" t="s">
        <v>1068</v>
      </c>
      <c r="D6" s="433" t="s">
        <v>1069</v>
      </c>
      <c r="E6" s="433">
        <v>2</v>
      </c>
      <c r="F6" s="433">
        <v>3</v>
      </c>
      <c r="G6" s="433">
        <v>4</v>
      </c>
      <c r="H6" s="433">
        <v>5</v>
      </c>
      <c r="I6" s="506"/>
      <c r="J6" s="435">
        <v>5</v>
      </c>
      <c r="K6" s="433" t="s">
        <v>1070</v>
      </c>
      <c r="L6" s="435">
        <v>4</v>
      </c>
      <c r="M6" s="433" t="s">
        <v>1070</v>
      </c>
      <c r="N6" s="435">
        <v>3</v>
      </c>
      <c r="O6" s="433" t="s">
        <v>1070</v>
      </c>
      <c r="P6" s="435">
        <v>2</v>
      </c>
      <c r="Q6" s="433" t="s">
        <v>1070</v>
      </c>
      <c r="R6" s="433" t="s">
        <v>1071</v>
      </c>
      <c r="S6" s="506"/>
      <c r="T6" s="506"/>
      <c r="U6" s="507"/>
    </row>
    <row r="7" spans="1:21" ht="21.75" customHeight="1" x14ac:dyDescent="0.3">
      <c r="A7" s="433">
        <v>2731</v>
      </c>
      <c r="B7" s="433">
        <f>'2731'!E37</f>
        <v>25</v>
      </c>
      <c r="C7" s="436">
        <f>'2731'!W38</f>
        <v>0</v>
      </c>
      <c r="D7" s="436">
        <f>'2731'!X38</f>
        <v>0</v>
      </c>
      <c r="E7" s="436">
        <f>'2731'!Y38</f>
        <v>0</v>
      </c>
      <c r="F7" s="436">
        <f>'2731'!Z38</f>
        <v>68</v>
      </c>
      <c r="G7" s="436">
        <f>'2731'!AA38</f>
        <v>75</v>
      </c>
      <c r="H7" s="436">
        <f>'2731'!AB38</f>
        <v>84</v>
      </c>
      <c r="I7" s="437">
        <f t="shared" ref="I7:I14" si="0">SUM(D7:H7)</f>
        <v>227</v>
      </c>
      <c r="J7" s="433">
        <f>'2731'!V39</f>
        <v>2</v>
      </c>
      <c r="K7" s="438">
        <f t="shared" ref="K7:K51" si="1">IF(R7=0,0,J7/R7*100)</f>
        <v>8.695652173913043</v>
      </c>
      <c r="L7" s="433">
        <f>'2731'!V40</f>
        <v>3</v>
      </c>
      <c r="M7" s="438">
        <f t="shared" ref="M7:M51" si="2">IF(R7=0,0,L7/R7*100)</f>
        <v>13.043478260869565</v>
      </c>
      <c r="N7" s="433">
        <f>'2731'!V41</f>
        <v>18</v>
      </c>
      <c r="O7" s="438">
        <f t="shared" ref="O7:O51" si="3">IF(R7=0,0,N7/R7*100)</f>
        <v>78.260869565217391</v>
      </c>
      <c r="P7" s="433" t="str">
        <f>'2731'!V42</f>
        <v>0</v>
      </c>
      <c r="Q7" s="438">
        <f t="shared" ref="Q7:Q51" si="4">IF(R7=0,0,P7/R7*100)</f>
        <v>0</v>
      </c>
      <c r="R7" s="433">
        <f t="shared" ref="R7:R14" si="5">SUM(J7,L7,N7,P7)</f>
        <v>23</v>
      </c>
      <c r="S7" s="439">
        <f>'2731'!AD38</f>
        <v>4.070484581497797</v>
      </c>
      <c r="T7" s="433">
        <f t="shared" ref="T7:T51" si="6">IF(I7=0,0,IF(Q7&gt;30,2,IF(AND(Q7&lt;10,K7&gt;=50),5,IF(AND(SUM(K7,M7)&gt;=50,Q7&lt;=20),4,3))))</f>
        <v>3</v>
      </c>
      <c r="U7" s="434"/>
    </row>
    <row r="8" spans="1:21" ht="21.75" customHeight="1" x14ac:dyDescent="0.3">
      <c r="A8" s="433">
        <v>2732</v>
      </c>
      <c r="B8" s="433">
        <f>'2732'!E37</f>
        <v>25</v>
      </c>
      <c r="C8" s="436">
        <f>'2732'!W38</f>
        <v>0</v>
      </c>
      <c r="D8" s="436">
        <f>'2732'!X38</f>
        <v>0</v>
      </c>
      <c r="E8" s="436">
        <f>'2732'!Y38</f>
        <v>1</v>
      </c>
      <c r="F8" s="436">
        <f>'2732'!Z38</f>
        <v>53</v>
      </c>
      <c r="G8" s="436">
        <f>'2732'!AA38</f>
        <v>89</v>
      </c>
      <c r="H8" s="436">
        <f>'2732'!AB38</f>
        <v>82</v>
      </c>
      <c r="I8" s="437">
        <f t="shared" si="0"/>
        <v>225</v>
      </c>
      <c r="J8" s="433" t="str">
        <f>'2732'!V39</f>
        <v>0</v>
      </c>
      <c r="K8" s="438">
        <f t="shared" si="1"/>
        <v>0</v>
      </c>
      <c r="L8" s="433">
        <f>'2732'!V40</f>
        <v>6</v>
      </c>
      <c r="M8" s="438">
        <f t="shared" si="2"/>
        <v>24</v>
      </c>
      <c r="N8" s="433">
        <f>'2732'!V41</f>
        <v>18</v>
      </c>
      <c r="O8" s="438">
        <f t="shared" si="3"/>
        <v>72</v>
      </c>
      <c r="P8" s="433">
        <f>'2732'!V42</f>
        <v>1</v>
      </c>
      <c r="Q8" s="438">
        <f t="shared" si="4"/>
        <v>4</v>
      </c>
      <c r="R8" s="433">
        <f t="shared" si="5"/>
        <v>25</v>
      </c>
      <c r="S8" s="439">
        <f>'2732'!AD38</f>
        <v>4.12</v>
      </c>
      <c r="T8" s="433">
        <f t="shared" si="6"/>
        <v>3</v>
      </c>
      <c r="U8" s="434"/>
    </row>
    <row r="9" spans="1:21" ht="21.75" customHeight="1" x14ac:dyDescent="0.3">
      <c r="A9" s="433">
        <v>2733</v>
      </c>
      <c r="B9" s="433">
        <f>'2733'!E37</f>
        <v>25</v>
      </c>
      <c r="C9" s="436">
        <f>'2733'!W38</f>
        <v>0</v>
      </c>
      <c r="D9" s="436">
        <f>'2733'!X38</f>
        <v>0</v>
      </c>
      <c r="E9" s="436">
        <f>'2733'!Y38</f>
        <v>1</v>
      </c>
      <c r="F9" s="436">
        <f>'2733'!Z38</f>
        <v>80</v>
      </c>
      <c r="G9" s="436">
        <f>'2733'!AA38</f>
        <v>80</v>
      </c>
      <c r="H9" s="436">
        <f>'2733'!AB38</f>
        <v>64</v>
      </c>
      <c r="I9" s="437">
        <f t="shared" si="0"/>
        <v>225</v>
      </c>
      <c r="J9" s="433" t="str">
        <f>'2733'!V39</f>
        <v>0</v>
      </c>
      <c r="K9" s="438">
        <f t="shared" si="1"/>
        <v>0</v>
      </c>
      <c r="L9" s="433">
        <f>'2733'!V40</f>
        <v>5</v>
      </c>
      <c r="M9" s="438">
        <f t="shared" si="2"/>
        <v>20</v>
      </c>
      <c r="N9" s="433">
        <f>'2733'!V41</f>
        <v>19</v>
      </c>
      <c r="O9" s="438">
        <f t="shared" si="3"/>
        <v>76</v>
      </c>
      <c r="P9" s="433">
        <f>'2733'!V42</f>
        <v>1</v>
      </c>
      <c r="Q9" s="438">
        <f t="shared" si="4"/>
        <v>4</v>
      </c>
      <c r="R9" s="433">
        <f t="shared" si="5"/>
        <v>25</v>
      </c>
      <c r="S9" s="439">
        <f>'2733'!AD38</f>
        <v>3.92</v>
      </c>
      <c r="T9" s="433">
        <f t="shared" si="6"/>
        <v>3</v>
      </c>
      <c r="U9" s="434"/>
    </row>
    <row r="10" spans="1:21" ht="21.75" customHeight="1" x14ac:dyDescent="0.3">
      <c r="A10" s="433">
        <v>2734</v>
      </c>
      <c r="B10" s="433">
        <f>'2734'!E37</f>
        <v>23</v>
      </c>
      <c r="C10" s="436">
        <f>'2734'!W38</f>
        <v>0</v>
      </c>
      <c r="D10" s="436">
        <f>'2734'!X38</f>
        <v>0</v>
      </c>
      <c r="E10" s="436">
        <f>'2734'!Y38</f>
        <v>0</v>
      </c>
      <c r="F10" s="436">
        <f>'2734'!Z38</f>
        <v>67</v>
      </c>
      <c r="G10" s="436">
        <f>'2734'!AA38</f>
        <v>78</v>
      </c>
      <c r="H10" s="436">
        <f>'2734'!AB38</f>
        <v>84</v>
      </c>
      <c r="I10" s="437">
        <f t="shared" si="0"/>
        <v>229</v>
      </c>
      <c r="J10" s="433" t="str">
        <f>'2734'!V39</f>
        <v>0</v>
      </c>
      <c r="K10" s="438">
        <f t="shared" si="1"/>
        <v>0</v>
      </c>
      <c r="L10" s="433">
        <f>'2734'!V40</f>
        <v>2</v>
      </c>
      <c r="M10" s="438">
        <f t="shared" si="2"/>
        <v>8.695652173913043</v>
      </c>
      <c r="N10" s="433">
        <f>'2734'!V41</f>
        <v>21</v>
      </c>
      <c r="O10" s="438">
        <f t="shared" si="3"/>
        <v>91.304347826086953</v>
      </c>
      <c r="P10" s="433" t="str">
        <f>'2734'!V42</f>
        <v>0</v>
      </c>
      <c r="Q10" s="438">
        <f t="shared" si="4"/>
        <v>0</v>
      </c>
      <c r="R10" s="433">
        <f t="shared" si="5"/>
        <v>23</v>
      </c>
      <c r="S10" s="439">
        <f>'2734'!AD38</f>
        <v>4.0742358078602621</v>
      </c>
      <c r="T10" s="433">
        <f t="shared" si="6"/>
        <v>3</v>
      </c>
      <c r="U10" s="434"/>
    </row>
    <row r="11" spans="1:21" ht="21.75" customHeight="1" x14ac:dyDescent="0.3">
      <c r="A11" s="433">
        <v>2735</v>
      </c>
      <c r="B11" s="433">
        <f>'2735'!E37</f>
        <v>26</v>
      </c>
      <c r="C11" s="436">
        <f>'2735'!W38</f>
        <v>0</v>
      </c>
      <c r="D11" s="436">
        <f>'2735'!X38</f>
        <v>0</v>
      </c>
      <c r="E11" s="436">
        <f>'2735'!Y38</f>
        <v>2</v>
      </c>
      <c r="F11" s="436">
        <f>'2735'!Z38</f>
        <v>50</v>
      </c>
      <c r="G11" s="436">
        <f>'2735'!AA38</f>
        <v>83</v>
      </c>
      <c r="H11" s="436">
        <f>'2735'!AB38</f>
        <v>122</v>
      </c>
      <c r="I11" s="437">
        <f t="shared" si="0"/>
        <v>257</v>
      </c>
      <c r="J11" s="433">
        <f>'2735'!V39</f>
        <v>1</v>
      </c>
      <c r="K11" s="438">
        <f t="shared" si="1"/>
        <v>3.8461538461538463</v>
      </c>
      <c r="L11" s="433">
        <f>'2735'!V40</f>
        <v>7</v>
      </c>
      <c r="M11" s="438">
        <f t="shared" si="2"/>
        <v>26.923076923076923</v>
      </c>
      <c r="N11" s="433">
        <f>'2735'!V41</f>
        <v>16</v>
      </c>
      <c r="O11" s="438">
        <f t="shared" si="3"/>
        <v>61.53846153846154</v>
      </c>
      <c r="P11" s="433">
        <f>'2735'!V42</f>
        <v>2</v>
      </c>
      <c r="Q11" s="438">
        <f t="shared" si="4"/>
        <v>7.6923076923076925</v>
      </c>
      <c r="R11" s="433">
        <f t="shared" si="5"/>
        <v>26</v>
      </c>
      <c r="S11" s="439">
        <f>'2735'!AD38</f>
        <v>4.2645914396887159</v>
      </c>
      <c r="T11" s="433">
        <f t="shared" si="6"/>
        <v>3</v>
      </c>
      <c r="U11" s="440"/>
    </row>
    <row r="12" spans="1:21" ht="21.75" customHeight="1" x14ac:dyDescent="0.3">
      <c r="A12" s="433">
        <v>2751</v>
      </c>
      <c r="B12" s="433">
        <f>'2751'!E37</f>
        <v>24</v>
      </c>
      <c r="C12" s="436">
        <f>'2751'!W38</f>
        <v>0</v>
      </c>
      <c r="D12" s="436">
        <f>'2751'!X38</f>
        <v>0</v>
      </c>
      <c r="E12" s="436">
        <f>'2751'!Y38</f>
        <v>1</v>
      </c>
      <c r="F12" s="436">
        <f>'2751'!Z38</f>
        <v>35</v>
      </c>
      <c r="G12" s="436">
        <f>'2751'!AA38</f>
        <v>85</v>
      </c>
      <c r="H12" s="436">
        <f>'2751'!AB38</f>
        <v>116</v>
      </c>
      <c r="I12" s="437">
        <f t="shared" si="0"/>
        <v>237</v>
      </c>
      <c r="J12" s="433">
        <f>'2751'!V39</f>
        <v>2</v>
      </c>
      <c r="K12" s="438">
        <f t="shared" si="1"/>
        <v>8.3333333333333321</v>
      </c>
      <c r="L12" s="433">
        <f>'2751'!V40</f>
        <v>7</v>
      </c>
      <c r="M12" s="438">
        <f t="shared" si="2"/>
        <v>29.166666666666668</v>
      </c>
      <c r="N12" s="433">
        <f>'2751'!V41</f>
        <v>14</v>
      </c>
      <c r="O12" s="438">
        <f t="shared" si="3"/>
        <v>58.333333333333336</v>
      </c>
      <c r="P12" s="433">
        <f>'2751'!V42</f>
        <v>1</v>
      </c>
      <c r="Q12" s="438">
        <f t="shared" si="4"/>
        <v>4.1666666666666661</v>
      </c>
      <c r="R12" s="433">
        <f t="shared" si="5"/>
        <v>24</v>
      </c>
      <c r="S12" s="439">
        <f>'2751'!AD38</f>
        <v>4.333333333333333</v>
      </c>
      <c r="T12" s="433">
        <f t="shared" si="6"/>
        <v>3</v>
      </c>
      <c r="U12" s="434"/>
    </row>
    <row r="13" spans="1:21" ht="21.75" customHeight="1" x14ac:dyDescent="0.3">
      <c r="A13" s="433">
        <v>2741</v>
      </c>
      <c r="B13" s="433">
        <f>'2741'!E37</f>
        <v>30</v>
      </c>
      <c r="C13" s="436">
        <f>'2741'!W38</f>
        <v>0</v>
      </c>
      <c r="D13" s="436">
        <f>'2741'!X38</f>
        <v>0</v>
      </c>
      <c r="E13" s="436">
        <f>'2741'!Y38</f>
        <v>0</v>
      </c>
      <c r="F13" s="436">
        <f>'2741'!Z38</f>
        <v>49</v>
      </c>
      <c r="G13" s="436">
        <f>'2741'!AA38</f>
        <v>102</v>
      </c>
      <c r="H13" s="436">
        <f>'2741'!AB38</f>
        <v>149</v>
      </c>
      <c r="I13" s="437">
        <f t="shared" si="0"/>
        <v>300</v>
      </c>
      <c r="J13" s="433">
        <f>'2741'!V39</f>
        <v>3</v>
      </c>
      <c r="K13" s="438">
        <f t="shared" si="1"/>
        <v>10</v>
      </c>
      <c r="L13" s="433">
        <f>'2741'!V40</f>
        <v>8</v>
      </c>
      <c r="M13" s="438">
        <f t="shared" si="2"/>
        <v>26.666666666666668</v>
      </c>
      <c r="N13" s="433">
        <f>'2741'!V41</f>
        <v>19</v>
      </c>
      <c r="O13" s="438">
        <f t="shared" si="3"/>
        <v>63.333333333333329</v>
      </c>
      <c r="P13" s="433" t="str">
        <f>'2741'!V42</f>
        <v>0</v>
      </c>
      <c r="Q13" s="438">
        <f t="shared" si="4"/>
        <v>0</v>
      </c>
      <c r="R13" s="433">
        <f t="shared" si="5"/>
        <v>30</v>
      </c>
      <c r="S13" s="439">
        <f>'2741'!AD38</f>
        <v>4.333333333333333</v>
      </c>
      <c r="T13" s="433">
        <f t="shared" si="6"/>
        <v>3</v>
      </c>
      <c r="U13" s="434"/>
    </row>
    <row r="14" spans="1:21" ht="21.75" customHeight="1" x14ac:dyDescent="0.3">
      <c r="A14" s="433">
        <v>2742</v>
      </c>
      <c r="B14" s="433">
        <f>'2742'!E37</f>
        <v>30</v>
      </c>
      <c r="C14" s="436">
        <f>'2742'!W38</f>
        <v>0</v>
      </c>
      <c r="D14" s="436">
        <f>'2742'!X38</f>
        <v>0</v>
      </c>
      <c r="E14" s="436">
        <f>'2742'!Y38</f>
        <v>0</v>
      </c>
      <c r="F14" s="436">
        <f>'2742'!Z38</f>
        <v>53</v>
      </c>
      <c r="G14" s="436">
        <f>'2742'!AA38</f>
        <v>96</v>
      </c>
      <c r="H14" s="436">
        <f>'2742'!AB38</f>
        <v>141</v>
      </c>
      <c r="I14" s="437">
        <f t="shared" si="0"/>
        <v>290</v>
      </c>
      <c r="J14" s="433">
        <f>'2742'!V39</f>
        <v>2</v>
      </c>
      <c r="K14" s="438">
        <f t="shared" si="1"/>
        <v>6.8965517241379306</v>
      </c>
      <c r="L14" s="433">
        <f>'2742'!V40</f>
        <v>8</v>
      </c>
      <c r="M14" s="438">
        <f t="shared" si="2"/>
        <v>27.586206896551722</v>
      </c>
      <c r="N14" s="433">
        <f>'2742'!V41</f>
        <v>19</v>
      </c>
      <c r="O14" s="438">
        <f t="shared" si="3"/>
        <v>65.517241379310349</v>
      </c>
      <c r="P14" s="433" t="str">
        <f>'2742'!V42</f>
        <v>0</v>
      </c>
      <c r="Q14" s="438">
        <f t="shared" si="4"/>
        <v>0</v>
      </c>
      <c r="R14" s="433">
        <f t="shared" si="5"/>
        <v>29</v>
      </c>
      <c r="S14" s="439">
        <f>'2742'!AD38</f>
        <v>4.3034482758620687</v>
      </c>
      <c r="T14" s="433">
        <f t="shared" si="6"/>
        <v>3</v>
      </c>
      <c r="U14" s="434"/>
    </row>
    <row r="15" spans="1:21" ht="27" customHeight="1" x14ac:dyDescent="0.3">
      <c r="A15" s="441" t="s">
        <v>1072</v>
      </c>
      <c r="B15" s="442">
        <f t="shared" ref="B15:J15" si="7">SUM(B7:B14)</f>
        <v>208</v>
      </c>
      <c r="C15" s="442">
        <f t="shared" si="7"/>
        <v>0</v>
      </c>
      <c r="D15" s="442">
        <f t="shared" si="7"/>
        <v>0</v>
      </c>
      <c r="E15" s="442">
        <f t="shared" si="7"/>
        <v>5</v>
      </c>
      <c r="F15" s="442">
        <f t="shared" si="7"/>
        <v>455</v>
      </c>
      <c r="G15" s="442">
        <f t="shared" si="7"/>
        <v>688</v>
      </c>
      <c r="H15" s="442">
        <f t="shared" si="7"/>
        <v>842</v>
      </c>
      <c r="I15" s="442">
        <f t="shared" si="7"/>
        <v>1990</v>
      </c>
      <c r="J15" s="441">
        <f t="shared" si="7"/>
        <v>10</v>
      </c>
      <c r="K15" s="443">
        <f t="shared" si="1"/>
        <v>4.8780487804878048</v>
      </c>
      <c r="L15" s="441">
        <f>SUM(L7:L14)</f>
        <v>46</v>
      </c>
      <c r="M15" s="443">
        <f t="shared" si="2"/>
        <v>22.439024390243905</v>
      </c>
      <c r="N15" s="441">
        <f>SUM(N7:N14)</f>
        <v>144</v>
      </c>
      <c r="O15" s="443">
        <f t="shared" si="3"/>
        <v>70.243902439024382</v>
      </c>
      <c r="P15" s="441">
        <f>SUM(P7:P14)</f>
        <v>5</v>
      </c>
      <c r="Q15" s="443">
        <f t="shared" si="4"/>
        <v>2.4390243902439024</v>
      </c>
      <c r="R15" s="441">
        <f>SUM(R7:R14)</f>
        <v>205</v>
      </c>
      <c r="S15" s="444">
        <f>IF(ISERROR(((D15+E15)*2+F15*3+G15*4+H15*5)/SUM(D15,E15:H15)),"",((D15+E15)*2+F15*3+G15*4+H15*5)/SUM(D15,E15:H15))</f>
        <v>4.1894472361809045</v>
      </c>
      <c r="T15" s="441">
        <f t="shared" si="6"/>
        <v>3</v>
      </c>
      <c r="U15" s="445"/>
    </row>
    <row r="16" spans="1:21" ht="21" customHeight="1" x14ac:dyDescent="0.3">
      <c r="A16" s="433">
        <v>2631</v>
      </c>
      <c r="B16" s="433">
        <f>'2631'!E38</f>
        <v>27</v>
      </c>
      <c r="C16" s="436">
        <f>'2631'!W38</f>
        <v>0</v>
      </c>
      <c r="D16" s="436">
        <f>'2631'!X38</f>
        <v>0</v>
      </c>
      <c r="E16" s="436">
        <f>'2631'!Y38</f>
        <v>9</v>
      </c>
      <c r="F16" s="436">
        <f>'2631'!Z38</f>
        <v>119</v>
      </c>
      <c r="G16" s="436">
        <f>'2631'!AA38</f>
        <v>73</v>
      </c>
      <c r="H16" s="436">
        <f>'2631'!AB38</f>
        <v>91</v>
      </c>
      <c r="I16" s="437">
        <f t="shared" ref="I16:I22" si="8">SUM(D16:H16)</f>
        <v>292</v>
      </c>
      <c r="J16" s="433" t="str">
        <f>'2631'!V40</f>
        <v>0</v>
      </c>
      <c r="K16" s="438">
        <f t="shared" si="1"/>
        <v>0</v>
      </c>
      <c r="L16" s="433">
        <f>'2631'!V41</f>
        <v>2</v>
      </c>
      <c r="M16" s="438">
        <f t="shared" si="2"/>
        <v>7.4074074074074066</v>
      </c>
      <c r="N16" s="433">
        <f>'2631'!V42</f>
        <v>16</v>
      </c>
      <c r="O16" s="438">
        <f t="shared" si="3"/>
        <v>59.259259259259252</v>
      </c>
      <c r="P16" s="433">
        <f>'2631'!V43</f>
        <v>9</v>
      </c>
      <c r="Q16" s="438">
        <f t="shared" si="4"/>
        <v>33.333333333333329</v>
      </c>
      <c r="R16" s="433">
        <f t="shared" ref="R16:R22" si="9">SUM(J16,L16,N16,P16)</f>
        <v>27</v>
      </c>
      <c r="S16" s="439">
        <f>'2631'!AD39</f>
        <v>3.8424657534246576</v>
      </c>
      <c r="T16" s="433">
        <f t="shared" si="6"/>
        <v>2</v>
      </c>
      <c r="U16" s="434"/>
    </row>
    <row r="17" spans="1:21" ht="21" customHeight="1" x14ac:dyDescent="0.3">
      <c r="A17" s="433">
        <v>2632</v>
      </c>
      <c r="B17" s="433">
        <f>'2632'!E33</f>
        <v>27</v>
      </c>
      <c r="C17" s="436">
        <f>'2632'!W33</f>
        <v>0</v>
      </c>
      <c r="D17" s="436">
        <f>'2632'!X33</f>
        <v>0</v>
      </c>
      <c r="E17" s="436">
        <f>'2632'!Y33</f>
        <v>11</v>
      </c>
      <c r="F17" s="436">
        <f>'2632'!Z33</f>
        <v>68</v>
      </c>
      <c r="G17" s="436">
        <f>'2632'!AA33</f>
        <v>87</v>
      </c>
      <c r="H17" s="436">
        <f>'2632'!AB33</f>
        <v>130</v>
      </c>
      <c r="I17" s="437">
        <f t="shared" si="8"/>
        <v>296</v>
      </c>
      <c r="J17" s="433" t="str">
        <f>'2632'!V35</f>
        <v>0</v>
      </c>
      <c r="K17" s="438">
        <f t="shared" si="1"/>
        <v>0</v>
      </c>
      <c r="L17" s="433">
        <f>'2632'!V36</f>
        <v>1</v>
      </c>
      <c r="M17" s="438">
        <f t="shared" si="2"/>
        <v>3.7037037037037033</v>
      </c>
      <c r="N17" s="433">
        <f>'2632'!V37</f>
        <v>18</v>
      </c>
      <c r="O17" s="438">
        <f t="shared" si="3"/>
        <v>66.666666666666657</v>
      </c>
      <c r="P17" s="433">
        <f>'2632'!V38</f>
        <v>8</v>
      </c>
      <c r="Q17" s="438">
        <f t="shared" si="4"/>
        <v>29.629629629629626</v>
      </c>
      <c r="R17" s="433">
        <f t="shared" si="9"/>
        <v>27</v>
      </c>
      <c r="S17" s="439">
        <f>'2632'!AD34</f>
        <v>4.1351351351351351</v>
      </c>
      <c r="T17" s="433">
        <f t="shared" si="6"/>
        <v>3</v>
      </c>
      <c r="U17" s="434"/>
    </row>
    <row r="18" spans="1:21" ht="21" customHeight="1" x14ac:dyDescent="0.3">
      <c r="A18" s="433">
        <v>2633</v>
      </c>
      <c r="B18" s="433">
        <f>'2633'!E38</f>
        <v>27</v>
      </c>
      <c r="C18" s="436">
        <f>'2633'!W38</f>
        <v>0</v>
      </c>
      <c r="D18" s="436">
        <f>'2633'!X38</f>
        <v>0</v>
      </c>
      <c r="E18" s="436">
        <f>'2633'!Y38</f>
        <v>10</v>
      </c>
      <c r="F18" s="436">
        <f>'2633'!Z38</f>
        <v>90</v>
      </c>
      <c r="G18" s="436">
        <f>'2633'!AA38</f>
        <v>113</v>
      </c>
      <c r="H18" s="436">
        <f>'2633'!AB38</f>
        <v>83</v>
      </c>
      <c r="I18" s="437">
        <f t="shared" si="8"/>
        <v>296</v>
      </c>
      <c r="J18" s="433" t="str">
        <f>'2633'!V40</f>
        <v>0</v>
      </c>
      <c r="K18" s="438">
        <f t="shared" si="1"/>
        <v>0</v>
      </c>
      <c r="L18" s="433">
        <f>'2633'!V41</f>
        <v>2</v>
      </c>
      <c r="M18" s="438">
        <f t="shared" si="2"/>
        <v>7.4074074074074066</v>
      </c>
      <c r="N18" s="433">
        <f>'2633'!V42</f>
        <v>17</v>
      </c>
      <c r="O18" s="438">
        <f t="shared" si="3"/>
        <v>62.962962962962962</v>
      </c>
      <c r="P18" s="433">
        <f>'2633'!V43</f>
        <v>8</v>
      </c>
      <c r="Q18" s="438">
        <f t="shared" si="4"/>
        <v>29.629629629629626</v>
      </c>
      <c r="R18" s="433">
        <f t="shared" si="9"/>
        <v>27</v>
      </c>
      <c r="S18" s="439">
        <f>'2633'!AD39</f>
        <v>3.9087837837837838</v>
      </c>
      <c r="T18" s="433">
        <f t="shared" si="6"/>
        <v>3</v>
      </c>
      <c r="U18" s="434"/>
    </row>
    <row r="19" spans="1:21" ht="21" customHeight="1" x14ac:dyDescent="0.3">
      <c r="A19" s="433">
        <v>2634</v>
      </c>
      <c r="B19" s="433">
        <f>'2634'!E33</f>
        <v>26</v>
      </c>
      <c r="C19" s="436">
        <f>'2634'!W33</f>
        <v>0</v>
      </c>
      <c r="D19" s="436">
        <f>'2634'!X33</f>
        <v>0</v>
      </c>
      <c r="E19" s="436">
        <f>'2634'!Y33</f>
        <v>4</v>
      </c>
      <c r="F19" s="436">
        <f>'2634'!Z33</f>
        <v>74</v>
      </c>
      <c r="G19" s="436">
        <f>'2634'!AA33</f>
        <v>107</v>
      </c>
      <c r="H19" s="436">
        <f>'2634'!AB33</f>
        <v>95</v>
      </c>
      <c r="I19" s="437">
        <f t="shared" si="8"/>
        <v>280</v>
      </c>
      <c r="J19" s="433" t="str">
        <f>'2634'!V35</f>
        <v>0</v>
      </c>
      <c r="K19" s="438">
        <f t="shared" si="1"/>
        <v>0</v>
      </c>
      <c r="L19" s="433">
        <f>'2634'!V36</f>
        <v>4</v>
      </c>
      <c r="M19" s="438">
        <f t="shared" si="2"/>
        <v>15.384615384615385</v>
      </c>
      <c r="N19" s="433">
        <f>'2634'!V37</f>
        <v>18</v>
      </c>
      <c r="O19" s="438">
        <f t="shared" si="3"/>
        <v>69.230769230769226</v>
      </c>
      <c r="P19" s="433">
        <f>'2634'!V38</f>
        <v>4</v>
      </c>
      <c r="Q19" s="438">
        <f t="shared" si="4"/>
        <v>15.384615384615385</v>
      </c>
      <c r="R19" s="433">
        <f t="shared" si="9"/>
        <v>26</v>
      </c>
      <c r="S19" s="439">
        <f>'2634'!AD34</f>
        <v>4.0464285714285717</v>
      </c>
      <c r="T19" s="433">
        <f t="shared" si="6"/>
        <v>3</v>
      </c>
      <c r="U19" s="434"/>
    </row>
    <row r="20" spans="1:21" ht="21" customHeight="1" x14ac:dyDescent="0.3">
      <c r="A20" s="433">
        <v>2651</v>
      </c>
      <c r="B20" s="433">
        <f>'2651'!E37</f>
        <v>25</v>
      </c>
      <c r="C20" s="436">
        <f>'2651'!W38</f>
        <v>0</v>
      </c>
      <c r="D20" s="436">
        <f>'2651'!X38</f>
        <v>0</v>
      </c>
      <c r="E20" s="436">
        <f>'2651'!Y38</f>
        <v>8</v>
      </c>
      <c r="F20" s="436">
        <f>'2651'!Z38</f>
        <v>40</v>
      </c>
      <c r="G20" s="436">
        <f>'2651'!AA38</f>
        <v>76</v>
      </c>
      <c r="H20" s="436">
        <f>'2651'!AB38</f>
        <v>145</v>
      </c>
      <c r="I20" s="437">
        <f t="shared" si="8"/>
        <v>269</v>
      </c>
      <c r="J20" s="433">
        <f>'2651'!V39</f>
        <v>1</v>
      </c>
      <c r="K20" s="438">
        <f t="shared" si="1"/>
        <v>4</v>
      </c>
      <c r="L20" s="433">
        <f>'2651'!V40</f>
        <v>4</v>
      </c>
      <c r="M20" s="438">
        <f t="shared" si="2"/>
        <v>16</v>
      </c>
      <c r="N20" s="433">
        <f>'2651'!V41</f>
        <v>14</v>
      </c>
      <c r="O20" s="438">
        <f t="shared" si="3"/>
        <v>56.000000000000007</v>
      </c>
      <c r="P20" s="433">
        <f>'2651'!V42</f>
        <v>6</v>
      </c>
      <c r="Q20" s="438">
        <f t="shared" si="4"/>
        <v>24</v>
      </c>
      <c r="R20" s="433">
        <f t="shared" si="9"/>
        <v>25</v>
      </c>
      <c r="S20" s="439">
        <f>'2651'!AD38</f>
        <v>4.3308550185873607</v>
      </c>
      <c r="T20" s="433">
        <f t="shared" si="6"/>
        <v>3</v>
      </c>
      <c r="U20" s="434"/>
    </row>
    <row r="21" spans="1:21" ht="21" customHeight="1" x14ac:dyDescent="0.3">
      <c r="A21" s="433">
        <v>2641</v>
      </c>
      <c r="B21" s="433">
        <f>'2641'!E37</f>
        <v>29</v>
      </c>
      <c r="C21" s="436">
        <f>'2641'!W38</f>
        <v>0</v>
      </c>
      <c r="D21" s="436">
        <f>'2641'!X38</f>
        <v>0</v>
      </c>
      <c r="E21" s="436">
        <f>'2641'!Y38</f>
        <v>7</v>
      </c>
      <c r="F21" s="436">
        <f>'2641'!Z38</f>
        <v>93</v>
      </c>
      <c r="G21" s="436">
        <f>'2641'!AA38</f>
        <v>86</v>
      </c>
      <c r="H21" s="436">
        <f>'2641'!AB38</f>
        <v>132</v>
      </c>
      <c r="I21" s="437">
        <f t="shared" si="8"/>
        <v>318</v>
      </c>
      <c r="J21" s="433">
        <f>'2641'!V39</f>
        <v>1</v>
      </c>
      <c r="K21" s="438">
        <f t="shared" si="1"/>
        <v>3.4482758620689653</v>
      </c>
      <c r="L21" s="433">
        <f>'2641'!V40</f>
        <v>3</v>
      </c>
      <c r="M21" s="438">
        <f t="shared" si="2"/>
        <v>10.344827586206897</v>
      </c>
      <c r="N21" s="433">
        <f>'2641'!V41</f>
        <v>19</v>
      </c>
      <c r="O21" s="438">
        <f t="shared" si="3"/>
        <v>65.517241379310349</v>
      </c>
      <c r="P21" s="433">
        <f>'2641'!V42</f>
        <v>6</v>
      </c>
      <c r="Q21" s="438">
        <f t="shared" si="4"/>
        <v>20.689655172413794</v>
      </c>
      <c r="R21" s="433">
        <f t="shared" si="9"/>
        <v>29</v>
      </c>
      <c r="S21" s="439">
        <f>'2641'!AD38</f>
        <v>4.0786163522012577</v>
      </c>
      <c r="T21" s="433">
        <f t="shared" si="6"/>
        <v>3</v>
      </c>
      <c r="U21" s="434"/>
    </row>
    <row r="22" spans="1:21" ht="21" customHeight="1" x14ac:dyDescent="0.3">
      <c r="A22" s="433">
        <v>2642</v>
      </c>
      <c r="B22" s="433">
        <f>'2642'!E37</f>
        <v>29</v>
      </c>
      <c r="C22" s="436">
        <f>'2642'!W38</f>
        <v>0</v>
      </c>
      <c r="D22" s="436">
        <f>'2642'!X38</f>
        <v>0</v>
      </c>
      <c r="E22" s="436">
        <f>'2642'!Y38</f>
        <v>1</v>
      </c>
      <c r="F22" s="436">
        <f>'2642'!Z38</f>
        <v>41</v>
      </c>
      <c r="G22" s="436">
        <f>'2642'!AA38</f>
        <v>98</v>
      </c>
      <c r="H22" s="436">
        <f>'2642'!AB38</f>
        <v>178</v>
      </c>
      <c r="I22" s="437">
        <f t="shared" si="8"/>
        <v>318</v>
      </c>
      <c r="J22" s="433">
        <f>'2642'!V39</f>
        <v>3</v>
      </c>
      <c r="K22" s="438">
        <f t="shared" si="1"/>
        <v>10.344827586206897</v>
      </c>
      <c r="L22" s="433">
        <f>'2642'!V40</f>
        <v>11</v>
      </c>
      <c r="M22" s="438">
        <f t="shared" si="2"/>
        <v>37.931034482758619</v>
      </c>
      <c r="N22" s="433">
        <f>'2642'!V41</f>
        <v>14</v>
      </c>
      <c r="O22" s="438">
        <f t="shared" si="3"/>
        <v>48.275862068965516</v>
      </c>
      <c r="P22" s="433">
        <f>'2642'!V42</f>
        <v>1</v>
      </c>
      <c r="Q22" s="438">
        <f t="shared" si="4"/>
        <v>3.4482758620689653</v>
      </c>
      <c r="R22" s="433">
        <f t="shared" si="9"/>
        <v>29</v>
      </c>
      <c r="S22" s="439">
        <f>'2642'!AD38</f>
        <v>4.4245283018867925</v>
      </c>
      <c r="T22" s="433">
        <f t="shared" si="6"/>
        <v>3</v>
      </c>
      <c r="U22" s="434"/>
    </row>
    <row r="23" spans="1:21" ht="27" customHeight="1" x14ac:dyDescent="0.3">
      <c r="A23" s="441" t="s">
        <v>1073</v>
      </c>
      <c r="B23" s="442">
        <f t="shared" ref="B23:J23" si="10">SUM(B16:B22)</f>
        <v>190</v>
      </c>
      <c r="C23" s="442">
        <f t="shared" si="10"/>
        <v>0</v>
      </c>
      <c r="D23" s="442">
        <f t="shared" si="10"/>
        <v>0</v>
      </c>
      <c r="E23" s="442">
        <f t="shared" si="10"/>
        <v>50</v>
      </c>
      <c r="F23" s="442">
        <f t="shared" si="10"/>
        <v>525</v>
      </c>
      <c r="G23" s="442">
        <f t="shared" si="10"/>
        <v>640</v>
      </c>
      <c r="H23" s="442">
        <f t="shared" si="10"/>
        <v>854</v>
      </c>
      <c r="I23" s="442">
        <f t="shared" si="10"/>
        <v>2069</v>
      </c>
      <c r="J23" s="441">
        <f t="shared" si="10"/>
        <v>5</v>
      </c>
      <c r="K23" s="443">
        <f t="shared" si="1"/>
        <v>2.6315789473684208</v>
      </c>
      <c r="L23" s="441">
        <f>SUM(L16:L22)</f>
        <v>27</v>
      </c>
      <c r="M23" s="443">
        <f t="shared" si="2"/>
        <v>14.210526315789473</v>
      </c>
      <c r="N23" s="441">
        <f>SUM(N16:N22)</f>
        <v>116</v>
      </c>
      <c r="O23" s="443">
        <f t="shared" si="3"/>
        <v>61.05263157894737</v>
      </c>
      <c r="P23" s="441">
        <f>SUM(P16:P22)</f>
        <v>42</v>
      </c>
      <c r="Q23" s="443">
        <f t="shared" si="4"/>
        <v>22.105263157894736</v>
      </c>
      <c r="R23" s="441">
        <f>SUM(R16:R22)</f>
        <v>190</v>
      </c>
      <c r="S23" s="444">
        <f>IF(ISERROR(((D23+E23)*2+F23*3+G23*4+H23*5)/SUM(D23,E23:H23)),"",((D23+E23)*2+F23*3+G23*4+H23*5)/SUM(D23,E23:H23))</f>
        <v>4.1106814886418563</v>
      </c>
      <c r="T23" s="441">
        <f t="shared" si="6"/>
        <v>3</v>
      </c>
      <c r="U23" s="445"/>
    </row>
    <row r="24" spans="1:21" ht="20.25" customHeight="1" x14ac:dyDescent="0.3">
      <c r="A24" s="433">
        <v>2531</v>
      </c>
      <c r="B24" s="433">
        <f>'2531'!E37</f>
        <v>31</v>
      </c>
      <c r="C24" s="436">
        <f>'2531'!W38</f>
        <v>0</v>
      </c>
      <c r="D24" s="436">
        <f>'2531'!X38</f>
        <v>0</v>
      </c>
      <c r="E24" s="436">
        <f>'2531'!Y38</f>
        <v>3</v>
      </c>
      <c r="F24" s="436">
        <f>'2531'!Z38</f>
        <v>62</v>
      </c>
      <c r="G24" s="436">
        <f>'2531'!AA38</f>
        <v>125</v>
      </c>
      <c r="H24" s="436">
        <f>'2531'!AB38</f>
        <v>151</v>
      </c>
      <c r="I24" s="437">
        <f t="shared" ref="I24:I31" si="11">SUM(D24:H24)</f>
        <v>341</v>
      </c>
      <c r="J24" s="433">
        <f>'2531'!V39</f>
        <v>2</v>
      </c>
      <c r="K24" s="438">
        <f t="shared" si="1"/>
        <v>6.4516129032258061</v>
      </c>
      <c r="L24" s="433">
        <f>'2531'!V40</f>
        <v>4</v>
      </c>
      <c r="M24" s="438">
        <f t="shared" si="2"/>
        <v>12.903225806451612</v>
      </c>
      <c r="N24" s="433">
        <f>'2531'!V41</f>
        <v>22</v>
      </c>
      <c r="O24" s="438">
        <f t="shared" si="3"/>
        <v>70.967741935483872</v>
      </c>
      <c r="P24" s="433">
        <f>'2531'!V42</f>
        <v>3</v>
      </c>
      <c r="Q24" s="438">
        <f t="shared" si="4"/>
        <v>9.67741935483871</v>
      </c>
      <c r="R24" s="433">
        <f t="shared" ref="R24:R31" si="12">SUM(J24,L24,N24,P24)</f>
        <v>31</v>
      </c>
      <c r="S24" s="439">
        <f>'2531'!AD38</f>
        <v>4.2434017595307916</v>
      </c>
      <c r="T24" s="433">
        <f t="shared" si="6"/>
        <v>3</v>
      </c>
      <c r="U24" s="434"/>
    </row>
    <row r="25" spans="1:21" ht="20.25" customHeight="1" x14ac:dyDescent="0.3">
      <c r="A25" s="433">
        <v>2532</v>
      </c>
      <c r="B25" s="433">
        <f>'2532'!E37</f>
        <v>31</v>
      </c>
      <c r="C25" s="436">
        <f>'2532'!W38</f>
        <v>0</v>
      </c>
      <c r="D25" s="436">
        <f>'2532'!X38</f>
        <v>0</v>
      </c>
      <c r="E25" s="436">
        <f>'2532'!Y38</f>
        <v>1</v>
      </c>
      <c r="F25" s="436">
        <f>'2532'!Z38</f>
        <v>53</v>
      </c>
      <c r="G25" s="436">
        <f>'2532'!AA38</f>
        <v>134</v>
      </c>
      <c r="H25" s="436">
        <f>'2532'!AB38</f>
        <v>152</v>
      </c>
      <c r="I25" s="437">
        <f t="shared" si="11"/>
        <v>340</v>
      </c>
      <c r="J25" s="433">
        <f>'2532'!V39</f>
        <v>1</v>
      </c>
      <c r="K25" s="438">
        <f t="shared" si="1"/>
        <v>3.225806451612903</v>
      </c>
      <c r="L25" s="433">
        <f>'2532'!V40</f>
        <v>11</v>
      </c>
      <c r="M25" s="438">
        <f t="shared" si="2"/>
        <v>35.483870967741936</v>
      </c>
      <c r="N25" s="433">
        <f>'2532'!V41</f>
        <v>18</v>
      </c>
      <c r="O25" s="438">
        <f t="shared" si="3"/>
        <v>58.064516129032263</v>
      </c>
      <c r="P25" s="433">
        <f>'2532'!V42</f>
        <v>1</v>
      </c>
      <c r="Q25" s="438">
        <f t="shared" si="4"/>
        <v>3.225806451612903</v>
      </c>
      <c r="R25" s="433">
        <f t="shared" si="12"/>
        <v>31</v>
      </c>
      <c r="S25" s="439">
        <f>'2532'!AD38</f>
        <v>4.2852941176470587</v>
      </c>
      <c r="T25" s="433">
        <f t="shared" si="6"/>
        <v>3</v>
      </c>
      <c r="U25" s="434"/>
    </row>
    <row r="26" spans="1:21" ht="20.25" customHeight="1" x14ac:dyDescent="0.3">
      <c r="A26" s="433">
        <v>2533</v>
      </c>
      <c r="B26" s="433">
        <f>'2533'!E38</f>
        <v>32</v>
      </c>
      <c r="C26" s="436">
        <f>'2533'!W39</f>
        <v>0</v>
      </c>
      <c r="D26" s="436">
        <f>'2533'!X39</f>
        <v>0</v>
      </c>
      <c r="E26" s="436">
        <f>'2533'!Y39</f>
        <v>3</v>
      </c>
      <c r="F26" s="436">
        <f>'2533'!Z39</f>
        <v>50</v>
      </c>
      <c r="G26" s="436">
        <f>'2533'!AA39</f>
        <v>139</v>
      </c>
      <c r="H26" s="436">
        <f>'2533'!AB39</f>
        <v>156</v>
      </c>
      <c r="I26" s="437">
        <f t="shared" si="11"/>
        <v>348</v>
      </c>
      <c r="J26" s="433" t="str">
        <f>'2533'!V40</f>
        <v>0</v>
      </c>
      <c r="K26" s="438">
        <f t="shared" si="1"/>
        <v>0</v>
      </c>
      <c r="L26" s="433">
        <f>'2533'!V41</f>
        <v>9</v>
      </c>
      <c r="M26" s="438">
        <f t="shared" si="2"/>
        <v>28.125</v>
      </c>
      <c r="N26" s="433">
        <f>'2533'!V42</f>
        <v>20</v>
      </c>
      <c r="O26" s="438">
        <f t="shared" si="3"/>
        <v>62.5</v>
      </c>
      <c r="P26" s="433">
        <f>'2533'!V43</f>
        <v>3</v>
      </c>
      <c r="Q26" s="438">
        <f t="shared" si="4"/>
        <v>9.375</v>
      </c>
      <c r="R26" s="433">
        <f t="shared" si="12"/>
        <v>32</v>
      </c>
      <c r="S26" s="439">
        <f>'2533'!AD39</f>
        <v>4.2873563218390807</v>
      </c>
      <c r="T26" s="433">
        <f t="shared" si="6"/>
        <v>3</v>
      </c>
      <c r="U26" s="434"/>
    </row>
    <row r="27" spans="1:21" ht="20.25" customHeight="1" x14ac:dyDescent="0.3">
      <c r="A27" s="433">
        <v>2534</v>
      </c>
      <c r="B27" s="433">
        <f>'2534'!E37</f>
        <v>31</v>
      </c>
      <c r="C27" s="436">
        <f>'2534'!W38</f>
        <v>0</v>
      </c>
      <c r="D27" s="436">
        <f>'2534'!X38</f>
        <v>0</v>
      </c>
      <c r="E27" s="436">
        <f>'2534'!Y38</f>
        <v>6</v>
      </c>
      <c r="F27" s="436">
        <f>'2534'!Z38</f>
        <v>60</v>
      </c>
      <c r="G27" s="436">
        <f>'2534'!AA38</f>
        <v>117</v>
      </c>
      <c r="H27" s="436">
        <f>'2534'!AB38</f>
        <v>158</v>
      </c>
      <c r="I27" s="437">
        <f t="shared" si="11"/>
        <v>341</v>
      </c>
      <c r="J27" s="433">
        <f>'2534'!V39</f>
        <v>4</v>
      </c>
      <c r="K27" s="438">
        <f t="shared" si="1"/>
        <v>12.903225806451612</v>
      </c>
      <c r="L27" s="433">
        <f>'2534'!V40</f>
        <v>3</v>
      </c>
      <c r="M27" s="438">
        <f t="shared" si="2"/>
        <v>9.67741935483871</v>
      </c>
      <c r="N27" s="433">
        <f>'2534'!V41</f>
        <v>18</v>
      </c>
      <c r="O27" s="438">
        <f t="shared" si="3"/>
        <v>58.064516129032263</v>
      </c>
      <c r="P27" s="433">
        <f>'2534'!V42</f>
        <v>6</v>
      </c>
      <c r="Q27" s="438">
        <f t="shared" si="4"/>
        <v>19.35483870967742</v>
      </c>
      <c r="R27" s="433">
        <f t="shared" si="12"/>
        <v>31</v>
      </c>
      <c r="S27" s="439">
        <f>'2534'!AD38</f>
        <v>4.2521994134897358</v>
      </c>
      <c r="T27" s="433">
        <f t="shared" si="6"/>
        <v>3</v>
      </c>
      <c r="U27" s="434"/>
    </row>
    <row r="28" spans="1:21" ht="20.25" customHeight="1" x14ac:dyDescent="0.3">
      <c r="A28" s="433">
        <v>2551</v>
      </c>
      <c r="B28" s="433">
        <f>'2551'!E37</f>
        <v>27</v>
      </c>
      <c r="C28" s="436">
        <f>'2551'!W38</f>
        <v>0</v>
      </c>
      <c r="D28" s="436">
        <f>'2551'!X38</f>
        <v>0</v>
      </c>
      <c r="E28" s="436">
        <f>'2551'!Y38</f>
        <v>3</v>
      </c>
      <c r="F28" s="436">
        <f>'2551'!Z38</f>
        <v>53</v>
      </c>
      <c r="G28" s="436">
        <f>'2551'!AA38</f>
        <v>131</v>
      </c>
      <c r="H28" s="436">
        <f>'2551'!AB38</f>
        <v>108</v>
      </c>
      <c r="I28" s="437">
        <f t="shared" si="11"/>
        <v>295</v>
      </c>
      <c r="J28" s="433">
        <f>'2551'!V39</f>
        <v>1</v>
      </c>
      <c r="K28" s="438">
        <f t="shared" si="1"/>
        <v>3.7037037037037033</v>
      </c>
      <c r="L28" s="433">
        <f>'2551'!V40</f>
        <v>4</v>
      </c>
      <c r="M28" s="438">
        <f t="shared" si="2"/>
        <v>14.814814814814813</v>
      </c>
      <c r="N28" s="433">
        <f>'2551'!V41</f>
        <v>19</v>
      </c>
      <c r="O28" s="438">
        <f t="shared" si="3"/>
        <v>70.370370370370367</v>
      </c>
      <c r="P28" s="433">
        <f>'2551'!V42</f>
        <v>3</v>
      </c>
      <c r="Q28" s="438">
        <f t="shared" si="4"/>
        <v>11.111111111111111</v>
      </c>
      <c r="R28" s="433">
        <f t="shared" si="12"/>
        <v>27</v>
      </c>
      <c r="S28" s="439">
        <f>'2551'!AD38</f>
        <v>4.1661016949152545</v>
      </c>
      <c r="T28" s="433">
        <f t="shared" si="6"/>
        <v>3</v>
      </c>
      <c r="U28" s="434"/>
    </row>
    <row r="29" spans="1:21" ht="20.25" customHeight="1" x14ac:dyDescent="0.3">
      <c r="A29" s="433">
        <v>2541</v>
      </c>
      <c r="B29" s="433">
        <f>'2541'!E37</f>
        <v>21</v>
      </c>
      <c r="C29" s="436">
        <f>'2541'!W38</f>
        <v>0</v>
      </c>
      <c r="D29" s="436">
        <f>'2541'!X38</f>
        <v>0</v>
      </c>
      <c r="E29" s="436">
        <f>'2541'!Y38</f>
        <v>4</v>
      </c>
      <c r="F29" s="436">
        <f>'2541'!Z38</f>
        <v>54</v>
      </c>
      <c r="G29" s="436">
        <f>'2541'!AA38</f>
        <v>91</v>
      </c>
      <c r="H29" s="436">
        <f>'2541'!AB38</f>
        <v>81</v>
      </c>
      <c r="I29" s="437">
        <f t="shared" si="11"/>
        <v>230</v>
      </c>
      <c r="J29" s="433">
        <f>'2541'!V39</f>
        <v>3</v>
      </c>
      <c r="K29" s="438">
        <f t="shared" si="1"/>
        <v>14.285714285714285</v>
      </c>
      <c r="L29" s="433">
        <f>'2541'!V40</f>
        <v>2</v>
      </c>
      <c r="M29" s="438">
        <f t="shared" si="2"/>
        <v>9.5238095238095237</v>
      </c>
      <c r="N29" s="433">
        <f>'2541'!V41</f>
        <v>12</v>
      </c>
      <c r="O29" s="438">
        <f t="shared" si="3"/>
        <v>57.142857142857139</v>
      </c>
      <c r="P29" s="433">
        <f>'2541'!V42</f>
        <v>4</v>
      </c>
      <c r="Q29" s="438">
        <f t="shared" si="4"/>
        <v>19.047619047619047</v>
      </c>
      <c r="R29" s="433">
        <f t="shared" si="12"/>
        <v>21</v>
      </c>
      <c r="S29" s="439">
        <f>'2541'!AD38</f>
        <v>4.0826086956521737</v>
      </c>
      <c r="T29" s="433">
        <f t="shared" si="6"/>
        <v>3</v>
      </c>
      <c r="U29" s="434"/>
    </row>
    <row r="30" spans="1:21" ht="20.25" customHeight="1" x14ac:dyDescent="0.3">
      <c r="A30" s="433">
        <v>2542</v>
      </c>
      <c r="B30" s="433">
        <f>'2542'!E37</f>
        <v>22</v>
      </c>
      <c r="C30" s="436">
        <f>'2542'!W38</f>
        <v>0</v>
      </c>
      <c r="D30" s="436">
        <f>'2542'!X38</f>
        <v>0</v>
      </c>
      <c r="E30" s="436">
        <f>'2542'!Y38</f>
        <v>7</v>
      </c>
      <c r="F30" s="436">
        <f>'2542'!Z38</f>
        <v>52</v>
      </c>
      <c r="G30" s="436">
        <f>'2542'!AA38</f>
        <v>88</v>
      </c>
      <c r="H30" s="436">
        <f>'2542'!AB38</f>
        <v>95</v>
      </c>
      <c r="I30" s="437">
        <f t="shared" si="11"/>
        <v>242</v>
      </c>
      <c r="J30" s="433" t="str">
        <f>'2542'!V39</f>
        <v>0</v>
      </c>
      <c r="K30" s="438">
        <f t="shared" si="1"/>
        <v>0</v>
      </c>
      <c r="L30" s="433">
        <f>'2542'!V40</f>
        <v>5</v>
      </c>
      <c r="M30" s="438">
        <f t="shared" si="2"/>
        <v>22.727272727272727</v>
      </c>
      <c r="N30" s="433">
        <f>'2542'!V41</f>
        <v>13</v>
      </c>
      <c r="O30" s="438">
        <f t="shared" si="3"/>
        <v>59.090909090909093</v>
      </c>
      <c r="P30" s="433">
        <f>'2542'!V42</f>
        <v>4</v>
      </c>
      <c r="Q30" s="438">
        <f t="shared" si="4"/>
        <v>18.181818181818183</v>
      </c>
      <c r="R30" s="433">
        <f t="shared" si="12"/>
        <v>22</v>
      </c>
      <c r="S30" s="439">
        <f>'2542'!AD38</f>
        <v>4.1198347107438016</v>
      </c>
      <c r="T30" s="433">
        <f t="shared" si="6"/>
        <v>3</v>
      </c>
      <c r="U30" s="434"/>
    </row>
    <row r="31" spans="1:21" ht="20.25" customHeight="1" x14ac:dyDescent="0.3">
      <c r="A31" s="433">
        <v>2543</v>
      </c>
      <c r="B31" s="433">
        <f>'2543'!E37</f>
        <v>19</v>
      </c>
      <c r="C31" s="436">
        <f>'2543'!W38</f>
        <v>0</v>
      </c>
      <c r="D31" s="436">
        <f>'2543'!X38</f>
        <v>0</v>
      </c>
      <c r="E31" s="436">
        <f>'2543'!Y38</f>
        <v>4</v>
      </c>
      <c r="F31" s="436">
        <f>'2543'!Z38</f>
        <v>59</v>
      </c>
      <c r="G31" s="436">
        <f>'2543'!AA38</f>
        <v>81</v>
      </c>
      <c r="H31" s="436">
        <f>'2543'!AB38</f>
        <v>64</v>
      </c>
      <c r="I31" s="437">
        <f t="shared" si="11"/>
        <v>208</v>
      </c>
      <c r="J31" s="433" t="str">
        <f>'2543'!V39</f>
        <v>0</v>
      </c>
      <c r="K31" s="438">
        <f t="shared" si="1"/>
        <v>0</v>
      </c>
      <c r="L31" s="433">
        <f>'2543'!V40</f>
        <v>4</v>
      </c>
      <c r="M31" s="438">
        <f t="shared" si="2"/>
        <v>21.052631578947366</v>
      </c>
      <c r="N31" s="433">
        <f>'2543'!V41</f>
        <v>12</v>
      </c>
      <c r="O31" s="438">
        <f t="shared" si="3"/>
        <v>63.157894736842103</v>
      </c>
      <c r="P31" s="433">
        <f>'2543'!V42</f>
        <v>3</v>
      </c>
      <c r="Q31" s="438">
        <f t="shared" si="4"/>
        <v>15.789473684210526</v>
      </c>
      <c r="R31" s="433">
        <f t="shared" si="12"/>
        <v>19</v>
      </c>
      <c r="S31" s="439">
        <f>'2543'!AD38</f>
        <v>3.9855769230769229</v>
      </c>
      <c r="T31" s="433">
        <f t="shared" si="6"/>
        <v>3</v>
      </c>
      <c r="U31" s="434"/>
    </row>
    <row r="32" spans="1:21" ht="27" customHeight="1" x14ac:dyDescent="0.3">
      <c r="A32" s="441" t="s">
        <v>1074</v>
      </c>
      <c r="B32" s="442">
        <f>SUM(B24:B31)</f>
        <v>214</v>
      </c>
      <c r="C32" s="442">
        <f t="shared" ref="C32:H32" si="13">SUM(C24:C30)</f>
        <v>0</v>
      </c>
      <c r="D32" s="442">
        <f t="shared" si="13"/>
        <v>0</v>
      </c>
      <c r="E32" s="442">
        <f t="shared" si="13"/>
        <v>27</v>
      </c>
      <c r="F32" s="442">
        <f t="shared" si="13"/>
        <v>384</v>
      </c>
      <c r="G32" s="442">
        <f t="shared" si="13"/>
        <v>825</v>
      </c>
      <c r="H32" s="442">
        <f t="shared" si="13"/>
        <v>901</v>
      </c>
      <c r="I32" s="442">
        <f>SUM(I24:I31)</f>
        <v>2345</v>
      </c>
      <c r="J32" s="441">
        <f>SUM(J24:J30)</f>
        <v>11</v>
      </c>
      <c r="K32" s="443">
        <f t="shared" si="1"/>
        <v>5.1401869158878499</v>
      </c>
      <c r="L32" s="441">
        <f>SUM(L24:L30)</f>
        <v>38</v>
      </c>
      <c r="M32" s="443">
        <f t="shared" si="2"/>
        <v>17.75700934579439</v>
      </c>
      <c r="N32" s="441">
        <f>SUM(N24:N30)</f>
        <v>122</v>
      </c>
      <c r="O32" s="443">
        <f t="shared" si="3"/>
        <v>57.009345794392516</v>
      </c>
      <c r="P32" s="441">
        <f>SUM(P24:P30)</f>
        <v>24</v>
      </c>
      <c r="Q32" s="443">
        <f t="shared" si="4"/>
        <v>11.214953271028037</v>
      </c>
      <c r="R32" s="441">
        <f>SUM(R24:R31)</f>
        <v>214</v>
      </c>
      <c r="S32" s="444">
        <f>IF(ISERROR(((D32+E32)*2+F32*3+G32*4+H32*5)/SUM(D32,E32:H32)),"",((D32+E32)*2+F32*3+G32*4+H32*5)/SUM(D32,E32:H32))</f>
        <v>4.2166588675713621</v>
      </c>
      <c r="T32" s="441">
        <f t="shared" si="6"/>
        <v>3</v>
      </c>
      <c r="U32" s="445"/>
    </row>
    <row r="33" spans="1:21" x14ac:dyDescent="0.3">
      <c r="A33" s="433">
        <v>2431</v>
      </c>
      <c r="B33" s="433">
        <f>'2431'!E37</f>
        <v>24</v>
      </c>
      <c r="C33" s="436">
        <f>'2431'!W38</f>
        <v>0</v>
      </c>
      <c r="D33" s="436">
        <f>'2431'!X38</f>
        <v>0</v>
      </c>
      <c r="E33" s="436">
        <f>'2431'!Y38</f>
        <v>0</v>
      </c>
      <c r="F33" s="436">
        <f>'2431'!Z38</f>
        <v>5</v>
      </c>
      <c r="G33" s="436">
        <f>'2431'!AA38</f>
        <v>57</v>
      </c>
      <c r="H33" s="436">
        <f>'2431'!AB38</f>
        <v>97</v>
      </c>
      <c r="I33" s="437">
        <f t="shared" ref="I33:I41" si="14">SUM(D33:H33)</f>
        <v>159</v>
      </c>
      <c r="J33" s="433">
        <f>'2431'!V39</f>
        <v>8</v>
      </c>
      <c r="K33" s="438">
        <f t="shared" si="1"/>
        <v>33.333333333333329</v>
      </c>
      <c r="L33" s="433">
        <f>'2431'!V40</f>
        <v>11</v>
      </c>
      <c r="M33" s="438">
        <f t="shared" si="2"/>
        <v>45.833333333333329</v>
      </c>
      <c r="N33" s="433">
        <f>'2431'!V41</f>
        <v>5</v>
      </c>
      <c r="O33" s="438">
        <f t="shared" si="3"/>
        <v>20.833333333333336</v>
      </c>
      <c r="P33" s="433" t="str">
        <f>'2431'!V42</f>
        <v>0</v>
      </c>
      <c r="Q33" s="438">
        <f t="shared" si="4"/>
        <v>0</v>
      </c>
      <c r="R33" s="433">
        <f t="shared" ref="R33:R41" si="15">SUM(J33,L33,N33,P33)</f>
        <v>24</v>
      </c>
      <c r="S33" s="439">
        <f>'2431'!AD38</f>
        <v>4.5786163522012577</v>
      </c>
      <c r="T33" s="433">
        <f t="shared" si="6"/>
        <v>4</v>
      </c>
      <c r="U33" s="434"/>
    </row>
    <row r="34" spans="1:21" x14ac:dyDescent="0.3">
      <c r="A34" s="433">
        <v>2432</v>
      </c>
      <c r="B34" s="433">
        <f>'2432'!E37</f>
        <v>26</v>
      </c>
      <c r="C34" s="436">
        <f>'2432'!W38</f>
        <v>0</v>
      </c>
      <c r="D34" s="436">
        <f>'2432'!X38</f>
        <v>0</v>
      </c>
      <c r="E34" s="436">
        <f>'2432'!Y38</f>
        <v>0</v>
      </c>
      <c r="F34" s="436">
        <f>'2432'!Z38</f>
        <v>16</v>
      </c>
      <c r="G34" s="436">
        <f>'2432'!AA38</f>
        <v>56</v>
      </c>
      <c r="H34" s="436">
        <f>'2432'!AB38</f>
        <v>101</v>
      </c>
      <c r="I34" s="437">
        <f t="shared" si="14"/>
        <v>173</v>
      </c>
      <c r="J34" s="433">
        <f>'2432'!V39</f>
        <v>4</v>
      </c>
      <c r="K34" s="438">
        <f t="shared" si="1"/>
        <v>16</v>
      </c>
      <c r="L34" s="433">
        <f>'2432'!V40</f>
        <v>12</v>
      </c>
      <c r="M34" s="438">
        <f t="shared" si="2"/>
        <v>48</v>
      </c>
      <c r="N34" s="433">
        <f>'2432'!V41</f>
        <v>9</v>
      </c>
      <c r="O34" s="438">
        <f t="shared" si="3"/>
        <v>36</v>
      </c>
      <c r="P34" s="433" t="str">
        <f>'2432'!V42</f>
        <v>0</v>
      </c>
      <c r="Q34" s="438">
        <f t="shared" si="4"/>
        <v>0</v>
      </c>
      <c r="R34" s="433">
        <f t="shared" si="15"/>
        <v>25</v>
      </c>
      <c r="S34" s="439">
        <f>'2432'!AD38</f>
        <v>4.4913294797687859</v>
      </c>
      <c r="T34" s="433">
        <f t="shared" si="6"/>
        <v>4</v>
      </c>
      <c r="U34" s="434"/>
    </row>
    <row r="35" spans="1:21" x14ac:dyDescent="0.3">
      <c r="A35" s="433">
        <v>2433</v>
      </c>
      <c r="B35" s="433">
        <f>'2433'!E34</f>
        <v>22</v>
      </c>
      <c r="C35" s="436">
        <f>'2433'!W35</f>
        <v>0</v>
      </c>
      <c r="D35" s="436">
        <f>'2433'!X35</f>
        <v>0</v>
      </c>
      <c r="E35" s="436">
        <f>'2433'!Y35</f>
        <v>0</v>
      </c>
      <c r="F35" s="436">
        <f>'2433'!Z35</f>
        <v>5</v>
      </c>
      <c r="G35" s="436">
        <f>'2433'!AA35</f>
        <v>49</v>
      </c>
      <c r="H35" s="436">
        <f>'2433'!AB35</f>
        <v>100</v>
      </c>
      <c r="I35" s="437">
        <f t="shared" si="14"/>
        <v>154</v>
      </c>
      <c r="J35" s="433">
        <f>'2433'!V36</f>
        <v>6</v>
      </c>
      <c r="K35" s="438">
        <f t="shared" si="1"/>
        <v>27.27272727272727</v>
      </c>
      <c r="L35" s="433">
        <f>'2433'!V37</f>
        <v>11</v>
      </c>
      <c r="M35" s="438">
        <f t="shared" si="2"/>
        <v>50</v>
      </c>
      <c r="N35" s="433">
        <f>'2433'!V38</f>
        <v>5</v>
      </c>
      <c r="O35" s="438">
        <f t="shared" si="3"/>
        <v>22.727272727272727</v>
      </c>
      <c r="P35" s="433" t="str">
        <f>'2433'!V39</f>
        <v>0</v>
      </c>
      <c r="Q35" s="438">
        <f t="shared" si="4"/>
        <v>0</v>
      </c>
      <c r="R35" s="433">
        <f t="shared" si="15"/>
        <v>22</v>
      </c>
      <c r="S35" s="439">
        <f>'2433'!AD35</f>
        <v>4.616883116883117</v>
      </c>
      <c r="T35" s="433">
        <f t="shared" si="6"/>
        <v>4</v>
      </c>
      <c r="U35" s="434"/>
    </row>
    <row r="36" spans="1:21" x14ac:dyDescent="0.3">
      <c r="A36" s="433">
        <v>2434</v>
      </c>
      <c r="B36" s="433">
        <f>'2434'!E37</f>
        <v>23</v>
      </c>
      <c r="C36" s="436">
        <f>'2434'!W38</f>
        <v>0</v>
      </c>
      <c r="D36" s="436">
        <f>'2434'!X38</f>
        <v>0</v>
      </c>
      <c r="E36" s="436">
        <f>'2434'!Y38</f>
        <v>0</v>
      </c>
      <c r="F36" s="436">
        <f>'2434'!Z38</f>
        <v>5</v>
      </c>
      <c r="G36" s="436">
        <f>'2434'!AA38</f>
        <v>64</v>
      </c>
      <c r="H36" s="436">
        <f>'2434'!AB38</f>
        <v>88</v>
      </c>
      <c r="I36" s="437">
        <f t="shared" si="14"/>
        <v>157</v>
      </c>
      <c r="J36" s="433">
        <f>'2434'!V39</f>
        <v>3</v>
      </c>
      <c r="K36" s="438">
        <f t="shared" si="1"/>
        <v>13.043478260869565</v>
      </c>
      <c r="L36" s="433">
        <f>'2434'!V40</f>
        <v>16</v>
      </c>
      <c r="M36" s="438">
        <f t="shared" si="2"/>
        <v>69.565217391304344</v>
      </c>
      <c r="N36" s="433">
        <f>'2434'!V41</f>
        <v>4</v>
      </c>
      <c r="O36" s="438">
        <f t="shared" si="3"/>
        <v>17.391304347826086</v>
      </c>
      <c r="P36" s="433" t="str">
        <f>'2434'!V42</f>
        <v>0</v>
      </c>
      <c r="Q36" s="438">
        <f t="shared" si="4"/>
        <v>0</v>
      </c>
      <c r="R36" s="433">
        <f t="shared" si="15"/>
        <v>23</v>
      </c>
      <c r="S36" s="439">
        <f>'2434'!AD38</f>
        <v>4.5286624203821653</v>
      </c>
      <c r="T36" s="433">
        <f t="shared" si="6"/>
        <v>4</v>
      </c>
      <c r="U36" s="434"/>
    </row>
    <row r="37" spans="1:21" x14ac:dyDescent="0.3">
      <c r="A37" s="433">
        <v>2435</v>
      </c>
      <c r="B37" s="433">
        <f>'2435'!E37</f>
        <v>25</v>
      </c>
      <c r="C37" s="436">
        <f>'2435'!W38</f>
        <v>0</v>
      </c>
      <c r="D37" s="436">
        <f>'2435'!X38</f>
        <v>0</v>
      </c>
      <c r="E37" s="436">
        <f>'2435'!Y38</f>
        <v>0</v>
      </c>
      <c r="F37" s="436">
        <f>'2435'!Z38</f>
        <v>5</v>
      </c>
      <c r="G37" s="436">
        <f>'2435'!AA38</f>
        <v>45</v>
      </c>
      <c r="H37" s="436">
        <f>'2435'!AB38</f>
        <v>125</v>
      </c>
      <c r="I37" s="437">
        <f t="shared" si="14"/>
        <v>175</v>
      </c>
      <c r="J37" s="433">
        <f>'2435'!V39</f>
        <v>8</v>
      </c>
      <c r="K37" s="438">
        <f t="shared" si="1"/>
        <v>32</v>
      </c>
      <c r="L37" s="433">
        <f>'2435'!V40</f>
        <v>13</v>
      </c>
      <c r="M37" s="438">
        <f t="shared" si="2"/>
        <v>52</v>
      </c>
      <c r="N37" s="433">
        <f>'2435'!V41</f>
        <v>4</v>
      </c>
      <c r="O37" s="438">
        <f t="shared" si="3"/>
        <v>16</v>
      </c>
      <c r="P37" s="433" t="str">
        <f>'2435'!V42</f>
        <v>0</v>
      </c>
      <c r="Q37" s="438">
        <f t="shared" si="4"/>
        <v>0</v>
      </c>
      <c r="R37" s="433">
        <f t="shared" si="15"/>
        <v>25</v>
      </c>
      <c r="S37" s="439">
        <f>'2435'!AD38</f>
        <v>4.6857142857142859</v>
      </c>
      <c r="T37" s="433">
        <f t="shared" si="6"/>
        <v>4</v>
      </c>
      <c r="U37" s="434"/>
    </row>
    <row r="38" spans="1:21" x14ac:dyDescent="0.3">
      <c r="A38" s="446">
        <v>2451</v>
      </c>
      <c r="B38" s="433">
        <f>'2451'!E36</f>
        <v>27</v>
      </c>
      <c r="C38" s="436">
        <f>'2451'!W37</f>
        <v>0</v>
      </c>
      <c r="D38" s="436">
        <f>'2451'!X37</f>
        <v>0</v>
      </c>
      <c r="E38" s="436">
        <f>'2451'!Y37</f>
        <v>0</v>
      </c>
      <c r="F38" s="436">
        <f>'2451'!Z37</f>
        <v>5</v>
      </c>
      <c r="G38" s="436">
        <f>'2451'!AA37</f>
        <v>80</v>
      </c>
      <c r="H38" s="436">
        <f>'2451'!AB37</f>
        <v>104</v>
      </c>
      <c r="I38" s="437">
        <f t="shared" si="14"/>
        <v>189</v>
      </c>
      <c r="J38" s="433">
        <f>'2451'!V38</f>
        <v>10</v>
      </c>
      <c r="K38" s="438">
        <f t="shared" si="1"/>
        <v>37.037037037037038</v>
      </c>
      <c r="L38" s="433">
        <f>'2451'!V39</f>
        <v>12</v>
      </c>
      <c r="M38" s="438">
        <f t="shared" si="2"/>
        <v>44.444444444444443</v>
      </c>
      <c r="N38" s="433">
        <f>'2451'!V40</f>
        <v>5</v>
      </c>
      <c r="O38" s="438">
        <f t="shared" si="3"/>
        <v>18.518518518518519</v>
      </c>
      <c r="P38" s="433" t="str">
        <f>'2451'!V41</f>
        <v>0</v>
      </c>
      <c r="Q38" s="438">
        <f t="shared" si="4"/>
        <v>0</v>
      </c>
      <c r="R38" s="433">
        <f t="shared" si="15"/>
        <v>27</v>
      </c>
      <c r="S38" s="439">
        <f>'2451'!AD37</f>
        <v>4.5238095238095237</v>
      </c>
      <c r="T38" s="433">
        <f t="shared" si="6"/>
        <v>4</v>
      </c>
      <c r="U38" s="434"/>
    </row>
    <row r="39" spans="1:21" x14ac:dyDescent="0.3">
      <c r="A39" s="433">
        <v>2441</v>
      </c>
      <c r="B39" s="433">
        <f>'2441'!E37</f>
        <v>25</v>
      </c>
      <c r="C39" s="436">
        <f>'2441'!W38</f>
        <v>0</v>
      </c>
      <c r="D39" s="436">
        <f>'2441'!X38</f>
        <v>0</v>
      </c>
      <c r="E39" s="436">
        <f>'2441'!Y38</f>
        <v>0</v>
      </c>
      <c r="F39" s="436">
        <f>'2441'!Z38</f>
        <v>15</v>
      </c>
      <c r="G39" s="436">
        <f>'2441'!AA38</f>
        <v>80</v>
      </c>
      <c r="H39" s="436">
        <f>'2441'!AB38</f>
        <v>105</v>
      </c>
      <c r="I39" s="437">
        <f t="shared" si="14"/>
        <v>200</v>
      </c>
      <c r="J39" s="433">
        <f>'2441'!V39</f>
        <v>4</v>
      </c>
      <c r="K39" s="438">
        <f t="shared" si="1"/>
        <v>16</v>
      </c>
      <c r="L39" s="433">
        <f>'2441'!V40</f>
        <v>10</v>
      </c>
      <c r="M39" s="438">
        <f t="shared" si="2"/>
        <v>40</v>
      </c>
      <c r="N39" s="433">
        <f>'2441'!V41</f>
        <v>11</v>
      </c>
      <c r="O39" s="438">
        <f t="shared" si="3"/>
        <v>44</v>
      </c>
      <c r="P39" s="433" t="str">
        <f>'2441'!V42</f>
        <v>0</v>
      </c>
      <c r="Q39" s="438">
        <f t="shared" si="4"/>
        <v>0</v>
      </c>
      <c r="R39" s="433">
        <f t="shared" si="15"/>
        <v>25</v>
      </c>
      <c r="S39" s="439">
        <f>'2441'!AD38</f>
        <v>4.45</v>
      </c>
      <c r="T39" s="433">
        <f t="shared" si="6"/>
        <v>4</v>
      </c>
      <c r="U39" s="434"/>
    </row>
    <row r="40" spans="1:21" x14ac:dyDescent="0.3">
      <c r="A40" s="433">
        <v>2442</v>
      </c>
      <c r="B40" s="433">
        <f>'2442'!E37</f>
        <v>21</v>
      </c>
      <c r="C40" s="436">
        <f>'2442'!W38</f>
        <v>0</v>
      </c>
      <c r="D40" s="436">
        <f>'2442'!X38</f>
        <v>0</v>
      </c>
      <c r="E40" s="436">
        <f>'2442'!Y38</f>
        <v>0</v>
      </c>
      <c r="F40" s="436">
        <f>'2442'!Z38</f>
        <v>13</v>
      </c>
      <c r="G40" s="436">
        <f>'2442'!AA38</f>
        <v>62</v>
      </c>
      <c r="H40" s="436">
        <f>'2442'!AB38</f>
        <v>93</v>
      </c>
      <c r="I40" s="437">
        <f t="shared" si="14"/>
        <v>168</v>
      </c>
      <c r="J40" s="433">
        <f>'2442'!V39</f>
        <v>5</v>
      </c>
      <c r="K40" s="438">
        <f t="shared" si="1"/>
        <v>23.809523809523807</v>
      </c>
      <c r="L40" s="433">
        <f>'2442'!V40</f>
        <v>7</v>
      </c>
      <c r="M40" s="438">
        <f t="shared" si="2"/>
        <v>33.333333333333329</v>
      </c>
      <c r="N40" s="433">
        <f>'2442'!V41</f>
        <v>9</v>
      </c>
      <c r="O40" s="438">
        <f t="shared" si="3"/>
        <v>42.857142857142854</v>
      </c>
      <c r="P40" s="433" t="str">
        <f>'2442'!V42</f>
        <v>0</v>
      </c>
      <c r="Q40" s="438">
        <f t="shared" si="4"/>
        <v>0</v>
      </c>
      <c r="R40" s="433">
        <f t="shared" si="15"/>
        <v>21</v>
      </c>
      <c r="S40" s="439">
        <f>'2442'!AD38</f>
        <v>4.4761904761904763</v>
      </c>
      <c r="T40" s="433">
        <f t="shared" si="6"/>
        <v>4</v>
      </c>
      <c r="U40" s="434"/>
    </row>
    <row r="41" spans="1:21" x14ac:dyDescent="0.3">
      <c r="A41" s="433">
        <v>2443</v>
      </c>
      <c r="B41" s="433">
        <f>'2443'!E37</f>
        <v>24</v>
      </c>
      <c r="C41" s="436">
        <f>'2443'!W38</f>
        <v>0</v>
      </c>
      <c r="D41" s="436">
        <f>'2443'!X38</f>
        <v>0</v>
      </c>
      <c r="E41" s="436">
        <f>'2443'!Y38</f>
        <v>0</v>
      </c>
      <c r="F41" s="436">
        <f>'2443'!Z38</f>
        <v>4</v>
      </c>
      <c r="G41" s="436">
        <f>'2443'!AA38</f>
        <v>78</v>
      </c>
      <c r="H41" s="436">
        <f>'2443'!AB38</f>
        <v>110</v>
      </c>
      <c r="I41" s="437">
        <f t="shared" si="14"/>
        <v>192</v>
      </c>
      <c r="J41" s="433">
        <f>'2443'!V39</f>
        <v>5</v>
      </c>
      <c r="K41" s="438">
        <f t="shared" si="1"/>
        <v>20.833333333333336</v>
      </c>
      <c r="L41" s="433">
        <f>'2443'!V40</f>
        <v>17</v>
      </c>
      <c r="M41" s="438">
        <f t="shared" si="2"/>
        <v>70.833333333333343</v>
      </c>
      <c r="N41" s="433">
        <f>'2443'!V41</f>
        <v>2</v>
      </c>
      <c r="O41" s="438">
        <f t="shared" si="3"/>
        <v>8.3333333333333321</v>
      </c>
      <c r="P41" s="433" t="str">
        <f>'2443'!V42</f>
        <v>0</v>
      </c>
      <c r="Q41" s="438">
        <f t="shared" si="4"/>
        <v>0</v>
      </c>
      <c r="R41" s="433">
        <f t="shared" si="15"/>
        <v>24</v>
      </c>
      <c r="S41" s="439">
        <f>'2443'!AD38</f>
        <v>4.552083333333333</v>
      </c>
      <c r="T41" s="433">
        <f t="shared" si="6"/>
        <v>4</v>
      </c>
      <c r="U41" s="434"/>
    </row>
    <row r="42" spans="1:21" ht="32.4" x14ac:dyDescent="0.3">
      <c r="A42" s="441" t="s">
        <v>1075</v>
      </c>
      <c r="B42" s="442">
        <f t="shared" ref="B42:J42" si="16">SUM(B33:B41)</f>
        <v>217</v>
      </c>
      <c r="C42" s="442">
        <f t="shared" si="16"/>
        <v>0</v>
      </c>
      <c r="D42" s="442">
        <f t="shared" si="16"/>
        <v>0</v>
      </c>
      <c r="E42" s="442">
        <f t="shared" si="16"/>
        <v>0</v>
      </c>
      <c r="F42" s="442">
        <f t="shared" si="16"/>
        <v>73</v>
      </c>
      <c r="G42" s="442">
        <f t="shared" si="16"/>
        <v>571</v>
      </c>
      <c r="H42" s="442">
        <f t="shared" si="16"/>
        <v>923</v>
      </c>
      <c r="I42" s="442">
        <f t="shared" si="16"/>
        <v>1567</v>
      </c>
      <c r="J42" s="441">
        <f t="shared" si="16"/>
        <v>53</v>
      </c>
      <c r="K42" s="443">
        <f t="shared" si="1"/>
        <v>24.537037037037038</v>
      </c>
      <c r="L42" s="441">
        <f>SUM(L33:L41)</f>
        <v>109</v>
      </c>
      <c r="M42" s="443">
        <f t="shared" si="2"/>
        <v>50.462962962962962</v>
      </c>
      <c r="N42" s="441">
        <f>SUM(N33:N41)</f>
        <v>54</v>
      </c>
      <c r="O42" s="443">
        <f t="shared" si="3"/>
        <v>25</v>
      </c>
      <c r="P42" s="441">
        <f>SUM(P33:P41)</f>
        <v>0</v>
      </c>
      <c r="Q42" s="443">
        <f t="shared" si="4"/>
        <v>0</v>
      </c>
      <c r="R42" s="441">
        <f>SUM(R33:R41)</f>
        <v>216</v>
      </c>
      <c r="S42" s="444">
        <f>IF(ISERROR(((D42+E42)*2+F42*3+G42*4+H42*5)/SUM(D42,E42:H42)),"",((D42+E42)*2+F42*3+G42*4+H42*5)/SUM(D42,E42:H42))</f>
        <v>4.5424377791959154</v>
      </c>
      <c r="T42" s="441">
        <f t="shared" si="6"/>
        <v>4</v>
      </c>
      <c r="U42" s="447"/>
    </row>
    <row r="43" spans="1:21" ht="20.25" customHeight="1" x14ac:dyDescent="0.55000000000000004">
      <c r="A43" s="433">
        <v>2436</v>
      </c>
      <c r="B43" s="436">
        <v>24</v>
      </c>
      <c r="C43" s="436">
        <f>'2436д'!W37</f>
        <v>0</v>
      </c>
      <c r="D43" s="436">
        <f>'2436д'!X37</f>
        <v>0</v>
      </c>
      <c r="E43" s="436">
        <f>'2436д'!Y37</f>
        <v>0</v>
      </c>
      <c r="F43" s="436">
        <f>'2436д'!Z37</f>
        <v>3</v>
      </c>
      <c r="G43" s="436">
        <f>'2436д'!AA37</f>
        <v>51</v>
      </c>
      <c r="H43" s="436">
        <f>'2436д'!AB37</f>
        <v>101</v>
      </c>
      <c r="I43" s="437">
        <f>SUM(D43:H43)</f>
        <v>155</v>
      </c>
      <c r="J43" s="433">
        <f>'2436д'!V38</f>
        <v>5</v>
      </c>
      <c r="K43" s="438">
        <f t="shared" si="1"/>
        <v>20.833333333333336</v>
      </c>
      <c r="L43" s="433">
        <f>'2436д'!V39</f>
        <v>16</v>
      </c>
      <c r="M43" s="438">
        <f t="shared" si="2"/>
        <v>66.666666666666657</v>
      </c>
      <c r="N43" s="433">
        <f>'2436д'!V40</f>
        <v>3</v>
      </c>
      <c r="O43" s="438">
        <f t="shared" si="3"/>
        <v>12.5</v>
      </c>
      <c r="P43" s="433" t="str">
        <f>'2436д'!V41</f>
        <v>0</v>
      </c>
      <c r="Q43" s="438">
        <f t="shared" si="4"/>
        <v>0</v>
      </c>
      <c r="R43" s="433">
        <f>SUM(J43,L43,N43,P43)</f>
        <v>24</v>
      </c>
      <c r="S43" s="439">
        <f>'2436д'!AD37</f>
        <v>4.6322580645161286</v>
      </c>
      <c r="T43" s="433">
        <f t="shared" si="6"/>
        <v>4</v>
      </c>
      <c r="U43" s="448"/>
    </row>
    <row r="44" spans="1:21" ht="20.25" customHeight="1" x14ac:dyDescent="0.55000000000000004">
      <c r="A44" s="433">
        <v>2492</v>
      </c>
      <c r="B44" s="436">
        <v>9</v>
      </c>
      <c r="C44" s="436">
        <f>'2492д'!X22</f>
        <v>0</v>
      </c>
      <c r="D44" s="436">
        <f>'2492д'!Y22</f>
        <v>0</v>
      </c>
      <c r="E44" s="436">
        <f>'2492д'!Z22</f>
        <v>0</v>
      </c>
      <c r="F44" s="436">
        <f>'2492д'!AA22</f>
        <v>4</v>
      </c>
      <c r="G44" s="436">
        <f>'2492д'!AB22</f>
        <v>24</v>
      </c>
      <c r="H44" s="436">
        <f>'2492д'!AC22</f>
        <v>24</v>
      </c>
      <c r="I44" s="437">
        <f>SUM(D44:H44)</f>
        <v>52</v>
      </c>
      <c r="J44" s="433" t="str">
        <f>'2492д'!W23</f>
        <v>0</v>
      </c>
      <c r="K44" s="438">
        <f t="shared" si="1"/>
        <v>0</v>
      </c>
      <c r="L44" s="433">
        <f>'2492д'!W24</f>
        <v>6</v>
      </c>
      <c r="M44" s="438">
        <f t="shared" si="2"/>
        <v>66.666666666666657</v>
      </c>
      <c r="N44" s="433">
        <f>'2492д'!W25</f>
        <v>3</v>
      </c>
      <c r="O44" s="438">
        <f t="shared" si="3"/>
        <v>33.333333333333329</v>
      </c>
      <c r="P44" s="433" t="str">
        <f>'2492д'!W26</f>
        <v>0</v>
      </c>
      <c r="Q44" s="438">
        <f t="shared" si="4"/>
        <v>0</v>
      </c>
      <c r="R44" s="433">
        <f>SUM(J44,L44,N44,P44)</f>
        <v>9</v>
      </c>
      <c r="S44" s="439">
        <f>'2492д'!AE22</f>
        <v>4.384615384615385</v>
      </c>
      <c r="T44" s="433">
        <f t="shared" si="6"/>
        <v>4</v>
      </c>
      <c r="U44" s="448"/>
    </row>
    <row r="45" spans="1:21" ht="34.799999999999997" x14ac:dyDescent="0.55000000000000004">
      <c r="A45" s="441" t="s">
        <v>1076</v>
      </c>
      <c r="B45" s="442">
        <f t="shared" ref="B45:J45" si="17">SUM(B43:B44)</f>
        <v>33</v>
      </c>
      <c r="C45" s="442">
        <f t="shared" si="17"/>
        <v>0</v>
      </c>
      <c r="D45" s="442">
        <f t="shared" si="17"/>
        <v>0</v>
      </c>
      <c r="E45" s="442">
        <f t="shared" si="17"/>
        <v>0</v>
      </c>
      <c r="F45" s="442">
        <f t="shared" si="17"/>
        <v>7</v>
      </c>
      <c r="G45" s="442">
        <f t="shared" si="17"/>
        <v>75</v>
      </c>
      <c r="H45" s="442">
        <f t="shared" si="17"/>
        <v>125</v>
      </c>
      <c r="I45" s="442">
        <f t="shared" si="17"/>
        <v>207</v>
      </c>
      <c r="J45" s="442">
        <f t="shared" si="17"/>
        <v>5</v>
      </c>
      <c r="K45" s="443">
        <f t="shared" si="1"/>
        <v>15.151515151515152</v>
      </c>
      <c r="L45" s="442">
        <f>SUM(L43:L44)</f>
        <v>22</v>
      </c>
      <c r="M45" s="443">
        <f t="shared" si="2"/>
        <v>66.666666666666657</v>
      </c>
      <c r="N45" s="442">
        <f>SUM(N43:N44)</f>
        <v>6</v>
      </c>
      <c r="O45" s="443">
        <f t="shared" si="3"/>
        <v>18.181818181818183</v>
      </c>
      <c r="P45" s="442">
        <f>SUM(P43:P44)</f>
        <v>0</v>
      </c>
      <c r="Q45" s="443">
        <f t="shared" si="4"/>
        <v>0</v>
      </c>
      <c r="R45" s="442">
        <f>SUM(R43:R44)</f>
        <v>33</v>
      </c>
      <c r="S45" s="444">
        <f>IF(ISERROR(((D45+E45)*2+F45*3+G45*4+H45*5)/SUM(D45,E45:H45)),"",((D45+E45)*2+F45*3+G45*4+H45*5)/SUM(D45,E45:H45))</f>
        <v>4.5700483091787438</v>
      </c>
      <c r="T45" s="441">
        <f t="shared" si="6"/>
        <v>4</v>
      </c>
      <c r="U45" s="449"/>
    </row>
    <row r="46" spans="1:21" ht="18.75" customHeight="1" x14ac:dyDescent="0.55000000000000004">
      <c r="A46" s="433">
        <v>2535</v>
      </c>
      <c r="B46" s="436">
        <v>25</v>
      </c>
      <c r="C46" s="436">
        <f>'2535д'!W38</f>
        <v>0</v>
      </c>
      <c r="D46" s="436">
        <f>'2535д'!X38</f>
        <v>0</v>
      </c>
      <c r="E46" s="436">
        <f>'2535д'!Y38</f>
        <v>0</v>
      </c>
      <c r="F46" s="436">
        <f>'2535д'!Z38</f>
        <v>14</v>
      </c>
      <c r="G46" s="436">
        <f>'2535д'!AA38</f>
        <v>107</v>
      </c>
      <c r="H46" s="436">
        <f>'2535д'!AB38</f>
        <v>147</v>
      </c>
      <c r="I46" s="437">
        <f>SUM(D46:H46)</f>
        <v>268</v>
      </c>
      <c r="J46" s="433">
        <f>'2535д'!V39</f>
        <v>3</v>
      </c>
      <c r="K46" s="438">
        <f t="shared" si="1"/>
        <v>12</v>
      </c>
      <c r="L46" s="433">
        <f>'2535д'!V40</f>
        <v>14</v>
      </c>
      <c r="M46" s="438">
        <f t="shared" si="2"/>
        <v>56.000000000000007</v>
      </c>
      <c r="N46" s="433">
        <f>'2535д'!V41</f>
        <v>8</v>
      </c>
      <c r="O46" s="438">
        <f t="shared" si="3"/>
        <v>32</v>
      </c>
      <c r="P46" s="433" t="str">
        <f>'2535д'!V42</f>
        <v>0</v>
      </c>
      <c r="Q46" s="438">
        <f t="shared" si="4"/>
        <v>0</v>
      </c>
      <c r="R46" s="433">
        <f>SUM(J46,L46,N46,P46)</f>
        <v>25</v>
      </c>
      <c r="S46" s="439">
        <f>'2535д'!AD38</f>
        <v>4.4962686567164178</v>
      </c>
      <c r="T46" s="433">
        <f t="shared" si="6"/>
        <v>4</v>
      </c>
      <c r="U46" s="448"/>
    </row>
    <row r="47" spans="1:21" ht="18.75" customHeight="1" x14ac:dyDescent="0.55000000000000004">
      <c r="A47" s="433">
        <v>2592</v>
      </c>
      <c r="B47" s="436">
        <v>10</v>
      </c>
      <c r="C47" s="436">
        <f>'2592д'!W16</f>
        <v>0</v>
      </c>
      <c r="D47" s="436">
        <f>'2592д'!X16</f>
        <v>0</v>
      </c>
      <c r="E47" s="436">
        <f>'2592д'!Y16</f>
        <v>0</v>
      </c>
      <c r="F47" s="436">
        <f>'2592д'!Z16</f>
        <v>5</v>
      </c>
      <c r="G47" s="436">
        <f>'2592д'!AA16</f>
        <v>50</v>
      </c>
      <c r="H47" s="436">
        <f>'2592д'!AB16</f>
        <v>54</v>
      </c>
      <c r="I47" s="437">
        <f>SUM(D47:H47)</f>
        <v>109</v>
      </c>
      <c r="J47" s="433">
        <f>'2592д'!V17</f>
        <v>2</v>
      </c>
      <c r="K47" s="438">
        <f t="shared" si="1"/>
        <v>20</v>
      </c>
      <c r="L47" s="433">
        <f>'2592д'!V18</f>
        <v>3</v>
      </c>
      <c r="M47" s="438">
        <f t="shared" si="2"/>
        <v>30</v>
      </c>
      <c r="N47" s="433">
        <f>'2592д'!V19</f>
        <v>5</v>
      </c>
      <c r="O47" s="438">
        <f t="shared" si="3"/>
        <v>50</v>
      </c>
      <c r="P47" s="433" t="str">
        <f>'2592д'!V20</f>
        <v>0</v>
      </c>
      <c r="Q47" s="438">
        <f t="shared" si="4"/>
        <v>0</v>
      </c>
      <c r="R47" s="433">
        <f>SUM(J47,L47,N47,P47)</f>
        <v>10</v>
      </c>
      <c r="S47" s="439">
        <f>'2592д'!AD16</f>
        <v>4.4495412844036695</v>
      </c>
      <c r="T47" s="433">
        <f t="shared" si="6"/>
        <v>4</v>
      </c>
      <c r="U47" s="448"/>
    </row>
    <row r="48" spans="1:21" ht="34.799999999999997" x14ac:dyDescent="0.55000000000000004">
      <c r="A48" s="441" t="s">
        <v>1077</v>
      </c>
      <c r="B48" s="442">
        <f t="shared" ref="B48:J48" si="18">SUM(B46:B47)</f>
        <v>35</v>
      </c>
      <c r="C48" s="442">
        <f t="shared" si="18"/>
        <v>0</v>
      </c>
      <c r="D48" s="442">
        <f t="shared" si="18"/>
        <v>0</v>
      </c>
      <c r="E48" s="442">
        <f t="shared" si="18"/>
        <v>0</v>
      </c>
      <c r="F48" s="442">
        <f t="shared" si="18"/>
        <v>19</v>
      </c>
      <c r="G48" s="442">
        <f t="shared" si="18"/>
        <v>157</v>
      </c>
      <c r="H48" s="442">
        <f t="shared" si="18"/>
        <v>201</v>
      </c>
      <c r="I48" s="442">
        <f t="shared" si="18"/>
        <v>377</v>
      </c>
      <c r="J48" s="442">
        <f t="shared" si="18"/>
        <v>5</v>
      </c>
      <c r="K48" s="443">
        <f t="shared" si="1"/>
        <v>14.285714285714285</v>
      </c>
      <c r="L48" s="442">
        <f>SUM(L46:L47)</f>
        <v>17</v>
      </c>
      <c r="M48" s="443">
        <f t="shared" si="2"/>
        <v>48.571428571428569</v>
      </c>
      <c r="N48" s="442">
        <f>SUM(N46:N47)</f>
        <v>13</v>
      </c>
      <c r="O48" s="443">
        <f t="shared" si="3"/>
        <v>37.142857142857146</v>
      </c>
      <c r="P48" s="442">
        <f>SUM(P46:P47)</f>
        <v>0</v>
      </c>
      <c r="Q48" s="443">
        <f t="shared" si="4"/>
        <v>0</v>
      </c>
      <c r="R48" s="442">
        <f>SUM(R46:R47)</f>
        <v>35</v>
      </c>
      <c r="S48" s="444">
        <f>IF(ISERROR(((D48+E48)*2+F48*3+G48*4+H48*5)/SUM(D48,E48:H48)),"",((D48+E48)*2+F48*3+G48*4+H48*5)/SUM(D48,E48:H48))</f>
        <v>4.4827586206896548</v>
      </c>
      <c r="T48" s="441">
        <f t="shared" si="6"/>
        <v>4</v>
      </c>
      <c r="U48" s="449"/>
    </row>
    <row r="49" spans="1:21" ht="24.75" customHeight="1" x14ac:dyDescent="0.55000000000000004">
      <c r="A49" s="433">
        <v>2635</v>
      </c>
      <c r="B49" s="436">
        <v>22</v>
      </c>
      <c r="C49" s="436">
        <f>'2635д'!W32</f>
        <v>0</v>
      </c>
      <c r="D49" s="436">
        <f>'2635д'!X32</f>
        <v>0</v>
      </c>
      <c r="E49" s="436">
        <f>'2635д'!Y32</f>
        <v>0</v>
      </c>
      <c r="F49" s="436">
        <f>'2635д'!Z32</f>
        <v>3</v>
      </c>
      <c r="G49" s="436">
        <f>'2635д'!AA32</f>
        <v>45</v>
      </c>
      <c r="H49" s="436">
        <f>'2635д'!AB32</f>
        <v>194</v>
      </c>
      <c r="I49" s="437">
        <f>SUM(D49:H49)</f>
        <v>242</v>
      </c>
      <c r="J49" s="433">
        <f>'2635д'!V33</f>
        <v>9</v>
      </c>
      <c r="K49" s="438">
        <f t="shared" si="1"/>
        <v>40.909090909090914</v>
      </c>
      <c r="L49" s="433">
        <f>'2635д'!V34</f>
        <v>11</v>
      </c>
      <c r="M49" s="438">
        <f t="shared" si="2"/>
        <v>50</v>
      </c>
      <c r="N49" s="433">
        <f>'2635д'!V35</f>
        <v>2</v>
      </c>
      <c r="O49" s="438">
        <f t="shared" si="3"/>
        <v>9.0909090909090917</v>
      </c>
      <c r="P49" s="433" t="str">
        <f>'2635д'!V36</f>
        <v>0</v>
      </c>
      <c r="Q49" s="438">
        <f t="shared" si="4"/>
        <v>0</v>
      </c>
      <c r="R49" s="433">
        <f>SUM(J49,L49,N49,P49)</f>
        <v>22</v>
      </c>
      <c r="S49" s="439">
        <f>'2635д'!AD32</f>
        <v>4.7892561983471076</v>
      </c>
      <c r="T49" s="433">
        <f t="shared" si="6"/>
        <v>4</v>
      </c>
      <c r="U49" s="448"/>
    </row>
    <row r="50" spans="1:21" ht="34.799999999999997" x14ac:dyDescent="0.55000000000000004">
      <c r="A50" s="441" t="s">
        <v>1078</v>
      </c>
      <c r="B50" s="442">
        <f t="shared" ref="B50:J50" si="19">SUM(B49)</f>
        <v>22</v>
      </c>
      <c r="C50" s="442">
        <f t="shared" si="19"/>
        <v>0</v>
      </c>
      <c r="D50" s="442">
        <f t="shared" si="19"/>
        <v>0</v>
      </c>
      <c r="E50" s="442">
        <f t="shared" si="19"/>
        <v>0</v>
      </c>
      <c r="F50" s="442">
        <f t="shared" si="19"/>
        <v>3</v>
      </c>
      <c r="G50" s="442">
        <f t="shared" si="19"/>
        <v>45</v>
      </c>
      <c r="H50" s="442">
        <f t="shared" si="19"/>
        <v>194</v>
      </c>
      <c r="I50" s="442">
        <f t="shared" si="19"/>
        <v>242</v>
      </c>
      <c r="J50" s="442">
        <f t="shared" si="19"/>
        <v>9</v>
      </c>
      <c r="K50" s="443">
        <f t="shared" si="1"/>
        <v>40.909090909090914</v>
      </c>
      <c r="L50" s="442">
        <f>SUM(L49)</f>
        <v>11</v>
      </c>
      <c r="M50" s="443">
        <f t="shared" si="2"/>
        <v>50</v>
      </c>
      <c r="N50" s="442">
        <f>SUM(N49)</f>
        <v>2</v>
      </c>
      <c r="O50" s="443">
        <f t="shared" si="3"/>
        <v>9.0909090909090917</v>
      </c>
      <c r="P50" s="442">
        <f>SUM(P49)</f>
        <v>0</v>
      </c>
      <c r="Q50" s="443">
        <f t="shared" si="4"/>
        <v>0</v>
      </c>
      <c r="R50" s="442">
        <f>SUM(R49)</f>
        <v>22</v>
      </c>
      <c r="S50" s="444">
        <f>IF(ISERROR(((D50+E50)*2+F50*3+G50*4+H50*5)/SUM(D50,E50:H50)),"",((D50+E50)*2+F50*3+G50*4+H50*5)/SUM(D50,E50:H50))</f>
        <v>4.7892561983471076</v>
      </c>
      <c r="T50" s="441">
        <f t="shared" si="6"/>
        <v>4</v>
      </c>
      <c r="U50" s="449"/>
    </row>
    <row r="51" spans="1:21" ht="29.25" customHeight="1" x14ac:dyDescent="0.3">
      <c r="A51" s="450" t="s">
        <v>1079</v>
      </c>
      <c r="B51" s="451">
        <f t="shared" ref="B51:J51" si="20">SUM(B15,B23,B32,B42,B45,B48,B50)</f>
        <v>919</v>
      </c>
      <c r="C51" s="451">
        <f t="shared" si="20"/>
        <v>0</v>
      </c>
      <c r="D51" s="451">
        <f t="shared" si="20"/>
        <v>0</v>
      </c>
      <c r="E51" s="451">
        <f t="shared" si="20"/>
        <v>82</v>
      </c>
      <c r="F51" s="451">
        <f t="shared" si="20"/>
        <v>1466</v>
      </c>
      <c r="G51" s="451">
        <f t="shared" si="20"/>
        <v>3001</v>
      </c>
      <c r="H51" s="451">
        <f t="shared" si="20"/>
        <v>4040</v>
      </c>
      <c r="I51" s="451">
        <f t="shared" si="20"/>
        <v>8797</v>
      </c>
      <c r="J51" s="451">
        <f t="shared" si="20"/>
        <v>98</v>
      </c>
      <c r="K51" s="452">
        <f t="shared" si="1"/>
        <v>10.710382513661203</v>
      </c>
      <c r="L51" s="451">
        <f>SUM(L15,L23,L32,L42,L45,L48,L50)</f>
        <v>270</v>
      </c>
      <c r="M51" s="452">
        <f t="shared" si="2"/>
        <v>29.508196721311474</v>
      </c>
      <c r="N51" s="451">
        <f>SUM(N15,N23,N32,N42,N45,N48,N50)</f>
        <v>457</v>
      </c>
      <c r="O51" s="452">
        <f t="shared" si="3"/>
        <v>49.94535519125683</v>
      </c>
      <c r="P51" s="451">
        <f>SUM(P15,P23,P32,P42,P45,P48,P50)</f>
        <v>71</v>
      </c>
      <c r="Q51" s="452">
        <f t="shared" si="4"/>
        <v>7.7595628415300544</v>
      </c>
      <c r="R51" s="451">
        <f>SUM(R15,R23,R32,R42,R45,R48,R50)</f>
        <v>915</v>
      </c>
      <c r="S51" s="453">
        <f>IF(ISERROR(((D51+E51)*2+F51*3+G51*4+H51*5)/SUM(D51,E51:H51)),"",((D51+E51)*2+F51*3+G51*4+H51*5)/SUM(D51,E51:H51))</f>
        <v>4.2805914541855863</v>
      </c>
      <c r="T51" s="450">
        <f t="shared" si="6"/>
        <v>3</v>
      </c>
      <c r="U51" s="454"/>
    </row>
  </sheetData>
  <mergeCells count="11">
    <mergeCell ref="U5:U6"/>
    <mergeCell ref="A1:T1"/>
    <mergeCell ref="A2:T2"/>
    <mergeCell ref="A3:T3"/>
    <mergeCell ref="A5:A6"/>
    <mergeCell ref="B5:B6"/>
    <mergeCell ref="C5:H5"/>
    <mergeCell ref="I5:I6"/>
    <mergeCell ref="J5:R5"/>
    <mergeCell ref="S5:S6"/>
    <mergeCell ref="T5:T6"/>
  </mergeCells>
  <pageMargins left="0.70833333333333304" right="0.27569444444444402" top="0.31527777777777799" bottom="0" header="0.51180555555555496" footer="0.51180555555555496"/>
  <pageSetup paperSize="9" scale="64" firstPageNumber="0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B4:K16"/>
  <sheetViews>
    <sheetView view="pageBreakPreview" zoomScale="65" zoomScaleNormal="100" zoomScalePageLayoutView="65" workbookViewId="0">
      <selection activeCell="B11" sqref="B11"/>
    </sheetView>
  </sheetViews>
  <sheetFormatPr defaultRowHeight="13.2" x14ac:dyDescent="0.25"/>
  <cols>
    <col min="1" max="1" width="8.6640625" customWidth="1"/>
    <col min="2" max="2" width="18.5546875" customWidth="1"/>
    <col min="3" max="1025" width="8.6640625" customWidth="1"/>
  </cols>
  <sheetData>
    <row r="4" spans="2:11" ht="12.75" customHeight="1" x14ac:dyDescent="0.25">
      <c r="B4" s="508" t="s">
        <v>1080</v>
      </c>
      <c r="C4" s="509" t="s">
        <v>1081</v>
      </c>
      <c r="D4" s="509"/>
      <c r="E4" s="509"/>
      <c r="F4" s="509"/>
      <c r="G4" s="509"/>
      <c r="H4" s="509"/>
      <c r="I4" s="509"/>
      <c r="J4" s="509"/>
      <c r="K4" s="509"/>
    </row>
    <row r="5" spans="2:11" ht="26.4" x14ac:dyDescent="0.25">
      <c r="B5" s="508"/>
      <c r="C5" s="455" t="s">
        <v>129</v>
      </c>
      <c r="D5" s="52" t="s">
        <v>7</v>
      </c>
      <c r="E5" s="52" t="s">
        <v>8</v>
      </c>
      <c r="F5" s="52" t="s">
        <v>9</v>
      </c>
      <c r="G5" s="52" t="s">
        <v>10</v>
      </c>
      <c r="H5" s="52" t="s">
        <v>12</v>
      </c>
      <c r="I5" s="52" t="s">
        <v>13</v>
      </c>
      <c r="J5" s="52" t="s">
        <v>14</v>
      </c>
      <c r="K5" s="456" t="s">
        <v>11</v>
      </c>
    </row>
    <row r="6" spans="2:11" ht="80.25" customHeight="1" x14ac:dyDescent="0.25">
      <c r="B6" s="508"/>
      <c r="C6" s="457" t="s">
        <v>20</v>
      </c>
      <c r="D6" s="458" t="s">
        <v>21</v>
      </c>
      <c r="E6" s="458" t="s">
        <v>22</v>
      </c>
      <c r="F6" s="459" t="s">
        <v>23</v>
      </c>
      <c r="G6" s="460" t="s">
        <v>24</v>
      </c>
      <c r="H6" s="460" t="s">
        <v>26</v>
      </c>
      <c r="I6" s="460" t="s">
        <v>27</v>
      </c>
      <c r="J6" s="460" t="s">
        <v>28</v>
      </c>
      <c r="K6" s="461" t="s">
        <v>25</v>
      </c>
    </row>
    <row r="7" spans="2:11" ht="13.8" x14ac:dyDescent="0.25">
      <c r="B7" s="462">
        <v>2731</v>
      </c>
      <c r="C7" s="463">
        <v>4.47</v>
      </c>
      <c r="D7" s="464">
        <v>4.04</v>
      </c>
      <c r="E7" s="464">
        <v>4</v>
      </c>
      <c r="F7" s="464">
        <v>4</v>
      </c>
      <c r="G7" s="464">
        <v>4.74</v>
      </c>
      <c r="H7" s="464">
        <v>4.09</v>
      </c>
      <c r="I7" s="464">
        <v>3.6</v>
      </c>
      <c r="J7" s="464">
        <v>4.5999999999999996</v>
      </c>
      <c r="K7" s="465">
        <v>3.5</v>
      </c>
    </row>
    <row r="8" spans="2:11" ht="13.8" x14ac:dyDescent="0.25">
      <c r="B8" s="466">
        <v>2732</v>
      </c>
      <c r="C8" s="467">
        <v>4.6399999999999997</v>
      </c>
      <c r="D8" s="468">
        <v>4.32</v>
      </c>
      <c r="E8" s="468">
        <v>4.12</v>
      </c>
      <c r="F8" s="468">
        <v>3.92</v>
      </c>
      <c r="G8" s="468">
        <v>4.88</v>
      </c>
      <c r="H8" s="469"/>
      <c r="I8" s="468">
        <v>3.4</v>
      </c>
      <c r="J8" s="468">
        <v>4.68</v>
      </c>
      <c r="K8" s="470">
        <v>3.72</v>
      </c>
    </row>
    <row r="9" spans="2:11" ht="13.8" x14ac:dyDescent="0.25">
      <c r="B9" s="466">
        <v>2733</v>
      </c>
      <c r="C9" s="471">
        <f>'2733'!J38</f>
        <v>4.16</v>
      </c>
      <c r="D9" s="471">
        <f>'2733'!G38</f>
        <v>4.16</v>
      </c>
      <c r="E9" s="471">
        <f>'2733'!H38</f>
        <v>3.88</v>
      </c>
      <c r="F9" s="471">
        <f>'2733'!I38</f>
        <v>3.52</v>
      </c>
      <c r="G9" s="472">
        <f>'2733'!K38</f>
        <v>4.8</v>
      </c>
      <c r="H9" s="469"/>
      <c r="I9" s="468">
        <v>3.28</v>
      </c>
      <c r="J9" s="468">
        <v>4.32</v>
      </c>
      <c r="K9" s="470">
        <v>3.56</v>
      </c>
    </row>
    <row r="10" spans="2:11" ht="13.8" x14ac:dyDescent="0.25">
      <c r="B10" s="466">
        <v>2734</v>
      </c>
      <c r="C10" s="467">
        <v>4.57</v>
      </c>
      <c r="D10" s="468">
        <v>4.0999999999999996</v>
      </c>
      <c r="E10" s="468">
        <v>4</v>
      </c>
      <c r="F10" s="468">
        <v>3.7</v>
      </c>
      <c r="G10" s="468">
        <v>4.78</v>
      </c>
      <c r="H10" s="469"/>
      <c r="I10" s="468">
        <v>3.13</v>
      </c>
      <c r="J10" s="469"/>
      <c r="K10" s="470">
        <v>3.57</v>
      </c>
    </row>
    <row r="11" spans="2:11" ht="13.8" x14ac:dyDescent="0.25">
      <c r="B11" s="466">
        <v>2735</v>
      </c>
      <c r="C11" s="467">
        <v>4.6500000000000004</v>
      </c>
      <c r="D11" s="468">
        <v>4.46</v>
      </c>
      <c r="E11" s="468">
        <v>4.3099999999999996</v>
      </c>
      <c r="F11" s="468">
        <v>4.04</v>
      </c>
      <c r="G11" s="468">
        <v>4.6500000000000004</v>
      </c>
      <c r="H11" s="469"/>
      <c r="I11" s="468">
        <v>3.58</v>
      </c>
      <c r="J11" s="469"/>
      <c r="K11" s="470">
        <v>4</v>
      </c>
    </row>
    <row r="12" spans="2:11" ht="13.8" x14ac:dyDescent="0.25">
      <c r="B12" s="466">
        <v>2741</v>
      </c>
      <c r="C12" s="467">
        <v>4.7</v>
      </c>
      <c r="D12" s="468">
        <v>4.3</v>
      </c>
      <c r="E12" s="468">
        <v>4.37</v>
      </c>
      <c r="F12" s="468">
        <v>4.2</v>
      </c>
      <c r="G12" s="468">
        <v>4.43</v>
      </c>
      <c r="H12" s="469"/>
      <c r="I12" s="468">
        <v>3.7</v>
      </c>
      <c r="J12" s="469"/>
      <c r="K12" s="470">
        <v>4.2300000000000004</v>
      </c>
    </row>
    <row r="13" spans="2:11" ht="13.8" x14ac:dyDescent="0.25">
      <c r="B13" s="466">
        <v>2742</v>
      </c>
      <c r="C13" s="467">
        <v>4.45</v>
      </c>
      <c r="D13" s="468">
        <v>4.28</v>
      </c>
      <c r="E13" s="468">
        <v>4.4800000000000004</v>
      </c>
      <c r="F13" s="468">
        <v>4.21</v>
      </c>
      <c r="G13" s="468">
        <v>4.41</v>
      </c>
      <c r="H13" s="469"/>
      <c r="I13" s="468">
        <v>3.45</v>
      </c>
      <c r="J13" s="469"/>
      <c r="K13" s="470">
        <v>4.34</v>
      </c>
    </row>
    <row r="14" spans="2:11" ht="13.8" x14ac:dyDescent="0.25">
      <c r="B14" s="473">
        <v>2751</v>
      </c>
      <c r="C14" s="474">
        <v>4.46</v>
      </c>
      <c r="D14" s="475">
        <v>4.3</v>
      </c>
      <c r="E14" s="475">
        <v>4.33</v>
      </c>
      <c r="F14" s="475">
        <v>4.38</v>
      </c>
      <c r="G14" s="475">
        <v>4.54</v>
      </c>
      <c r="H14" s="476"/>
      <c r="I14" s="475">
        <v>3.54</v>
      </c>
      <c r="J14" s="476"/>
      <c r="K14" s="477">
        <v>4.46</v>
      </c>
    </row>
    <row r="15" spans="2:11" ht="30" customHeight="1" x14ac:dyDescent="0.25">
      <c r="B15" s="478" t="s">
        <v>1082</v>
      </c>
      <c r="C15" s="479">
        <f t="shared" ref="C15:K15" si="0">AVERAGE(C7:C14)</f>
        <v>4.5125000000000002</v>
      </c>
      <c r="D15" s="479">
        <f t="shared" si="0"/>
        <v>4.2450000000000001</v>
      </c>
      <c r="E15" s="479">
        <f t="shared" si="0"/>
        <v>4.1862500000000002</v>
      </c>
      <c r="F15" s="479">
        <f t="shared" si="0"/>
        <v>3.9962499999999999</v>
      </c>
      <c r="G15" s="479">
        <f t="shared" si="0"/>
        <v>4.6537499999999996</v>
      </c>
      <c r="H15" s="479">
        <f t="shared" si="0"/>
        <v>4.09</v>
      </c>
      <c r="I15" s="479">
        <f t="shared" si="0"/>
        <v>3.46</v>
      </c>
      <c r="J15" s="479">
        <f t="shared" si="0"/>
        <v>4.5333333333333332</v>
      </c>
      <c r="K15" s="480">
        <f t="shared" si="0"/>
        <v>3.9225000000000003</v>
      </c>
    </row>
    <row r="16" spans="2:11" ht="26.4" x14ac:dyDescent="0.25">
      <c r="B16" s="481" t="s">
        <v>1083</v>
      </c>
      <c r="C16" s="510">
        <f>AVERAGE(C15:K15)</f>
        <v>4.1777314814814819</v>
      </c>
      <c r="D16" s="510"/>
      <c r="E16" s="510"/>
      <c r="F16" s="510"/>
      <c r="G16" s="510"/>
      <c r="H16" s="510"/>
      <c r="I16" s="510"/>
      <c r="J16" s="510"/>
      <c r="K16" s="510"/>
    </row>
  </sheetData>
  <mergeCells count="3">
    <mergeCell ref="B4:B6"/>
    <mergeCell ref="C4:K4"/>
    <mergeCell ref="C16:K16"/>
  </mergeCells>
  <conditionalFormatting sqref="H5">
    <cfRule type="expression" priority="2">
      <formula>$D$1&lt;H5</formula>
    </cfRule>
    <cfRule type="expression" priority="3">
      <formula>$D$1&gt;H5</formula>
    </cfRule>
  </conditionalFormatting>
  <conditionalFormatting sqref="F5">
    <cfRule type="expression" priority="4">
      <formula>$D$1&lt;F5</formula>
    </cfRule>
    <cfRule type="expression" dxfId="489" priority="5">
      <formula>$D$1&gt;F5</formula>
    </cfRule>
  </conditionalFormatting>
  <conditionalFormatting sqref="F5">
    <cfRule type="expression" dxfId="488" priority="6">
      <formula>$D$1&lt;F5</formula>
    </cfRule>
    <cfRule type="expression" dxfId="487" priority="7">
      <formula>$D$1&gt;F5</formula>
    </cfRule>
  </conditionalFormatting>
  <conditionalFormatting sqref="F5">
    <cfRule type="expression" dxfId="486" priority="8">
      <formula>$D$1&lt;F5</formula>
    </cfRule>
    <cfRule type="expression" dxfId="485" priority="9">
      <formula>$D$1&gt;F5</formula>
    </cfRule>
  </conditionalFormatting>
  <conditionalFormatting sqref="G5">
    <cfRule type="expression" dxfId="484" priority="10">
      <formula>$D$1&lt;G5</formula>
    </cfRule>
    <cfRule type="expression" dxfId="483" priority="11">
      <formula>$D$1&gt;G5</formula>
    </cfRule>
  </conditionalFormatting>
  <conditionalFormatting sqref="C5">
    <cfRule type="expression" dxfId="482" priority="12">
      <formula>$D$1&lt;C5</formula>
    </cfRule>
    <cfRule type="expression" dxfId="481" priority="13">
      <formula>$D$1&gt;C5</formula>
    </cfRule>
  </conditionalFormatting>
  <conditionalFormatting sqref="I5">
    <cfRule type="expression" priority="14">
      <formula>$D$1&lt;I5</formula>
    </cfRule>
    <cfRule type="expression" priority="15">
      <formula>$D$1&gt;I5</formula>
    </cfRule>
  </conditionalFormatting>
  <conditionalFormatting sqref="J5">
    <cfRule type="expression" priority="16">
      <formula>$D$1&lt;J5</formula>
    </cfRule>
    <cfRule type="expression" dxfId="480" priority="17">
      <formula>$D$1&gt;J5</formula>
    </cfRule>
  </conditionalFormatting>
  <conditionalFormatting sqref="F5:G5">
    <cfRule type="expression" dxfId="479" priority="18">
      <formula>$D$1&lt;F5</formula>
    </cfRule>
    <cfRule type="expression" priority="19">
      <formula>$D$1&gt;F5</formula>
    </cfRule>
  </conditionalFormatting>
  <conditionalFormatting sqref="D5">
    <cfRule type="expression" priority="20">
      <formula>$D$1&lt;D5</formula>
    </cfRule>
    <cfRule type="expression" priority="21">
      <formula>$D$1&gt;D5</formula>
    </cfRule>
  </conditionalFormatting>
  <conditionalFormatting sqref="D5">
    <cfRule type="expression" priority="22">
      <formula>$D$1&lt;D5</formula>
    </cfRule>
    <cfRule type="expression" priority="23">
      <formula>$D$1&gt;D5</formula>
    </cfRule>
  </conditionalFormatting>
  <conditionalFormatting sqref="E5">
    <cfRule type="expression" priority="24">
      <formula>$D$1&lt;E5</formula>
    </cfRule>
    <cfRule type="expression" dxfId="478" priority="25">
      <formula>$D$1&gt;E5</formula>
    </cfRule>
  </conditionalFormatting>
  <conditionalFormatting sqref="E5">
    <cfRule type="expression" dxfId="477" priority="26">
      <formula>$D$1&lt;E5</formula>
    </cfRule>
    <cfRule type="expression" dxfId="476" priority="27">
      <formula>$D$1&gt;E5</formula>
    </cfRule>
  </conditionalFormatting>
  <conditionalFormatting sqref="G5">
    <cfRule type="expression" dxfId="475" priority="28">
      <formula>$D$1&lt;G5</formula>
    </cfRule>
    <cfRule type="expression" dxfId="474" priority="29">
      <formula>$D$1&gt;G5</formula>
    </cfRule>
  </conditionalFormatting>
  <conditionalFormatting sqref="F5">
    <cfRule type="expression" dxfId="473" priority="30">
      <formula>$D$1&lt;F5</formula>
    </cfRule>
    <cfRule type="expression" priority="31">
      <formula>$D$1&gt;F5</formula>
    </cfRule>
  </conditionalFormatting>
  <conditionalFormatting sqref="F5">
    <cfRule type="expression" priority="32">
      <formula>$D$1&lt;F5</formula>
    </cfRule>
    <cfRule type="expression" priority="33">
      <formula>$D$1&gt;F5</formula>
    </cfRule>
  </conditionalFormatting>
  <conditionalFormatting sqref="F5">
    <cfRule type="expression" dxfId="472" priority="34">
      <formula>$D$1&lt;F5</formula>
    </cfRule>
    <cfRule type="expression" dxfId="471" priority="35">
      <formula>$D$1&gt;F5</formula>
    </cfRule>
  </conditionalFormatting>
  <conditionalFormatting sqref="F5">
    <cfRule type="expression" priority="36">
      <formula>$D$1&lt;F5</formula>
    </cfRule>
    <cfRule type="expression" priority="37">
      <formula>$D$1&gt;F5</formula>
    </cfRule>
  </conditionalFormatting>
  <conditionalFormatting sqref="C5">
    <cfRule type="expression" priority="38">
      <formula>$D$1&lt;C5</formula>
    </cfRule>
    <cfRule type="expression" dxfId="470" priority="39">
      <formula>$D$1&gt;C5</formula>
    </cfRule>
  </conditionalFormatting>
  <conditionalFormatting sqref="C5">
    <cfRule type="expression" dxfId="469" priority="40">
      <formula>$D$1&lt;C5</formula>
    </cfRule>
    <cfRule type="expression" priority="41">
      <formula>$D$1&gt;C5</formula>
    </cfRule>
  </conditionalFormatting>
  <conditionalFormatting sqref="C5">
    <cfRule type="expression" priority="42">
      <formula>$D$1&lt;C5</formula>
    </cfRule>
    <cfRule type="expression" priority="43">
      <formula>$D$1&gt;C5</formula>
    </cfRule>
  </conditionalFormatting>
  <conditionalFormatting sqref="C5">
    <cfRule type="expression" dxfId="468" priority="44">
      <formula>$D$1&lt;C5</formula>
    </cfRule>
    <cfRule type="expression" dxfId="467" priority="45">
      <formula>$D$1&gt;C5</formula>
    </cfRule>
  </conditionalFormatting>
  <conditionalFormatting sqref="C5">
    <cfRule type="expression" dxfId="466" priority="46">
      <formula>$D$1&lt;C5</formula>
    </cfRule>
    <cfRule type="expression" dxfId="465" priority="47">
      <formula>$D$1&gt;C5</formula>
    </cfRule>
  </conditionalFormatting>
  <conditionalFormatting sqref="C5">
    <cfRule type="expression" dxfId="464" priority="48">
      <formula>$D$1&lt;C5</formula>
    </cfRule>
    <cfRule type="expression" dxfId="463" priority="49">
      <formula>$D$1&gt;C5</formula>
    </cfRule>
  </conditionalFormatting>
  <conditionalFormatting sqref="C5">
    <cfRule type="expression" priority="50">
      <formula>$D$1&lt;C5</formula>
    </cfRule>
    <cfRule type="expression" priority="51">
      <formula>$D$1&gt;C5</formula>
    </cfRule>
  </conditionalFormatting>
  <conditionalFormatting sqref="K5">
    <cfRule type="expression" priority="52">
      <formula>$D$1&lt;K5</formula>
    </cfRule>
    <cfRule type="expression" dxfId="462" priority="53">
      <formula>$D$1&gt;K5</formula>
    </cfRule>
  </conditionalFormatting>
  <conditionalFormatting sqref="K5">
    <cfRule type="expression" dxfId="461" priority="54">
      <formula>$D$1&lt;K5</formula>
    </cfRule>
    <cfRule type="expression" dxfId="460" priority="55">
      <formula>$D$1&gt;K5</formula>
    </cfRule>
  </conditionalFormatting>
  <conditionalFormatting sqref="K5">
    <cfRule type="expression" dxfId="459" priority="56">
      <formula>$D$1&lt;K5</formula>
    </cfRule>
    <cfRule type="expression" priority="57">
      <formula>$D$1&gt;K5</formula>
    </cfRule>
  </conditionalFormatting>
  <conditionalFormatting sqref="K5">
    <cfRule type="expression" priority="58">
      <formula>$D$1&lt;K5</formula>
    </cfRule>
    <cfRule type="expression" priority="59">
      <formula>$D$1&gt;K5</formula>
    </cfRule>
  </conditionalFormatting>
  <conditionalFormatting sqref="K5">
    <cfRule type="expression" dxfId="458" priority="60">
      <formula>$D$1&lt;K5</formula>
    </cfRule>
    <cfRule type="expression" dxfId="457" priority="61">
      <formula>$D$1&gt;K5</formula>
    </cfRule>
  </conditionalFormatting>
  <conditionalFormatting sqref="K5">
    <cfRule type="expression" priority="62">
      <formula>$D$1&lt;K5</formula>
    </cfRule>
    <cfRule type="expression" priority="63">
      <formula>$D$1&gt;K5</formula>
    </cfRule>
  </conditionalFormatting>
  <conditionalFormatting sqref="K5">
    <cfRule type="expression" priority="64">
      <formula>$D$1&lt;K5</formula>
    </cfRule>
    <cfRule type="expression" priority="65">
      <formula>$D$1&gt;K5</formula>
    </cfRule>
  </conditionalFormatting>
  <conditionalFormatting sqref="K5">
    <cfRule type="expression" priority="66">
      <formula>$D$1&lt;K5</formula>
    </cfRule>
    <cfRule type="expression" priority="67">
      <formula>$D$1&gt;K5</formula>
    </cfRule>
  </conditionalFormatting>
  <conditionalFormatting sqref="B4">
    <cfRule type="expression" dxfId="456" priority="68">
      <formula>$D$1&lt;B4</formula>
    </cfRule>
    <cfRule type="expression" dxfId="455" priority="69">
      <formula>$D$1&gt;B4</formula>
    </cfRule>
  </conditionalFormatting>
  <conditionalFormatting sqref="B4">
    <cfRule type="expression" dxfId="454" priority="70">
      <formula>$D$1&lt;B4</formula>
    </cfRule>
    <cfRule type="expression" dxfId="453" priority="71">
      <formula>$D$1&gt;B4</formula>
    </cfRule>
  </conditionalFormatting>
  <conditionalFormatting sqref="B4">
    <cfRule type="expression" dxfId="452" priority="72">
      <formula>$D$1&lt;B4</formula>
    </cfRule>
    <cfRule type="expression" dxfId="451" priority="73">
      <formula>$D$1&gt;B4</formula>
    </cfRule>
  </conditionalFormatting>
  <conditionalFormatting sqref="B4">
    <cfRule type="expression" dxfId="450" priority="74">
      <formula>$D$1&lt;B4</formula>
    </cfRule>
    <cfRule type="expression" dxfId="449" priority="75">
      <formula>$D$1&gt;B4</formula>
    </cfRule>
  </conditionalFormatting>
  <conditionalFormatting sqref="B4">
    <cfRule type="expression" dxfId="448" priority="76">
      <formula>$D$1&lt;B4</formula>
    </cfRule>
    <cfRule type="expression" dxfId="447" priority="77">
      <formula>$D$1&gt;B4</formula>
    </cfRule>
  </conditionalFormatting>
  <conditionalFormatting sqref="B4">
    <cfRule type="expression" dxfId="446" priority="78">
      <formula>$D$1&lt;B4</formula>
    </cfRule>
    <cfRule type="expression" dxfId="445" priority="79">
      <formula>$D$1&gt;B4</formula>
    </cfRule>
  </conditionalFormatting>
  <conditionalFormatting sqref="B4">
    <cfRule type="expression" dxfId="444" priority="80">
      <formula>$D$1&lt;B4</formula>
    </cfRule>
    <cfRule type="expression" dxfId="443" priority="81">
      <formula>$D$1&gt;B4</formula>
    </cfRule>
  </conditionalFormatting>
  <conditionalFormatting sqref="B4">
    <cfRule type="expression" priority="82">
      <formula>$D$1&lt;B4</formula>
    </cfRule>
    <cfRule type="expression" priority="83">
      <formula>$D$1&gt;B4</formula>
    </cfRule>
  </conditionalFormatting>
  <conditionalFormatting sqref="C6">
    <cfRule type="cellIs" priority="84" operator="equal">
      <formula>5</formula>
    </cfRule>
    <cfRule type="cellIs" dxfId="442" priority="85" operator="equal">
      <formula>4</formula>
    </cfRule>
    <cfRule type="cellIs" dxfId="441" priority="86" operator="equal">
      <formula>3</formula>
    </cfRule>
  </conditionalFormatting>
  <conditionalFormatting sqref="C6">
    <cfRule type="cellIs" dxfId="440" priority="87" operator="equal">
      <formula>5</formula>
    </cfRule>
    <cfRule type="cellIs" dxfId="439" priority="88" operator="equal">
      <formula>4</formula>
    </cfRule>
    <cfRule type="cellIs" dxfId="438" priority="89" operator="equal">
      <formula>3</formula>
    </cfRule>
  </conditionalFormatting>
  <conditionalFormatting sqref="D6">
    <cfRule type="cellIs" dxfId="437" priority="90" operator="equal">
      <formula>5</formula>
    </cfRule>
    <cfRule type="cellIs" dxfId="436" priority="91" operator="equal">
      <formula>4</formula>
    </cfRule>
    <cfRule type="cellIs" dxfId="435" priority="92" operator="equal">
      <formula>3</formula>
    </cfRule>
  </conditionalFormatting>
  <conditionalFormatting sqref="E6">
    <cfRule type="cellIs" dxfId="434" priority="93" operator="equal">
      <formula>5</formula>
    </cfRule>
    <cfRule type="cellIs" dxfId="433" priority="94" operator="equal">
      <formula>4</formula>
    </cfRule>
    <cfRule type="cellIs" dxfId="432" priority="95" operator="equal">
      <formula>3</formula>
    </cfRule>
  </conditionalFormatting>
  <conditionalFormatting sqref="F6">
    <cfRule type="cellIs" dxfId="431" priority="96" operator="equal">
      <formula>5</formula>
    </cfRule>
    <cfRule type="cellIs" priority="97" operator="equal">
      <formula>4</formula>
    </cfRule>
    <cfRule type="cellIs" priority="98" operator="equal">
      <formula>3</formula>
    </cfRule>
  </conditionalFormatting>
  <conditionalFormatting sqref="F6">
    <cfRule type="cellIs" priority="99" operator="equal">
      <formula>5</formula>
    </cfRule>
    <cfRule type="cellIs" dxfId="430" priority="100" operator="equal">
      <formula>4</formula>
    </cfRule>
    <cfRule type="cellIs" dxfId="429" priority="101" operator="equal">
      <formula>3</formula>
    </cfRule>
  </conditionalFormatting>
  <conditionalFormatting sqref="F6">
    <cfRule type="cellIs" dxfId="428" priority="102" operator="equal">
      <formula>5</formula>
    </cfRule>
    <cfRule type="cellIs" dxfId="427" priority="103" operator="equal">
      <formula>4</formula>
    </cfRule>
    <cfRule type="cellIs" priority="104" operator="equal">
      <formula>3</formula>
    </cfRule>
  </conditionalFormatting>
  <conditionalFormatting sqref="F6">
    <cfRule type="cellIs" priority="105" operator="equal">
      <formula>5</formula>
    </cfRule>
    <cfRule type="cellIs" priority="106" operator="equal">
      <formula>4</formula>
    </cfRule>
    <cfRule type="cellIs" dxfId="426" priority="107" operator="equal">
      <formula>3</formula>
    </cfRule>
  </conditionalFormatting>
  <conditionalFormatting sqref="F6">
    <cfRule type="cellIs" dxfId="425" priority="108" operator="equal">
      <formula>5</formula>
    </cfRule>
    <cfRule type="cellIs" dxfId="424" priority="109" operator="equal">
      <formula>4</formula>
    </cfRule>
    <cfRule type="cellIs" dxfId="423" priority="110" operator="equal">
      <formula>3</formula>
    </cfRule>
  </conditionalFormatting>
  <conditionalFormatting sqref="G6:H6">
    <cfRule type="cellIs" dxfId="422" priority="111" operator="equal">
      <formula>5</formula>
    </cfRule>
    <cfRule type="cellIs" dxfId="421" priority="112" operator="equal">
      <formula>4</formula>
    </cfRule>
    <cfRule type="cellIs" dxfId="420" priority="113" operator="equal">
      <formula>3</formula>
    </cfRule>
  </conditionalFormatting>
  <conditionalFormatting sqref="G6:H6">
    <cfRule type="cellIs" dxfId="419" priority="114" operator="equal">
      <formula>5</formula>
    </cfRule>
    <cfRule type="cellIs" dxfId="418" priority="115" operator="equal">
      <formula>4</formula>
    </cfRule>
    <cfRule type="cellIs" dxfId="417" priority="116" operator="equal">
      <formula>3</formula>
    </cfRule>
  </conditionalFormatting>
  <conditionalFormatting sqref="I6">
    <cfRule type="cellIs" dxfId="416" priority="117" operator="equal">
      <formula>5</formula>
    </cfRule>
    <cfRule type="cellIs" dxfId="415" priority="118" operator="equal">
      <formula>4</formula>
    </cfRule>
    <cfRule type="cellIs" dxfId="414" priority="119" operator="equal">
      <formula>3</formula>
    </cfRule>
  </conditionalFormatting>
  <conditionalFormatting sqref="J6">
    <cfRule type="cellIs" dxfId="413" priority="120" operator="equal">
      <formula>5</formula>
    </cfRule>
    <cfRule type="cellIs" dxfId="412" priority="121" operator="equal">
      <formula>4</formula>
    </cfRule>
    <cfRule type="cellIs" dxfId="411" priority="122" operator="equal">
      <formula>3</formula>
    </cfRule>
  </conditionalFormatting>
  <conditionalFormatting sqref="K6">
    <cfRule type="cellIs" dxfId="410" priority="123" operator="equal">
      <formula>5</formula>
    </cfRule>
    <cfRule type="cellIs" dxfId="409" priority="124" operator="equal">
      <formula>4</formula>
    </cfRule>
    <cfRule type="cellIs" dxfId="408" priority="125" operator="equal">
      <formula>3</formula>
    </cfRule>
  </conditionalFormatting>
  <conditionalFormatting sqref="K6">
    <cfRule type="cellIs" dxfId="407" priority="126" operator="equal">
      <formula>5</formula>
    </cfRule>
    <cfRule type="cellIs" dxfId="406" priority="127" operator="equal">
      <formula>4</formula>
    </cfRule>
    <cfRule type="cellIs" dxfId="405" priority="128" operator="equal">
      <formula>3</formula>
    </cfRule>
  </conditionalFormatting>
  <printOptions verticalCentered="1"/>
  <pageMargins left="0.70833333333333304" right="0.70833333333333304" top="0.74791666666666701" bottom="0.74791666666666701" header="0.51180555555555496" footer="0.51180555555555496"/>
  <pageSetup paperSize="9" scale="110" firstPageNumber="0" orientation="landscape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I16"/>
  <sheetViews>
    <sheetView view="pageBreakPreview" zoomScale="65" zoomScaleNormal="100" zoomScalePageLayoutView="65" workbookViewId="0">
      <selection activeCell="J20" sqref="J20"/>
    </sheetView>
  </sheetViews>
  <sheetFormatPr defaultRowHeight="13.2" x14ac:dyDescent="0.25"/>
  <cols>
    <col min="1" max="1" width="18.5546875" customWidth="1"/>
    <col min="2" max="1025" width="8.6640625" customWidth="1"/>
  </cols>
  <sheetData>
    <row r="1" spans="1:9" ht="12.75" customHeight="1" x14ac:dyDescent="0.25">
      <c r="A1" s="508" t="s">
        <v>1080</v>
      </c>
      <c r="B1" s="509" t="s">
        <v>1081</v>
      </c>
      <c r="C1" s="509"/>
      <c r="D1" s="509"/>
      <c r="E1" s="509"/>
      <c r="F1" s="509"/>
      <c r="G1" s="509"/>
      <c r="H1" s="509"/>
      <c r="I1" s="509"/>
    </row>
    <row r="2" spans="1:9" ht="26.4" x14ac:dyDescent="0.25">
      <c r="A2" s="508"/>
      <c r="B2" s="455" t="s">
        <v>791</v>
      </c>
      <c r="C2" s="52" t="s">
        <v>792</v>
      </c>
      <c r="D2" s="52" t="s">
        <v>452</v>
      </c>
      <c r="E2" s="53" t="s">
        <v>793</v>
      </c>
      <c r="F2" s="52" t="s">
        <v>1045</v>
      </c>
      <c r="G2" s="55" t="s">
        <v>794</v>
      </c>
      <c r="H2" s="55" t="s">
        <v>795</v>
      </c>
      <c r="I2" s="482" t="s">
        <v>796</v>
      </c>
    </row>
    <row r="3" spans="1:9" ht="80.25" customHeight="1" x14ac:dyDescent="0.25">
      <c r="A3" s="508"/>
      <c r="B3" s="483" t="s">
        <v>797</v>
      </c>
      <c r="C3" s="484" t="s">
        <v>798</v>
      </c>
      <c r="D3" s="458" t="s">
        <v>799</v>
      </c>
      <c r="E3" s="458" t="s">
        <v>947</v>
      </c>
      <c r="F3" s="485" t="s">
        <v>1046</v>
      </c>
      <c r="G3" s="486" t="s">
        <v>28</v>
      </c>
      <c r="H3" s="460" t="s">
        <v>800</v>
      </c>
      <c r="I3" s="461" t="s">
        <v>801</v>
      </c>
    </row>
    <row r="4" spans="1:9" ht="13.8" x14ac:dyDescent="0.25">
      <c r="A4" s="462">
        <v>2431</v>
      </c>
      <c r="B4" s="487">
        <v>4.5714285714285703</v>
      </c>
      <c r="C4" s="488">
        <v>4.5</v>
      </c>
      <c r="D4" s="488">
        <v>4.8333333333333304</v>
      </c>
      <c r="E4" s="488">
        <v>4.2083333333333304</v>
      </c>
      <c r="F4" s="488" t="s">
        <v>1084</v>
      </c>
      <c r="G4" s="488">
        <v>5</v>
      </c>
      <c r="H4" s="488">
        <v>4.5454545454545503</v>
      </c>
      <c r="I4" s="489">
        <v>4.4347826086956497</v>
      </c>
    </row>
    <row r="5" spans="1:9" ht="13.8" x14ac:dyDescent="0.25">
      <c r="A5" s="466">
        <v>2432</v>
      </c>
      <c r="B5" s="490">
        <v>4.76</v>
      </c>
      <c r="C5" s="491">
        <v>4.5999999999999996</v>
      </c>
      <c r="D5" s="491">
        <v>4.28</v>
      </c>
      <c r="E5" s="491">
        <v>4.4800000000000004</v>
      </c>
      <c r="F5" s="492" t="s">
        <v>1084</v>
      </c>
      <c r="G5" s="492">
        <v>5</v>
      </c>
      <c r="H5" s="492">
        <v>4.2173913043478297</v>
      </c>
      <c r="I5" s="493">
        <v>4.08</v>
      </c>
    </row>
    <row r="6" spans="1:9" ht="13.8" x14ac:dyDescent="0.25">
      <c r="A6" s="466">
        <v>2433</v>
      </c>
      <c r="B6" s="490">
        <v>4.7727272727272698</v>
      </c>
      <c r="C6" s="491">
        <v>4.7727272727272698</v>
      </c>
      <c r="D6" s="491">
        <v>4.7727272727272698</v>
      </c>
      <c r="E6" s="494">
        <v>4.2727272727272698</v>
      </c>
      <c r="F6" s="492" t="s">
        <v>1084</v>
      </c>
      <c r="G6" s="492">
        <v>5</v>
      </c>
      <c r="H6" s="492">
        <v>4.3636363636363598</v>
      </c>
      <c r="I6" s="493">
        <v>4.3636363636363598</v>
      </c>
    </row>
    <row r="7" spans="1:9" ht="13.8" x14ac:dyDescent="0.25">
      <c r="A7" s="466">
        <v>2434</v>
      </c>
      <c r="B7" s="490">
        <v>4.8421052631579</v>
      </c>
      <c r="C7" s="491">
        <v>4.5217391304347796</v>
      </c>
      <c r="D7" s="491">
        <v>4.1739130434782599</v>
      </c>
      <c r="E7" s="491">
        <v>4.3043478260869596</v>
      </c>
      <c r="F7" s="492" t="s">
        <v>1084</v>
      </c>
      <c r="G7" s="492">
        <v>5</v>
      </c>
      <c r="H7" s="492">
        <v>4.57</v>
      </c>
      <c r="I7" s="493">
        <v>4.3499999999999996</v>
      </c>
    </row>
    <row r="8" spans="1:9" ht="13.8" x14ac:dyDescent="0.25">
      <c r="A8" s="466">
        <v>2435</v>
      </c>
      <c r="B8" s="490">
        <v>4.76</v>
      </c>
      <c r="C8" s="491">
        <v>4.68</v>
      </c>
      <c r="D8" s="491">
        <v>4.4800000000000004</v>
      </c>
      <c r="E8" s="491">
        <v>4.72</v>
      </c>
      <c r="F8" s="492" t="s">
        <v>1084</v>
      </c>
      <c r="G8" s="492">
        <v>5</v>
      </c>
      <c r="H8" s="492">
        <v>4.76</v>
      </c>
      <c r="I8" s="493">
        <v>4.4000000000000004</v>
      </c>
    </row>
    <row r="9" spans="1:9" ht="13.8" x14ac:dyDescent="0.25">
      <c r="A9" s="466">
        <v>2436</v>
      </c>
      <c r="B9" s="490">
        <v>4.7</v>
      </c>
      <c r="C9" s="491">
        <v>4.54</v>
      </c>
      <c r="D9" s="491">
        <v>4.58</v>
      </c>
      <c r="E9" s="491">
        <v>4.54</v>
      </c>
      <c r="F9" s="492" t="s">
        <v>1084</v>
      </c>
      <c r="G9" s="492">
        <v>5</v>
      </c>
      <c r="H9" s="492">
        <v>4.79</v>
      </c>
      <c r="I9" s="493">
        <v>4.29</v>
      </c>
    </row>
    <row r="10" spans="1:9" ht="13.8" x14ac:dyDescent="0.25">
      <c r="A10" s="466">
        <v>2441</v>
      </c>
      <c r="B10" s="490">
        <v>4.5199999999999996</v>
      </c>
      <c r="C10" s="491">
        <v>4.72</v>
      </c>
      <c r="D10" s="491">
        <v>4.32</v>
      </c>
      <c r="E10" s="491">
        <v>4.16</v>
      </c>
      <c r="F10" s="492" t="s">
        <v>1084</v>
      </c>
      <c r="G10" s="492">
        <v>5</v>
      </c>
      <c r="H10" s="492">
        <v>4.32</v>
      </c>
      <c r="I10" s="493">
        <v>4.4000000000000004</v>
      </c>
    </row>
    <row r="11" spans="1:9" ht="13.8" x14ac:dyDescent="0.25">
      <c r="A11" s="473">
        <v>2442</v>
      </c>
      <c r="B11" s="495">
        <v>4.38</v>
      </c>
      <c r="C11" s="491">
        <v>4.4800000000000004</v>
      </c>
      <c r="D11" s="491">
        <v>4.4800000000000004</v>
      </c>
      <c r="E11" s="491">
        <v>4.4800000000000004</v>
      </c>
      <c r="F11" s="492" t="s">
        <v>1084</v>
      </c>
      <c r="G11" s="492">
        <v>5</v>
      </c>
      <c r="H11" s="492">
        <v>4.29</v>
      </c>
      <c r="I11" s="496">
        <v>4.29</v>
      </c>
    </row>
    <row r="12" spans="1:9" ht="13.8" x14ac:dyDescent="0.25">
      <c r="A12" s="473">
        <v>2443</v>
      </c>
      <c r="B12" s="495">
        <v>4.6666666666666696</v>
      </c>
      <c r="C12" s="491">
        <v>4.5416666666666696</v>
      </c>
      <c r="D12" s="491">
        <v>4.5833333333333304</v>
      </c>
      <c r="E12" s="491">
        <v>4.2916666666666696</v>
      </c>
      <c r="F12" s="492" t="s">
        <v>1084</v>
      </c>
      <c r="G12" s="492">
        <v>5</v>
      </c>
      <c r="H12" s="492">
        <v>4.5833333333333304</v>
      </c>
      <c r="I12" s="496">
        <v>4.375</v>
      </c>
    </row>
    <row r="13" spans="1:9" ht="13.8" x14ac:dyDescent="0.25">
      <c r="A13" s="473">
        <v>2451</v>
      </c>
      <c r="B13" s="495">
        <v>4.4800000000000004</v>
      </c>
      <c r="C13" s="497">
        <v>4.41</v>
      </c>
      <c r="D13" s="497">
        <v>4.5199999999999996</v>
      </c>
      <c r="E13" s="497">
        <v>4.41</v>
      </c>
      <c r="F13" s="492" t="s">
        <v>1084</v>
      </c>
      <c r="G13" s="498">
        <v>5</v>
      </c>
      <c r="H13" s="492">
        <v>4.41</v>
      </c>
      <c r="I13" s="496">
        <v>4.37</v>
      </c>
    </row>
    <row r="14" spans="1:9" ht="13.8" x14ac:dyDescent="0.25">
      <c r="A14" s="473">
        <v>2492</v>
      </c>
      <c r="B14" s="495">
        <v>4.5999999999999996</v>
      </c>
      <c r="C14" s="497">
        <v>4</v>
      </c>
      <c r="D14" s="497">
        <v>4.33</v>
      </c>
      <c r="E14" s="497">
        <v>4.5</v>
      </c>
      <c r="F14" s="498">
        <v>4.1100000000000003</v>
      </c>
      <c r="G14" s="498">
        <v>4.63</v>
      </c>
      <c r="H14" s="498" t="s">
        <v>1084</v>
      </c>
      <c r="I14" s="496">
        <v>4.5</v>
      </c>
    </row>
    <row r="15" spans="1:9" ht="30" customHeight="1" x14ac:dyDescent="0.25">
      <c r="A15" s="478" t="s">
        <v>1082</v>
      </c>
      <c r="B15" s="479">
        <f t="shared" ref="B15:I15" si="0">AVERAGE(B4:B14)</f>
        <v>4.6411752521800382</v>
      </c>
      <c r="C15" s="479">
        <f t="shared" si="0"/>
        <v>4.5241939154389739</v>
      </c>
      <c r="D15" s="479">
        <f t="shared" si="0"/>
        <v>4.4866642711701985</v>
      </c>
      <c r="E15" s="479">
        <f t="shared" si="0"/>
        <v>4.3970068271649296</v>
      </c>
      <c r="F15" s="479">
        <f t="shared" si="0"/>
        <v>4.1100000000000003</v>
      </c>
      <c r="G15" s="479">
        <f t="shared" si="0"/>
        <v>4.9663636363636368</v>
      </c>
      <c r="H15" s="479">
        <f t="shared" si="0"/>
        <v>4.4849815546772067</v>
      </c>
      <c r="I15" s="480">
        <f t="shared" si="0"/>
        <v>4.3503108156665453</v>
      </c>
    </row>
    <row r="16" spans="1:9" ht="26.4" x14ac:dyDescent="0.25">
      <c r="A16" s="481" t="s">
        <v>1083</v>
      </c>
      <c r="B16" s="510">
        <f>AVERAGE(B15:I15)</f>
        <v>4.4950870340826912</v>
      </c>
      <c r="C16" s="510"/>
      <c r="D16" s="510"/>
      <c r="E16" s="510"/>
      <c r="F16" s="510"/>
      <c r="G16" s="510"/>
      <c r="H16" s="510"/>
      <c r="I16" s="510"/>
    </row>
  </sheetData>
  <mergeCells count="3">
    <mergeCell ref="A1:A3"/>
    <mergeCell ref="B1:I1"/>
    <mergeCell ref="B16:I16"/>
  </mergeCells>
  <conditionalFormatting sqref="I2">
    <cfRule type="expression" priority="2">
      <formula>#REF!&lt;I2</formula>
    </cfRule>
    <cfRule type="expression" priority="3">
      <formula>#REF!&gt;I2</formula>
    </cfRule>
  </conditionalFormatting>
  <conditionalFormatting sqref="A1">
    <cfRule type="expression" priority="4">
      <formula>#REF!&lt;A1</formula>
    </cfRule>
    <cfRule type="expression" dxfId="404" priority="5">
      <formula>#REF!&gt;A1</formula>
    </cfRule>
  </conditionalFormatting>
  <conditionalFormatting sqref="A1">
    <cfRule type="expression" dxfId="403" priority="6">
      <formula>#REF!&lt;A1</formula>
    </cfRule>
    <cfRule type="expression" dxfId="402" priority="7">
      <formula>#REF!&gt;A1</formula>
    </cfRule>
  </conditionalFormatting>
  <conditionalFormatting sqref="A1">
    <cfRule type="expression" dxfId="401" priority="8">
      <formula>#REF!&lt;A1</formula>
    </cfRule>
    <cfRule type="expression" dxfId="400" priority="9">
      <formula>#REF!&gt;A1</formula>
    </cfRule>
  </conditionalFormatting>
  <conditionalFormatting sqref="A1">
    <cfRule type="expression" dxfId="399" priority="10">
      <formula>#REF!&lt;A1</formula>
    </cfRule>
    <cfRule type="expression" dxfId="398" priority="11">
      <formula>#REF!&gt;A1</formula>
    </cfRule>
  </conditionalFormatting>
  <conditionalFormatting sqref="A1">
    <cfRule type="expression" dxfId="397" priority="12">
      <formula>#REF!&lt;A1</formula>
    </cfRule>
    <cfRule type="expression" dxfId="396" priority="13">
      <formula>#REF!&gt;A1</formula>
    </cfRule>
  </conditionalFormatting>
  <conditionalFormatting sqref="A1">
    <cfRule type="expression" priority="14">
      <formula>#REF!&lt;A1</formula>
    </cfRule>
    <cfRule type="expression" priority="15">
      <formula>#REF!&gt;A1</formula>
    </cfRule>
  </conditionalFormatting>
  <conditionalFormatting sqref="A1">
    <cfRule type="expression" priority="16">
      <formula>#REF!&lt;A1</formula>
    </cfRule>
    <cfRule type="expression" dxfId="395" priority="17">
      <formula>#REF!&gt;A1</formula>
    </cfRule>
  </conditionalFormatting>
  <conditionalFormatting sqref="A1">
    <cfRule type="expression" dxfId="394" priority="18">
      <formula>#REF!&lt;A1</formula>
    </cfRule>
    <cfRule type="expression" priority="19">
      <formula>#REF!&gt;A1</formula>
    </cfRule>
  </conditionalFormatting>
  <conditionalFormatting sqref="G2">
    <cfRule type="expression" priority="20">
      <formula>#REF!&lt;G2</formula>
    </cfRule>
    <cfRule type="expression" priority="21">
      <formula>#REF!&gt;G2</formula>
    </cfRule>
  </conditionalFormatting>
  <conditionalFormatting sqref="G2">
    <cfRule type="expression" priority="22">
      <formula>#REF!&lt;G2</formula>
    </cfRule>
    <cfRule type="expression" priority="23">
      <formula>#REF!&gt;G2</formula>
    </cfRule>
  </conditionalFormatting>
  <conditionalFormatting sqref="G2">
    <cfRule type="expression" priority="24">
      <formula>#REF!&lt;G2</formula>
    </cfRule>
    <cfRule type="expression" dxfId="393" priority="25">
      <formula>#REF!&gt;G2</formula>
    </cfRule>
  </conditionalFormatting>
  <conditionalFormatting sqref="G2">
    <cfRule type="expression" dxfId="392" priority="26">
      <formula>#REF!&lt;G2</formula>
    </cfRule>
    <cfRule type="expression" dxfId="391" priority="27">
      <formula>#REF!&gt;G2</formula>
    </cfRule>
  </conditionalFormatting>
  <conditionalFormatting sqref="G2">
    <cfRule type="expression" dxfId="390" priority="28">
      <formula>#REF!&lt;G2</formula>
    </cfRule>
    <cfRule type="expression" dxfId="389" priority="29">
      <formula>#REF!&gt;G2</formula>
    </cfRule>
  </conditionalFormatting>
  <conditionalFormatting sqref="G2">
    <cfRule type="expression" dxfId="388" priority="30">
      <formula>#REF!&lt;G2</formula>
    </cfRule>
    <cfRule type="expression" priority="31">
      <formula>#REF!&gt;G2</formula>
    </cfRule>
  </conditionalFormatting>
  <conditionalFormatting sqref="G2">
    <cfRule type="expression" priority="32">
      <formula>#REF!&lt;G2</formula>
    </cfRule>
    <cfRule type="expression" priority="33">
      <formula>#REF!&gt;G2</formula>
    </cfRule>
  </conditionalFormatting>
  <conditionalFormatting sqref="G2">
    <cfRule type="expression" dxfId="387" priority="34">
      <formula>#REF!&lt;G2</formula>
    </cfRule>
    <cfRule type="expression" dxfId="386" priority="35">
      <formula>#REF!&gt;G2</formula>
    </cfRule>
  </conditionalFormatting>
  <conditionalFormatting sqref="G2">
    <cfRule type="expression" priority="36">
      <formula>#REF!&lt;G2</formula>
    </cfRule>
    <cfRule type="expression" priority="37">
      <formula>#REF!&gt;G2</formula>
    </cfRule>
  </conditionalFormatting>
  <conditionalFormatting sqref="G2">
    <cfRule type="expression" priority="38">
      <formula>#REF!&lt;G2</formula>
    </cfRule>
    <cfRule type="expression" dxfId="385" priority="39">
      <formula>#REF!&gt;G2</formula>
    </cfRule>
  </conditionalFormatting>
  <conditionalFormatting sqref="G2">
    <cfRule type="expression" dxfId="384" priority="40">
      <formula>#REF!&lt;G2</formula>
    </cfRule>
    <cfRule type="expression" priority="41">
      <formula>#REF!&gt;G2</formula>
    </cfRule>
  </conditionalFormatting>
  <conditionalFormatting sqref="G2">
    <cfRule type="expression" priority="42">
      <formula>#REF!&lt;G2</formula>
    </cfRule>
    <cfRule type="expression" priority="43">
      <formula>#REF!&gt;G2</formula>
    </cfRule>
  </conditionalFormatting>
  <conditionalFormatting sqref="G2">
    <cfRule type="expression" dxfId="383" priority="44">
      <formula>#REF!&lt;G2</formula>
    </cfRule>
    <cfRule type="expression" dxfId="382" priority="45">
      <formula>#REF!&gt;G2</formula>
    </cfRule>
  </conditionalFormatting>
  <conditionalFormatting sqref="G2">
    <cfRule type="expression" dxfId="381" priority="46">
      <formula>#REF!&lt;G2</formula>
    </cfRule>
    <cfRule type="expression" dxfId="380" priority="47">
      <formula>#REF!&gt;G2</formula>
    </cfRule>
  </conditionalFormatting>
  <conditionalFormatting sqref="G2">
    <cfRule type="expression" dxfId="379" priority="48">
      <formula>#REF!&lt;G2</formula>
    </cfRule>
    <cfRule type="expression" dxfId="378" priority="49">
      <formula>#REF!&gt;G2</formula>
    </cfRule>
  </conditionalFormatting>
  <conditionalFormatting sqref="G2">
    <cfRule type="expression" priority="50">
      <formula>#REF!&lt;G2</formula>
    </cfRule>
    <cfRule type="expression" priority="51">
      <formula>#REF!&gt;G2</formula>
    </cfRule>
  </conditionalFormatting>
  <conditionalFormatting sqref="G2">
    <cfRule type="expression" priority="52">
      <formula>#REF!&lt;G2</formula>
    </cfRule>
    <cfRule type="expression" dxfId="377" priority="53">
      <formula>#REF!&gt;G2</formula>
    </cfRule>
  </conditionalFormatting>
  <conditionalFormatting sqref="G2">
    <cfRule type="expression" dxfId="376" priority="54">
      <formula>#REF!&lt;G2</formula>
    </cfRule>
    <cfRule type="expression" dxfId="375" priority="55">
      <formula>#REF!&gt;G2</formula>
    </cfRule>
  </conditionalFormatting>
  <conditionalFormatting sqref="G2">
    <cfRule type="expression" dxfId="374" priority="56">
      <formula>#REF!&lt;G2</formula>
    </cfRule>
    <cfRule type="expression" priority="57">
      <formula>#REF!&gt;G2</formula>
    </cfRule>
  </conditionalFormatting>
  <conditionalFormatting sqref="G2">
    <cfRule type="expression" priority="58">
      <formula>#REF!&lt;G2</formula>
    </cfRule>
    <cfRule type="expression" priority="59">
      <formula>#REF!&gt;G2</formula>
    </cfRule>
  </conditionalFormatting>
  <conditionalFormatting sqref="G2">
    <cfRule type="expression" dxfId="373" priority="60">
      <formula>#REF!&lt;G2</formula>
    </cfRule>
    <cfRule type="expression" dxfId="372" priority="61">
      <formula>#REF!&gt;G2</formula>
    </cfRule>
  </conditionalFormatting>
  <conditionalFormatting sqref="G2">
    <cfRule type="expression" priority="62">
      <formula>#REF!&lt;G2</formula>
    </cfRule>
    <cfRule type="expression" priority="63">
      <formula>#REF!&gt;G2</formula>
    </cfRule>
  </conditionalFormatting>
  <conditionalFormatting sqref="G2">
    <cfRule type="expression" priority="64">
      <formula>#REF!&lt;G2</formula>
    </cfRule>
    <cfRule type="expression" priority="65">
      <formula>#REF!&gt;G2</formula>
    </cfRule>
  </conditionalFormatting>
  <conditionalFormatting sqref="B2">
    <cfRule type="expression" priority="66">
      <formula>#REF!&lt;B2</formula>
    </cfRule>
    <cfRule type="expression" priority="67">
      <formula>#REF!&gt;B2</formula>
    </cfRule>
  </conditionalFormatting>
  <conditionalFormatting sqref="B2">
    <cfRule type="expression" dxfId="371" priority="68">
      <formula>#REF!&lt;B2</formula>
    </cfRule>
    <cfRule type="expression" dxfId="370" priority="69">
      <formula>#REF!&gt;B2</formula>
    </cfRule>
  </conditionalFormatting>
  <conditionalFormatting sqref="B2">
    <cfRule type="expression" dxfId="369" priority="70">
      <formula>#REF!&lt;B2</formula>
    </cfRule>
    <cfRule type="expression" dxfId="368" priority="71">
      <formula>#REF!&gt;B2</formula>
    </cfRule>
  </conditionalFormatting>
  <conditionalFormatting sqref="B2">
    <cfRule type="expression" dxfId="367" priority="72">
      <formula>#REF!&lt;B2</formula>
    </cfRule>
    <cfRule type="expression" dxfId="366" priority="73">
      <formula>#REF!&gt;B2</formula>
    </cfRule>
  </conditionalFormatting>
  <conditionalFormatting sqref="B2">
    <cfRule type="expression" dxfId="365" priority="74">
      <formula>#REF!&lt;B2</formula>
    </cfRule>
    <cfRule type="expression" dxfId="364" priority="75">
      <formula>#REF!&gt;B2</formula>
    </cfRule>
  </conditionalFormatting>
  <conditionalFormatting sqref="B2">
    <cfRule type="expression" dxfId="363" priority="76">
      <formula>#REF!&lt;B2</formula>
    </cfRule>
    <cfRule type="expression" dxfId="362" priority="77">
      <formula>#REF!&gt;B2</formula>
    </cfRule>
  </conditionalFormatting>
  <conditionalFormatting sqref="B2">
    <cfRule type="expression" dxfId="361" priority="78">
      <formula>#REF!&lt;B2</formula>
    </cfRule>
    <cfRule type="expression" dxfId="360" priority="79">
      <formula>#REF!&gt;B2</formula>
    </cfRule>
  </conditionalFormatting>
  <conditionalFormatting sqref="B2">
    <cfRule type="expression" dxfId="359" priority="80">
      <formula>#REF!&lt;B2</formula>
    </cfRule>
    <cfRule type="expression" dxfId="358" priority="81">
      <formula>#REF!&gt;B2</formula>
    </cfRule>
  </conditionalFormatting>
  <conditionalFormatting sqref="B2">
    <cfRule type="expression" priority="82">
      <formula>#REF!&lt;B2</formula>
    </cfRule>
    <cfRule type="expression" priority="83">
      <formula>#REF!&gt;B2</formula>
    </cfRule>
  </conditionalFormatting>
  <conditionalFormatting sqref="B2">
    <cfRule type="expression" priority="84">
      <formula>#REF!&lt;B2</formula>
    </cfRule>
    <cfRule type="expression" dxfId="357" priority="85">
      <formula>#REF!&gt;B2</formula>
    </cfRule>
  </conditionalFormatting>
  <conditionalFormatting sqref="B2">
    <cfRule type="expression" dxfId="356" priority="86">
      <formula>#REF!&lt;B2</formula>
    </cfRule>
    <cfRule type="expression" dxfId="355" priority="87">
      <formula>#REF!&gt;B2</formula>
    </cfRule>
  </conditionalFormatting>
  <conditionalFormatting sqref="B2">
    <cfRule type="expression" dxfId="354" priority="88">
      <formula>#REF!&lt;B2</formula>
    </cfRule>
    <cfRule type="expression" dxfId="353" priority="89">
      <formula>#REF!&gt;B2</formula>
    </cfRule>
  </conditionalFormatting>
  <conditionalFormatting sqref="B2">
    <cfRule type="expression" dxfId="352" priority="90">
      <formula>#REF!&lt;B2</formula>
    </cfRule>
    <cfRule type="expression" dxfId="351" priority="91">
      <formula>#REF!&gt;B2</formula>
    </cfRule>
  </conditionalFormatting>
  <conditionalFormatting sqref="B2">
    <cfRule type="expression" dxfId="350" priority="92">
      <formula>#REF!&lt;B2</formula>
    </cfRule>
    <cfRule type="expression" dxfId="349" priority="93">
      <formula>#REF!&gt;B2</formula>
    </cfRule>
  </conditionalFormatting>
  <conditionalFormatting sqref="B2">
    <cfRule type="expression" dxfId="348" priority="94">
      <formula>#REF!&lt;B2</formula>
    </cfRule>
    <cfRule type="expression" dxfId="347" priority="95">
      <formula>#REF!&gt;B2</formula>
    </cfRule>
  </conditionalFormatting>
  <conditionalFormatting sqref="B2">
    <cfRule type="expression" dxfId="346" priority="96">
      <formula>#REF!&lt;B2</formula>
    </cfRule>
    <cfRule type="expression" priority="97">
      <formula>#REF!&gt;B2</formula>
    </cfRule>
  </conditionalFormatting>
  <conditionalFormatting sqref="B2">
    <cfRule type="expression" priority="98">
      <formula>#REF!&lt;B2</formula>
    </cfRule>
    <cfRule type="expression" priority="99">
      <formula>#REF!&gt;B2</formula>
    </cfRule>
  </conditionalFormatting>
  <conditionalFormatting sqref="B2">
    <cfRule type="expression" dxfId="345" priority="100">
      <formula>#REF!&lt;B2</formula>
    </cfRule>
    <cfRule type="expression" dxfId="344" priority="101">
      <formula>#REF!&gt;B2</formula>
    </cfRule>
  </conditionalFormatting>
  <conditionalFormatting sqref="B2">
    <cfRule type="expression" dxfId="343" priority="102">
      <formula>#REF!&lt;B2</formula>
    </cfRule>
    <cfRule type="expression" dxfId="342" priority="103">
      <formula>#REF!&gt;B2</formula>
    </cfRule>
  </conditionalFormatting>
  <conditionalFormatting sqref="B2">
    <cfRule type="expression" priority="104">
      <formula>#REF!&lt;B2</formula>
    </cfRule>
    <cfRule type="expression" priority="105">
      <formula>#REF!&gt;B2</formula>
    </cfRule>
  </conditionalFormatting>
  <conditionalFormatting sqref="B2">
    <cfRule type="expression" priority="106">
      <formula>#REF!&lt;B2</formula>
    </cfRule>
    <cfRule type="expression" dxfId="341" priority="107">
      <formula>#REF!&gt;B2</formula>
    </cfRule>
  </conditionalFormatting>
  <conditionalFormatting sqref="B2">
    <cfRule type="expression" dxfId="340" priority="108">
      <formula>#REF!&lt;B2</formula>
    </cfRule>
    <cfRule type="expression" dxfId="339" priority="109">
      <formula>#REF!&gt;B2</formula>
    </cfRule>
  </conditionalFormatting>
  <conditionalFormatting sqref="B2">
    <cfRule type="expression" dxfId="338" priority="110">
      <formula>#REF!&lt;B2</formula>
    </cfRule>
    <cfRule type="expression" dxfId="337" priority="111">
      <formula>#REF!&gt;B2</formula>
    </cfRule>
  </conditionalFormatting>
  <conditionalFormatting sqref="B2">
    <cfRule type="expression" dxfId="336" priority="112">
      <formula>#REF!&lt;B2</formula>
    </cfRule>
    <cfRule type="expression" dxfId="335" priority="113">
      <formula>#REF!&gt;B2</formula>
    </cfRule>
  </conditionalFormatting>
  <conditionalFormatting sqref="B2">
    <cfRule type="expression" dxfId="334" priority="114">
      <formula>#REF!&lt;B2</formula>
    </cfRule>
    <cfRule type="expression" dxfId="333" priority="115">
      <formula>#REF!&gt;B2</formula>
    </cfRule>
  </conditionalFormatting>
  <conditionalFormatting sqref="B2">
    <cfRule type="expression" dxfId="332" priority="116">
      <formula>#REF!&lt;B2</formula>
    </cfRule>
    <cfRule type="expression" dxfId="331" priority="117">
      <formula>#REF!&gt;B2</formula>
    </cfRule>
  </conditionalFormatting>
  <conditionalFormatting sqref="B2">
    <cfRule type="expression" dxfId="330" priority="118">
      <formula>#REF!&lt;B2</formula>
    </cfRule>
    <cfRule type="expression" dxfId="329" priority="119">
      <formula>#REF!&gt;B2</formula>
    </cfRule>
  </conditionalFormatting>
  <conditionalFormatting sqref="C2">
    <cfRule type="expression" dxfId="328" priority="120">
      <formula>#REF!&lt;C2</formula>
    </cfRule>
    <cfRule type="expression" dxfId="327" priority="121">
      <formula>#REF!&gt;C2</formula>
    </cfRule>
  </conditionalFormatting>
  <conditionalFormatting sqref="C2">
    <cfRule type="expression" dxfId="326" priority="122">
      <formula>#REF!&lt;C2</formula>
    </cfRule>
    <cfRule type="expression" dxfId="325" priority="123">
      <formula>#REF!&gt;C2</formula>
    </cfRule>
  </conditionalFormatting>
  <conditionalFormatting sqref="C2">
    <cfRule type="expression" dxfId="324" priority="124">
      <formula>#REF!&lt;C2</formula>
    </cfRule>
    <cfRule type="expression" dxfId="323" priority="125">
      <formula>#REF!&gt;C2</formula>
    </cfRule>
  </conditionalFormatting>
  <conditionalFormatting sqref="C2">
    <cfRule type="expression" dxfId="322" priority="126">
      <formula>#REF!&lt;C2</formula>
    </cfRule>
    <cfRule type="expression" dxfId="321" priority="127">
      <formula>#REF!&gt;C2</formula>
    </cfRule>
  </conditionalFormatting>
  <conditionalFormatting sqref="C2">
    <cfRule type="expression" dxfId="320" priority="128">
      <formula>#REF!&lt;C2</formula>
    </cfRule>
    <cfRule type="expression" dxfId="319" priority="129">
      <formula>#REF!&gt;C2</formula>
    </cfRule>
  </conditionalFormatting>
  <conditionalFormatting sqref="C2">
    <cfRule type="expression" priority="130">
      <formula>#REF!&lt;C2</formula>
    </cfRule>
    <cfRule type="expression" priority="131">
      <formula>#REF!&gt;C2</formula>
    </cfRule>
  </conditionalFormatting>
  <conditionalFormatting sqref="C2">
    <cfRule type="expression" priority="132">
      <formula>#REF!&lt;C2</formula>
    </cfRule>
    <cfRule type="expression" priority="133">
      <formula>#REF!&gt;C2</formula>
    </cfRule>
  </conditionalFormatting>
  <conditionalFormatting sqref="C2">
    <cfRule type="expression" priority="134">
      <formula>#REF!&lt;C2</formula>
    </cfRule>
    <cfRule type="expression" priority="135">
      <formula>#REF!&gt;C2</formula>
    </cfRule>
  </conditionalFormatting>
  <conditionalFormatting sqref="C2">
    <cfRule type="expression" dxfId="318" priority="136">
      <formula>#REF!&lt;C2</formula>
    </cfRule>
    <cfRule type="expression" dxfId="317" priority="137">
      <formula>#REF!&gt;C2</formula>
    </cfRule>
  </conditionalFormatting>
  <conditionalFormatting sqref="C2">
    <cfRule type="expression" priority="138">
      <formula>#REF!&lt;C2</formula>
    </cfRule>
    <cfRule type="expression" priority="139">
      <formula>#REF!&gt;C2</formula>
    </cfRule>
  </conditionalFormatting>
  <conditionalFormatting sqref="C2">
    <cfRule type="expression" priority="140">
      <formula>#REF!&lt;C2</formula>
    </cfRule>
    <cfRule type="expression" dxfId="316" priority="141">
      <formula>#REF!&gt;C2</formula>
    </cfRule>
  </conditionalFormatting>
  <conditionalFormatting sqref="C2">
    <cfRule type="expression" dxfId="315" priority="142">
      <formula>#REF!&lt;C2</formula>
    </cfRule>
    <cfRule type="expression" dxfId="314" priority="143">
      <formula>#REF!&gt;C2</formula>
    </cfRule>
  </conditionalFormatting>
  <conditionalFormatting sqref="C2">
    <cfRule type="expression" dxfId="313" priority="144">
      <formula>#REF!&lt;C2</formula>
    </cfRule>
    <cfRule type="expression" priority="145">
      <formula>#REF!&gt;C2</formula>
    </cfRule>
  </conditionalFormatting>
  <conditionalFormatting sqref="C2">
    <cfRule type="expression" priority="146">
      <formula>#REF!&lt;C2</formula>
    </cfRule>
    <cfRule type="expression" priority="147">
      <formula>#REF!&gt;C2</formula>
    </cfRule>
  </conditionalFormatting>
  <conditionalFormatting sqref="C2">
    <cfRule type="expression" dxfId="312" priority="148">
      <formula>#REF!&lt;C2</formula>
    </cfRule>
    <cfRule type="expression" dxfId="311" priority="149">
      <formula>#REF!&gt;C2</formula>
    </cfRule>
  </conditionalFormatting>
  <conditionalFormatting sqref="C2">
    <cfRule type="expression" priority="150">
      <formula>#REF!&lt;C2</formula>
    </cfRule>
    <cfRule type="expression" priority="151">
      <formula>#REF!&gt;C2</formula>
    </cfRule>
  </conditionalFormatting>
  <conditionalFormatting sqref="C2">
    <cfRule type="expression" priority="152">
      <formula>#REF!&lt;C2</formula>
    </cfRule>
    <cfRule type="expression" dxfId="310" priority="153">
      <formula>#REF!&gt;C2</formula>
    </cfRule>
  </conditionalFormatting>
  <conditionalFormatting sqref="C2">
    <cfRule type="expression" dxfId="309" priority="154">
      <formula>#REF!&lt;C2</formula>
    </cfRule>
    <cfRule type="expression" dxfId="308" priority="155">
      <formula>#REF!&gt;C2</formula>
    </cfRule>
  </conditionalFormatting>
  <conditionalFormatting sqref="C2">
    <cfRule type="expression" dxfId="307" priority="156">
      <formula>#REF!&lt;C2</formula>
    </cfRule>
    <cfRule type="expression" dxfId="306" priority="157">
      <formula>#REF!&gt;C2</formula>
    </cfRule>
  </conditionalFormatting>
  <conditionalFormatting sqref="C2">
    <cfRule type="expression" dxfId="305" priority="158">
      <formula>#REF!&lt;C2</formula>
    </cfRule>
    <cfRule type="expression" priority="159">
      <formula>#REF!&gt;C2</formula>
    </cfRule>
  </conditionalFormatting>
  <conditionalFormatting sqref="C2">
    <cfRule type="expression" priority="160">
      <formula>#REF!&lt;C2</formula>
    </cfRule>
    <cfRule type="expression" priority="161">
      <formula>#REF!&gt;C2</formula>
    </cfRule>
  </conditionalFormatting>
  <conditionalFormatting sqref="C2">
    <cfRule type="expression" dxfId="304" priority="162">
      <formula>#REF!&lt;C2</formula>
    </cfRule>
    <cfRule type="expression" dxfId="303" priority="163">
      <formula>#REF!&gt;C2</formula>
    </cfRule>
  </conditionalFormatting>
  <conditionalFormatting sqref="C2">
    <cfRule type="expression" dxfId="302" priority="164">
      <formula>#REF!&lt;C2</formula>
    </cfRule>
    <cfRule type="expression" dxfId="301" priority="165">
      <formula>#REF!&gt;C2</formula>
    </cfRule>
  </conditionalFormatting>
  <conditionalFormatting sqref="C2">
    <cfRule type="expression" dxfId="300" priority="166">
      <formula>#REF!&lt;C2</formula>
    </cfRule>
    <cfRule type="expression" dxfId="299" priority="167">
      <formula>#REF!&gt;C2</formula>
    </cfRule>
  </conditionalFormatting>
  <conditionalFormatting sqref="C2">
    <cfRule type="expression" dxfId="298" priority="168">
      <formula>#REF!&lt;C2</formula>
    </cfRule>
    <cfRule type="expression" dxfId="297" priority="169">
      <formula>#REF!&gt;C2</formula>
    </cfRule>
  </conditionalFormatting>
  <conditionalFormatting sqref="C2">
    <cfRule type="expression" priority="170">
      <formula>#REF!&lt;C2</formula>
    </cfRule>
    <cfRule type="expression" priority="171">
      <formula>#REF!&gt;C2</formula>
    </cfRule>
  </conditionalFormatting>
  <conditionalFormatting sqref="C2">
    <cfRule type="expression" priority="172">
      <formula>#REF!&lt;C2</formula>
    </cfRule>
    <cfRule type="expression" dxfId="296" priority="173">
      <formula>#REF!&gt;C2</formula>
    </cfRule>
  </conditionalFormatting>
  <conditionalFormatting sqref="D2">
    <cfRule type="expression" dxfId="295" priority="174">
      <formula>#REF!&lt;D2</formula>
    </cfRule>
    <cfRule type="expression" dxfId="294" priority="175">
      <formula>#REF!&gt;D2</formula>
    </cfRule>
  </conditionalFormatting>
  <conditionalFormatting sqref="D2">
    <cfRule type="expression" dxfId="293" priority="176">
      <formula>#REF!&lt;D2</formula>
    </cfRule>
    <cfRule type="expression" priority="177">
      <formula>#REF!&gt;D2</formula>
    </cfRule>
  </conditionalFormatting>
  <conditionalFormatting sqref="D2">
    <cfRule type="expression" priority="178">
      <formula>#REF!&lt;D2</formula>
    </cfRule>
    <cfRule type="expression" priority="179">
      <formula>#REF!&gt;D2</formula>
    </cfRule>
  </conditionalFormatting>
  <conditionalFormatting sqref="D2">
    <cfRule type="expression" dxfId="292" priority="180">
      <formula>#REF!&lt;D2</formula>
    </cfRule>
    <cfRule type="expression" dxfId="291" priority="181">
      <formula>#REF!&gt;D2</formula>
    </cfRule>
  </conditionalFormatting>
  <conditionalFormatting sqref="D2">
    <cfRule type="expression" dxfId="290" priority="182">
      <formula>#REF!&lt;D2</formula>
    </cfRule>
    <cfRule type="expression" dxfId="289" priority="183">
      <formula>#REF!&gt;D2</formula>
    </cfRule>
  </conditionalFormatting>
  <conditionalFormatting sqref="D2">
    <cfRule type="expression" priority="184">
      <formula>#REF!&lt;D2</formula>
    </cfRule>
    <cfRule type="expression" priority="185">
      <formula>#REF!&gt;D2</formula>
    </cfRule>
  </conditionalFormatting>
  <conditionalFormatting sqref="D2">
    <cfRule type="expression" priority="186">
      <formula>#REF!&lt;D2</formula>
    </cfRule>
    <cfRule type="expression" dxfId="288" priority="187">
      <formula>#REF!&gt;D2</formula>
    </cfRule>
  </conditionalFormatting>
  <conditionalFormatting sqref="D2">
    <cfRule type="expression" dxfId="287" priority="188">
      <formula>#REF!&lt;D2</formula>
    </cfRule>
    <cfRule type="expression" dxfId="286" priority="189">
      <formula>#REF!&gt;D2</formula>
    </cfRule>
  </conditionalFormatting>
  <conditionalFormatting sqref="D2">
    <cfRule type="expression" dxfId="285" priority="190">
      <formula>#REF!&lt;D2</formula>
    </cfRule>
    <cfRule type="expression" priority="191">
      <formula>#REF!&gt;D2</formula>
    </cfRule>
  </conditionalFormatting>
  <conditionalFormatting sqref="D2">
    <cfRule type="expression" priority="192">
      <formula>#REF!&lt;D2</formula>
    </cfRule>
    <cfRule type="expression" priority="193">
      <formula>#REF!&gt;D2</formula>
    </cfRule>
  </conditionalFormatting>
  <conditionalFormatting sqref="D2">
    <cfRule type="expression" priority="194">
      <formula>#REF!&lt;D2</formula>
    </cfRule>
    <cfRule type="expression" priority="195">
      <formula>#REF!&gt;D2</formula>
    </cfRule>
  </conditionalFormatting>
  <conditionalFormatting sqref="D2">
    <cfRule type="expression" priority="196">
      <formula>#REF!&lt;D2</formula>
    </cfRule>
    <cfRule type="expression" dxfId="284" priority="197">
      <formula>#REF!&gt;D2</formula>
    </cfRule>
  </conditionalFormatting>
  <conditionalFormatting sqref="D2">
    <cfRule type="expression" dxfId="283" priority="198">
      <formula>#REF!&lt;D2</formula>
    </cfRule>
    <cfRule type="expression" dxfId="282" priority="199">
      <formula>#REF!&gt;D2</formula>
    </cfRule>
  </conditionalFormatting>
  <conditionalFormatting sqref="D2">
    <cfRule type="expression" dxfId="281" priority="200">
      <formula>#REF!&lt;D2</formula>
    </cfRule>
    <cfRule type="expression" priority="201">
      <formula>#REF!&gt;D2</formula>
    </cfRule>
  </conditionalFormatting>
  <conditionalFormatting sqref="D2">
    <cfRule type="expression" priority="202">
      <formula>#REF!&lt;D2</formula>
    </cfRule>
    <cfRule type="expression" priority="203">
      <formula>#REF!&gt;D2</formula>
    </cfRule>
  </conditionalFormatting>
  <conditionalFormatting sqref="D2">
    <cfRule type="expression" dxfId="280" priority="204">
      <formula>#REF!&lt;D2</formula>
    </cfRule>
    <cfRule type="expression" dxfId="279" priority="205">
      <formula>#REF!&gt;D2</formula>
    </cfRule>
  </conditionalFormatting>
  <conditionalFormatting sqref="D2">
    <cfRule type="expression" dxfId="278" priority="206">
      <formula>#REF!&lt;D2</formula>
    </cfRule>
    <cfRule type="expression" dxfId="277" priority="207">
      <formula>#REF!&gt;D2</formula>
    </cfRule>
  </conditionalFormatting>
  <conditionalFormatting sqref="D2">
    <cfRule type="expression" dxfId="276" priority="208">
      <formula>#REF!&lt;D2</formula>
    </cfRule>
    <cfRule type="expression" dxfId="275" priority="209">
      <formula>#REF!&gt;D2</formula>
    </cfRule>
  </conditionalFormatting>
  <conditionalFormatting sqref="D2">
    <cfRule type="expression" dxfId="274" priority="210">
      <formula>#REF!&lt;D2</formula>
    </cfRule>
    <cfRule type="expression" dxfId="273" priority="211">
      <formula>#REF!&gt;D2</formula>
    </cfRule>
  </conditionalFormatting>
  <conditionalFormatting sqref="D2">
    <cfRule type="expression" priority="212">
      <formula>#REF!&lt;D2</formula>
    </cfRule>
    <cfRule type="expression" priority="213">
      <formula>#REF!&gt;D2</formula>
    </cfRule>
  </conditionalFormatting>
  <conditionalFormatting sqref="D2">
    <cfRule type="expression" priority="214">
      <formula>#REF!&lt;D2</formula>
    </cfRule>
    <cfRule type="expression" dxfId="272" priority="215">
      <formula>#REF!&gt;D2</formula>
    </cfRule>
  </conditionalFormatting>
  <conditionalFormatting sqref="D2">
    <cfRule type="expression" dxfId="271" priority="216">
      <formula>#REF!&lt;D2</formula>
    </cfRule>
    <cfRule type="expression" dxfId="270" priority="217">
      <formula>#REF!&gt;D2</formula>
    </cfRule>
  </conditionalFormatting>
  <conditionalFormatting sqref="D2">
    <cfRule type="expression" dxfId="269" priority="218">
      <formula>#REF!&lt;D2</formula>
    </cfRule>
    <cfRule type="expression" priority="219">
      <formula>#REF!&gt;D2</formula>
    </cfRule>
  </conditionalFormatting>
  <conditionalFormatting sqref="D2">
    <cfRule type="expression" priority="220">
      <formula>#REF!&lt;D2</formula>
    </cfRule>
    <cfRule type="expression" priority="221">
      <formula>#REF!&gt;D2</formula>
    </cfRule>
  </conditionalFormatting>
  <conditionalFormatting sqref="D2">
    <cfRule type="expression" dxfId="268" priority="222">
      <formula>#REF!&lt;D2</formula>
    </cfRule>
    <cfRule type="expression" dxfId="267" priority="223">
      <formula>#REF!&gt;D2</formula>
    </cfRule>
  </conditionalFormatting>
  <conditionalFormatting sqref="D2">
    <cfRule type="expression" dxfId="266" priority="224">
      <formula>#REF!&lt;D2</formula>
    </cfRule>
    <cfRule type="expression" dxfId="265" priority="225">
      <formula>#REF!&gt;D2</formula>
    </cfRule>
  </conditionalFormatting>
  <conditionalFormatting sqref="D2">
    <cfRule type="expression" dxfId="264" priority="226">
      <formula>#REF!&lt;D2</formula>
    </cfRule>
    <cfRule type="expression" dxfId="263" priority="227">
      <formula>#REF!&gt;D2</formula>
    </cfRule>
  </conditionalFormatting>
  <conditionalFormatting sqref="D2">
    <cfRule type="expression" dxfId="262" priority="228">
      <formula>#REF!&lt;D2</formula>
    </cfRule>
    <cfRule type="expression" dxfId="261" priority="229">
      <formula>#REF!&gt;D2</formula>
    </cfRule>
  </conditionalFormatting>
  <conditionalFormatting sqref="D2">
    <cfRule type="expression" dxfId="260" priority="230">
      <formula>#REF!&lt;D2</formula>
    </cfRule>
    <cfRule type="expression" priority="231">
      <formula>#REF!&gt;D2</formula>
    </cfRule>
  </conditionalFormatting>
  <conditionalFormatting sqref="D2">
    <cfRule type="expression" priority="232">
      <formula>#REF!&lt;D2</formula>
    </cfRule>
    <cfRule type="expression" priority="233">
      <formula>#REF!&gt;D2</formula>
    </cfRule>
  </conditionalFormatting>
  <conditionalFormatting sqref="D2">
    <cfRule type="expression" priority="234">
      <formula>#REF!&lt;D2</formula>
    </cfRule>
    <cfRule type="expression" dxfId="259" priority="235">
      <formula>#REF!&gt;D2</formula>
    </cfRule>
  </conditionalFormatting>
  <conditionalFormatting sqref="D2">
    <cfRule type="expression" dxfId="258" priority="236">
      <formula>#REF!&lt;D2</formula>
    </cfRule>
    <cfRule type="expression" dxfId="257" priority="237">
      <formula>#REF!&gt;D2</formula>
    </cfRule>
  </conditionalFormatting>
  <conditionalFormatting sqref="D2">
    <cfRule type="expression" dxfId="256" priority="238">
      <formula>#REF!&lt;D2</formula>
    </cfRule>
    <cfRule type="expression" dxfId="255" priority="239">
      <formula>#REF!&gt;D2</formula>
    </cfRule>
  </conditionalFormatting>
  <conditionalFormatting sqref="D2">
    <cfRule type="expression" dxfId="254" priority="240">
      <formula>#REF!&lt;D2</formula>
    </cfRule>
    <cfRule type="expression" dxfId="253" priority="241">
      <formula>#REF!&gt;D2</formula>
    </cfRule>
  </conditionalFormatting>
  <conditionalFormatting sqref="D2">
    <cfRule type="expression" dxfId="252" priority="242">
      <formula>#REF!&lt;D2</formula>
    </cfRule>
    <cfRule type="expression" dxfId="251" priority="243">
      <formula>#REF!&gt;D2</formula>
    </cfRule>
  </conditionalFormatting>
  <conditionalFormatting sqref="D2">
    <cfRule type="expression" priority="244">
      <formula>#REF!&lt;D2</formula>
    </cfRule>
    <cfRule type="expression" priority="245">
      <formula>#REF!&gt;D2</formula>
    </cfRule>
  </conditionalFormatting>
  <conditionalFormatting sqref="E2">
    <cfRule type="expression" priority="246">
      <formula>#REF!&lt;E2</formula>
    </cfRule>
    <cfRule type="expression" dxfId="250" priority="247">
      <formula>#REF!&gt;E2</formula>
    </cfRule>
  </conditionalFormatting>
  <conditionalFormatting sqref="E2">
    <cfRule type="expression" dxfId="249" priority="248">
      <formula>#REF!&lt;E2</formula>
    </cfRule>
    <cfRule type="expression" dxfId="248" priority="249">
      <formula>#REF!&gt;E2</formula>
    </cfRule>
  </conditionalFormatting>
  <conditionalFormatting sqref="E2">
    <cfRule type="expression" dxfId="247" priority="250">
      <formula>#REF!&lt;E2</formula>
    </cfRule>
    <cfRule type="expression" dxfId="246" priority="251">
      <formula>#REF!&gt;E2</formula>
    </cfRule>
  </conditionalFormatting>
  <conditionalFormatting sqref="H2">
    <cfRule type="expression" dxfId="245" priority="252">
      <formula>#REF!&lt;H2</formula>
    </cfRule>
    <cfRule type="expression" dxfId="244" priority="253">
      <formula>#REF!&gt;H2</formula>
    </cfRule>
  </conditionalFormatting>
  <conditionalFormatting sqref="H2">
    <cfRule type="expression" dxfId="243" priority="254">
      <formula>#REF!&lt;H2</formula>
    </cfRule>
    <cfRule type="expression" dxfId="242" priority="255">
      <formula>#REF!&gt;H2</formula>
    </cfRule>
  </conditionalFormatting>
  <conditionalFormatting sqref="H2">
    <cfRule type="expression" priority="256">
      <formula>#REF!&lt;H2</formula>
    </cfRule>
    <cfRule type="expression" priority="257">
      <formula>#REF!&gt;H2</formula>
    </cfRule>
  </conditionalFormatting>
  <conditionalFormatting sqref="H2">
    <cfRule type="expression" priority="258">
      <formula>#REF!&lt;H2</formula>
    </cfRule>
    <cfRule type="expression" dxfId="241" priority="259">
      <formula>#REF!&gt;H2</formula>
    </cfRule>
  </conditionalFormatting>
  <conditionalFormatting sqref="H2">
    <cfRule type="expression" dxfId="240" priority="260">
      <formula>#REF!&lt;H2</formula>
    </cfRule>
    <cfRule type="expression" priority="261">
      <formula>#REF!&gt;H2</formula>
    </cfRule>
  </conditionalFormatting>
  <conditionalFormatting sqref="H2">
    <cfRule type="expression" priority="262">
      <formula>#REF!&lt;H2</formula>
    </cfRule>
    <cfRule type="expression" priority="263">
      <formula>#REF!&gt;H2</formula>
    </cfRule>
  </conditionalFormatting>
  <conditionalFormatting sqref="H2">
    <cfRule type="expression" priority="264">
      <formula>#REF!&lt;H2</formula>
    </cfRule>
    <cfRule type="expression" priority="265">
      <formula>#REF!&gt;H2</formula>
    </cfRule>
  </conditionalFormatting>
  <conditionalFormatting sqref="H2">
    <cfRule type="expression" priority="266">
      <formula>#REF!&lt;H2</formula>
    </cfRule>
    <cfRule type="expression" dxfId="239" priority="267">
      <formula>#REF!&gt;H2</formula>
    </cfRule>
  </conditionalFormatting>
  <conditionalFormatting sqref="H2">
    <cfRule type="expression" dxfId="238" priority="268">
      <formula>#REF!&lt;H2</formula>
    </cfRule>
    <cfRule type="expression" dxfId="237" priority="269">
      <formula>#REF!&gt;H2</formula>
    </cfRule>
  </conditionalFormatting>
  <conditionalFormatting sqref="H2">
    <cfRule type="expression" dxfId="236" priority="270">
      <formula>#REF!&lt;H2</formula>
    </cfRule>
    <cfRule type="expression" dxfId="235" priority="271">
      <formula>#REF!&gt;H2</formula>
    </cfRule>
  </conditionalFormatting>
  <conditionalFormatting sqref="H2">
    <cfRule type="expression" dxfId="234" priority="272">
      <formula>#REF!&lt;H2</formula>
    </cfRule>
    <cfRule type="expression" priority="273">
      <formula>#REF!&gt;H2</formula>
    </cfRule>
  </conditionalFormatting>
  <conditionalFormatting sqref="H2">
    <cfRule type="expression" priority="274">
      <formula>#REF!&lt;H2</formula>
    </cfRule>
    <cfRule type="expression" priority="275">
      <formula>#REF!&gt;H2</formula>
    </cfRule>
  </conditionalFormatting>
  <conditionalFormatting sqref="H2">
    <cfRule type="expression" dxfId="233" priority="276">
      <formula>#REF!&lt;H2</formula>
    </cfRule>
    <cfRule type="expression" dxfId="232" priority="277">
      <formula>#REF!&gt;H2</formula>
    </cfRule>
  </conditionalFormatting>
  <conditionalFormatting sqref="H2">
    <cfRule type="expression" priority="278">
      <formula>#REF!&lt;H2</formula>
    </cfRule>
    <cfRule type="expression" priority="279">
      <formula>#REF!&gt;H2</formula>
    </cfRule>
  </conditionalFormatting>
  <conditionalFormatting sqref="H2">
    <cfRule type="expression" priority="280">
      <formula>#REF!&lt;H2</formula>
    </cfRule>
    <cfRule type="expression" dxfId="231" priority="281">
      <formula>#REF!&gt;H2</formula>
    </cfRule>
  </conditionalFormatting>
  <conditionalFormatting sqref="H2">
    <cfRule type="expression" dxfId="230" priority="282">
      <formula>#REF!&lt;H2</formula>
    </cfRule>
    <cfRule type="expression" priority="283">
      <formula>#REF!&gt;H2</formula>
    </cfRule>
  </conditionalFormatting>
  <conditionalFormatting sqref="H2">
    <cfRule type="expression" priority="284">
      <formula>#REF!&lt;H2</formula>
    </cfRule>
    <cfRule type="expression" priority="285">
      <formula>#REF!&gt;H2</formula>
    </cfRule>
  </conditionalFormatting>
  <conditionalFormatting sqref="H2">
    <cfRule type="expression" dxfId="229" priority="286">
      <formula>#REF!&lt;H2</formula>
    </cfRule>
    <cfRule type="expression" dxfId="228" priority="287">
      <formula>#REF!&gt;H2</formula>
    </cfRule>
  </conditionalFormatting>
  <conditionalFormatting sqref="H2">
    <cfRule type="expression" dxfId="227" priority="288">
      <formula>#REF!&lt;H2</formula>
    </cfRule>
    <cfRule type="expression" dxfId="226" priority="289">
      <formula>#REF!&gt;H2</formula>
    </cfRule>
  </conditionalFormatting>
  <conditionalFormatting sqref="H2">
    <cfRule type="expression" dxfId="225" priority="290">
      <formula>#REF!&lt;H2</formula>
    </cfRule>
    <cfRule type="expression" dxfId="224" priority="291">
      <formula>#REF!&gt;H2</formula>
    </cfRule>
  </conditionalFormatting>
  <conditionalFormatting sqref="H2">
    <cfRule type="expression" priority="292">
      <formula>#REF!&lt;H2</formula>
    </cfRule>
    <cfRule type="expression" priority="293">
      <formula>#REF!&gt;H2</formula>
    </cfRule>
  </conditionalFormatting>
  <conditionalFormatting sqref="H2">
    <cfRule type="expression" priority="294">
      <formula>#REF!&lt;H2</formula>
    </cfRule>
    <cfRule type="expression" dxfId="223" priority="295">
      <formula>#REF!&gt;H2</formula>
    </cfRule>
  </conditionalFormatting>
  <conditionalFormatting sqref="H2">
    <cfRule type="expression" dxfId="222" priority="296">
      <formula>#REF!&lt;H2</formula>
    </cfRule>
    <cfRule type="expression" dxfId="221" priority="297">
      <formula>#REF!&gt;H2</formula>
    </cfRule>
  </conditionalFormatting>
  <conditionalFormatting sqref="I2">
    <cfRule type="expression" dxfId="220" priority="298">
      <formula>#REF!&lt;I2</formula>
    </cfRule>
    <cfRule type="expression" dxfId="219" priority="299">
      <formula>#REF!&gt;I2</formula>
    </cfRule>
  </conditionalFormatting>
  <conditionalFormatting sqref="I2">
    <cfRule type="expression" dxfId="218" priority="300">
      <formula>#REF!&lt;I2</formula>
    </cfRule>
    <cfRule type="expression" dxfId="217" priority="301">
      <formula>#REF!&gt;I2</formula>
    </cfRule>
  </conditionalFormatting>
  <conditionalFormatting sqref="I2">
    <cfRule type="expression" dxfId="216" priority="302">
      <formula>#REF!&lt;I2</formula>
    </cfRule>
    <cfRule type="expression" dxfId="215" priority="303">
      <formula>#REF!&gt;I2</formula>
    </cfRule>
  </conditionalFormatting>
  <conditionalFormatting sqref="I2">
    <cfRule type="expression" priority="304">
      <formula>#REF!&lt;I2</formula>
    </cfRule>
    <cfRule type="expression" priority="305">
      <formula>#REF!&gt;I2</formula>
    </cfRule>
  </conditionalFormatting>
  <conditionalFormatting sqref="I2">
    <cfRule type="expression" priority="306">
      <formula>#REF!&lt;I2</formula>
    </cfRule>
    <cfRule type="expression" dxfId="214" priority="307">
      <formula>#REF!&gt;I2</formula>
    </cfRule>
  </conditionalFormatting>
  <conditionalFormatting sqref="I2">
    <cfRule type="expression" dxfId="213" priority="308">
      <formula>#REF!&lt;I2</formula>
    </cfRule>
    <cfRule type="expression" priority="309">
      <formula>#REF!&gt;I2</formula>
    </cfRule>
  </conditionalFormatting>
  <conditionalFormatting sqref="I2">
    <cfRule type="expression" priority="310">
      <formula>#REF!&lt;I2</formula>
    </cfRule>
    <cfRule type="expression" priority="311">
      <formula>#REF!&gt;I2</formula>
    </cfRule>
  </conditionalFormatting>
  <conditionalFormatting sqref="I2">
    <cfRule type="expression" priority="312">
      <formula>#REF!&lt;I2</formula>
    </cfRule>
    <cfRule type="expression" priority="313">
      <formula>#REF!&gt;I2</formula>
    </cfRule>
  </conditionalFormatting>
  <conditionalFormatting sqref="I2">
    <cfRule type="expression" priority="314">
      <formula>#REF!&lt;I2</formula>
    </cfRule>
    <cfRule type="expression" dxfId="212" priority="315">
      <formula>#REF!&gt;I2</formula>
    </cfRule>
  </conditionalFormatting>
  <conditionalFormatting sqref="I2">
    <cfRule type="expression" dxfId="211" priority="316">
      <formula>#REF!&lt;I2</formula>
    </cfRule>
    <cfRule type="expression" dxfId="210" priority="317">
      <formula>#REF!&gt;I2</formula>
    </cfRule>
  </conditionalFormatting>
  <conditionalFormatting sqref="I2">
    <cfRule type="expression" dxfId="209" priority="318">
      <formula>#REF!&lt;I2</formula>
    </cfRule>
    <cfRule type="expression" dxfId="208" priority="319">
      <formula>#REF!&gt;I2</formula>
    </cfRule>
  </conditionalFormatting>
  <conditionalFormatting sqref="I2">
    <cfRule type="expression" dxfId="207" priority="320">
      <formula>#REF!&lt;I2</formula>
    </cfRule>
    <cfRule type="expression" priority="321">
      <formula>#REF!&gt;I2</formula>
    </cfRule>
  </conditionalFormatting>
  <conditionalFormatting sqref="I2">
    <cfRule type="expression" priority="322">
      <formula>#REF!&lt;I2</formula>
    </cfRule>
    <cfRule type="expression" priority="323">
      <formula>#REF!&gt;I2</formula>
    </cfRule>
  </conditionalFormatting>
  <conditionalFormatting sqref="I2">
    <cfRule type="expression" dxfId="206" priority="324">
      <formula>#REF!&lt;I2</formula>
    </cfRule>
    <cfRule type="expression" dxfId="205" priority="325">
      <formula>#REF!&gt;I2</formula>
    </cfRule>
  </conditionalFormatting>
  <conditionalFormatting sqref="I2">
    <cfRule type="expression" priority="326">
      <formula>#REF!&lt;I2</formula>
    </cfRule>
    <cfRule type="expression" priority="327">
      <formula>#REF!&gt;I2</formula>
    </cfRule>
  </conditionalFormatting>
  <conditionalFormatting sqref="I2">
    <cfRule type="expression" priority="328">
      <formula>#REF!&lt;I2</formula>
    </cfRule>
    <cfRule type="expression" dxfId="204" priority="329">
      <formula>#REF!&gt;I2</formula>
    </cfRule>
  </conditionalFormatting>
  <conditionalFormatting sqref="I2">
    <cfRule type="expression" dxfId="203" priority="330">
      <formula>#REF!&lt;I2</formula>
    </cfRule>
    <cfRule type="expression" priority="331">
      <formula>#REF!&gt;I2</formula>
    </cfRule>
  </conditionalFormatting>
  <conditionalFormatting sqref="I2">
    <cfRule type="expression" priority="332">
      <formula>#REF!&lt;I2</formula>
    </cfRule>
    <cfRule type="expression" priority="333">
      <formula>#REF!&gt;I2</formula>
    </cfRule>
  </conditionalFormatting>
  <conditionalFormatting sqref="I2">
    <cfRule type="expression" dxfId="202" priority="334">
      <formula>#REF!&lt;I2</formula>
    </cfRule>
    <cfRule type="expression" dxfId="201" priority="335">
      <formula>#REF!&gt;I2</formula>
    </cfRule>
  </conditionalFormatting>
  <conditionalFormatting sqref="I2">
    <cfRule type="expression" dxfId="200" priority="336">
      <formula>#REF!&lt;I2</formula>
    </cfRule>
    <cfRule type="expression" dxfId="199" priority="337">
      <formula>#REF!&gt;I2</formula>
    </cfRule>
  </conditionalFormatting>
  <conditionalFormatting sqref="I2">
    <cfRule type="expression" dxfId="198" priority="338">
      <formula>#REF!&lt;I2</formula>
    </cfRule>
    <cfRule type="expression" dxfId="197" priority="339">
      <formula>#REF!&gt;I2</formula>
    </cfRule>
  </conditionalFormatting>
  <conditionalFormatting sqref="I2">
    <cfRule type="expression" priority="340">
      <formula>#REF!&lt;I2</formula>
    </cfRule>
    <cfRule type="expression" priority="341">
      <formula>#REF!&gt;I2</formula>
    </cfRule>
  </conditionalFormatting>
  <conditionalFormatting sqref="I2">
    <cfRule type="expression" priority="342">
      <formula>#REF!&lt;I2</formula>
    </cfRule>
    <cfRule type="expression" dxfId="196" priority="343">
      <formula>#REF!&gt;I2</formula>
    </cfRule>
  </conditionalFormatting>
  <conditionalFormatting sqref="I2">
    <cfRule type="expression" dxfId="195" priority="344">
      <formula>#REF!&lt;I2</formula>
    </cfRule>
    <cfRule type="expression" dxfId="194" priority="345">
      <formula>#REF!&gt;I2</formula>
    </cfRule>
  </conditionalFormatting>
  <conditionalFormatting sqref="I2">
    <cfRule type="expression" dxfId="193" priority="346">
      <formula>#REF!&lt;I2</formula>
    </cfRule>
    <cfRule type="expression" priority="347">
      <formula>#REF!&gt;I2</formula>
    </cfRule>
  </conditionalFormatting>
  <conditionalFormatting sqref="B3">
    <cfRule type="cellIs" priority="348" operator="equal">
      <formula>5</formula>
    </cfRule>
    <cfRule type="cellIs" priority="349" operator="equal">
      <formula>4</formula>
    </cfRule>
    <cfRule type="cellIs" dxfId="192" priority="350" operator="equal">
      <formula>3</formula>
    </cfRule>
  </conditionalFormatting>
  <conditionalFormatting sqref="D3">
    <cfRule type="cellIs" dxfId="191" priority="351" operator="equal">
      <formula>5</formula>
    </cfRule>
    <cfRule type="cellIs" priority="352" operator="equal">
      <formula>4</formula>
    </cfRule>
    <cfRule type="cellIs" priority="353" operator="equal">
      <formula>3</formula>
    </cfRule>
  </conditionalFormatting>
  <conditionalFormatting sqref="B3">
    <cfRule type="cellIs" priority="354" operator="equal">
      <formula>5</formula>
    </cfRule>
    <cfRule type="cellIs" priority="355" operator="equal">
      <formula>4</formula>
    </cfRule>
    <cfRule type="cellIs" priority="356" operator="equal">
      <formula>3</formula>
    </cfRule>
  </conditionalFormatting>
  <conditionalFormatting sqref="B3">
    <cfRule type="cellIs" priority="357" operator="equal">
      <formula>5</formula>
    </cfRule>
    <cfRule type="cellIs" dxfId="190" priority="358" operator="equal">
      <formula>4</formula>
    </cfRule>
    <cfRule type="cellIs" dxfId="189" priority="359" operator="equal">
      <formula>3</formula>
    </cfRule>
  </conditionalFormatting>
  <conditionalFormatting sqref="B3">
    <cfRule type="cellIs" dxfId="188" priority="360" operator="equal">
      <formula>5</formula>
    </cfRule>
    <cfRule type="cellIs" dxfId="187" priority="361" operator="equal">
      <formula>4</formula>
    </cfRule>
    <cfRule type="cellIs" dxfId="186" priority="362" operator="equal">
      <formula>3</formula>
    </cfRule>
  </conditionalFormatting>
  <conditionalFormatting sqref="B3">
    <cfRule type="cellIs" dxfId="185" priority="363" operator="equal">
      <formula>5</formula>
    </cfRule>
    <cfRule type="cellIs" dxfId="184" priority="364" operator="equal">
      <formula>4</formula>
    </cfRule>
    <cfRule type="cellIs" dxfId="183" priority="365" operator="equal">
      <formula>3</formula>
    </cfRule>
  </conditionalFormatting>
  <conditionalFormatting sqref="B3">
    <cfRule type="cellIs" dxfId="182" priority="366" operator="equal">
      <formula>5</formula>
    </cfRule>
    <cfRule type="cellIs" dxfId="181" priority="367" operator="equal">
      <formula>4</formula>
    </cfRule>
    <cfRule type="cellIs" dxfId="180" priority="368" operator="equal">
      <formula>3</formula>
    </cfRule>
  </conditionalFormatting>
  <conditionalFormatting sqref="B3">
    <cfRule type="cellIs" dxfId="179" priority="369" operator="equal">
      <formula>5</formula>
    </cfRule>
    <cfRule type="cellIs" dxfId="178" priority="370" operator="equal">
      <formula>4</formula>
    </cfRule>
    <cfRule type="cellIs" dxfId="177" priority="371" operator="equal">
      <formula>3</formula>
    </cfRule>
  </conditionalFormatting>
  <conditionalFormatting sqref="C3">
    <cfRule type="cellIs" priority="372" operator="equal">
      <formula>5</formula>
    </cfRule>
    <cfRule type="cellIs" priority="373" operator="equal">
      <formula>4</formula>
    </cfRule>
    <cfRule type="cellIs" priority="374" operator="equal">
      <formula>3</formula>
    </cfRule>
  </conditionalFormatting>
  <conditionalFormatting sqref="C3">
    <cfRule type="cellIs" dxfId="176" priority="375" operator="equal">
      <formula>5</formula>
    </cfRule>
    <cfRule type="cellIs" dxfId="175" priority="376" operator="equal">
      <formula>4</formula>
    </cfRule>
    <cfRule type="cellIs" dxfId="174" priority="377" operator="equal">
      <formula>3</formula>
    </cfRule>
  </conditionalFormatting>
  <conditionalFormatting sqref="C3">
    <cfRule type="cellIs" dxfId="173" priority="378" operator="equal">
      <formula>5</formula>
    </cfRule>
    <cfRule type="cellIs" dxfId="172" priority="379" operator="equal">
      <formula>4</formula>
    </cfRule>
    <cfRule type="cellIs" dxfId="171" priority="380" operator="equal">
      <formula>3</formula>
    </cfRule>
  </conditionalFormatting>
  <conditionalFormatting sqref="C3">
    <cfRule type="cellIs" dxfId="170" priority="381" operator="equal">
      <formula>5</formula>
    </cfRule>
    <cfRule type="cellIs" dxfId="169" priority="382" operator="equal">
      <formula>4</formula>
    </cfRule>
    <cfRule type="cellIs" dxfId="168" priority="383" operator="equal">
      <formula>3</formula>
    </cfRule>
  </conditionalFormatting>
  <conditionalFormatting sqref="C3">
    <cfRule type="cellIs" dxfId="167" priority="384" operator="equal">
      <formula>5</formula>
    </cfRule>
    <cfRule type="cellIs" dxfId="166" priority="385" operator="equal">
      <formula>4</formula>
    </cfRule>
    <cfRule type="cellIs" dxfId="165" priority="386" operator="equal">
      <formula>3</formula>
    </cfRule>
  </conditionalFormatting>
  <conditionalFormatting sqref="C3">
    <cfRule type="cellIs" priority="387" operator="equal">
      <formula>5</formula>
    </cfRule>
    <cfRule type="cellIs" priority="388" operator="equal">
      <formula>4</formula>
    </cfRule>
    <cfRule type="cellIs" priority="389" operator="equal">
      <formula>3</formula>
    </cfRule>
  </conditionalFormatting>
  <conditionalFormatting sqref="C3">
    <cfRule type="cellIs" priority="390" operator="equal">
      <formula>5</formula>
    </cfRule>
    <cfRule type="cellIs" priority="391" operator="equal">
      <formula>4</formula>
    </cfRule>
    <cfRule type="cellIs" dxfId="164" priority="392" operator="equal">
      <formula>3</formula>
    </cfRule>
  </conditionalFormatting>
  <conditionalFormatting sqref="D3">
    <cfRule type="cellIs" dxfId="163" priority="393" operator="equal">
      <formula>5</formula>
    </cfRule>
    <cfRule type="cellIs" dxfId="162" priority="394" operator="equal">
      <formula>4</formula>
    </cfRule>
    <cfRule type="cellIs" dxfId="161" priority="395" operator="equal">
      <formula>3</formula>
    </cfRule>
  </conditionalFormatting>
  <conditionalFormatting sqref="D3">
    <cfRule type="cellIs" dxfId="160" priority="396" operator="equal">
      <formula>5</formula>
    </cfRule>
    <cfRule type="cellIs" dxfId="159" priority="397" operator="equal">
      <formula>4</formula>
    </cfRule>
    <cfRule type="cellIs" dxfId="158" priority="398" operator="equal">
      <formula>3</formula>
    </cfRule>
  </conditionalFormatting>
  <conditionalFormatting sqref="D3">
    <cfRule type="cellIs" dxfId="157" priority="399" operator="equal">
      <formula>5</formula>
    </cfRule>
    <cfRule type="cellIs" dxfId="156" priority="400" operator="equal">
      <formula>4</formula>
    </cfRule>
    <cfRule type="cellIs" priority="401" operator="equal">
      <formula>3</formula>
    </cfRule>
  </conditionalFormatting>
  <conditionalFormatting sqref="D3">
    <cfRule type="cellIs" priority="402" operator="equal">
      <formula>5</formula>
    </cfRule>
    <cfRule type="cellIs" priority="403" operator="equal">
      <formula>4</formula>
    </cfRule>
    <cfRule type="cellIs" dxfId="155" priority="404" operator="equal">
      <formula>3</formula>
    </cfRule>
  </conditionalFormatting>
  <conditionalFormatting sqref="D3">
    <cfRule type="cellIs" dxfId="154" priority="405" operator="equal">
      <formula>5</formula>
    </cfRule>
    <cfRule type="cellIs" priority="406" operator="equal">
      <formula>4</formula>
    </cfRule>
    <cfRule type="cellIs" priority="407" operator="equal">
      <formula>3</formula>
    </cfRule>
  </conditionalFormatting>
  <conditionalFormatting sqref="D3">
    <cfRule type="cellIs" priority="408" operator="equal">
      <formula>5</formula>
    </cfRule>
    <cfRule type="cellIs" priority="409" operator="equal">
      <formula>4</formula>
    </cfRule>
    <cfRule type="cellIs" priority="410" operator="equal">
      <formula>3</formula>
    </cfRule>
  </conditionalFormatting>
  <conditionalFormatting sqref="D3">
    <cfRule type="expression" priority="411">
      <formula>#REF!&lt;D3</formula>
    </cfRule>
    <cfRule type="expression" dxfId="153" priority="412">
      <formula>#REF!&gt;D3</formula>
    </cfRule>
  </conditionalFormatting>
  <conditionalFormatting sqref="D3">
    <cfRule type="expression" dxfId="152" priority="413">
      <formula>#REF!&lt;D3</formula>
    </cfRule>
    <cfRule type="expression" dxfId="151" priority="414">
      <formula>#REF!&gt;D3</formula>
    </cfRule>
  </conditionalFormatting>
  <conditionalFormatting sqref="D3">
    <cfRule type="expression" dxfId="150" priority="415">
      <formula>#REF!&lt;D3</formula>
    </cfRule>
    <cfRule type="expression" dxfId="149" priority="416">
      <formula>#REF!&gt;D3</formula>
    </cfRule>
  </conditionalFormatting>
  <conditionalFormatting sqref="D3">
    <cfRule type="cellIs" dxfId="148" priority="417" operator="equal">
      <formula>5</formula>
    </cfRule>
    <cfRule type="cellIs" priority="418" operator="equal">
      <formula>4</formula>
    </cfRule>
    <cfRule type="cellIs" priority="419" operator="equal">
      <formula>3</formula>
    </cfRule>
  </conditionalFormatting>
  <conditionalFormatting sqref="D3">
    <cfRule type="cellIs" priority="420" operator="equal">
      <formula>5</formula>
    </cfRule>
    <cfRule type="cellIs" dxfId="147" priority="421" operator="equal">
      <formula>4</formula>
    </cfRule>
    <cfRule type="cellIs" dxfId="146" priority="422" operator="equal">
      <formula>3</formula>
    </cfRule>
  </conditionalFormatting>
  <conditionalFormatting sqref="D3">
    <cfRule type="cellIs" priority="423" operator="equal">
      <formula>5</formula>
    </cfRule>
    <cfRule type="cellIs" priority="424" operator="equal">
      <formula>4</formula>
    </cfRule>
    <cfRule type="cellIs" priority="425" operator="equal">
      <formula>3</formula>
    </cfRule>
  </conditionalFormatting>
  <conditionalFormatting sqref="E3">
    <cfRule type="cellIs" dxfId="145" priority="426" operator="equal">
      <formula>5</formula>
    </cfRule>
    <cfRule type="cellIs" dxfId="144" priority="427" operator="equal">
      <formula>4</formula>
    </cfRule>
    <cfRule type="cellIs" priority="428" operator="equal">
      <formula>3</formula>
    </cfRule>
  </conditionalFormatting>
  <conditionalFormatting sqref="E3">
    <cfRule type="cellIs" priority="429" operator="equal">
      <formula>5</formula>
    </cfRule>
    <cfRule type="cellIs" priority="430" operator="equal">
      <formula>4</formula>
    </cfRule>
    <cfRule type="cellIs" dxfId="143" priority="431" operator="equal">
      <formula>3</formula>
    </cfRule>
  </conditionalFormatting>
  <conditionalFormatting sqref="G3">
    <cfRule type="cellIs" dxfId="142" priority="432" operator="equal">
      <formula>5</formula>
    </cfRule>
    <cfRule type="cellIs" dxfId="141" priority="433" operator="equal">
      <formula>4</formula>
    </cfRule>
    <cfRule type="cellIs" dxfId="140" priority="434" operator="equal">
      <formula>3</formula>
    </cfRule>
  </conditionalFormatting>
  <conditionalFormatting sqref="G3">
    <cfRule type="cellIs" dxfId="139" priority="435" operator="equal">
      <formula>5</formula>
    </cfRule>
    <cfRule type="cellIs" dxfId="138" priority="436" operator="equal">
      <formula>4</formula>
    </cfRule>
    <cfRule type="cellIs" priority="437" operator="equal">
      <formula>3</formula>
    </cfRule>
  </conditionalFormatting>
  <conditionalFormatting sqref="G3">
    <cfRule type="cellIs" priority="438" operator="equal">
      <formula>5</formula>
    </cfRule>
    <cfRule type="cellIs" priority="439" operator="equal">
      <formula>4</formula>
    </cfRule>
    <cfRule type="cellIs" dxfId="137" priority="440" operator="equal">
      <formula>3</formula>
    </cfRule>
  </conditionalFormatting>
  <conditionalFormatting sqref="G3">
    <cfRule type="cellIs" dxfId="136" priority="441" operator="equal">
      <formula>5</formula>
    </cfRule>
    <cfRule type="cellIs" dxfId="135" priority="442" operator="equal">
      <formula>4</formula>
    </cfRule>
    <cfRule type="cellIs" dxfId="134" priority="443" operator="equal">
      <formula>3</formula>
    </cfRule>
  </conditionalFormatting>
  <conditionalFormatting sqref="G3">
    <cfRule type="cellIs" priority="444" operator="equal">
      <formula>5</formula>
    </cfRule>
    <cfRule type="cellIs" priority="445" operator="equal">
      <formula>4</formula>
    </cfRule>
    <cfRule type="cellIs" priority="446" operator="equal">
      <formula>3</formula>
    </cfRule>
  </conditionalFormatting>
  <conditionalFormatting sqref="G3">
    <cfRule type="cellIs" dxfId="133" priority="447" operator="equal">
      <formula>5</formula>
    </cfRule>
    <cfRule type="cellIs" dxfId="132" priority="448" operator="equal">
      <formula>4</formula>
    </cfRule>
    <cfRule type="cellIs" priority="449" operator="equal">
      <formula>3</formula>
    </cfRule>
  </conditionalFormatting>
  <conditionalFormatting sqref="G3">
    <cfRule type="cellIs" priority="450" operator="equal">
      <formula>5</formula>
    </cfRule>
    <cfRule type="cellIs" priority="451" operator="equal">
      <formula>4</formula>
    </cfRule>
    <cfRule type="cellIs" priority="452" operator="equal">
      <formula>3</formula>
    </cfRule>
  </conditionalFormatting>
  <conditionalFormatting sqref="H3">
    <cfRule type="expression" priority="453">
      <formula>#REF!&lt;H3</formula>
    </cfRule>
    <cfRule type="expression" priority="454">
      <formula>#REF!&gt;H3</formula>
    </cfRule>
  </conditionalFormatting>
  <conditionalFormatting sqref="H3">
    <cfRule type="expression" dxfId="131" priority="455">
      <formula>#REF!&lt;H3</formula>
    </cfRule>
    <cfRule type="expression" dxfId="130" priority="456">
      <formula>#REF!&gt;H3</formula>
    </cfRule>
  </conditionalFormatting>
  <conditionalFormatting sqref="H3">
    <cfRule type="expression" dxfId="129" priority="457">
      <formula>#REF!&lt;H3</formula>
    </cfRule>
    <cfRule type="expression" dxfId="128" priority="458">
      <formula>#REF!&gt;H3</formula>
    </cfRule>
  </conditionalFormatting>
  <conditionalFormatting sqref="H3">
    <cfRule type="expression" dxfId="127" priority="459">
      <formula>#REF!&lt;H3</formula>
    </cfRule>
    <cfRule type="expression" dxfId="126" priority="460">
      <formula>#REF!&gt;H3</formula>
    </cfRule>
  </conditionalFormatting>
  <conditionalFormatting sqref="H3">
    <cfRule type="expression" dxfId="125" priority="461">
      <formula>#REF!&lt;H3</formula>
    </cfRule>
    <cfRule type="expression" dxfId="124" priority="462">
      <formula>#REF!&gt;H3</formula>
    </cfRule>
  </conditionalFormatting>
  <conditionalFormatting sqref="H3">
    <cfRule type="expression" dxfId="123" priority="463">
      <formula>#REF!&lt;H3</formula>
    </cfRule>
    <cfRule type="expression" dxfId="122" priority="464">
      <formula>#REF!&gt;H3</formula>
    </cfRule>
  </conditionalFormatting>
  <conditionalFormatting sqref="H3">
    <cfRule type="expression" dxfId="121" priority="465">
      <formula>#REF!&lt;H3</formula>
    </cfRule>
    <cfRule type="expression" dxfId="120" priority="466">
      <formula>#REF!&gt;H3</formula>
    </cfRule>
  </conditionalFormatting>
  <conditionalFormatting sqref="H3">
    <cfRule type="expression" dxfId="119" priority="467">
      <formula>#REF!&lt;H3</formula>
    </cfRule>
    <cfRule type="expression" dxfId="118" priority="468">
      <formula>#REF!&gt;H3</formula>
    </cfRule>
  </conditionalFormatting>
  <conditionalFormatting sqref="H3">
    <cfRule type="expression" priority="469">
      <formula>#REF!&lt;H3</formula>
    </cfRule>
    <cfRule type="expression" priority="470">
      <formula>#REF!&gt;H3</formula>
    </cfRule>
  </conditionalFormatting>
  <conditionalFormatting sqref="H3">
    <cfRule type="expression" priority="471">
      <formula>#REF!&lt;H3</formula>
    </cfRule>
    <cfRule type="expression" dxfId="117" priority="472">
      <formula>#REF!&gt;H3</formula>
    </cfRule>
  </conditionalFormatting>
  <conditionalFormatting sqref="H3">
    <cfRule type="expression" dxfId="116" priority="473">
      <formula>#REF!&lt;H3</formula>
    </cfRule>
    <cfRule type="expression" dxfId="115" priority="474">
      <formula>#REF!&gt;H3</formula>
    </cfRule>
  </conditionalFormatting>
  <conditionalFormatting sqref="H3">
    <cfRule type="expression" dxfId="114" priority="475">
      <formula>#REF!&lt;H3</formula>
    </cfRule>
    <cfRule type="expression" priority="476">
      <formula>#REF!&gt;H3</formula>
    </cfRule>
  </conditionalFormatting>
  <conditionalFormatting sqref="H3">
    <cfRule type="expression" priority="477">
      <formula>#REF!&lt;H3</formula>
    </cfRule>
    <cfRule type="expression" priority="478">
      <formula>#REF!&gt;H3</formula>
    </cfRule>
  </conditionalFormatting>
  <conditionalFormatting sqref="H3">
    <cfRule type="expression" dxfId="113" priority="479">
      <formula>#REF!&lt;H3</formula>
    </cfRule>
    <cfRule type="expression" dxfId="112" priority="480">
      <formula>#REF!&gt;H3</formula>
    </cfRule>
  </conditionalFormatting>
  <conditionalFormatting sqref="H3">
    <cfRule type="expression" dxfId="111" priority="481">
      <formula>#REF!&lt;H3</formula>
    </cfRule>
    <cfRule type="expression" dxfId="110" priority="482">
      <formula>#REF!&gt;H3</formula>
    </cfRule>
  </conditionalFormatting>
  <conditionalFormatting sqref="H3">
    <cfRule type="expression" dxfId="109" priority="483">
      <formula>#REF!&lt;H3</formula>
    </cfRule>
    <cfRule type="expression" dxfId="108" priority="484">
      <formula>#REF!&gt;H3</formula>
    </cfRule>
  </conditionalFormatting>
  <conditionalFormatting sqref="H3">
    <cfRule type="expression" dxfId="107" priority="485">
      <formula>#REF!&lt;H3</formula>
    </cfRule>
    <cfRule type="expression" dxfId="106" priority="486">
      <formula>#REF!&gt;H3</formula>
    </cfRule>
  </conditionalFormatting>
  <conditionalFormatting sqref="H3">
    <cfRule type="expression" dxfId="105" priority="487">
      <formula>#REF!&lt;H3</formula>
    </cfRule>
    <cfRule type="expression" priority="488">
      <formula>#REF!&gt;H3</formula>
    </cfRule>
  </conditionalFormatting>
  <conditionalFormatting sqref="H3">
    <cfRule type="expression" priority="489">
      <formula>#REF!&lt;H3</formula>
    </cfRule>
    <cfRule type="expression" priority="490">
      <formula>#REF!&gt;H3</formula>
    </cfRule>
  </conditionalFormatting>
  <conditionalFormatting sqref="H3">
    <cfRule type="expression" dxfId="104" priority="491">
      <formula>#REF!&lt;H3</formula>
    </cfRule>
    <cfRule type="expression" dxfId="103" priority="492">
      <formula>#REF!&gt;H3</formula>
    </cfRule>
  </conditionalFormatting>
  <conditionalFormatting sqref="H3">
    <cfRule type="expression" priority="493">
      <formula>#REF!&lt;H3</formula>
    </cfRule>
    <cfRule type="expression" priority="494">
      <formula>#REF!&gt;H3</formula>
    </cfRule>
  </conditionalFormatting>
  <conditionalFormatting sqref="H3">
    <cfRule type="cellIs" priority="495" operator="equal">
      <formula>5</formula>
    </cfRule>
    <cfRule type="cellIs" priority="496" operator="equal">
      <formula>4</formula>
    </cfRule>
    <cfRule type="cellIs" priority="497" operator="equal">
      <formula>3</formula>
    </cfRule>
  </conditionalFormatting>
  <conditionalFormatting sqref="H3">
    <cfRule type="cellIs" priority="498" operator="equal">
      <formula>5</formula>
    </cfRule>
    <cfRule type="cellIs" dxfId="102" priority="499" operator="equal">
      <formula>4</formula>
    </cfRule>
    <cfRule type="cellIs" dxfId="101" priority="500" operator="equal">
      <formula>3</formula>
    </cfRule>
  </conditionalFormatting>
  <conditionalFormatting sqref="H3">
    <cfRule type="cellIs" dxfId="100" priority="501" operator="equal">
      <formula>5</formula>
    </cfRule>
    <cfRule type="cellIs" dxfId="99" priority="502" operator="equal">
      <formula>4</formula>
    </cfRule>
    <cfRule type="cellIs" dxfId="98" priority="503" operator="equal">
      <formula>3</formula>
    </cfRule>
  </conditionalFormatting>
  <conditionalFormatting sqref="H3">
    <cfRule type="cellIs" dxfId="97" priority="504" operator="equal">
      <formula>5</formula>
    </cfRule>
    <cfRule type="cellIs" priority="505" operator="equal">
      <formula>4</formula>
    </cfRule>
    <cfRule type="cellIs" priority="506" operator="equal">
      <formula>3</formula>
    </cfRule>
  </conditionalFormatting>
  <conditionalFormatting sqref="H3">
    <cfRule type="cellIs" priority="507" operator="equal">
      <formula>5</formula>
    </cfRule>
    <cfRule type="cellIs" dxfId="96" priority="508" operator="equal">
      <formula>4</formula>
    </cfRule>
    <cfRule type="cellIs" dxfId="95" priority="509" operator="equal">
      <formula>3</formula>
    </cfRule>
  </conditionalFormatting>
  <conditionalFormatting sqref="I3">
    <cfRule type="expression" priority="510">
      <formula>#REF!&lt;I3</formula>
    </cfRule>
    <cfRule type="expression" priority="511">
      <formula>#REF!&gt;I3</formula>
    </cfRule>
  </conditionalFormatting>
  <conditionalFormatting sqref="I3">
    <cfRule type="expression" priority="512">
      <formula>#REF!&lt;I3</formula>
    </cfRule>
    <cfRule type="expression" dxfId="94" priority="513">
      <formula>#REF!&gt;I3</formula>
    </cfRule>
  </conditionalFormatting>
  <conditionalFormatting sqref="I3">
    <cfRule type="expression" dxfId="93" priority="514">
      <formula>#REF!&lt;I3</formula>
    </cfRule>
    <cfRule type="expression" priority="515">
      <formula>#REF!&gt;I3</formula>
    </cfRule>
  </conditionalFormatting>
  <conditionalFormatting sqref="I3">
    <cfRule type="expression" priority="516">
      <formula>#REF!&lt;I3</formula>
    </cfRule>
    <cfRule type="expression" priority="517">
      <formula>#REF!&gt;I3</formula>
    </cfRule>
  </conditionalFormatting>
  <conditionalFormatting sqref="I3">
    <cfRule type="expression" dxfId="92" priority="518">
      <formula>#REF!&lt;I3</formula>
    </cfRule>
    <cfRule type="expression" dxfId="91" priority="519">
      <formula>#REF!&gt;I3</formula>
    </cfRule>
  </conditionalFormatting>
  <conditionalFormatting sqref="I3">
    <cfRule type="expression" dxfId="90" priority="520">
      <formula>#REF!&lt;I3</formula>
    </cfRule>
    <cfRule type="expression" dxfId="89" priority="521">
      <formula>#REF!&gt;I3</formula>
    </cfRule>
  </conditionalFormatting>
  <conditionalFormatting sqref="I3">
    <cfRule type="expression" dxfId="88" priority="522">
      <formula>#REF!&lt;I3</formula>
    </cfRule>
    <cfRule type="expression" dxfId="87" priority="523">
      <formula>#REF!&gt;I3</formula>
    </cfRule>
  </conditionalFormatting>
  <conditionalFormatting sqref="I3">
    <cfRule type="expression" priority="524">
      <formula>#REF!&lt;I3</formula>
    </cfRule>
    <cfRule type="expression" priority="525">
      <formula>#REF!&gt;I3</formula>
    </cfRule>
  </conditionalFormatting>
  <conditionalFormatting sqref="I3">
    <cfRule type="expression" priority="526">
      <formula>#REF!&lt;I3</formula>
    </cfRule>
    <cfRule type="expression" dxfId="86" priority="527">
      <formula>#REF!&gt;I3</formula>
    </cfRule>
  </conditionalFormatting>
  <conditionalFormatting sqref="I3">
    <cfRule type="expression" dxfId="85" priority="528">
      <formula>#REF!&lt;I3</formula>
    </cfRule>
    <cfRule type="expression" dxfId="84" priority="529">
      <formula>#REF!&gt;I3</formula>
    </cfRule>
  </conditionalFormatting>
  <conditionalFormatting sqref="I3">
    <cfRule type="expression" dxfId="83" priority="530">
      <formula>#REF!&lt;I3</formula>
    </cfRule>
    <cfRule type="expression" priority="531">
      <formula>#REF!&gt;I3</formula>
    </cfRule>
  </conditionalFormatting>
  <conditionalFormatting sqref="I3">
    <cfRule type="expression" priority="532">
      <formula>#REF!&lt;I3</formula>
    </cfRule>
    <cfRule type="expression" priority="533">
      <formula>#REF!&gt;I3</formula>
    </cfRule>
  </conditionalFormatting>
  <conditionalFormatting sqref="I3">
    <cfRule type="expression" dxfId="82" priority="534">
      <formula>#REF!&lt;I3</formula>
    </cfRule>
    <cfRule type="expression" dxfId="81" priority="535">
      <formula>#REF!&gt;I3</formula>
    </cfRule>
  </conditionalFormatting>
  <conditionalFormatting sqref="I3">
    <cfRule type="expression" priority="536">
      <formula>#REF!&lt;I3</formula>
    </cfRule>
    <cfRule type="expression" priority="537">
      <formula>#REF!&gt;I3</formula>
    </cfRule>
  </conditionalFormatting>
  <conditionalFormatting sqref="I3">
    <cfRule type="expression" priority="538">
      <formula>#REF!&lt;I3</formula>
    </cfRule>
    <cfRule type="expression" priority="539">
      <formula>#REF!&gt;I3</formula>
    </cfRule>
  </conditionalFormatting>
  <conditionalFormatting sqref="I3">
    <cfRule type="expression" priority="540">
      <formula>#REF!&lt;I3</formula>
    </cfRule>
    <cfRule type="expression" priority="541">
      <formula>#REF!&gt;I3</formula>
    </cfRule>
  </conditionalFormatting>
  <conditionalFormatting sqref="I3">
    <cfRule type="expression" dxfId="80" priority="542">
      <formula>#REF!&lt;I3</formula>
    </cfRule>
    <cfRule type="expression" dxfId="79" priority="543">
      <formula>#REF!&gt;I3</formula>
    </cfRule>
  </conditionalFormatting>
  <conditionalFormatting sqref="I3">
    <cfRule type="expression" dxfId="78" priority="544">
      <formula>#REF!&lt;I3</formula>
    </cfRule>
    <cfRule type="expression" dxfId="77" priority="545">
      <formula>#REF!&gt;I3</formula>
    </cfRule>
  </conditionalFormatting>
  <conditionalFormatting sqref="I3">
    <cfRule type="expression" dxfId="76" priority="546">
      <formula>#REF!&lt;I3</formula>
    </cfRule>
    <cfRule type="expression" dxfId="75" priority="547">
      <formula>#REF!&gt;I3</formula>
    </cfRule>
  </conditionalFormatting>
  <conditionalFormatting sqref="I3">
    <cfRule type="expression" dxfId="74" priority="548">
      <formula>#REF!&lt;I3</formula>
    </cfRule>
    <cfRule type="expression" dxfId="73" priority="549">
      <formula>#REF!&gt;I3</formula>
    </cfRule>
  </conditionalFormatting>
  <conditionalFormatting sqref="I3">
    <cfRule type="expression" dxfId="72" priority="550">
      <formula>#REF!&lt;I3</formula>
    </cfRule>
    <cfRule type="expression" dxfId="71" priority="551">
      <formula>#REF!&gt;I3</formula>
    </cfRule>
  </conditionalFormatting>
  <conditionalFormatting sqref="I3">
    <cfRule type="cellIs" dxfId="70" priority="552" operator="equal">
      <formula>5</formula>
    </cfRule>
    <cfRule type="cellIs" dxfId="69" priority="553" operator="equal">
      <formula>4</formula>
    </cfRule>
    <cfRule type="cellIs" dxfId="68" priority="554" operator="equal">
      <formula>3</formula>
    </cfRule>
  </conditionalFormatting>
  <conditionalFormatting sqref="I3">
    <cfRule type="cellIs" dxfId="67" priority="555" operator="equal">
      <formula>5</formula>
    </cfRule>
    <cfRule type="cellIs" priority="556" operator="equal">
      <formula>4</formula>
    </cfRule>
    <cfRule type="cellIs" priority="557" operator="equal">
      <formula>3</formula>
    </cfRule>
  </conditionalFormatting>
  <conditionalFormatting sqref="I3">
    <cfRule type="cellIs" priority="558" operator="equal">
      <formula>5</formula>
    </cfRule>
    <cfRule type="cellIs" dxfId="66" priority="559" operator="equal">
      <formula>4</formula>
    </cfRule>
    <cfRule type="cellIs" dxfId="65" priority="560" operator="equal">
      <formula>3</formula>
    </cfRule>
  </conditionalFormatting>
  <conditionalFormatting sqref="I3">
    <cfRule type="cellIs" dxfId="64" priority="561" operator="equal">
      <formula>5</formula>
    </cfRule>
    <cfRule type="cellIs" dxfId="63" priority="562" operator="equal">
      <formula>4</formula>
    </cfRule>
    <cfRule type="cellIs" dxfId="62" priority="563" operator="equal">
      <formula>3</formula>
    </cfRule>
  </conditionalFormatting>
  <conditionalFormatting sqref="I3">
    <cfRule type="cellIs" dxfId="61" priority="564" operator="equal">
      <formula>5</formula>
    </cfRule>
    <cfRule type="cellIs" dxfId="60" priority="565" operator="equal">
      <formula>4</formula>
    </cfRule>
    <cfRule type="cellIs" dxfId="59" priority="566" operator="equal">
      <formula>3</formula>
    </cfRule>
  </conditionalFormatting>
  <conditionalFormatting sqref="F2">
    <cfRule type="expression" dxfId="58" priority="567">
      <formula>#REF!&lt;F2</formula>
    </cfRule>
    <cfRule type="expression" dxfId="57" priority="568">
      <formula>#REF!&gt;F2</formula>
    </cfRule>
  </conditionalFormatting>
  <conditionalFormatting sqref="F2">
    <cfRule type="expression" dxfId="56" priority="569">
      <formula>#REF!&lt;F2</formula>
    </cfRule>
    <cfRule type="expression" dxfId="55" priority="570">
      <formula>#REF!&gt;F2</formula>
    </cfRule>
  </conditionalFormatting>
  <conditionalFormatting sqref="F2">
    <cfRule type="expression" priority="571">
      <formula>#REF!&lt;F2</formula>
    </cfRule>
    <cfRule type="expression" priority="572">
      <formula>#REF!&gt;F2</formula>
    </cfRule>
  </conditionalFormatting>
  <conditionalFormatting sqref="F2">
    <cfRule type="expression" priority="573">
      <formula>#REF!&lt;F2</formula>
    </cfRule>
    <cfRule type="expression" dxfId="54" priority="574">
      <formula>#REF!&gt;F2</formula>
    </cfRule>
  </conditionalFormatting>
  <conditionalFormatting sqref="F2">
    <cfRule type="expression" dxfId="53" priority="575">
      <formula>#REF!&lt;F2</formula>
    </cfRule>
    <cfRule type="expression" dxfId="52" priority="576">
      <formula>#REF!&gt;F2</formula>
    </cfRule>
  </conditionalFormatting>
  <conditionalFormatting sqref="F2">
    <cfRule type="expression" dxfId="51" priority="577">
      <formula>#REF!&lt;F2</formula>
    </cfRule>
    <cfRule type="expression" priority="578">
      <formula>#REF!&gt;F2</formula>
    </cfRule>
  </conditionalFormatting>
  <conditionalFormatting sqref="F2">
    <cfRule type="expression" priority="579">
      <formula>#REF!&lt;F2</formula>
    </cfRule>
    <cfRule type="expression" priority="580">
      <formula>#REF!&gt;F2</formula>
    </cfRule>
  </conditionalFormatting>
  <conditionalFormatting sqref="F2">
    <cfRule type="expression" dxfId="50" priority="581">
      <formula>#REF!&lt;F2</formula>
    </cfRule>
    <cfRule type="expression" dxfId="49" priority="582">
      <formula>#REF!&gt;F2</formula>
    </cfRule>
  </conditionalFormatting>
  <conditionalFormatting sqref="F2">
    <cfRule type="expression" dxfId="48" priority="583">
      <formula>#REF!&lt;F2</formula>
    </cfRule>
    <cfRule type="expression" dxfId="47" priority="584">
      <formula>#REF!&gt;F2</formula>
    </cfRule>
  </conditionalFormatting>
  <conditionalFormatting sqref="F2">
    <cfRule type="expression" dxfId="46" priority="585">
      <formula>#REF!&lt;F2</formula>
    </cfRule>
    <cfRule type="expression" dxfId="45" priority="586">
      <formula>#REF!&gt;F2</formula>
    </cfRule>
  </conditionalFormatting>
  <conditionalFormatting sqref="F2">
    <cfRule type="expression" dxfId="44" priority="587">
      <formula>#REF!&lt;F2</formula>
    </cfRule>
    <cfRule type="expression" dxfId="43" priority="588">
      <formula>#REF!&gt;F2</formula>
    </cfRule>
  </conditionalFormatting>
  <conditionalFormatting sqref="F2">
    <cfRule type="expression" dxfId="42" priority="589">
      <formula>#REF!&lt;F2</formula>
    </cfRule>
    <cfRule type="expression" dxfId="41" priority="590">
      <formula>#REF!&gt;F2</formula>
    </cfRule>
  </conditionalFormatting>
  <conditionalFormatting sqref="F2">
    <cfRule type="expression" dxfId="40" priority="591">
      <formula>#REF!&lt;F2</formula>
    </cfRule>
    <cfRule type="expression" dxfId="39" priority="592">
      <formula>#REF!&gt;F2</formula>
    </cfRule>
  </conditionalFormatting>
  <conditionalFormatting sqref="F2">
    <cfRule type="expression" dxfId="38" priority="593">
      <formula>#REF!&lt;F2</formula>
    </cfRule>
    <cfRule type="expression" dxfId="37" priority="594">
      <formula>#REF!&gt;F2</formula>
    </cfRule>
  </conditionalFormatting>
  <conditionalFormatting sqref="F2">
    <cfRule type="expression" dxfId="36" priority="595">
      <formula>#REF!&lt;F2</formula>
    </cfRule>
    <cfRule type="expression" dxfId="35" priority="596">
      <formula>#REF!&gt;F2</formula>
    </cfRule>
  </conditionalFormatting>
  <conditionalFormatting sqref="F2">
    <cfRule type="expression" dxfId="34" priority="597">
      <formula>#REF!&lt;F2</formula>
    </cfRule>
    <cfRule type="expression" dxfId="33" priority="598">
      <formula>#REF!&gt;F2</formula>
    </cfRule>
  </conditionalFormatting>
  <conditionalFormatting sqref="F2">
    <cfRule type="expression" dxfId="32" priority="599">
      <formula>#REF!&lt;F2</formula>
    </cfRule>
    <cfRule type="expression" dxfId="31" priority="600">
      <formula>#REF!&gt;F2</formula>
    </cfRule>
  </conditionalFormatting>
  <conditionalFormatting sqref="F2">
    <cfRule type="expression" dxfId="30" priority="601">
      <formula>#REF!&lt;F2</formula>
    </cfRule>
    <cfRule type="expression" dxfId="29" priority="602">
      <formula>#REF!&gt;F2</formula>
    </cfRule>
  </conditionalFormatting>
  <conditionalFormatting sqref="F2">
    <cfRule type="expression" dxfId="28" priority="603">
      <formula>#REF!&lt;F2</formula>
    </cfRule>
    <cfRule type="expression" priority="604">
      <formula>#REF!&gt;F2</formula>
    </cfRule>
  </conditionalFormatting>
  <conditionalFormatting sqref="F2">
    <cfRule type="expression" priority="605">
      <formula>#REF!&lt;F2</formula>
    </cfRule>
    <cfRule type="expression" priority="606">
      <formula>#REF!&gt;F2</formula>
    </cfRule>
  </conditionalFormatting>
  <conditionalFormatting sqref="F2">
    <cfRule type="expression" priority="607">
      <formula>#REF!&lt;F2</formula>
    </cfRule>
    <cfRule type="expression" priority="608">
      <formula>#REF!&gt;F2</formula>
    </cfRule>
  </conditionalFormatting>
  <conditionalFormatting sqref="F2">
    <cfRule type="expression" priority="609">
      <formula>#REF!&lt;F2</formula>
    </cfRule>
    <cfRule type="expression" dxfId="27" priority="610">
      <formula>#REF!&gt;F2</formula>
    </cfRule>
  </conditionalFormatting>
  <conditionalFormatting sqref="F3">
    <cfRule type="cellIs" dxfId="26" priority="611" operator="equal">
      <formula>5</formula>
    </cfRule>
    <cfRule type="cellIs" priority="612" operator="equal">
      <formula>4</formula>
    </cfRule>
    <cfRule type="cellIs" priority="613" operator="equal">
      <formula>3</formula>
    </cfRule>
  </conditionalFormatting>
  <conditionalFormatting sqref="F3">
    <cfRule type="cellIs" priority="614" operator="equal">
      <formula>5</formula>
    </cfRule>
    <cfRule type="cellIs" dxfId="25" priority="615" operator="equal">
      <formula>4</formula>
    </cfRule>
    <cfRule type="cellIs" dxfId="24" priority="616" operator="equal">
      <formula>3</formula>
    </cfRule>
  </conditionalFormatting>
  <conditionalFormatting sqref="F3">
    <cfRule type="cellIs" dxfId="23" priority="617" operator="equal">
      <formula>5</formula>
    </cfRule>
    <cfRule type="cellIs" dxfId="22" priority="618" operator="equal">
      <formula>4</formula>
    </cfRule>
    <cfRule type="cellIs" priority="619" operator="equal">
      <formula>3</formula>
    </cfRule>
  </conditionalFormatting>
  <conditionalFormatting sqref="F3">
    <cfRule type="cellIs" priority="620" operator="equal">
      <formula>5</formula>
    </cfRule>
    <cfRule type="cellIs" priority="621" operator="equal">
      <formula>4</formula>
    </cfRule>
    <cfRule type="cellIs" dxfId="21" priority="622" operator="equal">
      <formula>3</formula>
    </cfRule>
  </conditionalFormatting>
  <conditionalFormatting sqref="F3">
    <cfRule type="cellIs" dxfId="20" priority="623" operator="equal">
      <formula>5</formula>
    </cfRule>
    <cfRule type="cellIs" priority="624" operator="equal">
      <formula>4</formula>
    </cfRule>
    <cfRule type="cellIs" priority="625" operator="equal">
      <formula>3</formula>
    </cfRule>
  </conditionalFormatting>
  <conditionalFormatting sqref="F3">
    <cfRule type="cellIs" priority="626" operator="equal">
      <formula>5</formula>
    </cfRule>
    <cfRule type="cellIs" dxfId="19" priority="627" operator="equal">
      <formula>4</formula>
    </cfRule>
    <cfRule type="cellIs" dxfId="18" priority="628" operator="equal">
      <formula>3</formula>
    </cfRule>
  </conditionalFormatting>
  <conditionalFormatting sqref="F3">
    <cfRule type="cellIs" dxfId="17" priority="629" operator="equal">
      <formula>5</formula>
    </cfRule>
    <cfRule type="cellIs" dxfId="16" priority="630" operator="equal">
      <formula>4</formula>
    </cfRule>
    <cfRule type="cellIs" dxfId="15" priority="631" operator="equal">
      <formula>3</formula>
    </cfRule>
  </conditionalFormatting>
  <conditionalFormatting sqref="F3">
    <cfRule type="cellIs" dxfId="14" priority="632" operator="equal">
      <formula>5</formula>
    </cfRule>
    <cfRule type="cellIs" priority="633" operator="equal">
      <formula>4</formula>
    </cfRule>
    <cfRule type="cellIs" priority="634" operator="equal">
      <formula>3</formula>
    </cfRule>
  </conditionalFormatting>
  <conditionalFormatting sqref="F3">
    <cfRule type="cellIs" priority="635" operator="equal">
      <formula>5</formula>
    </cfRule>
    <cfRule type="cellIs" dxfId="13" priority="636" operator="equal">
      <formula>4</formula>
    </cfRule>
    <cfRule type="cellIs" dxfId="12" priority="637" operator="equal">
      <formula>3</formula>
    </cfRule>
  </conditionalFormatting>
  <conditionalFormatting sqref="F3">
    <cfRule type="cellIs" dxfId="11" priority="638" operator="equal">
      <formula>5</formula>
    </cfRule>
    <cfRule type="cellIs" dxfId="10" priority="639" operator="equal">
      <formula>4</formula>
    </cfRule>
    <cfRule type="cellIs" dxfId="9" priority="640" operator="equal">
      <formula>3</formula>
    </cfRule>
  </conditionalFormatting>
  <conditionalFormatting sqref="F3">
    <cfRule type="cellIs" dxfId="8" priority="641" operator="equal">
      <formula>5</formula>
    </cfRule>
    <cfRule type="cellIs" dxfId="7" priority="642" operator="equal">
      <formula>4</formula>
    </cfRule>
    <cfRule type="cellIs" dxfId="6" priority="643" operator="equal">
      <formula>3</formula>
    </cfRule>
  </conditionalFormatting>
  <conditionalFormatting sqref="F3">
    <cfRule type="cellIs" priority="644" operator="equal">
      <formula>5</formula>
    </cfRule>
    <cfRule type="cellIs" priority="645" operator="equal">
      <formula>4</formula>
    </cfRule>
    <cfRule type="cellIs" priority="646" operator="equal">
      <formula>3</formula>
    </cfRule>
  </conditionalFormatting>
  <conditionalFormatting sqref="F3">
    <cfRule type="cellIs" dxfId="5" priority="647" operator="equal">
      <formula>5</formula>
    </cfRule>
    <cfRule type="cellIs" dxfId="4" priority="648" operator="equal">
      <formula>4</formula>
    </cfRule>
    <cfRule type="cellIs" dxfId="3" priority="649" operator="equal">
      <formula>3</formula>
    </cfRule>
  </conditionalFormatting>
  <conditionalFormatting sqref="F3">
    <cfRule type="cellIs" dxfId="2" priority="650" operator="equal">
      <formula>5</formula>
    </cfRule>
    <cfRule type="cellIs" priority="651" operator="equal">
      <formula>4</formula>
    </cfRule>
    <cfRule type="cellIs" priority="652" operator="equal">
      <formula>3</formula>
    </cfRule>
  </conditionalFormatting>
  <conditionalFormatting sqref="F3">
    <cfRule type="cellIs" priority="653" operator="equal">
      <formula>5</formula>
    </cfRule>
    <cfRule type="cellIs" dxfId="1" priority="654" operator="equal">
      <formula>4</formula>
    </cfRule>
    <cfRule type="cellIs" dxfId="0" priority="655" operator="equal">
      <formula>3</formula>
    </cfRule>
  </conditionalFormatting>
  <printOptions horizontalCentered="1" verticalCentered="1"/>
  <pageMargins left="0.70833333333333304" right="0.70833333333333304" top="0.74791666666666701" bottom="0.74791666666666701" header="0.51180555555555496" footer="0.51180555555555496"/>
  <pageSetup paperSize="9" scale="140" firstPageNumber="0" orientation="landscape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"/>
  <sheetViews>
    <sheetView view="pageBreakPreview" zoomScale="65" zoomScaleNormal="100" zoomScalePageLayoutView="65" workbookViewId="0"/>
  </sheetViews>
  <sheetFormatPr defaultRowHeight="13.2" x14ac:dyDescent="0.25"/>
  <cols>
    <col min="1" max="1025" width="8.6640625" customWidth="1"/>
  </cols>
  <sheetData/>
  <pageMargins left="0.7" right="0.7" top="0.75" bottom="0.75" header="0.51180555555555496" footer="0.51180555555555496"/>
  <pageSetup paperSize="9" firstPageNumber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972</TotalTime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41</vt:i4>
      </vt:variant>
      <vt:variant>
        <vt:lpstr>Именованные диапазоны</vt:lpstr>
      </vt:variant>
      <vt:variant>
        <vt:i4>28</vt:i4>
      </vt:variant>
    </vt:vector>
  </HeadingPairs>
  <TitlesOfParts>
    <vt:vector size="69" baseType="lpstr">
      <vt:lpstr>2731</vt:lpstr>
      <vt:lpstr>2732</vt:lpstr>
      <vt:lpstr>2733</vt:lpstr>
      <vt:lpstr>2734</vt:lpstr>
      <vt:lpstr>2735</vt:lpstr>
      <vt:lpstr>2751</vt:lpstr>
      <vt:lpstr>2741</vt:lpstr>
      <vt:lpstr>2742</vt:lpstr>
      <vt:lpstr>2631</vt:lpstr>
      <vt:lpstr>2632</vt:lpstr>
      <vt:lpstr>2633</vt:lpstr>
      <vt:lpstr>2634</vt:lpstr>
      <vt:lpstr>2635д</vt:lpstr>
      <vt:lpstr>2651</vt:lpstr>
      <vt:lpstr>2641</vt:lpstr>
      <vt:lpstr>2642</vt:lpstr>
      <vt:lpstr>2531</vt:lpstr>
      <vt:lpstr>2532</vt:lpstr>
      <vt:lpstr>2533</vt:lpstr>
      <vt:lpstr>2534</vt:lpstr>
      <vt:lpstr>2535д</vt:lpstr>
      <vt:lpstr>2551</vt:lpstr>
      <vt:lpstr>2541</vt:lpstr>
      <vt:lpstr>2542</vt:lpstr>
      <vt:lpstr>2543</vt:lpstr>
      <vt:lpstr>2592д</vt:lpstr>
      <vt:lpstr>2431</vt:lpstr>
      <vt:lpstr>2432</vt:lpstr>
      <vt:lpstr>2433</vt:lpstr>
      <vt:lpstr>2434</vt:lpstr>
      <vt:lpstr>2435</vt:lpstr>
      <vt:lpstr>2436д</vt:lpstr>
      <vt:lpstr>2451</vt:lpstr>
      <vt:lpstr>2441</vt:lpstr>
      <vt:lpstr>2442</vt:lpstr>
      <vt:lpstr>2443</vt:lpstr>
      <vt:lpstr>2492д</vt:lpstr>
      <vt:lpstr>сводн.</vt:lpstr>
      <vt:lpstr>27 курс</vt:lpstr>
      <vt:lpstr>24 курс</vt:lpstr>
      <vt:lpstr>Лист1</vt:lpstr>
      <vt:lpstr>'2431'!Область_печати</vt:lpstr>
      <vt:lpstr>'2432'!Область_печати</vt:lpstr>
      <vt:lpstr>'2433'!Область_печати</vt:lpstr>
      <vt:lpstr>'2434'!Область_печати</vt:lpstr>
      <vt:lpstr>'2435'!Область_печати</vt:lpstr>
      <vt:lpstr>'2436д'!Область_печати</vt:lpstr>
      <vt:lpstr>'2441'!Область_печати</vt:lpstr>
      <vt:lpstr>'2442'!Область_печати</vt:lpstr>
      <vt:lpstr>'2443'!Область_печати</vt:lpstr>
      <vt:lpstr>'2451'!Область_печати</vt:lpstr>
      <vt:lpstr>'2492д'!Область_печати</vt:lpstr>
      <vt:lpstr>'2535д'!Область_печати</vt:lpstr>
      <vt:lpstr>'2631'!Область_печати</vt:lpstr>
      <vt:lpstr>'2632'!Область_печати</vt:lpstr>
      <vt:lpstr>'2633'!Область_печати</vt:lpstr>
      <vt:lpstr>'2634'!Область_печати</vt:lpstr>
      <vt:lpstr>'2635д'!Область_печати</vt:lpstr>
      <vt:lpstr>'2641'!Область_печати</vt:lpstr>
      <vt:lpstr>'2642'!Область_печати</vt:lpstr>
      <vt:lpstr>'2651'!Область_печати</vt:lpstr>
      <vt:lpstr>'2731'!Область_печати</vt:lpstr>
      <vt:lpstr>'2732'!Область_печати</vt:lpstr>
      <vt:lpstr>'2733'!Область_печати</vt:lpstr>
      <vt:lpstr>'2734'!Область_печати</vt:lpstr>
      <vt:lpstr>'2741'!Область_печати</vt:lpstr>
      <vt:lpstr>'2742'!Область_печати</vt:lpstr>
      <vt:lpstr>'2751'!Область_печати</vt:lpstr>
      <vt:lpstr>сводн.!Область_печати</vt:lpstr>
    </vt:vector>
  </TitlesOfParts>
  <Company>Учебный отдел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Ерошков</dc:creator>
  <dc:description/>
  <cp:lastModifiedBy>Голубев Сергей</cp:lastModifiedBy>
  <cp:revision>2</cp:revision>
  <cp:lastPrinted>2018-07-26T13:16:03Z</cp:lastPrinted>
  <dcterms:created xsi:type="dcterms:W3CDTF">2003-08-07T08:06:25Z</dcterms:created>
  <dcterms:modified xsi:type="dcterms:W3CDTF">2020-07-11T13:24:56Z</dcterms:modified>
  <dc:language>ru-RU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mpany">
    <vt:lpwstr>Учебный отдел</vt:lpwstr>
  </property>
  <property fmtid="{D5CDD505-2E9C-101B-9397-08002B2CF9AE}" pid="4" name="DocSecurity">
    <vt:i4>0</vt:i4>
  </property>
  <property fmtid="{D5CDD505-2E9C-101B-9397-08002B2CF9AE}" pid="5" name="HyperlinksChanged">
    <vt:bool>false</vt:bool>
  </property>
  <property fmtid="{D5CDD505-2E9C-101B-9397-08002B2CF9AE}" pid="6" name="LinksUpToDate">
    <vt:bool>false</vt:bool>
  </property>
  <property fmtid="{D5CDD505-2E9C-101B-9397-08002B2CF9AE}" pid="7" name="ScaleCrop">
    <vt:bool>false</vt:bool>
  </property>
  <property fmtid="{D5CDD505-2E9C-101B-9397-08002B2CF9AE}" pid="8" name="ShareDoc">
    <vt:bool>false</vt:bool>
  </property>
</Properties>
</file>