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st_files\GitHub\VUB-BCI-thesis\figures\results\"/>
    </mc:Choice>
  </mc:AlternateContent>
  <xr:revisionPtr revIDLastSave="0" documentId="13_ncr:1_{2F55153D-E0B4-4001-8996-DC7DFB242689}" xr6:coauthVersionLast="47" xr6:coauthVersionMax="47" xr10:uidLastSave="{00000000-0000-0000-0000-000000000000}"/>
  <bookViews>
    <workbookView xWindow="-120" yWindow="-120" windowWidth="38640" windowHeight="21240" activeTab="2" xr2:uid="{DBF0CAC8-621F-4ADA-9356-953CB796B9C0}"/>
  </bookViews>
  <sheets>
    <sheet name="intrasession" sheetId="7" r:id="rId1"/>
    <sheet name="intersession" sheetId="8" r:id="rId2"/>
    <sheet name="intersubjec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9" l="1"/>
  <c r="K38" i="9"/>
  <c r="J38" i="9"/>
  <c r="I38" i="9"/>
  <c r="L35" i="9"/>
  <c r="K35" i="9"/>
  <c r="J35" i="9"/>
  <c r="I35" i="9"/>
  <c r="L36" i="9"/>
  <c r="K36" i="9"/>
  <c r="J36" i="9"/>
  <c r="I36" i="9"/>
  <c r="L34" i="9"/>
  <c r="K34" i="9"/>
  <c r="J34" i="9"/>
  <c r="I34" i="9"/>
  <c r="L37" i="9"/>
  <c r="K37" i="9"/>
  <c r="J37" i="9"/>
  <c r="I37" i="9"/>
  <c r="L33" i="9"/>
  <c r="K33" i="9"/>
  <c r="J33" i="9"/>
  <c r="I33" i="9"/>
  <c r="L31" i="9"/>
  <c r="K31" i="9"/>
  <c r="J31" i="9"/>
  <c r="I31" i="9"/>
  <c r="L32" i="9"/>
  <c r="K32" i="9"/>
  <c r="J32" i="9"/>
  <c r="I32" i="9"/>
  <c r="L30" i="9"/>
  <c r="K30" i="9"/>
  <c r="J30" i="9"/>
  <c r="I30" i="9"/>
  <c r="L27" i="9"/>
  <c r="K27" i="9"/>
  <c r="J27" i="9"/>
  <c r="I27" i="9"/>
  <c r="L25" i="9"/>
  <c r="K25" i="9"/>
  <c r="J25" i="9"/>
  <c r="I25" i="9"/>
  <c r="L28" i="9"/>
  <c r="K28" i="9"/>
  <c r="J28" i="9"/>
  <c r="I28" i="9"/>
  <c r="L24" i="9"/>
  <c r="K24" i="9"/>
  <c r="J24" i="9"/>
  <c r="I24" i="9"/>
  <c r="L26" i="9"/>
  <c r="K26" i="9"/>
  <c r="J26" i="9"/>
  <c r="I26" i="9"/>
  <c r="L20" i="9"/>
  <c r="K20" i="9"/>
  <c r="J20" i="9"/>
  <c r="I20" i="9"/>
  <c r="L23" i="9"/>
  <c r="K23" i="9"/>
  <c r="J23" i="9"/>
  <c r="I23" i="9"/>
  <c r="L21" i="9"/>
  <c r="K21" i="9"/>
  <c r="J21" i="9"/>
  <c r="I21" i="9"/>
  <c r="L22" i="9"/>
  <c r="K22" i="9"/>
  <c r="J22" i="9"/>
  <c r="I22" i="9"/>
  <c r="L16" i="9"/>
  <c r="K16" i="9"/>
  <c r="J16" i="9"/>
  <c r="I16" i="9"/>
  <c r="L17" i="9"/>
  <c r="K17" i="9"/>
  <c r="J17" i="9"/>
  <c r="I17" i="9"/>
  <c r="L15" i="9"/>
  <c r="K15" i="9"/>
  <c r="J15" i="9"/>
  <c r="I15" i="9"/>
  <c r="L18" i="9"/>
  <c r="K18" i="9"/>
  <c r="J18" i="9"/>
  <c r="I18" i="9"/>
  <c r="L14" i="9"/>
  <c r="K14" i="9"/>
  <c r="J14" i="9"/>
  <c r="I14" i="9"/>
  <c r="L10" i="9"/>
  <c r="K10" i="9"/>
  <c r="J10" i="9"/>
  <c r="I10" i="9"/>
  <c r="L13" i="9"/>
  <c r="K13" i="9"/>
  <c r="J13" i="9"/>
  <c r="I13" i="9"/>
  <c r="L12" i="9"/>
  <c r="K12" i="9"/>
  <c r="J12" i="9"/>
  <c r="I12" i="9"/>
  <c r="L11" i="9"/>
  <c r="K11" i="9"/>
  <c r="J11" i="9"/>
  <c r="I11" i="9"/>
  <c r="L38" i="8"/>
  <c r="K38" i="8"/>
  <c r="J38" i="8"/>
  <c r="I38" i="8"/>
  <c r="L35" i="8"/>
  <c r="K35" i="8"/>
  <c r="J35" i="8"/>
  <c r="I35" i="8"/>
  <c r="L37" i="8"/>
  <c r="K37" i="8"/>
  <c r="J37" i="8"/>
  <c r="I37" i="8"/>
  <c r="L34" i="8"/>
  <c r="K34" i="8"/>
  <c r="J34" i="8"/>
  <c r="I34" i="8"/>
  <c r="L36" i="8"/>
  <c r="K36" i="8"/>
  <c r="J36" i="8"/>
  <c r="I36" i="8"/>
  <c r="L31" i="8"/>
  <c r="K31" i="8"/>
  <c r="J31" i="8"/>
  <c r="I31" i="8"/>
  <c r="L32" i="8"/>
  <c r="K32" i="8"/>
  <c r="J32" i="8"/>
  <c r="I32" i="8"/>
  <c r="L33" i="8"/>
  <c r="K33" i="8"/>
  <c r="J33" i="8"/>
  <c r="I33" i="8"/>
  <c r="L30" i="8"/>
  <c r="K30" i="8"/>
  <c r="J30" i="8"/>
  <c r="I30" i="8"/>
  <c r="L25" i="8"/>
  <c r="K25" i="8"/>
  <c r="J25" i="8"/>
  <c r="I25" i="8"/>
  <c r="L27" i="8"/>
  <c r="K27" i="8"/>
  <c r="J27" i="8"/>
  <c r="I27" i="8"/>
  <c r="L28" i="8"/>
  <c r="K28" i="8"/>
  <c r="J28" i="8"/>
  <c r="I28" i="8"/>
  <c r="L26" i="8"/>
  <c r="K26" i="8"/>
  <c r="J26" i="8"/>
  <c r="I26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6" i="8"/>
  <c r="K16" i="8"/>
  <c r="J16" i="8"/>
  <c r="I16" i="8"/>
  <c r="L17" i="8"/>
  <c r="K17" i="8"/>
  <c r="J17" i="8"/>
  <c r="I17" i="8"/>
  <c r="L14" i="8"/>
  <c r="K14" i="8"/>
  <c r="J14" i="8"/>
  <c r="I14" i="8"/>
  <c r="L15" i="8"/>
  <c r="K15" i="8"/>
  <c r="J15" i="8"/>
  <c r="I15" i="8"/>
  <c r="L18" i="8"/>
  <c r="K18" i="8"/>
  <c r="J18" i="8"/>
  <c r="I18" i="8"/>
  <c r="L13" i="8"/>
  <c r="K13" i="8"/>
  <c r="J13" i="8"/>
  <c r="I13" i="8"/>
  <c r="L12" i="8"/>
  <c r="K12" i="8"/>
  <c r="J12" i="8"/>
  <c r="I12" i="8"/>
  <c r="L10" i="8"/>
  <c r="K10" i="8"/>
  <c r="J10" i="8"/>
  <c r="I10" i="8"/>
  <c r="L11" i="8"/>
  <c r="K11" i="8"/>
  <c r="J11" i="8"/>
  <c r="I11" i="8"/>
  <c r="L28" i="7"/>
  <c r="K28" i="7"/>
  <c r="J28" i="7"/>
  <c r="I28" i="7"/>
  <c r="L26" i="7"/>
  <c r="K26" i="7"/>
  <c r="J26" i="7"/>
  <c r="I26" i="7"/>
  <c r="L25" i="7"/>
  <c r="K25" i="7"/>
  <c r="J25" i="7"/>
  <c r="I25" i="7"/>
  <c r="L24" i="7"/>
  <c r="K24" i="7"/>
  <c r="J24" i="7"/>
  <c r="I24" i="7"/>
  <c r="K14" i="7"/>
  <c r="L11" i="7"/>
  <c r="L12" i="7"/>
  <c r="L13" i="7"/>
  <c r="L14" i="7"/>
  <c r="L15" i="7"/>
  <c r="L16" i="7"/>
  <c r="L17" i="7"/>
  <c r="L18" i="7"/>
  <c r="L20" i="7"/>
  <c r="L21" i="7"/>
  <c r="L22" i="7"/>
  <c r="L23" i="7"/>
  <c r="L27" i="7"/>
  <c r="L32" i="7"/>
  <c r="L33" i="7"/>
  <c r="L31" i="7"/>
  <c r="L30" i="7"/>
  <c r="L35" i="7"/>
  <c r="L34" i="7"/>
  <c r="L37" i="7"/>
  <c r="L36" i="7"/>
  <c r="L38" i="7"/>
  <c r="L10" i="7"/>
  <c r="K11" i="7"/>
  <c r="K12" i="7"/>
  <c r="K13" i="7"/>
  <c r="K15" i="7"/>
  <c r="K16" i="7"/>
  <c r="K17" i="7"/>
  <c r="K18" i="7"/>
  <c r="K20" i="7"/>
  <c r="K21" i="7"/>
  <c r="K22" i="7"/>
  <c r="K23" i="7"/>
  <c r="K27" i="7"/>
  <c r="K32" i="7"/>
  <c r="K33" i="7"/>
  <c r="K31" i="7"/>
  <c r="K30" i="7"/>
  <c r="K35" i="7"/>
  <c r="K34" i="7"/>
  <c r="K37" i="7"/>
  <c r="K36" i="7"/>
  <c r="K38" i="7"/>
  <c r="K10" i="7"/>
  <c r="J11" i="7"/>
  <c r="J12" i="7"/>
  <c r="J13" i="7"/>
  <c r="J14" i="7"/>
  <c r="J15" i="7"/>
  <c r="J16" i="7"/>
  <c r="J17" i="7"/>
  <c r="J18" i="7"/>
  <c r="J20" i="7"/>
  <c r="J21" i="7"/>
  <c r="J22" i="7"/>
  <c r="J23" i="7"/>
  <c r="J27" i="7"/>
  <c r="J32" i="7"/>
  <c r="J33" i="7"/>
  <c r="J31" i="7"/>
  <c r="J30" i="7"/>
  <c r="J35" i="7"/>
  <c r="J34" i="7"/>
  <c r="J37" i="7"/>
  <c r="J36" i="7"/>
  <c r="J38" i="7"/>
  <c r="J10" i="7"/>
  <c r="I11" i="7"/>
  <c r="I12" i="7"/>
  <c r="I13" i="7"/>
  <c r="I14" i="7"/>
  <c r="I15" i="7"/>
  <c r="I16" i="7"/>
  <c r="I17" i="7"/>
  <c r="I18" i="7"/>
  <c r="I20" i="7"/>
  <c r="I21" i="7"/>
  <c r="I22" i="7"/>
  <c r="I23" i="7"/>
  <c r="I27" i="7"/>
  <c r="I32" i="7"/>
  <c r="I33" i="7"/>
  <c r="I31" i="7"/>
  <c r="I30" i="7"/>
  <c r="I35" i="7"/>
  <c r="I34" i="7"/>
  <c r="I37" i="7"/>
  <c r="I36" i="7"/>
  <c r="I38" i="7"/>
  <c r="I10" i="7"/>
</calcChain>
</file>

<file path=xl/sharedStrings.xml><?xml version="1.0" encoding="utf-8"?>
<sst xmlns="http://schemas.openxmlformats.org/spreadsheetml/2006/main" count="366" uniqueCount="143">
  <si>
    <t>Model</t>
  </si>
  <si>
    <t>Test subject</t>
  </si>
  <si>
    <t>validation accuracy</t>
  </si>
  <si>
    <t>Test accuracy</t>
  </si>
  <si>
    <t>Non-default parameter settings</t>
  </si>
  <si>
    <t>CSP + RF</t>
  </si>
  <si>
    <t>B</t>
  </si>
  <si>
    <t>AutoFreq + CSP + LDA</t>
  </si>
  <si>
    <t>CSP + LDA</t>
  </si>
  <si>
    <t>CSP + SVM</t>
  </si>
  <si>
    <t>BiConvLSTM EEGNet</t>
  </si>
  <si>
    <t>BiLSTM EEGNet</t>
  </si>
  <si>
    <t>/</t>
  </si>
  <si>
    <t>ShallowConvNet</t>
  </si>
  <si>
    <t>0.8 dropout</t>
  </si>
  <si>
    <t>EEGNet</t>
  </si>
  <si>
    <t>DeepConvNet</t>
  </si>
  <si>
    <t>C</t>
  </si>
  <si>
    <t>E</t>
  </si>
  <si>
    <t>6 CSP components | 
SVM sigmoid with C 100 and Gamma 0.01</t>
  </si>
  <si>
    <t>10 CSP components | 
LDA SVD solver with 0.0001 tol</t>
  </si>
  <si>
    <t>1 - 34 Hz filter | 
10 CSP components | 
LDA SVD solver with 0.0001 tol</t>
  </si>
  <si>
    <t>10 CSP components | 
RF max depth None, max features 0.2,
min sample split 2, 250 estimators</t>
  </si>
  <si>
    <t>40 LSTM filters
LSTM kernel size 9, LSTM dropout 0.7</t>
  </si>
  <si>
    <t>2 - 30 Hz filter |
4 CSP components |
LDA SVD solver with 0.0001 tol</t>
  </si>
  <si>
    <t>4 CSP components |
RF max depth 10, max features 0.4,
min sample split 10, 50 estimators</t>
  </si>
  <si>
    <t>6 CSP components | 
LDA SVD solver with 0.0001 tol</t>
  </si>
  <si>
    <t>4 CSP components | 
SVM RBF with C 0.1 and Gamma auto</t>
  </si>
  <si>
    <t>40 LSTM filters | 
LSTM kernel size 9, LSTM dropout 0.7</t>
  </si>
  <si>
    <t>6 CSP components |
RF max depth 3, max features 0.4,
min sample split 5, 250 estimators</t>
  </si>
  <si>
    <t>2 - 30 Hz filter | 
10 CSP components | 
LDA SVD solver with 0.0001 tol</t>
  </si>
  <si>
    <t>6 CSP components | 
SVM RBF with C 100 and Gamma 0.001</t>
  </si>
  <si>
    <t>Left MI PPV</t>
  </si>
  <si>
    <t>Right MI PPV</t>
  </si>
  <si>
    <t>task/left</t>
  </si>
  <si>
    <t>task/right</t>
  </si>
  <si>
    <t>task/neutral</t>
  </si>
  <si>
    <t>FPR L/R MI</t>
  </si>
  <si>
    <t>65,88 +- 3,16</t>
  </si>
  <si>
    <t>66.15 +- 3.01</t>
  </si>
  <si>
    <t>66.15 +- 5.04</t>
  </si>
  <si>
    <t>66.93 +- 2.98</t>
  </si>
  <si>
    <t>81.77 @ epoch 448</t>
  </si>
  <si>
    <t>80.21 @ epoch 75</t>
  </si>
  <si>
    <t>72.92 @ epoch 1385</t>
  </si>
  <si>
    <t>83.33 @ epoch 1262</t>
  </si>
  <si>
    <t>80.73 @ epoch 2243</t>
  </si>
  <si>
    <t>71.19 +- 3.16</t>
  </si>
  <si>
    <t>90.10 @ epoch 301</t>
  </si>
  <si>
    <t>91.67 @ epoch 2497</t>
  </si>
  <si>
    <t>89.06 @ epoch 187</t>
  </si>
  <si>
    <t>89.06 @ epoch 1143</t>
  </si>
  <si>
    <t>88.54 @ epoch 78</t>
  </si>
  <si>
    <t>71.71 +- 3.49</t>
  </si>
  <si>
    <t>71.44 +- 3.41</t>
  </si>
  <si>
    <t>72.62 +- 2.98</t>
  </si>
  <si>
    <t>73.56 +- 1.59</t>
  </si>
  <si>
    <t>92.15 @ epoch 221</t>
  </si>
  <si>
    <t>91.62 @ epoch 338</t>
  </si>
  <si>
    <t>92.15 @ epoch 1010</t>
  </si>
  <si>
    <t>92.15 @ epoch 339</t>
  </si>
  <si>
    <t>90.58 @ epoch 478</t>
  </si>
  <si>
    <t>72.51 +- 1.76</t>
  </si>
  <si>
    <t>75.92 +- 0.98</t>
  </si>
  <si>
    <t>73.42 +- 1.71</t>
  </si>
  <si>
    <t>45.00 +- 2.57</t>
  </si>
  <si>
    <t>81.77 +- 1.94</t>
  </si>
  <si>
    <t>46.25 +- 2.76</t>
  </si>
  <si>
    <t>83.38 +- 2.13</t>
  </si>
  <si>
    <t>58.16 +- 2.55</t>
  </si>
  <si>
    <t>44.89 +- 3.51</t>
  </si>
  <si>
    <t>81.98 +- 1.98</t>
  </si>
  <si>
    <t>57.70 +- 1.98</t>
  </si>
  <si>
    <t>55.25 +- 3.67</t>
  </si>
  <si>
    <t>10 CSP components |
RF with max depth 3, 0.4 features,
10 min sample split, 500 estimators</t>
  </si>
  <si>
    <t>10 CSP components |
RF with max depth 10, 0.4 features,
10 min sample split, 250 estimators</t>
  </si>
  <si>
    <t>10 CSP components |
RF with max depth None, 0.2 features,
2 min sample split, 50 estimators</t>
  </si>
  <si>
    <t>10 CSP components |
rbf SVM with C 10 and gamma 0.01</t>
  </si>
  <si>
    <t>10 CSP components |
rbf SVM with C 1 and gamma auto</t>
  </si>
  <si>
    <t>10 CSP components |
rbf SVM with C 1 and gamma scale</t>
  </si>
  <si>
    <t>CSP 10 components |
SVD LDA with 0.0001 tol</t>
  </si>
  <si>
    <t>4 - 30 Hz filter |
10 CSP components |
LDA SVD solver with 0.0001 tol</t>
  </si>
  <si>
    <t>2 - 28 Hz filter | 
10 CSP components |
LDA lsqr solver</t>
  </si>
  <si>
    <t>1 - 28 Hz filter |
10 CSP components |
LDA SVD solver with 0.0001 tol</t>
  </si>
  <si>
    <t>48.07 +- 1.66</t>
  </si>
  <si>
    <t>82.97 +- 2.96</t>
  </si>
  <si>
    <t>56.86 +- 1.56</t>
  </si>
  <si>
    <t xml:space="preserve">0.6927 @ epoch 1473	</t>
  </si>
  <si>
    <t xml:space="preserve">0.8837 @ epoch 1159	</t>
  </si>
  <si>
    <t xml:space="preserve">0.7674 @ epoch 782	</t>
  </si>
  <si>
    <t xml:space="preserve">0.6753 @ epoch 1220	</t>
  </si>
  <si>
    <t xml:space="preserve">0.8663 @ epoch 1266	</t>
  </si>
  <si>
    <t xml:space="preserve">0.7483 @ epoch 79	</t>
  </si>
  <si>
    <t xml:space="preserve">0.651 @ epoch 2151	</t>
  </si>
  <si>
    <t xml:space="preserve">0.8247 @ epoch 1115	</t>
  </si>
  <si>
    <t xml:space="preserve">0.7292 @ epoch 138	</t>
  </si>
  <si>
    <t xml:space="preserve">0.6458 @ epoch 177	</t>
  </si>
  <si>
    <t xml:space="preserve">0.8681 @ epoch 947	</t>
  </si>
  <si>
    <t xml:space="preserve">0.7361 @ epoch 166	</t>
  </si>
  <si>
    <t>40 LSTM filter, 0.7 LSTM dropout</t>
  </si>
  <si>
    <t xml:space="preserve">0.6545 @ epoch 300	</t>
  </si>
  <si>
    <t xml:space="preserve">0.8663 @ epoch 300	</t>
  </si>
  <si>
    <t xml:space="preserve">0.7431 @ epoch 191	</t>
  </si>
  <si>
    <t>56.62 +- 1.29</t>
  </si>
  <si>
    <t>47.81 +- 1.85</t>
  </si>
  <si>
    <t>55.67 +- 2.87</t>
  </si>
  <si>
    <t>10 CSP components |
SVD LDA with 0.0001 tol</t>
  </si>
  <si>
    <t>10 CSP components |
lsqr LDA</t>
  </si>
  <si>
    <t>60.39 +- 1.04</t>
  </si>
  <si>
    <t>10 CSP components |
RBF SVM with C 10 and gamma auto</t>
  </si>
  <si>
    <t>51.69 +- 44.11</t>
  </si>
  <si>
    <t>10 CSP components |
RBF SVM with C 10 and gamma scale</t>
  </si>
  <si>
    <t>57.36 +- 2.20</t>
  </si>
  <si>
    <t>10 CSP components |
RBF SVM with C 1 and gamma scale</t>
  </si>
  <si>
    <t>59.83 +- 0.68</t>
  </si>
  <si>
    <t>10 CSP components |
RF with None max depth, 0.2 max features,
2 min samples split and 500 estimators</t>
  </si>
  <si>
    <t>50.40 +- 1.97</t>
  </si>
  <si>
    <t>10 CSP components |
RF with None max depth, sqrt max features,
10 min samples split and 250 estimators</t>
  </si>
  <si>
    <t>57.20 +- 2.74</t>
  </si>
  <si>
    <t>10 CSP components |
RF with 10 max depth, log2 max features,
10 min samples split and 250 estimators</t>
  </si>
  <si>
    <t>1 - 26 Hz filter |
10 CSP components |
LDA LSQR solver</t>
  </si>
  <si>
    <t xml:space="preserve">58.53 +- 1.66	</t>
  </si>
  <si>
    <t>2 - 34 Hz filter |
10 CSP components |
LDA SVD solver with 0.0001 tol</t>
  </si>
  <si>
    <t>47.91 +- 0.19</t>
  </si>
  <si>
    <t>55.03 +- 1.68</t>
  </si>
  <si>
    <t>2 - 28 Hz filter |
10 CSP components |
LDA SVD solver with 0.0001 tol</t>
  </si>
  <si>
    <t xml:space="preserve">0.7654 @ epoch 92	</t>
  </si>
  <si>
    <t xml:space="preserve">0.6993 @ epoch 458	</t>
  </si>
  <si>
    <t xml:space="preserve">0.7454 @ epoch 889	</t>
  </si>
  <si>
    <t xml:space="preserve">0.7543 @ epoch 1554	</t>
  </si>
  <si>
    <t xml:space="preserve">0.7132 @ epoch 990	</t>
  </si>
  <si>
    <t xml:space="preserve">0.7656 @ epoch 835	</t>
  </si>
  <si>
    <t>0.4 dropout</t>
  </si>
  <si>
    <t>0.7625 @ epoch 545</t>
  </si>
  <si>
    <t>0.7196 @ epoch 57</t>
  </si>
  <si>
    <t>0.7841 @ epoch 22</t>
  </si>
  <si>
    <t xml:space="preserve">0.7648 @ epoch 128	</t>
  </si>
  <si>
    <t xml:space="preserve">0.7486 @ epoch 6	</t>
  </si>
  <si>
    <t xml:space="preserve">0.7182 @ epoch 72	</t>
  </si>
  <si>
    <t>40 LSTM filters, kernel size 9, 
0.7 LSTM dropout</t>
  </si>
  <si>
    <t xml:space="preserve">0.7497 @ epoch 82	</t>
  </si>
  <si>
    <t xml:space="preserve">0.7329 @ epoch 50	</t>
  </si>
  <si>
    <t xml:space="preserve">0.724 @ epoch 240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</si>
</sst>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 tint="0.14999847407452621"/>
      <name val="Verdana"/>
      <family val="2"/>
    </font>
    <font>
      <b/>
      <sz val="14"/>
      <color theme="1" tint="0.14999847407452621"/>
      <name val="Verdana"/>
      <family val="2"/>
    </font>
    <font>
      <b/>
      <sz val="16"/>
      <color theme="1" tint="0.14999847407452621"/>
      <name val="Verdana"/>
      <family val="2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5" fillId="0" borderId="2" xfId="0" applyFont="1" applyBorder="1"/>
    <xf numFmtId="2" fontId="3" fillId="5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B1B1-F19E-41EE-8653-198049A97B08}">
  <dimension ref="F8:X38"/>
  <sheetViews>
    <sheetView showGridLines="0" topLeftCell="C22" zoomScaleNormal="100" workbookViewId="0">
      <selection activeCell="F32" sqref="F32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24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24" ht="30" customHeight="1" thickBot="1" x14ac:dyDescent="0.2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37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</row>
    <row r="10" spans="6:24" ht="50.1" customHeight="1" thickBot="1" x14ac:dyDescent="0.25">
      <c r="F10" s="3" t="s">
        <v>5</v>
      </c>
      <c r="G10" s="3" t="s">
        <v>6</v>
      </c>
      <c r="H10" s="3" t="s">
        <v>38</v>
      </c>
      <c r="I10" s="15">
        <f>(P10+T10+X10)/(SUM(P10:X10))*100</f>
        <v>59.375</v>
      </c>
      <c r="J10" s="15">
        <f>(P10/(P10+S10+V10))*100</f>
        <v>67.1875</v>
      </c>
      <c r="K10" s="15">
        <f>T10/(Q10+T10+W10)*100</f>
        <v>64.705882352941174</v>
      </c>
      <c r="L10" s="15">
        <f>(1-((P10+T10)/(P10+Q10+S10+T10+V10+W10)))*100</f>
        <v>33.913043478260875</v>
      </c>
      <c r="M10" s="4" t="s">
        <v>25</v>
      </c>
      <c r="P10" s="18">
        <v>43</v>
      </c>
      <c r="Q10" s="18">
        <v>6</v>
      </c>
      <c r="R10" s="18">
        <v>15</v>
      </c>
      <c r="S10" s="18">
        <v>6</v>
      </c>
      <c r="T10" s="18">
        <v>33</v>
      </c>
      <c r="U10" s="18">
        <v>24</v>
      </c>
      <c r="V10" s="18">
        <v>15</v>
      </c>
      <c r="W10" s="18">
        <v>12</v>
      </c>
      <c r="X10" s="18">
        <v>38</v>
      </c>
    </row>
    <row r="11" spans="6:24" ht="50.1" customHeight="1" thickBot="1" x14ac:dyDescent="0.25">
      <c r="F11" s="3" t="s">
        <v>7</v>
      </c>
      <c r="G11" s="3" t="s">
        <v>6</v>
      </c>
      <c r="H11" s="3" t="s">
        <v>39</v>
      </c>
      <c r="I11" s="15">
        <f t="shared" ref="I11:I38" si="0">(P11+T11+X11)/(SUM(P11:X11))*100</f>
        <v>60.416666666666664</v>
      </c>
      <c r="J11" s="15">
        <f t="shared" ref="J11:J38" si="1">(P11/(P11+S11+V11))*100</f>
        <v>66.153846153846146</v>
      </c>
      <c r="K11" s="15">
        <f t="shared" ref="K11:K38" si="2">T11/(Q11+T11+W11)*100</f>
        <v>61.016949152542374</v>
      </c>
      <c r="L11" s="15">
        <f t="shared" ref="L11:L38" si="3">(1-((P11+T11)/(P11+Q11+S11+T11+V11+W11)))*100</f>
        <v>36.29032258064516</v>
      </c>
      <c r="M11" s="4" t="s">
        <v>24</v>
      </c>
      <c r="P11" s="18">
        <v>43</v>
      </c>
      <c r="Q11" s="18">
        <v>10</v>
      </c>
      <c r="R11" s="18">
        <v>11</v>
      </c>
      <c r="S11" s="18">
        <v>7</v>
      </c>
      <c r="T11" s="18">
        <v>36</v>
      </c>
      <c r="U11" s="18">
        <v>20</v>
      </c>
      <c r="V11" s="18">
        <v>15</v>
      </c>
      <c r="W11" s="18">
        <v>13</v>
      </c>
      <c r="X11" s="18">
        <v>37</v>
      </c>
    </row>
    <row r="12" spans="6:24" ht="50.1" customHeight="1" thickBot="1" x14ac:dyDescent="0.25">
      <c r="F12" s="3" t="s">
        <v>8</v>
      </c>
      <c r="G12" s="3" t="s">
        <v>6</v>
      </c>
      <c r="H12" s="3" t="s">
        <v>40</v>
      </c>
      <c r="I12" s="15">
        <f t="shared" si="0"/>
        <v>60.9375</v>
      </c>
      <c r="J12" s="15">
        <f t="shared" si="1"/>
        <v>66.153846153846146</v>
      </c>
      <c r="K12" s="15">
        <f t="shared" si="2"/>
        <v>62.711864406779661</v>
      </c>
      <c r="L12" s="15">
        <f t="shared" si="3"/>
        <v>35.483870967741936</v>
      </c>
      <c r="M12" s="4" t="s">
        <v>26</v>
      </c>
      <c r="P12" s="18">
        <v>43</v>
      </c>
      <c r="Q12" s="18">
        <v>9</v>
      </c>
      <c r="R12" s="18">
        <v>12</v>
      </c>
      <c r="S12" s="18">
        <v>7</v>
      </c>
      <c r="T12" s="18">
        <v>37</v>
      </c>
      <c r="U12" s="18">
        <v>19</v>
      </c>
      <c r="V12" s="18">
        <v>15</v>
      </c>
      <c r="W12" s="18">
        <v>13</v>
      </c>
      <c r="X12" s="18">
        <v>37</v>
      </c>
    </row>
    <row r="13" spans="6:24" ht="50.1" customHeight="1" thickBot="1" x14ac:dyDescent="0.25">
      <c r="F13" s="3" t="s">
        <v>9</v>
      </c>
      <c r="G13" s="3" t="s">
        <v>6</v>
      </c>
      <c r="H13" s="3" t="s">
        <v>41</v>
      </c>
      <c r="I13" s="15">
        <f t="shared" si="0"/>
        <v>61.458333333333336</v>
      </c>
      <c r="J13" s="15">
        <f t="shared" si="1"/>
        <v>68.852459016393439</v>
      </c>
      <c r="K13" s="15">
        <f t="shared" si="2"/>
        <v>63.157894736842103</v>
      </c>
      <c r="L13" s="15">
        <f t="shared" si="3"/>
        <v>33.898305084745758</v>
      </c>
      <c r="M13" s="4" t="s">
        <v>27</v>
      </c>
      <c r="P13" s="18">
        <v>42</v>
      </c>
      <c r="Q13" s="18">
        <v>8</v>
      </c>
      <c r="R13" s="18">
        <v>14</v>
      </c>
      <c r="S13" s="18">
        <v>7</v>
      </c>
      <c r="T13" s="18">
        <v>36</v>
      </c>
      <c r="U13" s="18">
        <v>20</v>
      </c>
      <c r="V13" s="18">
        <v>12</v>
      </c>
      <c r="W13" s="18">
        <v>13</v>
      </c>
      <c r="X13" s="18">
        <v>40</v>
      </c>
    </row>
    <row r="14" spans="6:24" ht="50.1" customHeight="1" thickBot="1" x14ac:dyDescent="0.25">
      <c r="F14" s="9" t="s">
        <v>10</v>
      </c>
      <c r="G14" s="9" t="s">
        <v>6</v>
      </c>
      <c r="H14" s="9" t="s">
        <v>42</v>
      </c>
      <c r="I14" s="16">
        <f t="shared" si="0"/>
        <v>70.833333333333343</v>
      </c>
      <c r="J14" s="16">
        <f t="shared" si="1"/>
        <v>81.355932203389841</v>
      </c>
      <c r="K14" s="16">
        <f>T14/(Q14+T14+W14)*100</f>
        <v>68.253968253968253</v>
      </c>
      <c r="L14" s="16">
        <f t="shared" si="3"/>
        <v>25.409836065573764</v>
      </c>
      <c r="M14" s="10" t="s">
        <v>28</v>
      </c>
      <c r="P14" s="18">
        <v>48</v>
      </c>
      <c r="Q14" s="18">
        <v>6</v>
      </c>
      <c r="R14" s="18">
        <v>10</v>
      </c>
      <c r="S14" s="18">
        <v>5</v>
      </c>
      <c r="T14" s="18">
        <v>43</v>
      </c>
      <c r="U14" s="18">
        <v>15</v>
      </c>
      <c r="V14" s="18">
        <v>6</v>
      </c>
      <c r="W14" s="18">
        <v>14</v>
      </c>
      <c r="X14" s="18">
        <v>45</v>
      </c>
    </row>
    <row r="15" spans="6:24" ht="50.1" customHeight="1" thickBot="1" x14ac:dyDescent="0.25">
      <c r="F15" s="9" t="s">
        <v>11</v>
      </c>
      <c r="G15" s="9" t="s">
        <v>6</v>
      </c>
      <c r="H15" s="9" t="s">
        <v>43</v>
      </c>
      <c r="I15" s="16">
        <f t="shared" si="0"/>
        <v>71.354166666666657</v>
      </c>
      <c r="J15" s="16">
        <f t="shared" si="1"/>
        <v>78.461538461538467</v>
      </c>
      <c r="K15" s="16">
        <f t="shared" si="2"/>
        <v>69.841269841269835</v>
      </c>
      <c r="L15" s="16">
        <f t="shared" si="3"/>
        <v>25.78125</v>
      </c>
      <c r="M15" s="10" t="s">
        <v>12</v>
      </c>
      <c r="P15" s="18">
        <v>51</v>
      </c>
      <c r="Q15" s="18">
        <v>2</v>
      </c>
      <c r="R15" s="18">
        <v>11</v>
      </c>
      <c r="S15" s="18">
        <v>8</v>
      </c>
      <c r="T15" s="18">
        <v>44</v>
      </c>
      <c r="U15" s="18">
        <v>11</v>
      </c>
      <c r="V15" s="18">
        <v>6</v>
      </c>
      <c r="W15" s="18">
        <v>17</v>
      </c>
      <c r="X15" s="18">
        <v>42</v>
      </c>
    </row>
    <row r="16" spans="6:24" ht="50.1" customHeight="1" thickBot="1" x14ac:dyDescent="0.25">
      <c r="F16" s="11" t="s">
        <v>13</v>
      </c>
      <c r="G16" s="11" t="s">
        <v>6</v>
      </c>
      <c r="H16" s="11" t="s">
        <v>44</v>
      </c>
      <c r="I16" s="17">
        <f t="shared" si="0"/>
        <v>72.395833333333343</v>
      </c>
      <c r="J16" s="17">
        <f t="shared" si="1"/>
        <v>76.666666666666671</v>
      </c>
      <c r="K16" s="17">
        <f t="shared" si="2"/>
        <v>71.875</v>
      </c>
      <c r="L16" s="17">
        <f t="shared" si="3"/>
        <v>25.806451612903224</v>
      </c>
      <c r="M16" s="12" t="s">
        <v>14</v>
      </c>
      <c r="P16" s="18">
        <v>46</v>
      </c>
      <c r="Q16" s="18">
        <v>8</v>
      </c>
      <c r="R16" s="18">
        <v>10</v>
      </c>
      <c r="S16" s="18">
        <v>6</v>
      </c>
      <c r="T16" s="18">
        <v>46</v>
      </c>
      <c r="U16" s="18">
        <v>11</v>
      </c>
      <c r="V16" s="18">
        <v>8</v>
      </c>
      <c r="W16" s="18">
        <v>10</v>
      </c>
      <c r="X16" s="18">
        <v>47</v>
      </c>
    </row>
    <row r="17" spans="6:24" ht="50.1" customHeight="1" thickBot="1" x14ac:dyDescent="0.25">
      <c r="F17" s="11" t="s">
        <v>15</v>
      </c>
      <c r="G17" s="11" t="s">
        <v>6</v>
      </c>
      <c r="H17" s="11" t="s">
        <v>45</v>
      </c>
      <c r="I17" s="17">
        <f t="shared" si="0"/>
        <v>77.083333333333343</v>
      </c>
      <c r="J17" s="17">
        <f t="shared" si="1"/>
        <v>84.745762711864401</v>
      </c>
      <c r="K17" s="17">
        <f t="shared" si="2"/>
        <v>71.014492753623188</v>
      </c>
      <c r="L17" s="17">
        <f t="shared" si="3"/>
        <v>22.65625</v>
      </c>
      <c r="M17" s="12" t="s">
        <v>12</v>
      </c>
      <c r="P17" s="18">
        <v>50</v>
      </c>
      <c r="Q17" s="18">
        <v>8</v>
      </c>
      <c r="R17" s="18">
        <v>6</v>
      </c>
      <c r="S17" s="18">
        <v>5</v>
      </c>
      <c r="T17" s="18">
        <v>49</v>
      </c>
      <c r="U17" s="18">
        <v>9</v>
      </c>
      <c r="V17" s="18">
        <v>4</v>
      </c>
      <c r="W17" s="18">
        <v>12</v>
      </c>
      <c r="X17" s="18">
        <v>49</v>
      </c>
    </row>
    <row r="18" spans="6:24" ht="50.1" customHeight="1" thickBot="1" x14ac:dyDescent="0.25">
      <c r="F18" s="11" t="s">
        <v>16</v>
      </c>
      <c r="G18" s="11" t="s">
        <v>6</v>
      </c>
      <c r="H18" s="11" t="s">
        <v>46</v>
      </c>
      <c r="I18" s="20">
        <f t="shared" si="0"/>
        <v>80.729166666666657</v>
      </c>
      <c r="J18" s="20">
        <f t="shared" si="1"/>
        <v>89.285714285714292</v>
      </c>
      <c r="K18" s="20">
        <f t="shared" si="2"/>
        <v>85.18518518518519</v>
      </c>
      <c r="L18" s="20">
        <f t="shared" si="3"/>
        <v>12.727272727272732</v>
      </c>
      <c r="M18" s="12" t="s">
        <v>12</v>
      </c>
      <c r="P18" s="18">
        <v>50</v>
      </c>
      <c r="Q18" s="18">
        <v>4</v>
      </c>
      <c r="R18" s="18">
        <v>10</v>
      </c>
      <c r="S18" s="18">
        <v>4</v>
      </c>
      <c r="T18" s="18">
        <v>46</v>
      </c>
      <c r="U18" s="18">
        <v>13</v>
      </c>
      <c r="V18" s="18">
        <v>2</v>
      </c>
      <c r="W18" s="18">
        <v>4</v>
      </c>
      <c r="X18" s="18">
        <v>59</v>
      </c>
    </row>
    <row r="19" spans="6:2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</row>
    <row r="20" spans="6:24" ht="50.1" customHeight="1" thickBot="1" x14ac:dyDescent="0.25">
      <c r="F20" s="3" t="s">
        <v>5</v>
      </c>
      <c r="G20" s="3" t="s">
        <v>17</v>
      </c>
      <c r="H20" s="3" t="s">
        <v>47</v>
      </c>
      <c r="I20" s="15">
        <f t="shared" si="0"/>
        <v>70.833333333333343</v>
      </c>
      <c r="J20" s="15">
        <f t="shared" si="1"/>
        <v>75</v>
      </c>
      <c r="K20" s="15">
        <f t="shared" si="2"/>
        <v>75.806451612903231</v>
      </c>
      <c r="L20" s="15">
        <f t="shared" si="3"/>
        <v>24.590163934426236</v>
      </c>
      <c r="M20" s="4" t="s">
        <v>29</v>
      </c>
      <c r="P20" s="18">
        <v>45</v>
      </c>
      <c r="Q20" s="18">
        <v>4</v>
      </c>
      <c r="R20" s="18">
        <v>15</v>
      </c>
      <c r="S20" s="18">
        <v>5</v>
      </c>
      <c r="T20" s="18">
        <v>47</v>
      </c>
      <c r="U20" s="18">
        <v>11</v>
      </c>
      <c r="V20" s="18">
        <v>10</v>
      </c>
      <c r="W20" s="18">
        <v>11</v>
      </c>
      <c r="X20" s="18">
        <v>44</v>
      </c>
    </row>
    <row r="21" spans="6:24" ht="50.1" customHeight="1" thickBot="1" x14ac:dyDescent="0.25">
      <c r="F21" s="3" t="s">
        <v>7</v>
      </c>
      <c r="G21" s="3" t="s">
        <v>17</v>
      </c>
      <c r="H21" s="3" t="s">
        <v>53</v>
      </c>
      <c r="I21" s="15">
        <f t="shared" si="0"/>
        <v>71.875</v>
      </c>
      <c r="J21" s="15">
        <f t="shared" si="1"/>
        <v>77.58620689655173</v>
      </c>
      <c r="K21" s="15">
        <f t="shared" si="2"/>
        <v>72.727272727272734</v>
      </c>
      <c r="L21" s="15">
        <f t="shared" si="3"/>
        <v>25</v>
      </c>
      <c r="M21" s="4" t="s">
        <v>30</v>
      </c>
      <c r="P21" s="18">
        <v>45</v>
      </c>
      <c r="Q21" s="18">
        <v>6</v>
      </c>
      <c r="R21" s="18">
        <v>13</v>
      </c>
      <c r="S21" s="18">
        <v>5</v>
      </c>
      <c r="T21" s="18">
        <v>48</v>
      </c>
      <c r="U21" s="18">
        <v>10</v>
      </c>
      <c r="V21" s="18">
        <v>8</v>
      </c>
      <c r="W21" s="18">
        <v>12</v>
      </c>
      <c r="X21" s="18">
        <v>45</v>
      </c>
    </row>
    <row r="22" spans="6:24" ht="50.1" customHeight="1" thickBot="1" x14ac:dyDescent="0.25">
      <c r="F22" s="3" t="s">
        <v>8</v>
      </c>
      <c r="G22" s="3" t="s">
        <v>17</v>
      </c>
      <c r="H22" s="3" t="s">
        <v>54</v>
      </c>
      <c r="I22" s="15">
        <f t="shared" si="0"/>
        <v>72.395833333333343</v>
      </c>
      <c r="J22" s="15">
        <f t="shared" si="1"/>
        <v>77.58620689655173</v>
      </c>
      <c r="K22" s="15">
        <f t="shared" si="2"/>
        <v>73.846153846153854</v>
      </c>
      <c r="L22" s="15">
        <f t="shared" si="3"/>
        <v>24.390243902439025</v>
      </c>
      <c r="M22" s="4" t="s">
        <v>20</v>
      </c>
      <c r="P22" s="18">
        <v>45</v>
      </c>
      <c r="Q22" s="18">
        <v>6</v>
      </c>
      <c r="R22" s="18">
        <v>13</v>
      </c>
      <c r="S22" s="18">
        <v>5</v>
      </c>
      <c r="T22" s="18">
        <v>48</v>
      </c>
      <c r="U22" s="18">
        <v>10</v>
      </c>
      <c r="V22" s="18">
        <v>8</v>
      </c>
      <c r="W22" s="18">
        <v>11</v>
      </c>
      <c r="X22" s="18">
        <v>46</v>
      </c>
    </row>
    <row r="23" spans="6:24" ht="50.1" customHeight="1" thickBot="1" x14ac:dyDescent="0.25">
      <c r="F23" s="3" t="s">
        <v>9</v>
      </c>
      <c r="G23" s="3" t="s">
        <v>17</v>
      </c>
      <c r="H23" s="3" t="s">
        <v>55</v>
      </c>
      <c r="I23" s="15">
        <f t="shared" si="0"/>
        <v>74.479166666666657</v>
      </c>
      <c r="J23" s="15">
        <f t="shared" si="1"/>
        <v>80.327868852459019</v>
      </c>
      <c r="K23" s="15">
        <f t="shared" si="2"/>
        <v>76.19047619047619</v>
      </c>
      <c r="L23" s="15">
        <f t="shared" si="3"/>
        <v>21.7741935483871</v>
      </c>
      <c r="M23" s="4" t="s">
        <v>31</v>
      </c>
      <c r="P23" s="18">
        <v>49</v>
      </c>
      <c r="Q23" s="18">
        <v>3</v>
      </c>
      <c r="R23" s="18">
        <v>12</v>
      </c>
      <c r="S23" s="18">
        <v>5</v>
      </c>
      <c r="T23" s="18">
        <v>48</v>
      </c>
      <c r="U23" s="18">
        <v>10</v>
      </c>
      <c r="V23" s="18">
        <v>7</v>
      </c>
      <c r="W23" s="18">
        <v>12</v>
      </c>
      <c r="X23" s="18">
        <v>46</v>
      </c>
    </row>
    <row r="24" spans="6:24" ht="50.1" customHeight="1" thickBot="1" x14ac:dyDescent="0.25">
      <c r="F24" s="11" t="s">
        <v>13</v>
      </c>
      <c r="G24" s="11" t="s">
        <v>17</v>
      </c>
      <c r="H24" s="11" t="s">
        <v>50</v>
      </c>
      <c r="I24" s="17">
        <f>(P24+T24+X24)/(SUM(P24:X24))*100</f>
        <v>86.458333333333343</v>
      </c>
      <c r="J24" s="17">
        <f>(P24/(P24+S24+V24))*100</f>
        <v>88.235294117647058</v>
      </c>
      <c r="K24" s="17">
        <f>T24/(Q24+T24+W24)*100</f>
        <v>85.9375</v>
      </c>
      <c r="L24" s="17">
        <f>(1-((P24+T24)/(P24+Q24+S24+T24+V24+W24)))*100</f>
        <v>12.878787878787879</v>
      </c>
      <c r="M24" s="12" t="s">
        <v>28</v>
      </c>
      <c r="P24" s="18">
        <v>60</v>
      </c>
      <c r="Q24" s="18">
        <v>1</v>
      </c>
      <c r="R24" s="18">
        <v>3</v>
      </c>
      <c r="S24" s="18">
        <v>2</v>
      </c>
      <c r="T24" s="18">
        <v>55</v>
      </c>
      <c r="U24" s="18">
        <v>6</v>
      </c>
      <c r="V24" s="18">
        <v>6</v>
      </c>
      <c r="W24" s="18">
        <v>8</v>
      </c>
      <c r="X24" s="18">
        <v>51</v>
      </c>
    </row>
    <row r="25" spans="6:24" ht="50.1" customHeight="1" thickBot="1" x14ac:dyDescent="0.25">
      <c r="F25" s="9" t="s">
        <v>10</v>
      </c>
      <c r="G25" s="9" t="s">
        <v>17</v>
      </c>
      <c r="H25" s="9" t="s">
        <v>52</v>
      </c>
      <c r="I25" s="16">
        <f t="shared" ref="I25:I26" si="4">(P25+T25+X25)/(SUM(P25:X25))*100</f>
        <v>88.541666666666657</v>
      </c>
      <c r="J25" s="21">
        <f t="shared" ref="J25:J26" si="5">(P25/(P25+S25+V25))*100</f>
        <v>93.75</v>
      </c>
      <c r="K25" s="16">
        <f t="shared" ref="K25:K26" si="6">T25/(Q25+T25+W25)*100</f>
        <v>86.36363636363636</v>
      </c>
      <c r="L25" s="16">
        <f t="shared" ref="L25:L26" si="7">(1-((P25+T25)/(P25+Q25+S25+T25+V25+W25)))*100</f>
        <v>9.9999999999999982</v>
      </c>
      <c r="M25" s="9" t="s">
        <v>14</v>
      </c>
      <c r="P25" s="18">
        <v>60</v>
      </c>
      <c r="Q25" s="18">
        <v>0</v>
      </c>
      <c r="R25" s="18">
        <v>4</v>
      </c>
      <c r="S25" s="18">
        <v>1</v>
      </c>
      <c r="T25" s="18">
        <v>57</v>
      </c>
      <c r="U25" s="18">
        <v>5</v>
      </c>
      <c r="V25" s="18">
        <v>3</v>
      </c>
      <c r="W25" s="18">
        <v>9</v>
      </c>
      <c r="X25" s="18">
        <v>53</v>
      </c>
    </row>
    <row r="26" spans="6:24" ht="50.1" customHeight="1" thickBot="1" x14ac:dyDescent="0.25">
      <c r="F26" s="11" t="s">
        <v>16</v>
      </c>
      <c r="G26" s="11" t="s">
        <v>17</v>
      </c>
      <c r="H26" s="11" t="s">
        <v>48</v>
      </c>
      <c r="I26" s="17">
        <f t="shared" si="4"/>
        <v>88.541666666666657</v>
      </c>
      <c r="J26" s="17">
        <f t="shared" si="5"/>
        <v>88.235294117647058</v>
      </c>
      <c r="K26" s="17">
        <f t="shared" si="6"/>
        <v>87.692307692307693</v>
      </c>
      <c r="L26" s="17">
        <f t="shared" si="7"/>
        <v>12.030075187969924</v>
      </c>
      <c r="M26" s="12" t="s">
        <v>12</v>
      </c>
      <c r="P26" s="18">
        <v>60</v>
      </c>
      <c r="Q26" s="18">
        <v>2</v>
      </c>
      <c r="R26" s="18">
        <v>2</v>
      </c>
      <c r="S26" s="18">
        <v>2</v>
      </c>
      <c r="T26" s="18">
        <v>57</v>
      </c>
      <c r="U26" s="18">
        <v>4</v>
      </c>
      <c r="V26" s="18">
        <v>6</v>
      </c>
      <c r="W26" s="18">
        <v>6</v>
      </c>
      <c r="X26" s="18">
        <v>53</v>
      </c>
    </row>
    <row r="27" spans="6:24" ht="50.1" customHeight="1" thickBot="1" x14ac:dyDescent="0.25">
      <c r="F27" s="11" t="s">
        <v>15</v>
      </c>
      <c r="G27" s="11" t="s">
        <v>17</v>
      </c>
      <c r="H27" s="11" t="s">
        <v>49</v>
      </c>
      <c r="I27" s="17">
        <f t="shared" si="0"/>
        <v>89.0625</v>
      </c>
      <c r="J27" s="17">
        <f t="shared" si="1"/>
        <v>87.323943661971825</v>
      </c>
      <c r="K27" s="17">
        <f t="shared" si="2"/>
        <v>91.803278688524586</v>
      </c>
      <c r="L27" s="17">
        <f t="shared" si="3"/>
        <v>10.606060606060607</v>
      </c>
      <c r="M27" s="12" t="s">
        <v>12</v>
      </c>
      <c r="P27" s="18">
        <v>62</v>
      </c>
      <c r="Q27" s="18">
        <v>0</v>
      </c>
      <c r="R27" s="18">
        <v>2</v>
      </c>
      <c r="S27" s="18">
        <v>2</v>
      </c>
      <c r="T27" s="18">
        <v>56</v>
      </c>
      <c r="U27" s="18">
        <v>5</v>
      </c>
      <c r="V27" s="18">
        <v>7</v>
      </c>
      <c r="W27" s="18">
        <v>5</v>
      </c>
      <c r="X27" s="18">
        <v>53</v>
      </c>
    </row>
    <row r="28" spans="6:24" ht="50.1" customHeight="1" thickBot="1" x14ac:dyDescent="0.25">
      <c r="F28" s="9" t="s">
        <v>11</v>
      </c>
      <c r="G28" s="9" t="s">
        <v>17</v>
      </c>
      <c r="H28" s="9" t="s">
        <v>51</v>
      </c>
      <c r="I28" s="21">
        <f t="shared" ref="I28" si="8">(P28+T28+X28)/(SUM(P28:X28))*100</f>
        <v>90.625</v>
      </c>
      <c r="J28" s="16">
        <f t="shared" ref="J28" si="9">(P28/(P28+S28+V28))*100</f>
        <v>88.405797101449281</v>
      </c>
      <c r="K28" s="21">
        <f t="shared" ref="K28" si="10">T28/(Q28+T28+W28)*100</f>
        <v>93.442622950819683</v>
      </c>
      <c r="L28" s="21">
        <f t="shared" ref="L28" si="11">(1-((P28+T28)/(P28+Q28+S28+T28+V28+W28)))*100</f>
        <v>9.2307692307692317</v>
      </c>
      <c r="M28" s="9" t="s">
        <v>12</v>
      </c>
      <c r="P28" s="18">
        <v>61</v>
      </c>
      <c r="Q28" s="18">
        <v>0</v>
      </c>
      <c r="R28" s="18">
        <v>3</v>
      </c>
      <c r="S28" s="18">
        <v>3</v>
      </c>
      <c r="T28" s="18">
        <v>57</v>
      </c>
      <c r="U28" s="18">
        <v>3</v>
      </c>
      <c r="V28" s="18">
        <v>5</v>
      </c>
      <c r="W28" s="18">
        <v>4</v>
      </c>
      <c r="X28" s="18">
        <v>56</v>
      </c>
    </row>
    <row r="29" spans="6:2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</row>
    <row r="30" spans="6:24" ht="50.1" customHeight="1" thickBot="1" x14ac:dyDescent="0.25">
      <c r="F30" s="3" t="s">
        <v>9</v>
      </c>
      <c r="G30" s="3" t="s">
        <v>18</v>
      </c>
      <c r="H30" s="3" t="s">
        <v>62</v>
      </c>
      <c r="I30" s="15">
        <f>(P30+T30+X30)/(SUM(P30:X30))*100</f>
        <v>70.157068062827221</v>
      </c>
      <c r="J30" s="15">
        <f>(P30/(P30+S30+V30))*100</f>
        <v>75</v>
      </c>
      <c r="K30" s="15">
        <f>T30/(Q30+T30+W30)*100</f>
        <v>66.666666666666657</v>
      </c>
      <c r="L30" s="15">
        <f>(1-((P30+T30)/(P30+Q30+S30+T30+V30+W30)))*100</f>
        <v>29.230769230769226</v>
      </c>
      <c r="M30" s="4" t="s">
        <v>22</v>
      </c>
      <c r="P30" s="18">
        <v>48</v>
      </c>
      <c r="Q30" s="18">
        <v>9</v>
      </c>
      <c r="R30" s="18">
        <v>7</v>
      </c>
      <c r="S30" s="18">
        <v>7</v>
      </c>
      <c r="T30" s="18">
        <v>44</v>
      </c>
      <c r="U30" s="18">
        <v>12</v>
      </c>
      <c r="V30" s="18">
        <v>9</v>
      </c>
      <c r="W30" s="18">
        <v>13</v>
      </c>
      <c r="X30" s="18">
        <v>42</v>
      </c>
    </row>
    <row r="31" spans="6:24" ht="50.1" customHeight="1" thickBot="1" x14ac:dyDescent="0.25">
      <c r="F31" s="3" t="s">
        <v>8</v>
      </c>
      <c r="G31" s="3" t="s">
        <v>18</v>
      </c>
      <c r="H31" s="3" t="s">
        <v>63</v>
      </c>
      <c r="I31" s="15">
        <f>(P31+T31+X31)/(SUM(P31:X31))*100</f>
        <v>72.774869109947645</v>
      </c>
      <c r="J31" s="15">
        <f>(P31/(P31+S31+V31))*100</f>
        <v>76.923076923076934</v>
      </c>
      <c r="K31" s="15">
        <f>T31/(Q31+T31+W31)*100</f>
        <v>72.881355932203391</v>
      </c>
      <c r="L31" s="15">
        <f>(1-((P31+T31)/(P31+Q31+S31+T31+V31+W31)))*100</f>
        <v>25</v>
      </c>
      <c r="M31" s="4" t="s">
        <v>21</v>
      </c>
      <c r="P31" s="18">
        <v>50</v>
      </c>
      <c r="Q31" s="18">
        <v>4</v>
      </c>
      <c r="R31" s="18">
        <v>10</v>
      </c>
      <c r="S31" s="18">
        <v>9</v>
      </c>
      <c r="T31" s="18">
        <v>43</v>
      </c>
      <c r="U31" s="18">
        <v>11</v>
      </c>
      <c r="V31" s="18">
        <v>6</v>
      </c>
      <c r="W31" s="18">
        <v>12</v>
      </c>
      <c r="X31" s="18">
        <v>46</v>
      </c>
    </row>
    <row r="32" spans="6:24" ht="50.1" customHeight="1" thickBot="1" x14ac:dyDescent="0.25">
      <c r="F32" s="3" t="s">
        <v>5</v>
      </c>
      <c r="G32" s="3" t="s">
        <v>18</v>
      </c>
      <c r="H32" s="3" t="s">
        <v>56</v>
      </c>
      <c r="I32" s="15">
        <f t="shared" si="0"/>
        <v>73.298429319371721</v>
      </c>
      <c r="J32" s="15">
        <f t="shared" si="1"/>
        <v>80</v>
      </c>
      <c r="K32" s="15">
        <f t="shared" si="2"/>
        <v>71.428571428571431</v>
      </c>
      <c r="L32" s="15">
        <f t="shared" si="3"/>
        <v>24.390243902439025</v>
      </c>
      <c r="M32" s="4" t="s">
        <v>19</v>
      </c>
      <c r="P32" s="18">
        <v>48</v>
      </c>
      <c r="Q32" s="18">
        <v>6</v>
      </c>
      <c r="R32" s="18">
        <v>10</v>
      </c>
      <c r="S32" s="18">
        <v>7</v>
      </c>
      <c r="T32" s="18">
        <v>45</v>
      </c>
      <c r="U32" s="18">
        <v>11</v>
      </c>
      <c r="V32" s="18">
        <v>5</v>
      </c>
      <c r="W32" s="18">
        <v>12</v>
      </c>
      <c r="X32" s="18">
        <v>47</v>
      </c>
    </row>
    <row r="33" spans="6:24" ht="50.1" customHeight="1" thickBot="1" x14ac:dyDescent="0.25">
      <c r="F33" s="3" t="s">
        <v>7</v>
      </c>
      <c r="G33" s="3" t="s">
        <v>18</v>
      </c>
      <c r="H33" s="3" t="s">
        <v>64</v>
      </c>
      <c r="I33" s="15">
        <f t="shared" si="0"/>
        <v>73.821989528795811</v>
      </c>
      <c r="J33" s="15">
        <f t="shared" si="1"/>
        <v>74.242424242424249</v>
      </c>
      <c r="K33" s="15">
        <f t="shared" si="2"/>
        <v>76.363636363636374</v>
      </c>
      <c r="L33" s="15">
        <f t="shared" si="3"/>
        <v>24.79338842975206</v>
      </c>
      <c r="M33" s="4" t="s">
        <v>20</v>
      </c>
      <c r="P33" s="18">
        <v>49</v>
      </c>
      <c r="Q33" s="18">
        <v>6</v>
      </c>
      <c r="R33" s="18">
        <v>9</v>
      </c>
      <c r="S33" s="18">
        <v>10</v>
      </c>
      <c r="T33" s="18">
        <v>42</v>
      </c>
      <c r="U33" s="18">
        <v>11</v>
      </c>
      <c r="V33" s="18">
        <v>7</v>
      </c>
      <c r="W33" s="18">
        <v>7</v>
      </c>
      <c r="X33" s="18">
        <v>50</v>
      </c>
    </row>
    <row r="34" spans="6:24" ht="50.1" customHeight="1" thickBot="1" x14ac:dyDescent="0.25">
      <c r="F34" s="9" t="s">
        <v>11</v>
      </c>
      <c r="G34" s="9" t="s">
        <v>18</v>
      </c>
      <c r="H34" s="9" t="s">
        <v>60</v>
      </c>
      <c r="I34" s="16">
        <f>(P34+T34+X34)/(SUM(P34:X34))*100</f>
        <v>82.722513089005233</v>
      </c>
      <c r="J34" s="16">
        <f>(P34/(P34+S34+V34))*100</f>
        <v>83.333333333333343</v>
      </c>
      <c r="K34" s="16">
        <f>T34/(Q34+T34+W34)*100</f>
        <v>87.096774193548384</v>
      </c>
      <c r="L34" s="16">
        <f>(1-((P34+T34)/(P34+Q34+S34+T34+V34+W34)))*100</f>
        <v>14.84375</v>
      </c>
      <c r="M34" s="10" t="s">
        <v>23</v>
      </c>
      <c r="P34" s="18">
        <v>55</v>
      </c>
      <c r="Q34" s="18">
        <v>2</v>
      </c>
      <c r="R34" s="18">
        <v>7</v>
      </c>
      <c r="S34" s="18">
        <v>2</v>
      </c>
      <c r="T34" s="18">
        <v>54</v>
      </c>
      <c r="U34" s="18">
        <v>7</v>
      </c>
      <c r="V34" s="18">
        <v>9</v>
      </c>
      <c r="W34" s="18">
        <v>6</v>
      </c>
      <c r="X34" s="18">
        <v>49</v>
      </c>
    </row>
    <row r="35" spans="6:24" ht="50.1" customHeight="1" thickBot="1" x14ac:dyDescent="0.25">
      <c r="F35" s="9" t="s">
        <v>10</v>
      </c>
      <c r="G35" s="9" t="s">
        <v>18</v>
      </c>
      <c r="H35" s="9" t="s">
        <v>61</v>
      </c>
      <c r="I35" s="16">
        <f t="shared" si="0"/>
        <v>86.387434554973822</v>
      </c>
      <c r="J35" s="21">
        <f t="shared" si="1"/>
        <v>91.803278688524586</v>
      </c>
      <c r="K35" s="16">
        <f t="shared" si="2"/>
        <v>90</v>
      </c>
      <c r="L35" s="16">
        <f t="shared" si="3"/>
        <v>9.0909090909090935</v>
      </c>
      <c r="M35" s="9" t="s">
        <v>12</v>
      </c>
      <c r="P35" s="18">
        <v>56</v>
      </c>
      <c r="Q35" s="18">
        <v>1</v>
      </c>
      <c r="R35" s="18">
        <v>7</v>
      </c>
      <c r="S35" s="18">
        <v>1</v>
      </c>
      <c r="T35" s="18">
        <v>54</v>
      </c>
      <c r="U35" s="18">
        <v>8</v>
      </c>
      <c r="V35" s="18">
        <v>4</v>
      </c>
      <c r="W35" s="18">
        <v>5</v>
      </c>
      <c r="X35" s="18">
        <v>55</v>
      </c>
    </row>
    <row r="36" spans="6:24" ht="50.1" customHeight="1" thickBot="1" x14ac:dyDescent="0.25">
      <c r="F36" s="11" t="s">
        <v>15</v>
      </c>
      <c r="G36" s="11" t="s">
        <v>18</v>
      </c>
      <c r="H36" s="11" t="s">
        <v>58</v>
      </c>
      <c r="I36" s="17">
        <f>(P36+T36+X36)/(SUM(P36:X36))*100</f>
        <v>86.910994764397913</v>
      </c>
      <c r="J36" s="17">
        <f>(P36/(P36+S36+V36))*100</f>
        <v>90.163934426229503</v>
      </c>
      <c r="K36" s="17">
        <f>T36/(Q36+T36+W36)*100</f>
        <v>88.888888888888886</v>
      </c>
      <c r="L36" s="17">
        <f>(1-((P36+T36)/(P36+Q36+S36+T36+V36+W36)))*100</f>
        <v>10.483870967741938</v>
      </c>
      <c r="M36" s="12" t="s">
        <v>14</v>
      </c>
      <c r="P36" s="18">
        <v>55</v>
      </c>
      <c r="Q36" s="18">
        <v>3</v>
      </c>
      <c r="R36" s="18">
        <v>6</v>
      </c>
      <c r="S36" s="18">
        <v>1</v>
      </c>
      <c r="T36" s="18">
        <v>56</v>
      </c>
      <c r="U36" s="18">
        <v>6</v>
      </c>
      <c r="V36" s="18">
        <v>5</v>
      </c>
      <c r="W36" s="18">
        <v>4</v>
      </c>
      <c r="X36" s="18">
        <v>55</v>
      </c>
    </row>
    <row r="37" spans="6:24" ht="50.1" customHeight="1" thickBot="1" x14ac:dyDescent="0.25">
      <c r="F37" s="11" t="s">
        <v>13</v>
      </c>
      <c r="G37" s="11" t="s">
        <v>18</v>
      </c>
      <c r="H37" s="11" t="s">
        <v>59</v>
      </c>
      <c r="I37" s="17">
        <f t="shared" si="0"/>
        <v>88.481675392670155</v>
      </c>
      <c r="J37" s="17">
        <f t="shared" si="1"/>
        <v>88.888888888888886</v>
      </c>
      <c r="K37" s="22">
        <f t="shared" si="2"/>
        <v>93.548387096774192</v>
      </c>
      <c r="L37" s="17">
        <f t="shared" si="3"/>
        <v>8.7999999999999972</v>
      </c>
      <c r="M37" s="12" t="s">
        <v>12</v>
      </c>
      <c r="P37" s="18">
        <v>56</v>
      </c>
      <c r="Q37" s="18">
        <v>1</v>
      </c>
      <c r="R37" s="18">
        <v>7</v>
      </c>
      <c r="S37" s="18">
        <v>1</v>
      </c>
      <c r="T37" s="18">
        <v>58</v>
      </c>
      <c r="U37" s="18">
        <v>4</v>
      </c>
      <c r="V37" s="18">
        <v>6</v>
      </c>
      <c r="W37" s="18">
        <v>3</v>
      </c>
      <c r="X37" s="18">
        <v>55</v>
      </c>
    </row>
    <row r="38" spans="6:24" ht="50.1" customHeight="1" thickBot="1" x14ac:dyDescent="0.25">
      <c r="F38" s="11" t="s">
        <v>16</v>
      </c>
      <c r="G38" s="11" t="s">
        <v>18</v>
      </c>
      <c r="H38" s="11" t="s">
        <v>57</v>
      </c>
      <c r="I38" s="22">
        <f t="shared" si="0"/>
        <v>88.481675392670155</v>
      </c>
      <c r="J38" s="17">
        <f t="shared" si="1"/>
        <v>90.625</v>
      </c>
      <c r="K38" s="17">
        <f t="shared" si="2"/>
        <v>93.103448275862064</v>
      </c>
      <c r="L38" s="22">
        <f t="shared" si="3"/>
        <v>8.1967213114754074</v>
      </c>
      <c r="M38" s="12" t="s">
        <v>12</v>
      </c>
      <c r="P38" s="18">
        <v>58</v>
      </c>
      <c r="Q38" s="18">
        <v>1</v>
      </c>
      <c r="R38" s="18">
        <v>5</v>
      </c>
      <c r="S38" s="18">
        <v>2</v>
      </c>
      <c r="T38" s="18">
        <v>54</v>
      </c>
      <c r="U38" s="18">
        <v>7</v>
      </c>
      <c r="V38" s="18">
        <v>4</v>
      </c>
      <c r="W38" s="18">
        <v>3</v>
      </c>
      <c r="X38" s="18">
        <v>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0D4CD-FAF8-4A97-BEBE-C0D0BD73B9E4}">
  <dimension ref="F8:X38"/>
  <sheetViews>
    <sheetView showGridLines="0" topLeftCell="E5" zoomScaleNormal="100" workbookViewId="0">
      <selection activeCell="N39" sqref="E8:N39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24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24" ht="30" customHeight="1" thickBot="1" x14ac:dyDescent="0.2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37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</row>
    <row r="10" spans="6:24" ht="50.1" customHeight="1" thickBot="1" x14ac:dyDescent="0.25">
      <c r="F10" s="3" t="s">
        <v>7</v>
      </c>
      <c r="G10" s="3" t="s">
        <v>6</v>
      </c>
      <c r="H10" s="3" t="s">
        <v>84</v>
      </c>
      <c r="I10" s="15">
        <f>(P10+T10+X10)/(SUM(P10:X10))*100</f>
        <v>34.895833333333329</v>
      </c>
      <c r="J10" s="15">
        <f>(P10/(P10+S10+V10))*100</f>
        <v>34.167709637046308</v>
      </c>
      <c r="K10" s="15">
        <f>T10/(Q10+T10+W10)*100</f>
        <v>32.558139534883722</v>
      </c>
      <c r="L10" s="15">
        <f>(1-((P10+T10)/(P10+Q10+S10+T10+V10+W10)))*100</f>
        <v>65.914489311163891</v>
      </c>
      <c r="M10" s="4" t="s">
        <v>81</v>
      </c>
      <c r="P10" s="18">
        <v>273</v>
      </c>
      <c r="Q10" s="18">
        <v>14</v>
      </c>
      <c r="R10" s="18">
        <v>35</v>
      </c>
      <c r="S10" s="18">
        <v>265</v>
      </c>
      <c r="T10" s="18">
        <v>14</v>
      </c>
      <c r="U10" s="18">
        <v>35</v>
      </c>
      <c r="V10" s="18">
        <v>261</v>
      </c>
      <c r="W10" s="18">
        <v>15</v>
      </c>
      <c r="X10" s="18">
        <v>48</v>
      </c>
    </row>
    <row r="11" spans="6:24" ht="50.1" customHeight="1" thickBot="1" x14ac:dyDescent="0.25">
      <c r="F11" s="3" t="s">
        <v>5</v>
      </c>
      <c r="G11" s="3" t="s">
        <v>6</v>
      </c>
      <c r="H11" s="3" t="s">
        <v>70</v>
      </c>
      <c r="I11" s="15">
        <f>(P11+T11+X11)/(SUM(P11:X11))*100</f>
        <v>43.125</v>
      </c>
      <c r="J11" s="15">
        <f>(P11/(P11+S11+V11))*100</f>
        <v>61.146496815286625</v>
      </c>
      <c r="K11" s="15">
        <f>T11/(Q11+T11+W11)*100</f>
        <v>49.107142857142854</v>
      </c>
      <c r="L11" s="15">
        <f>(1-((P11+T11)/(P11+Q11+S11+T11+V11+W11)))*100</f>
        <v>43.866171003717469</v>
      </c>
      <c r="M11" s="4" t="s">
        <v>74</v>
      </c>
      <c r="P11" s="18">
        <v>96</v>
      </c>
      <c r="Q11" s="18">
        <v>20</v>
      </c>
      <c r="R11" s="18">
        <v>206</v>
      </c>
      <c r="S11" s="18">
        <v>37</v>
      </c>
      <c r="T11" s="18">
        <v>55</v>
      </c>
      <c r="U11" s="18">
        <v>222</v>
      </c>
      <c r="V11" s="18">
        <v>24</v>
      </c>
      <c r="W11" s="18">
        <v>37</v>
      </c>
      <c r="X11" s="18">
        <v>263</v>
      </c>
    </row>
    <row r="12" spans="6:24" ht="50.1" customHeight="1" thickBot="1" x14ac:dyDescent="0.25">
      <c r="F12" s="3" t="s">
        <v>8</v>
      </c>
      <c r="G12" s="3" t="s">
        <v>6</v>
      </c>
      <c r="H12" s="3" t="s">
        <v>65</v>
      </c>
      <c r="I12" s="15">
        <f t="shared" ref="I12:I38" si="0">(P12+T12+X12)/(SUM(P12:X12))*100</f>
        <v>46.770833333333336</v>
      </c>
      <c r="J12" s="15">
        <f t="shared" ref="J12:J38" si="1">(P12/(P12+S12+V12))*100</f>
        <v>47.921760391198042</v>
      </c>
      <c r="K12" s="15">
        <f t="shared" ref="K12:K38" si="2">T12/(Q12+T12+W12)*100</f>
        <v>53.41614906832298</v>
      </c>
      <c r="L12" s="15">
        <f t="shared" ref="L12:L38" si="3">(1-((P12+T12)/(P12+Q12+S12+T12+V12+W12)))*100</f>
        <v>50.526315789473685</v>
      </c>
      <c r="M12" s="4" t="s">
        <v>80</v>
      </c>
      <c r="P12" s="18">
        <v>196</v>
      </c>
      <c r="Q12" s="18">
        <v>21</v>
      </c>
      <c r="R12" s="18">
        <v>105</v>
      </c>
      <c r="S12" s="18">
        <v>110</v>
      </c>
      <c r="T12" s="18">
        <v>86</v>
      </c>
      <c r="U12" s="18">
        <v>118</v>
      </c>
      <c r="V12" s="18">
        <v>103</v>
      </c>
      <c r="W12" s="18">
        <v>54</v>
      </c>
      <c r="X12" s="18">
        <v>167</v>
      </c>
    </row>
    <row r="13" spans="6:24" ht="50.1" customHeight="1" thickBot="1" x14ac:dyDescent="0.25">
      <c r="F13" s="3" t="s">
        <v>9</v>
      </c>
      <c r="G13" s="3" t="s">
        <v>6</v>
      </c>
      <c r="H13" s="3" t="s">
        <v>67</v>
      </c>
      <c r="I13" s="15">
        <f t="shared" si="0"/>
        <v>46.770833333333336</v>
      </c>
      <c r="J13" s="15">
        <f t="shared" si="1"/>
        <v>48.837209302325576</v>
      </c>
      <c r="K13" s="15">
        <f t="shared" si="2"/>
        <v>58.474576271186443</v>
      </c>
      <c r="L13" s="15">
        <f t="shared" si="3"/>
        <v>48.701298701298704</v>
      </c>
      <c r="M13" s="4" t="s">
        <v>77</v>
      </c>
      <c r="P13" s="18">
        <v>168</v>
      </c>
      <c r="Q13" s="18">
        <v>17</v>
      </c>
      <c r="R13" s="18">
        <v>137</v>
      </c>
      <c r="S13" s="18">
        <v>96</v>
      </c>
      <c r="T13" s="18">
        <v>69</v>
      </c>
      <c r="U13" s="18">
        <v>149</v>
      </c>
      <c r="V13" s="18">
        <v>80</v>
      </c>
      <c r="W13" s="18">
        <v>32</v>
      </c>
      <c r="X13" s="18">
        <v>212</v>
      </c>
    </row>
    <row r="14" spans="6:24" ht="50.1" customHeight="1" thickBot="1" x14ac:dyDescent="0.25">
      <c r="F14" s="11" t="s">
        <v>13</v>
      </c>
      <c r="G14" s="11" t="s">
        <v>6</v>
      </c>
      <c r="H14" s="11" t="s">
        <v>93</v>
      </c>
      <c r="I14" s="17">
        <f>(P14+T14+X14)/(SUM(P14:X14))*100</f>
        <v>62.083333333333336</v>
      </c>
      <c r="J14" s="17">
        <f>(P14/(P14+S14+V14))*100</f>
        <v>61.794871794871796</v>
      </c>
      <c r="K14" s="17">
        <f>T14/(Q14+T14+W14)*100</f>
        <v>65.748031496062993</v>
      </c>
      <c r="L14" s="17">
        <f>(1-((P14+T14)/(P14+Q14+S14+T14+V14+W14)))*100</f>
        <v>36.645962732919259</v>
      </c>
      <c r="M14" s="12" t="s">
        <v>12</v>
      </c>
      <c r="P14" s="18">
        <v>241</v>
      </c>
      <c r="Q14" s="18">
        <v>28</v>
      </c>
      <c r="R14" s="18">
        <v>53</v>
      </c>
      <c r="S14" s="18">
        <v>72</v>
      </c>
      <c r="T14" s="18">
        <v>167</v>
      </c>
      <c r="U14" s="18">
        <v>75</v>
      </c>
      <c r="V14" s="18">
        <v>77</v>
      </c>
      <c r="W14" s="18">
        <v>59</v>
      </c>
      <c r="X14" s="18">
        <v>188</v>
      </c>
    </row>
    <row r="15" spans="6:24" ht="50.1" customHeight="1" thickBot="1" x14ac:dyDescent="0.25">
      <c r="F15" s="9" t="s">
        <v>11</v>
      </c>
      <c r="G15" s="9" t="s">
        <v>6</v>
      </c>
      <c r="H15" s="9" t="s">
        <v>96</v>
      </c>
      <c r="I15" s="16">
        <f>(P15+T15+X15)/(SUM(P15:X15))*100</f>
        <v>63.020833333333336</v>
      </c>
      <c r="J15" s="16">
        <f>(P15/(P15+S15+V15))*100</f>
        <v>68.589743589743591</v>
      </c>
      <c r="K15" s="16">
        <f>T15/(Q15+T15+W15)*100</f>
        <v>70.542635658914733</v>
      </c>
      <c r="L15" s="16">
        <f>(1-((P15+T15)/(P15+Q15+S15+T15+V15+W15)))*100</f>
        <v>30.526315789473678</v>
      </c>
      <c r="M15" s="10" t="s">
        <v>12</v>
      </c>
      <c r="P15" s="18">
        <v>214</v>
      </c>
      <c r="Q15" s="18">
        <v>22</v>
      </c>
      <c r="R15" s="18">
        <v>86</v>
      </c>
      <c r="S15" s="18">
        <v>37</v>
      </c>
      <c r="T15" s="18">
        <v>182</v>
      </c>
      <c r="U15" s="18">
        <v>95</v>
      </c>
      <c r="V15" s="18">
        <v>61</v>
      </c>
      <c r="W15" s="18">
        <v>54</v>
      </c>
      <c r="X15" s="18">
        <v>209</v>
      </c>
    </row>
    <row r="16" spans="6:24" ht="50.1" customHeight="1" thickBot="1" x14ac:dyDescent="0.25">
      <c r="F16" s="11" t="s">
        <v>16</v>
      </c>
      <c r="G16" s="11" t="s">
        <v>6</v>
      </c>
      <c r="H16" s="11" t="s">
        <v>90</v>
      </c>
      <c r="I16" s="17">
        <f>(P16+T16+X16)/(SUM(P16:X16))*100</f>
        <v>64.583333333333343</v>
      </c>
      <c r="J16" s="17">
        <f>(P16/(P16+S16+V16))*100</f>
        <v>71.621621621621628</v>
      </c>
      <c r="K16" s="22">
        <f>T16/(Q16+T16+W16)*100</f>
        <v>72.961373390557938</v>
      </c>
      <c r="L16" s="22">
        <f>(1-((P16+T16)/(P16+Q16+S16+T16+V16+W16)))*100</f>
        <v>27.788279773156898</v>
      </c>
      <c r="M16" s="12" t="s">
        <v>12</v>
      </c>
      <c r="P16" s="18">
        <v>212</v>
      </c>
      <c r="Q16" s="18">
        <v>16</v>
      </c>
      <c r="R16" s="18">
        <v>94</v>
      </c>
      <c r="S16" s="18">
        <v>45</v>
      </c>
      <c r="T16" s="18">
        <v>170</v>
      </c>
      <c r="U16" s="18">
        <v>99</v>
      </c>
      <c r="V16" s="18">
        <v>39</v>
      </c>
      <c r="W16" s="18">
        <v>47</v>
      </c>
      <c r="X16" s="18">
        <v>238</v>
      </c>
    </row>
    <row r="17" spans="6:24" ht="50.1" customHeight="1" thickBot="1" x14ac:dyDescent="0.25">
      <c r="F17" s="11" t="s">
        <v>15</v>
      </c>
      <c r="G17" s="11" t="s">
        <v>6</v>
      </c>
      <c r="H17" s="11" t="s">
        <v>87</v>
      </c>
      <c r="I17" s="17">
        <f>(P17+T17+X17)/(SUM(P17:X17))*100</f>
        <v>65.729166666666671</v>
      </c>
      <c r="J17" s="17">
        <f>(P17/(P17+S17+V17))*100</f>
        <v>71.52103559870551</v>
      </c>
      <c r="K17" s="17">
        <f>T17/(Q17+T17+W17)*100</f>
        <v>71.814671814671811</v>
      </c>
      <c r="L17" s="17">
        <f>(1-((P17+T17)/(P17+Q17+S17+T17+V17+W17)))*100</f>
        <v>28.345070422535212</v>
      </c>
      <c r="M17" s="12" t="s">
        <v>12</v>
      </c>
      <c r="P17" s="18">
        <v>221</v>
      </c>
      <c r="Q17" s="18">
        <v>19</v>
      </c>
      <c r="R17" s="18">
        <v>82</v>
      </c>
      <c r="S17" s="18">
        <v>42</v>
      </c>
      <c r="T17" s="18">
        <v>186</v>
      </c>
      <c r="U17" s="18">
        <v>86</v>
      </c>
      <c r="V17" s="18">
        <v>46</v>
      </c>
      <c r="W17" s="18">
        <v>54</v>
      </c>
      <c r="X17" s="18">
        <v>224</v>
      </c>
    </row>
    <row r="18" spans="6:24" ht="50.1" customHeight="1" thickBot="1" x14ac:dyDescent="0.25">
      <c r="F18" s="9" t="s">
        <v>10</v>
      </c>
      <c r="G18" s="9" t="s">
        <v>6</v>
      </c>
      <c r="H18" s="9" t="s">
        <v>100</v>
      </c>
      <c r="I18" s="23">
        <f t="shared" si="0"/>
        <v>65.9375</v>
      </c>
      <c r="J18" s="23">
        <f t="shared" si="1"/>
        <v>71.554252199413497</v>
      </c>
      <c r="K18" s="16">
        <f>T18/(Q18+T18+W18)*100</f>
        <v>68.148148148148152</v>
      </c>
      <c r="L18" s="16">
        <f t="shared" si="3"/>
        <v>29.950900163666116</v>
      </c>
      <c r="M18" s="10" t="s">
        <v>99</v>
      </c>
      <c r="P18" s="18">
        <v>244</v>
      </c>
      <c r="Q18" s="18">
        <v>23</v>
      </c>
      <c r="R18" s="18">
        <v>55</v>
      </c>
      <c r="S18" s="18">
        <v>41</v>
      </c>
      <c r="T18" s="18">
        <v>184</v>
      </c>
      <c r="U18" s="18">
        <v>89</v>
      </c>
      <c r="V18" s="18">
        <v>56</v>
      </c>
      <c r="W18" s="18">
        <v>63</v>
      </c>
      <c r="X18" s="18">
        <v>205</v>
      </c>
    </row>
    <row r="19" spans="6:2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</row>
    <row r="20" spans="6:24" ht="50.1" customHeight="1" thickBot="1" x14ac:dyDescent="0.25">
      <c r="F20" s="3" t="s">
        <v>5</v>
      </c>
      <c r="G20" s="3" t="s">
        <v>17</v>
      </c>
      <c r="H20" s="3" t="s">
        <v>71</v>
      </c>
      <c r="I20" s="15">
        <f t="shared" si="0"/>
        <v>32.325338894681963</v>
      </c>
      <c r="J20" s="15">
        <f t="shared" si="1"/>
        <v>23.52941176470588</v>
      </c>
      <c r="K20" s="15">
        <f t="shared" si="2"/>
        <v>32.996632996632997</v>
      </c>
      <c r="L20" s="15">
        <f t="shared" si="3"/>
        <v>67.674661105318037</v>
      </c>
      <c r="M20" s="4" t="s">
        <v>76</v>
      </c>
      <c r="P20" s="18">
        <v>16</v>
      </c>
      <c r="Q20" s="18">
        <v>305</v>
      </c>
      <c r="R20" s="18">
        <v>0</v>
      </c>
      <c r="S20" s="18">
        <v>20</v>
      </c>
      <c r="T20" s="18">
        <v>294</v>
      </c>
      <c r="U20" s="18">
        <v>0</v>
      </c>
      <c r="V20" s="18">
        <v>32</v>
      </c>
      <c r="W20" s="18">
        <v>292</v>
      </c>
      <c r="X20" s="18">
        <v>0</v>
      </c>
    </row>
    <row r="21" spans="6:24" ht="50.1" customHeight="1" thickBot="1" x14ac:dyDescent="0.25">
      <c r="F21" s="3" t="s">
        <v>7</v>
      </c>
      <c r="G21" s="3" t="s">
        <v>17</v>
      </c>
      <c r="H21" s="3" t="s">
        <v>85</v>
      </c>
      <c r="I21" s="15">
        <f t="shared" si="0"/>
        <v>35.662148070907193</v>
      </c>
      <c r="J21" s="15">
        <f t="shared" si="1"/>
        <v>43.870967741935488</v>
      </c>
      <c r="K21" s="15">
        <f t="shared" si="2"/>
        <v>34.079601990049753</v>
      </c>
      <c r="L21" s="15">
        <f t="shared" si="3"/>
        <v>64.337851929092807</v>
      </c>
      <c r="M21" s="4" t="s">
        <v>82</v>
      </c>
      <c r="P21" s="18">
        <v>68</v>
      </c>
      <c r="Q21" s="18">
        <v>253</v>
      </c>
      <c r="R21" s="18">
        <v>0</v>
      </c>
      <c r="S21" s="18">
        <v>40</v>
      </c>
      <c r="T21" s="18">
        <v>274</v>
      </c>
      <c r="U21" s="18">
        <v>0</v>
      </c>
      <c r="V21" s="18">
        <v>47</v>
      </c>
      <c r="W21" s="18">
        <v>277</v>
      </c>
      <c r="X21" s="18">
        <v>0</v>
      </c>
    </row>
    <row r="22" spans="6:24" ht="50.1" customHeight="1" thickBot="1" x14ac:dyDescent="0.25">
      <c r="F22" s="3" t="s">
        <v>8</v>
      </c>
      <c r="G22" s="3" t="s">
        <v>17</v>
      </c>
      <c r="H22" s="3" t="s">
        <v>66</v>
      </c>
      <c r="I22" s="15">
        <f t="shared" si="0"/>
        <v>35.870698644421275</v>
      </c>
      <c r="J22" s="15">
        <f t="shared" si="1"/>
        <v>43.670886075949369</v>
      </c>
      <c r="K22" s="15">
        <f t="shared" si="2"/>
        <v>34.332084893882644</v>
      </c>
      <c r="L22" s="15">
        <f t="shared" si="3"/>
        <v>64.129301355578733</v>
      </c>
      <c r="M22" s="4" t="s">
        <v>80</v>
      </c>
      <c r="P22" s="18">
        <v>69</v>
      </c>
      <c r="Q22" s="18">
        <v>252</v>
      </c>
      <c r="R22" s="18">
        <v>0</v>
      </c>
      <c r="S22" s="18">
        <v>39</v>
      </c>
      <c r="T22" s="18">
        <v>275</v>
      </c>
      <c r="U22" s="18">
        <v>0</v>
      </c>
      <c r="V22" s="18">
        <v>50</v>
      </c>
      <c r="W22" s="18">
        <v>274</v>
      </c>
      <c r="X22" s="18">
        <v>0</v>
      </c>
    </row>
    <row r="23" spans="6:24" ht="50.1" customHeight="1" thickBot="1" x14ac:dyDescent="0.25">
      <c r="F23" s="3" t="s">
        <v>9</v>
      </c>
      <c r="G23" s="3" t="s">
        <v>17</v>
      </c>
      <c r="H23" s="3" t="s">
        <v>68</v>
      </c>
      <c r="I23" s="15">
        <f t="shared" si="0"/>
        <v>37.53910323253389</v>
      </c>
      <c r="J23" s="15">
        <f t="shared" si="1"/>
        <v>42.745098039215684</v>
      </c>
      <c r="K23" s="15">
        <f t="shared" si="2"/>
        <v>35.653409090909086</v>
      </c>
      <c r="L23" s="15">
        <f t="shared" si="3"/>
        <v>62.46089676746611</v>
      </c>
      <c r="M23" s="4" t="s">
        <v>78</v>
      </c>
      <c r="P23" s="18">
        <v>109</v>
      </c>
      <c r="Q23" s="18">
        <v>212</v>
      </c>
      <c r="R23" s="18">
        <v>0</v>
      </c>
      <c r="S23" s="18">
        <v>63</v>
      </c>
      <c r="T23" s="18">
        <v>251</v>
      </c>
      <c r="U23" s="18">
        <v>0</v>
      </c>
      <c r="V23" s="18">
        <v>83</v>
      </c>
      <c r="W23" s="18">
        <v>241</v>
      </c>
      <c r="X23" s="18">
        <v>0</v>
      </c>
    </row>
    <row r="24" spans="6:24" ht="50.1" customHeight="1" thickBot="1" x14ac:dyDescent="0.25">
      <c r="F24" s="11" t="s">
        <v>13</v>
      </c>
      <c r="G24" s="11" t="s">
        <v>17</v>
      </c>
      <c r="H24" s="11" t="s">
        <v>94</v>
      </c>
      <c r="I24" s="17">
        <f>(P24+T24+X24)/(SUM(P24:X24))*100</f>
        <v>67.257559958289875</v>
      </c>
      <c r="J24" s="17">
        <f>(P24/(P24+S24+V24))*100</f>
        <v>78.707224334600753</v>
      </c>
      <c r="K24" s="17">
        <f>T24/(Q24+T24+W24)*100</f>
        <v>64.183381088825215</v>
      </c>
      <c r="L24" s="17">
        <f>(1-((P24+T24)/(P24+Q24+S24+T24+V24+W24)))*100</f>
        <v>29.575163398692805</v>
      </c>
      <c r="M24" s="12" t="s">
        <v>12</v>
      </c>
      <c r="P24" s="18">
        <v>207</v>
      </c>
      <c r="Q24" s="18">
        <v>46</v>
      </c>
      <c r="R24" s="18">
        <v>68</v>
      </c>
      <c r="S24" s="18">
        <v>25</v>
      </c>
      <c r="T24" s="18">
        <v>224</v>
      </c>
      <c r="U24" s="18">
        <v>65</v>
      </c>
      <c r="V24" s="18">
        <v>31</v>
      </c>
      <c r="W24" s="18">
        <v>79</v>
      </c>
      <c r="X24" s="18">
        <v>214</v>
      </c>
    </row>
    <row r="25" spans="6:24" ht="50.1" customHeight="1" thickBot="1" x14ac:dyDescent="0.25">
      <c r="F25" s="9" t="s">
        <v>11</v>
      </c>
      <c r="G25" s="9" t="s">
        <v>17</v>
      </c>
      <c r="H25" s="9" t="s">
        <v>97</v>
      </c>
      <c r="I25" s="16">
        <f>(P25+T25+X25)/(SUM(P25:X25))*100</f>
        <v>68.580375782880992</v>
      </c>
      <c r="J25" s="16">
        <f>(P25/(P25+S25+V25))*100</f>
        <v>77.12177121771218</v>
      </c>
      <c r="K25" s="16">
        <f>T25/(Q25+T25+W25)*100</f>
        <v>60</v>
      </c>
      <c r="L25" s="16">
        <f>(1-((P25+T25)/(P25+Q25+S25+T25+V25+W25)))*100</f>
        <v>33.236151603498541</v>
      </c>
      <c r="M25" s="9" t="s">
        <v>12</v>
      </c>
      <c r="P25" s="18">
        <v>209</v>
      </c>
      <c r="Q25" s="18">
        <v>82</v>
      </c>
      <c r="R25" s="18">
        <v>30</v>
      </c>
      <c r="S25" s="18">
        <v>22</v>
      </c>
      <c r="T25" s="18">
        <v>249</v>
      </c>
      <c r="U25" s="18">
        <v>43</v>
      </c>
      <c r="V25" s="18">
        <v>40</v>
      </c>
      <c r="W25" s="18">
        <v>84</v>
      </c>
      <c r="X25" s="18">
        <v>199</v>
      </c>
    </row>
    <row r="26" spans="6:24" ht="50.1" customHeight="1" thickBot="1" x14ac:dyDescent="0.25">
      <c r="F26" s="9" t="s">
        <v>10</v>
      </c>
      <c r="G26" s="9" t="s">
        <v>17</v>
      </c>
      <c r="H26" s="9" t="s">
        <v>101</v>
      </c>
      <c r="I26" s="16">
        <f t="shared" ref="I26:I28" si="4">(P26+T26+X26)/(SUM(P26:X26))*100</f>
        <v>68.717413972888437</v>
      </c>
      <c r="J26" s="16">
        <f t="shared" ref="J26:J28" si="5">(P26/(P26+S26+V26))*100</f>
        <v>77.966101694915253</v>
      </c>
      <c r="K26" s="16">
        <f t="shared" ref="K26:K28" si="6">T26/(Q26+T26+W26)*100</f>
        <v>64.305177111716617</v>
      </c>
      <c r="L26" s="16">
        <f t="shared" ref="L26:L28" si="7">(1-((P26+T26)/(P26+Q26+S26+T26+V26+W26)))*100</f>
        <v>29.607250755287005</v>
      </c>
      <c r="M26" s="10" t="s">
        <v>99</v>
      </c>
      <c r="P26" s="18">
        <v>230</v>
      </c>
      <c r="Q26" s="18">
        <v>44</v>
      </c>
      <c r="R26" s="18">
        <v>47</v>
      </c>
      <c r="S26" s="18">
        <v>21</v>
      </c>
      <c r="T26" s="18">
        <v>236</v>
      </c>
      <c r="U26" s="18">
        <v>57</v>
      </c>
      <c r="V26" s="18">
        <v>44</v>
      </c>
      <c r="W26" s="18">
        <v>87</v>
      </c>
      <c r="X26" s="18">
        <v>193</v>
      </c>
    </row>
    <row r="27" spans="6:24" ht="50.1" customHeight="1" thickBot="1" x14ac:dyDescent="0.25">
      <c r="F27" s="11" t="s">
        <v>15</v>
      </c>
      <c r="G27" s="11" t="s">
        <v>17</v>
      </c>
      <c r="H27" s="11" t="s">
        <v>88</v>
      </c>
      <c r="I27" s="17">
        <f>(P27+T27+X27)/(SUM(P27:X27))*100</f>
        <v>71.324296141814386</v>
      </c>
      <c r="J27" s="17">
        <f>(P27/(P27+S27+V27))*100</f>
        <v>76.261127596439167</v>
      </c>
      <c r="K27" s="17">
        <f>T27/(Q27+T27+W27)*100</f>
        <v>66.83673469387756</v>
      </c>
      <c r="L27" s="17">
        <f>(1-((P27+T27)/(P27+Q27+S27+T27+V27+W27)))*100</f>
        <v>28.806584362139919</v>
      </c>
      <c r="M27" s="12" t="s">
        <v>12</v>
      </c>
      <c r="P27" s="18">
        <v>257</v>
      </c>
      <c r="Q27" s="18">
        <v>38</v>
      </c>
      <c r="R27" s="18">
        <v>26</v>
      </c>
      <c r="S27" s="18">
        <v>13</v>
      </c>
      <c r="T27" s="18">
        <v>262</v>
      </c>
      <c r="U27" s="18">
        <v>39</v>
      </c>
      <c r="V27" s="18">
        <v>67</v>
      </c>
      <c r="W27" s="18">
        <v>92</v>
      </c>
      <c r="X27" s="18">
        <v>165</v>
      </c>
    </row>
    <row r="28" spans="6:24" ht="50.1" customHeight="1" thickBot="1" x14ac:dyDescent="0.25">
      <c r="F28" s="11" t="s">
        <v>16</v>
      </c>
      <c r="G28" s="11" t="s">
        <v>17</v>
      </c>
      <c r="H28" s="11" t="s">
        <v>91</v>
      </c>
      <c r="I28" s="22">
        <f t="shared" si="4"/>
        <v>72.367049009384772</v>
      </c>
      <c r="J28" s="22">
        <f t="shared" si="5"/>
        <v>79.401993355481721</v>
      </c>
      <c r="K28" s="22">
        <f t="shared" si="6"/>
        <v>68.956043956043956</v>
      </c>
      <c r="L28" s="22">
        <f t="shared" si="7"/>
        <v>26.315789473684216</v>
      </c>
      <c r="M28" s="12" t="s">
        <v>12</v>
      </c>
      <c r="P28" s="18">
        <v>239</v>
      </c>
      <c r="Q28" s="18">
        <v>40</v>
      </c>
      <c r="R28" s="18">
        <v>42</v>
      </c>
      <c r="S28" s="18">
        <v>15</v>
      </c>
      <c r="T28" s="18">
        <v>251</v>
      </c>
      <c r="U28" s="18">
        <v>48</v>
      </c>
      <c r="V28" s="18">
        <v>47</v>
      </c>
      <c r="W28" s="18">
        <v>73</v>
      </c>
      <c r="X28" s="18">
        <v>204</v>
      </c>
    </row>
    <row r="29" spans="6:2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</row>
    <row r="30" spans="6:24" ht="50.1" customHeight="1" thickBot="1" x14ac:dyDescent="0.25">
      <c r="F30" s="3" t="s">
        <v>9</v>
      </c>
      <c r="G30" s="3" t="s">
        <v>18</v>
      </c>
      <c r="H30" s="3" t="s">
        <v>69</v>
      </c>
      <c r="I30" s="15">
        <f>(P30+T30+X30)/(SUM(P30:X30))*100</f>
        <v>38.952879581151834</v>
      </c>
      <c r="J30" s="15">
        <f>(P30/(P30+S30+V30))*100</f>
        <v>40.585774058577407</v>
      </c>
      <c r="K30" s="15">
        <f>T30/(Q30+T30+W30)*100</f>
        <v>56.944444444444443</v>
      </c>
      <c r="L30" s="15">
        <f>(1-((P30+T30)/(P30+Q30+S30+T30+V30+W30)))*100</f>
        <v>55.627009646302248</v>
      </c>
      <c r="M30" s="4" t="s">
        <v>79</v>
      </c>
      <c r="P30" s="18">
        <v>97</v>
      </c>
      <c r="Q30" s="18">
        <v>16</v>
      </c>
      <c r="R30" s="18">
        <v>209</v>
      </c>
      <c r="S30" s="18">
        <v>71</v>
      </c>
      <c r="T30" s="18">
        <v>41</v>
      </c>
      <c r="U30" s="18">
        <v>201</v>
      </c>
      <c r="V30" s="18">
        <v>71</v>
      </c>
      <c r="W30" s="18">
        <v>15</v>
      </c>
      <c r="X30" s="18">
        <v>234</v>
      </c>
    </row>
    <row r="31" spans="6:24" ht="50.1" customHeight="1" thickBot="1" x14ac:dyDescent="0.25">
      <c r="F31" s="3" t="s">
        <v>7</v>
      </c>
      <c r="G31" s="3" t="s">
        <v>18</v>
      </c>
      <c r="H31" s="3" t="s">
        <v>86</v>
      </c>
      <c r="I31" s="15">
        <f>(P31+T31+X31)/(SUM(P31:X31))*100</f>
        <v>47.853403141361255</v>
      </c>
      <c r="J31" s="15">
        <f>(P31/(P31+S31+V31))*100</f>
        <v>45.322580645161295</v>
      </c>
      <c r="K31" s="15">
        <f>T31/(Q31+T31+W31)*100</f>
        <v>69.402985074626869</v>
      </c>
      <c r="L31" s="15">
        <f>(1-((P31+T31)/(P31+Q31+S31+T31+V31+W31)))*100</f>
        <v>50.397877984084886</v>
      </c>
      <c r="M31" s="4" t="s">
        <v>83</v>
      </c>
      <c r="P31" s="18">
        <v>281</v>
      </c>
      <c r="Q31" s="18">
        <v>20</v>
      </c>
      <c r="R31" s="18">
        <v>21</v>
      </c>
      <c r="S31" s="18">
        <v>123</v>
      </c>
      <c r="T31" s="18">
        <v>93</v>
      </c>
      <c r="U31" s="18">
        <v>97</v>
      </c>
      <c r="V31" s="18">
        <v>216</v>
      </c>
      <c r="W31" s="18">
        <v>21</v>
      </c>
      <c r="X31" s="18">
        <v>83</v>
      </c>
    </row>
    <row r="32" spans="6:24" ht="50.1" customHeight="1" thickBot="1" x14ac:dyDescent="0.25">
      <c r="F32" s="3" t="s">
        <v>5</v>
      </c>
      <c r="G32" s="3" t="s">
        <v>18</v>
      </c>
      <c r="H32" s="3" t="s">
        <v>72</v>
      </c>
      <c r="I32" s="15">
        <f>(P32+T32+X32)/(SUM(P32:X32))*100</f>
        <v>49.005235602094238</v>
      </c>
      <c r="J32" s="15">
        <f>(P32/(P32+S32+V32))*100</f>
        <v>46.460980036297642</v>
      </c>
      <c r="K32" s="15">
        <f>T32/(Q32+T32+W32)*100</f>
        <v>66.666666666666657</v>
      </c>
      <c r="L32" s="15">
        <f>(1-((P32+T32)/(P32+Q32+S32+T32+V32+W32)))*100</f>
        <v>49.352517985611513</v>
      </c>
      <c r="M32" s="4" t="s">
        <v>75</v>
      </c>
      <c r="P32" s="18">
        <v>256</v>
      </c>
      <c r="Q32" s="18">
        <v>31</v>
      </c>
      <c r="R32" s="18">
        <v>35</v>
      </c>
      <c r="S32" s="18">
        <v>108</v>
      </c>
      <c r="T32" s="18">
        <v>96</v>
      </c>
      <c r="U32" s="18">
        <v>109</v>
      </c>
      <c r="V32" s="18">
        <v>187</v>
      </c>
      <c r="W32" s="18">
        <v>17</v>
      </c>
      <c r="X32" s="18">
        <v>116</v>
      </c>
    </row>
    <row r="33" spans="6:24" ht="50.1" customHeight="1" thickBot="1" x14ac:dyDescent="0.25">
      <c r="F33" s="3" t="s">
        <v>8</v>
      </c>
      <c r="G33" s="3" t="s">
        <v>18</v>
      </c>
      <c r="H33" s="3" t="s">
        <v>73</v>
      </c>
      <c r="I33" s="15">
        <f>(P33+T33+X33)/(SUM(P33:X33))*100</f>
        <v>55.183246073298434</v>
      </c>
      <c r="J33" s="15">
        <f>(P33/(P33+S33+V33))*100</f>
        <v>54.042553191489361</v>
      </c>
      <c r="K33" s="15">
        <f>T33/(Q33+T33+W33)*100</f>
        <v>61.6</v>
      </c>
      <c r="L33" s="15">
        <f>(1-((P33+T33)/(P33+Q33+S33+T33+V33+W33)))*100</f>
        <v>43.333333333333336</v>
      </c>
      <c r="M33" s="4" t="s">
        <v>80</v>
      </c>
      <c r="P33" s="18">
        <v>254</v>
      </c>
      <c r="Q33" s="18">
        <v>47</v>
      </c>
      <c r="R33" s="18">
        <v>21</v>
      </c>
      <c r="S33" s="18">
        <v>64</v>
      </c>
      <c r="T33" s="18">
        <v>154</v>
      </c>
      <c r="U33" s="18">
        <v>95</v>
      </c>
      <c r="V33" s="18">
        <v>152</v>
      </c>
      <c r="W33" s="18">
        <v>49</v>
      </c>
      <c r="X33" s="18">
        <v>119</v>
      </c>
    </row>
    <row r="34" spans="6:24" ht="50.1" customHeight="1" thickBot="1" x14ac:dyDescent="0.25">
      <c r="F34" s="9" t="s">
        <v>10</v>
      </c>
      <c r="G34" s="9" t="s">
        <v>18</v>
      </c>
      <c r="H34" s="9" t="s">
        <v>102</v>
      </c>
      <c r="I34" s="16">
        <f>(P34+T34+X34)/(SUM(P34:X34))*100</f>
        <v>64.921465968586389</v>
      </c>
      <c r="J34" s="16">
        <f>(P34/(P34+S34+V34))*100</f>
        <v>58.661417322834644</v>
      </c>
      <c r="K34" s="16">
        <f>T34/(Q34+T34+W34)*100</f>
        <v>92.156862745098039</v>
      </c>
      <c r="L34" s="16">
        <f>(1-((P34+T34)/(P34+Q34+S34+T34+V34+W34)))*100</f>
        <v>33.585476550680781</v>
      </c>
      <c r="M34" s="10" t="s">
        <v>99</v>
      </c>
      <c r="P34" s="18">
        <v>298</v>
      </c>
      <c r="Q34" s="18">
        <v>4</v>
      </c>
      <c r="R34" s="18">
        <v>20</v>
      </c>
      <c r="S34" s="18">
        <v>79</v>
      </c>
      <c r="T34" s="18">
        <v>141</v>
      </c>
      <c r="U34" s="18">
        <v>93</v>
      </c>
      <c r="V34" s="18">
        <v>131</v>
      </c>
      <c r="W34" s="18">
        <v>8</v>
      </c>
      <c r="X34" s="18">
        <v>181</v>
      </c>
    </row>
    <row r="35" spans="6:24" ht="50.1" customHeight="1" thickBot="1" x14ac:dyDescent="0.25">
      <c r="F35" s="11" t="s">
        <v>13</v>
      </c>
      <c r="G35" s="11" t="s">
        <v>18</v>
      </c>
      <c r="H35" s="11" t="s">
        <v>95</v>
      </c>
      <c r="I35" s="17">
        <f>(P35+T35+X35)/(SUM(P35:X35))*100</f>
        <v>65.968586387434556</v>
      </c>
      <c r="J35" s="17">
        <f>(P35/(P35+S35+V35))*100</f>
        <v>55.393053016453386</v>
      </c>
      <c r="K35" s="17">
        <f>T35/(Q35+T35+W35)*100</f>
        <v>93.220338983050837</v>
      </c>
      <c r="L35" s="17">
        <f>(1-((P35+T35)/(P35+Q35+S35+T35+V35+W35)))*100</f>
        <v>35.359116022099442</v>
      </c>
      <c r="M35" s="12" t="s">
        <v>12</v>
      </c>
      <c r="P35" s="18">
        <v>303</v>
      </c>
      <c r="Q35" s="18">
        <v>4</v>
      </c>
      <c r="R35" s="18">
        <v>15</v>
      </c>
      <c r="S35" s="18">
        <v>94</v>
      </c>
      <c r="T35" s="18">
        <v>165</v>
      </c>
      <c r="U35" s="18">
        <v>54</v>
      </c>
      <c r="V35" s="18">
        <v>150</v>
      </c>
      <c r="W35" s="18">
        <v>8</v>
      </c>
      <c r="X35" s="18">
        <v>162</v>
      </c>
    </row>
    <row r="36" spans="6:24" ht="50.1" customHeight="1" thickBot="1" x14ac:dyDescent="0.25">
      <c r="F36" s="9" t="s">
        <v>11</v>
      </c>
      <c r="G36" s="9" t="s">
        <v>18</v>
      </c>
      <c r="H36" s="9" t="s">
        <v>98</v>
      </c>
      <c r="I36" s="16">
        <f>(P36+T36+X36)/(SUM(P36:X36))*100</f>
        <v>67.015706806282722</v>
      </c>
      <c r="J36" s="16">
        <f>(P36/(P36+S36+V36))*100</f>
        <v>66.590389016018307</v>
      </c>
      <c r="K36" s="16">
        <f>T36/(Q36+T36+W36)*100</f>
        <v>91.156462585034021</v>
      </c>
      <c r="L36" s="16">
        <f>(1-((P36+T36)/(P36+Q36+S36+T36+V36+W36)))*100</f>
        <v>27.226027397260278</v>
      </c>
      <c r="M36" s="10" t="s">
        <v>12</v>
      </c>
      <c r="P36" s="18">
        <v>291</v>
      </c>
      <c r="Q36" s="18">
        <v>3</v>
      </c>
      <c r="R36" s="18">
        <v>28</v>
      </c>
      <c r="S36" s="18">
        <v>51</v>
      </c>
      <c r="T36" s="18">
        <v>134</v>
      </c>
      <c r="U36" s="18">
        <v>128</v>
      </c>
      <c r="V36" s="18">
        <v>95</v>
      </c>
      <c r="W36" s="18">
        <v>10</v>
      </c>
      <c r="X36" s="18">
        <v>215</v>
      </c>
    </row>
    <row r="37" spans="6:24" ht="50.1" customHeight="1" thickBot="1" x14ac:dyDescent="0.25">
      <c r="F37" s="11" t="s">
        <v>15</v>
      </c>
      <c r="G37" s="11" t="s">
        <v>18</v>
      </c>
      <c r="H37" s="11" t="s">
        <v>89</v>
      </c>
      <c r="I37" s="17">
        <f>(P37+T37+X37)/(SUM(P37:X37))*100</f>
        <v>72.460732984293202</v>
      </c>
      <c r="J37" s="20">
        <f>(P37/(P37+S37+V37))*100</f>
        <v>73.182957393483704</v>
      </c>
      <c r="K37" s="17">
        <f>T37/(Q37+T37+W37)*100</f>
        <v>92.352941176470594</v>
      </c>
      <c r="L37" s="20">
        <f>(1-((P37+T37)/(P37+Q37+S37+T37+V37+W37)))*100</f>
        <v>21.089630931458704</v>
      </c>
      <c r="M37" s="12" t="s">
        <v>12</v>
      </c>
      <c r="P37" s="18">
        <v>292</v>
      </c>
      <c r="Q37" s="18">
        <v>5</v>
      </c>
      <c r="R37" s="18">
        <v>25</v>
      </c>
      <c r="S37" s="18">
        <v>38</v>
      </c>
      <c r="T37" s="18">
        <v>157</v>
      </c>
      <c r="U37" s="18">
        <v>118</v>
      </c>
      <c r="V37" s="18">
        <v>69</v>
      </c>
      <c r="W37" s="18">
        <v>8</v>
      </c>
      <c r="X37" s="18">
        <v>243</v>
      </c>
    </row>
    <row r="38" spans="6:24" ht="50.1" customHeight="1" thickBot="1" x14ac:dyDescent="0.25">
      <c r="F38" s="11" t="s">
        <v>16</v>
      </c>
      <c r="G38" s="11" t="s">
        <v>18</v>
      </c>
      <c r="H38" s="11" t="s">
        <v>92</v>
      </c>
      <c r="I38" s="20">
        <f t="shared" si="0"/>
        <v>73.507853403141368</v>
      </c>
      <c r="J38" s="17">
        <f t="shared" si="1"/>
        <v>69.533169533169541</v>
      </c>
      <c r="K38" s="20">
        <f t="shared" si="2"/>
        <v>95.959595959595958</v>
      </c>
      <c r="L38" s="17">
        <f t="shared" si="3"/>
        <v>21.818181818181813</v>
      </c>
      <c r="M38" s="12" t="s">
        <v>12</v>
      </c>
      <c r="P38" s="18">
        <v>283</v>
      </c>
      <c r="Q38" s="18">
        <v>2</v>
      </c>
      <c r="R38" s="18">
        <v>37</v>
      </c>
      <c r="S38" s="18">
        <v>39</v>
      </c>
      <c r="T38" s="18">
        <v>190</v>
      </c>
      <c r="U38" s="18">
        <v>84</v>
      </c>
      <c r="V38" s="18">
        <v>85</v>
      </c>
      <c r="W38" s="18">
        <v>6</v>
      </c>
      <c r="X38" s="18">
        <v>229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FDBD-7E53-41B6-8E81-F47B00B0D29C}">
  <dimension ref="F8:X38"/>
  <sheetViews>
    <sheetView showGridLines="0" tabSelected="1" topLeftCell="E22" zoomScaleNormal="100" workbookViewId="0">
      <selection activeCell="I27" sqref="I27"/>
    </sheetView>
  </sheetViews>
  <sheetFormatPr defaultRowHeight="14.25" x14ac:dyDescent="0.2"/>
  <cols>
    <col min="1" max="3" width="9.140625" style="1"/>
    <col min="4" max="4" width="9.140625" style="1" customWidth="1"/>
    <col min="5" max="5" width="3.7109375" style="1" customWidth="1"/>
    <col min="6" max="6" width="30.42578125" style="1" customWidth="1"/>
    <col min="7" max="7" width="20.7109375" style="2" bestFit="1" customWidth="1"/>
    <col min="8" max="8" width="32.140625" style="1" bestFit="1" customWidth="1"/>
    <col min="9" max="9" width="23" style="1" bestFit="1" customWidth="1"/>
    <col min="10" max="10" width="21.42578125" style="1" bestFit="1" customWidth="1"/>
    <col min="11" max="11" width="22.42578125" style="1" bestFit="1" customWidth="1"/>
    <col min="12" max="12" width="26.140625" style="1" bestFit="1" customWidth="1"/>
    <col min="13" max="13" width="51.85546875" style="6" bestFit="1" customWidth="1"/>
    <col min="14" max="14" width="3.7109375" style="1" customWidth="1"/>
    <col min="15" max="15" width="9.140625" style="1"/>
    <col min="16" max="16" width="10.140625" style="1" bestFit="1" customWidth="1"/>
    <col min="17" max="17" width="11.5703125" style="1" bestFit="1" customWidth="1"/>
    <col min="18" max="18" width="14.28515625" style="1" bestFit="1" customWidth="1"/>
    <col min="19" max="19" width="10.140625" style="1" bestFit="1" customWidth="1"/>
    <col min="20" max="20" width="11.5703125" style="1" bestFit="1" customWidth="1"/>
    <col min="21" max="21" width="14.28515625" style="1" bestFit="1" customWidth="1"/>
    <col min="22" max="16384" width="9.140625" style="1"/>
  </cols>
  <sheetData>
    <row r="8" spans="6:24" ht="15" customHeight="1" thickBot="1" x14ac:dyDescent="0.25">
      <c r="F8" s="2"/>
      <c r="H8" s="2"/>
      <c r="I8" s="2"/>
      <c r="J8" s="2"/>
      <c r="K8" s="2"/>
      <c r="L8" s="2"/>
      <c r="M8" s="5"/>
      <c r="P8" s="1" t="s">
        <v>34</v>
      </c>
      <c r="Q8" s="1" t="s">
        <v>35</v>
      </c>
      <c r="R8" s="1" t="s">
        <v>36</v>
      </c>
      <c r="S8" s="1" t="s">
        <v>34</v>
      </c>
      <c r="T8" s="1" t="s">
        <v>35</v>
      </c>
      <c r="U8" s="1" t="s">
        <v>36</v>
      </c>
    </row>
    <row r="9" spans="6:24" ht="30" customHeight="1" thickBot="1" x14ac:dyDescent="0.25">
      <c r="F9" s="7" t="s">
        <v>0</v>
      </c>
      <c r="G9" s="7" t="s">
        <v>1</v>
      </c>
      <c r="H9" s="7" t="s">
        <v>2</v>
      </c>
      <c r="I9" s="7" t="s">
        <v>3</v>
      </c>
      <c r="J9" s="7" t="s">
        <v>32</v>
      </c>
      <c r="K9" s="7" t="s">
        <v>33</v>
      </c>
      <c r="L9" s="7" t="s">
        <v>37</v>
      </c>
      <c r="M9" s="8" t="s">
        <v>4</v>
      </c>
      <c r="P9" s="19">
        <v>11</v>
      </c>
      <c r="Q9" s="19">
        <v>12</v>
      </c>
      <c r="R9" s="19">
        <v>13</v>
      </c>
      <c r="S9" s="19">
        <v>21</v>
      </c>
      <c r="T9" s="19">
        <v>22</v>
      </c>
      <c r="U9" s="19">
        <v>23</v>
      </c>
      <c r="V9" s="19">
        <v>31</v>
      </c>
      <c r="W9" s="19">
        <v>32</v>
      </c>
      <c r="X9" s="19">
        <v>33</v>
      </c>
    </row>
    <row r="10" spans="6:24" ht="50.1" customHeight="1" thickBot="1" x14ac:dyDescent="0.25">
      <c r="F10" s="3" t="s">
        <v>9</v>
      </c>
      <c r="G10" s="3" t="s">
        <v>6</v>
      </c>
      <c r="H10" s="3" t="s">
        <v>108</v>
      </c>
      <c r="I10" s="15">
        <f>(P10+T10+X10)/(SUM(P10:X10))*100</f>
        <v>38.568450312717168</v>
      </c>
      <c r="J10" s="15">
        <f>(P10/(P10+S10+V10))*100</f>
        <v>40.765957446808507</v>
      </c>
      <c r="K10" s="15">
        <f>T10/(Q10+T10+W10)*100</f>
        <v>38.936535162950257</v>
      </c>
      <c r="L10" s="15">
        <f>(1-((P10+T10)/(P10+Q10+S10+T10+V10+W10)))*100</f>
        <v>59.840728100113758</v>
      </c>
      <c r="M10" s="4" t="s">
        <v>109</v>
      </c>
      <c r="P10" s="18">
        <v>479</v>
      </c>
      <c r="Q10" s="18">
        <v>165</v>
      </c>
      <c r="R10" s="18">
        <v>322</v>
      </c>
      <c r="S10" s="18">
        <v>321</v>
      </c>
      <c r="T10" s="18">
        <v>227</v>
      </c>
      <c r="U10" s="18">
        <v>394</v>
      </c>
      <c r="V10" s="18">
        <v>375</v>
      </c>
      <c r="W10" s="18">
        <v>191</v>
      </c>
      <c r="X10" s="18">
        <v>404</v>
      </c>
    </row>
    <row r="11" spans="6:24" ht="50.1" customHeight="1" thickBot="1" x14ac:dyDescent="0.25">
      <c r="F11" s="3" t="s">
        <v>7</v>
      </c>
      <c r="G11" s="3" t="s">
        <v>6</v>
      </c>
      <c r="H11" s="3" t="s">
        <v>121</v>
      </c>
      <c r="I11" s="15">
        <f>(P11+T11+X11)/(SUM(P11:X11))*100</f>
        <v>38.985406532314109</v>
      </c>
      <c r="J11" s="15">
        <f>(P11/(P11+S11+V11))*100</f>
        <v>41.941074523396878</v>
      </c>
      <c r="K11" s="15">
        <f>T11/(Q11+T11+W11)*100</f>
        <v>36.260162601626014</v>
      </c>
      <c r="L11" s="15">
        <f>(1-((P11+T11)/(P11+Q11+S11+T11+V11+W11)))*100</f>
        <v>60.989932885906043</v>
      </c>
      <c r="M11" s="4" t="s">
        <v>120</v>
      </c>
      <c r="P11" s="18">
        <v>484</v>
      </c>
      <c r="Q11" s="18">
        <v>357</v>
      </c>
      <c r="R11" s="18">
        <v>125</v>
      </c>
      <c r="S11" s="18">
        <v>319</v>
      </c>
      <c r="T11" s="18">
        <v>446</v>
      </c>
      <c r="U11" s="18">
        <v>177</v>
      </c>
      <c r="V11" s="18">
        <v>351</v>
      </c>
      <c r="W11" s="18">
        <v>427</v>
      </c>
      <c r="X11" s="18">
        <v>192</v>
      </c>
    </row>
    <row r="12" spans="6:24" ht="50.1" customHeight="1" thickBot="1" x14ac:dyDescent="0.25">
      <c r="F12" s="3" t="s">
        <v>5</v>
      </c>
      <c r="G12" s="3" t="s">
        <v>6</v>
      </c>
      <c r="H12" s="3" t="s">
        <v>114</v>
      </c>
      <c r="I12" s="15">
        <f>(P12+T12+X12)/(SUM(P12:X12))*100</f>
        <v>39.089645587213347</v>
      </c>
      <c r="J12" s="15">
        <f>(P12/(P12+S12+V12))*100</f>
        <v>40.061633281972263</v>
      </c>
      <c r="K12" s="15">
        <f>T12/(Q12+T12+W12)*100</f>
        <v>38.661202185792348</v>
      </c>
      <c r="L12" s="15">
        <f>(1-((P12+T12)/(P12+Q12+S12+T12+V12+W12)))*100</f>
        <v>60.443349753694584</v>
      </c>
      <c r="M12" s="4" t="s">
        <v>115</v>
      </c>
      <c r="P12" s="18">
        <v>520</v>
      </c>
      <c r="Q12" s="18">
        <v>217</v>
      </c>
      <c r="R12" s="18">
        <v>229</v>
      </c>
      <c r="S12" s="18">
        <v>362</v>
      </c>
      <c r="T12" s="18">
        <v>283</v>
      </c>
      <c r="U12" s="18">
        <v>297</v>
      </c>
      <c r="V12" s="18">
        <v>416</v>
      </c>
      <c r="W12" s="18">
        <v>232</v>
      </c>
      <c r="X12" s="18">
        <v>322</v>
      </c>
    </row>
    <row r="13" spans="6:24" ht="50.1" customHeight="1" thickBot="1" x14ac:dyDescent="0.25">
      <c r="F13" s="3" t="s">
        <v>8</v>
      </c>
      <c r="G13" s="3" t="s">
        <v>6</v>
      </c>
      <c r="H13" s="3" t="s">
        <v>103</v>
      </c>
      <c r="I13" s="15">
        <f t="shared" ref="I13:I23" si="0">(P13+T13+X13)/(SUM(P13:X13))*100</f>
        <v>39.610840861709526</v>
      </c>
      <c r="J13" s="15">
        <f t="shared" ref="J13:J23" si="1">(P13/(P13+S13+V13))*100</f>
        <v>42.243902439024389</v>
      </c>
      <c r="K13" s="15">
        <f t="shared" ref="K13:K23" si="2">T13/(Q13+T13+W13)*100</f>
        <v>41.216216216216218</v>
      </c>
      <c r="L13" s="15">
        <f t="shared" ref="L13:L23" si="3">(1-((P13+T13)/(P13+Q13+S13+T13+V13+W13)))*100</f>
        <v>58.132343846629553</v>
      </c>
      <c r="M13" s="4" t="s">
        <v>106</v>
      </c>
      <c r="P13" s="18">
        <v>433</v>
      </c>
      <c r="Q13" s="18">
        <v>175</v>
      </c>
      <c r="R13" s="18">
        <v>358</v>
      </c>
      <c r="S13" s="18">
        <v>258</v>
      </c>
      <c r="T13" s="18">
        <v>244</v>
      </c>
      <c r="U13" s="18">
        <v>440</v>
      </c>
      <c r="V13" s="18">
        <v>334</v>
      </c>
      <c r="W13" s="18">
        <v>173</v>
      </c>
      <c r="X13" s="18">
        <v>463</v>
      </c>
    </row>
    <row r="14" spans="6:24" ht="50.1" customHeight="1" thickBot="1" x14ac:dyDescent="0.25">
      <c r="F14" s="11" t="s">
        <v>13</v>
      </c>
      <c r="G14" s="11" t="s">
        <v>6</v>
      </c>
      <c r="H14" s="11" t="s">
        <v>133</v>
      </c>
      <c r="I14" s="17">
        <f>(P14+T14+X14)/(SUM(P14:X14))*100</f>
        <v>59.687500000000007</v>
      </c>
      <c r="J14" s="17">
        <f>(P14/(P14+S14+V14))*100</f>
        <v>60.941828254847643</v>
      </c>
      <c r="K14" s="17">
        <f>T14/(Q14+T14+W14)*100</f>
        <v>60.436137071651089</v>
      </c>
      <c r="L14" s="17">
        <f>(1-((P14+T14)/(P14+Q14+S14+T14+V14+W14)))*100</f>
        <v>39.296187683284458</v>
      </c>
      <c r="M14" s="12" t="s">
        <v>132</v>
      </c>
      <c r="P14" s="18">
        <v>220</v>
      </c>
      <c r="Q14" s="18">
        <v>50</v>
      </c>
      <c r="R14" s="18">
        <v>52</v>
      </c>
      <c r="S14" s="18">
        <v>53</v>
      </c>
      <c r="T14" s="18">
        <v>194</v>
      </c>
      <c r="U14" s="18">
        <v>67</v>
      </c>
      <c r="V14" s="18">
        <v>88</v>
      </c>
      <c r="W14" s="18">
        <v>77</v>
      </c>
      <c r="X14" s="18">
        <v>159</v>
      </c>
    </row>
    <row r="15" spans="6:24" ht="50.1" customHeight="1" thickBot="1" x14ac:dyDescent="0.25">
      <c r="F15" s="11" t="s">
        <v>16</v>
      </c>
      <c r="G15" s="11" t="s">
        <v>6</v>
      </c>
      <c r="H15" s="11" t="s">
        <v>129</v>
      </c>
      <c r="I15" s="17">
        <f>(P15+T15+X15)/(SUM(P15:X15))*100</f>
        <v>62.5</v>
      </c>
      <c r="J15" s="20">
        <f>(P15/(P15+S15+V15))*100</f>
        <v>77.682403433476395</v>
      </c>
      <c r="K15" s="20">
        <f>T15/(Q15+T15+W15)*100</f>
        <v>69.547325102880663</v>
      </c>
      <c r="L15" s="20">
        <f>(1-((P15+T15)/(P15+Q15+S15+T15+V15+W15)))*100</f>
        <v>26.470588235294112</v>
      </c>
      <c r="M15" s="12" t="s">
        <v>12</v>
      </c>
      <c r="P15" s="18">
        <v>181</v>
      </c>
      <c r="Q15" s="18">
        <v>29</v>
      </c>
      <c r="R15" s="18">
        <v>112</v>
      </c>
      <c r="S15" s="18">
        <v>23</v>
      </c>
      <c r="T15" s="18">
        <v>169</v>
      </c>
      <c r="U15" s="18">
        <v>122</v>
      </c>
      <c r="V15" s="18">
        <v>29</v>
      </c>
      <c r="W15" s="18">
        <v>45</v>
      </c>
      <c r="X15" s="18">
        <v>250</v>
      </c>
    </row>
    <row r="16" spans="6:24" ht="50.1" customHeight="1" thickBot="1" x14ac:dyDescent="0.25">
      <c r="F16" s="9" t="s">
        <v>10</v>
      </c>
      <c r="G16" s="9" t="s">
        <v>6</v>
      </c>
      <c r="H16" s="9" t="s">
        <v>140</v>
      </c>
      <c r="I16" s="16">
        <f>(P16+T16+X16)/(SUM(P16:X16))*100</f>
        <v>62.604166666666671</v>
      </c>
      <c r="J16" s="16">
        <f>(P16/(P16+S16+V16))*100</f>
        <v>61.942257217847775</v>
      </c>
      <c r="K16" s="16">
        <f>T16/(Q16+T16+W16)*100</f>
        <v>64.569536423841058</v>
      </c>
      <c r="L16" s="16">
        <f>(1-((P16+T16)/(P16+Q16+S16+T16+V16+W16)))*100</f>
        <v>36.896046852122986</v>
      </c>
      <c r="M16" s="10" t="s">
        <v>139</v>
      </c>
      <c r="P16" s="18">
        <v>236</v>
      </c>
      <c r="Q16" s="18">
        <v>41</v>
      </c>
      <c r="R16" s="18">
        <v>45</v>
      </c>
      <c r="S16" s="18">
        <v>57</v>
      </c>
      <c r="T16" s="18">
        <v>195</v>
      </c>
      <c r="U16" s="18">
        <v>62</v>
      </c>
      <c r="V16" s="18">
        <v>88</v>
      </c>
      <c r="W16" s="18">
        <v>66</v>
      </c>
      <c r="X16" s="18">
        <v>170</v>
      </c>
    </row>
    <row r="17" spans="6:24" ht="50.1" customHeight="1" thickBot="1" x14ac:dyDescent="0.25">
      <c r="F17" s="11" t="s">
        <v>15</v>
      </c>
      <c r="G17" s="11" t="s">
        <v>6</v>
      </c>
      <c r="H17" s="11" t="s">
        <v>126</v>
      </c>
      <c r="I17" s="17">
        <f>(P17+T17+X17)/(SUM(P17:X17))*100</f>
        <v>64.791666666666671</v>
      </c>
      <c r="J17" s="17">
        <f>(P17/(P17+S17+V17))*100</f>
        <v>67.088607594936718</v>
      </c>
      <c r="K17" s="17">
        <f>T17/(Q17+T17+W17)*100</f>
        <v>65.963855421686745</v>
      </c>
      <c r="L17" s="17">
        <f>(1-((P17+T17)/(P17+Q17+S17+T17+V17+W17)))*100</f>
        <v>33.487654320987659</v>
      </c>
      <c r="M17" s="12" t="s">
        <v>12</v>
      </c>
      <c r="P17" s="18">
        <v>212</v>
      </c>
      <c r="Q17" s="18">
        <v>41</v>
      </c>
      <c r="R17" s="18">
        <v>69</v>
      </c>
      <c r="S17" s="18">
        <v>43</v>
      </c>
      <c r="T17" s="18">
        <v>219</v>
      </c>
      <c r="U17" s="18">
        <v>52</v>
      </c>
      <c r="V17" s="18">
        <v>61</v>
      </c>
      <c r="W17" s="18">
        <v>72</v>
      </c>
      <c r="X17" s="18">
        <v>191</v>
      </c>
    </row>
    <row r="18" spans="6:24" ht="50.1" customHeight="1" thickBot="1" x14ac:dyDescent="0.25">
      <c r="F18" s="9" t="s">
        <v>11</v>
      </c>
      <c r="G18" s="9" t="s">
        <v>6</v>
      </c>
      <c r="H18" s="9" t="s">
        <v>136</v>
      </c>
      <c r="I18" s="21">
        <f>(P18+T18+X18)/(SUM(P18:X18))*100</f>
        <v>66.354166666666671</v>
      </c>
      <c r="J18" s="16">
        <f>(P18/(P18+S18+V18))*100</f>
        <v>71.24183006535948</v>
      </c>
      <c r="K18" s="16">
        <f>T18/(Q18+T18+W18)*100</f>
        <v>64.022662889518415</v>
      </c>
      <c r="L18" s="16">
        <f>(1-((P18+T18)/(P18+Q18+S18+T18+V18+W18)))*100</f>
        <v>32.625189681335357</v>
      </c>
      <c r="M18" s="10" t="s">
        <v>12</v>
      </c>
      <c r="P18" s="18">
        <v>218</v>
      </c>
      <c r="Q18" s="18">
        <v>53</v>
      </c>
      <c r="R18" s="18">
        <v>51</v>
      </c>
      <c r="S18" s="18">
        <v>31</v>
      </c>
      <c r="T18" s="18">
        <v>226</v>
      </c>
      <c r="U18" s="18">
        <v>57</v>
      </c>
      <c r="V18" s="18">
        <v>57</v>
      </c>
      <c r="W18" s="18">
        <v>74</v>
      </c>
      <c r="X18" s="18">
        <v>193</v>
      </c>
    </row>
    <row r="19" spans="6:24" ht="20.100000000000001" customHeight="1" thickBot="1" x14ac:dyDescent="0.25">
      <c r="F19" s="13"/>
      <c r="G19" s="13"/>
      <c r="H19" s="13"/>
      <c r="I19" s="13"/>
      <c r="J19" s="13"/>
      <c r="K19" s="13"/>
      <c r="L19" s="13"/>
      <c r="M19" s="14"/>
      <c r="P19" s="18"/>
      <c r="Q19" s="18"/>
      <c r="R19" s="18"/>
      <c r="S19" s="18"/>
      <c r="T19" s="18"/>
      <c r="U19" s="18"/>
      <c r="V19" s="18"/>
      <c r="W19" s="18"/>
      <c r="X19" s="18"/>
    </row>
    <row r="20" spans="6:24" ht="50.1" customHeight="1" thickBot="1" x14ac:dyDescent="0.25">
      <c r="F20" s="3" t="s">
        <v>9</v>
      </c>
      <c r="G20" s="3" t="s">
        <v>17</v>
      </c>
      <c r="H20" s="3" t="s">
        <v>110</v>
      </c>
      <c r="I20" s="15">
        <f>(P20+T20+X20)/(SUM(P20:X20))*100</f>
        <v>44.112539076068082</v>
      </c>
      <c r="J20" s="15">
        <f>(P20/(P20+S20+V20))*100</f>
        <v>51.88356164383562</v>
      </c>
      <c r="K20" s="15">
        <f>T20/(Q20+T20+W20)*100</f>
        <v>41.486291486291485</v>
      </c>
      <c r="L20" s="15">
        <f>(1-((P20+T20)/(P20+Q20+S20+T20+V20+W20)))*100</f>
        <v>55.431472081218281</v>
      </c>
      <c r="M20" s="4" t="s">
        <v>111</v>
      </c>
      <c r="P20" s="18">
        <v>303</v>
      </c>
      <c r="Q20" s="18">
        <v>381</v>
      </c>
      <c r="R20" s="18">
        <v>281</v>
      </c>
      <c r="S20" s="18">
        <v>131</v>
      </c>
      <c r="T20" s="18">
        <v>575</v>
      </c>
      <c r="U20" s="18">
        <v>236</v>
      </c>
      <c r="V20" s="18">
        <v>150</v>
      </c>
      <c r="W20" s="18">
        <v>430</v>
      </c>
      <c r="X20" s="18">
        <v>392</v>
      </c>
    </row>
    <row r="21" spans="6:24" ht="50.1" customHeight="1" thickBot="1" x14ac:dyDescent="0.25">
      <c r="F21" s="3" t="s">
        <v>7</v>
      </c>
      <c r="G21" s="3" t="s">
        <v>17</v>
      </c>
      <c r="H21" s="3" t="s">
        <v>123</v>
      </c>
      <c r="I21" s="15">
        <f>(P21+T21+X21)/(SUM(P21:X21))*100</f>
        <v>44.320944772490449</v>
      </c>
      <c r="J21" s="15">
        <f>(P21/(P21+S21+V21))*100</f>
        <v>67.278287461773701</v>
      </c>
      <c r="K21" s="15">
        <f>T21/(Q21+T21+W21)*100</f>
        <v>41.326938449240608</v>
      </c>
      <c r="L21" s="15">
        <f>(1-((P21+T21)/(P21+Q21+S21+T21+V21+W21)))*100</f>
        <v>53.29531051964512</v>
      </c>
      <c r="M21" s="4" t="s">
        <v>122</v>
      </c>
      <c r="P21" s="18">
        <v>220</v>
      </c>
      <c r="Q21" s="18">
        <v>338</v>
      </c>
      <c r="R21" s="18">
        <v>407</v>
      </c>
      <c r="S21" s="18">
        <v>70</v>
      </c>
      <c r="T21" s="18">
        <v>517</v>
      </c>
      <c r="U21" s="18">
        <v>355</v>
      </c>
      <c r="V21" s="18">
        <v>37</v>
      </c>
      <c r="W21" s="18">
        <v>396</v>
      </c>
      <c r="X21" s="18">
        <v>539</v>
      </c>
    </row>
    <row r="22" spans="6:24" ht="50.1" customHeight="1" thickBot="1" x14ac:dyDescent="0.25">
      <c r="F22" s="3" t="s">
        <v>5</v>
      </c>
      <c r="G22" s="3" t="s">
        <v>17</v>
      </c>
      <c r="H22" s="3" t="s">
        <v>116</v>
      </c>
      <c r="I22" s="15">
        <f t="shared" si="0"/>
        <v>44.529350468912817</v>
      </c>
      <c r="J22" s="15">
        <f t="shared" si="1"/>
        <v>52.173913043478258</v>
      </c>
      <c r="K22" s="15">
        <f t="shared" si="2"/>
        <v>40.944326990838618</v>
      </c>
      <c r="L22" s="15">
        <f t="shared" si="3"/>
        <v>55.300187617260789</v>
      </c>
      <c r="M22" s="4" t="s">
        <v>117</v>
      </c>
      <c r="P22" s="18">
        <v>372</v>
      </c>
      <c r="Q22" s="18">
        <v>376</v>
      </c>
      <c r="R22" s="18">
        <v>217</v>
      </c>
      <c r="S22" s="18">
        <v>160</v>
      </c>
      <c r="T22" s="18">
        <v>581</v>
      </c>
      <c r="U22" s="18">
        <v>201</v>
      </c>
      <c r="V22" s="18">
        <v>181</v>
      </c>
      <c r="W22" s="18">
        <v>462</v>
      </c>
      <c r="X22" s="18">
        <v>329</v>
      </c>
    </row>
    <row r="23" spans="6:24" ht="50.1" customHeight="1" thickBot="1" x14ac:dyDescent="0.25">
      <c r="F23" s="3" t="s">
        <v>8</v>
      </c>
      <c r="G23" s="3" t="s">
        <v>17</v>
      </c>
      <c r="H23" s="3" t="s">
        <v>104</v>
      </c>
      <c r="I23" s="15">
        <f t="shared" si="0"/>
        <v>47.308093087877737</v>
      </c>
      <c r="J23" s="15">
        <f t="shared" si="1"/>
        <v>61.57804459691252</v>
      </c>
      <c r="K23" s="15">
        <f t="shared" si="2"/>
        <v>42.474674384949353</v>
      </c>
      <c r="L23" s="15">
        <f t="shared" si="3"/>
        <v>51.857506361323161</v>
      </c>
      <c r="M23" s="4" t="s">
        <v>107</v>
      </c>
      <c r="P23" s="18">
        <v>359</v>
      </c>
      <c r="Q23" s="18">
        <v>344</v>
      </c>
      <c r="R23" s="18">
        <v>262</v>
      </c>
      <c r="S23" s="18">
        <v>119</v>
      </c>
      <c r="T23" s="18">
        <v>587</v>
      </c>
      <c r="U23" s="18">
        <v>236</v>
      </c>
      <c r="V23" s="18">
        <v>105</v>
      </c>
      <c r="W23" s="18">
        <v>451</v>
      </c>
      <c r="X23" s="18">
        <v>416</v>
      </c>
    </row>
    <row r="24" spans="6:24" ht="50.1" customHeight="1" thickBot="1" x14ac:dyDescent="0.25">
      <c r="F24" s="9" t="s">
        <v>11</v>
      </c>
      <c r="G24" s="9" t="s">
        <v>17</v>
      </c>
      <c r="H24" s="9" t="s">
        <v>137</v>
      </c>
      <c r="I24" s="16">
        <f>(P24+T24+X24)/(SUM(P24:X24))*100</f>
        <v>59.854014598540154</v>
      </c>
      <c r="J24" s="16">
        <f>(P24/(P24+S24+V24))*100</f>
        <v>72.791519434628967</v>
      </c>
      <c r="K24" s="21">
        <f>T24/(Q24+T24+W24)*100</f>
        <v>65.517241379310349</v>
      </c>
      <c r="L24" s="21">
        <f>(1-((P24+T24)/(P24+Q24+S24+T24+V24+W24)))*100</f>
        <v>30.485436893203889</v>
      </c>
      <c r="M24" s="10" t="s">
        <v>12</v>
      </c>
      <c r="P24" s="18">
        <v>206</v>
      </c>
      <c r="Q24" s="18">
        <v>19</v>
      </c>
      <c r="R24" s="18">
        <v>96</v>
      </c>
      <c r="S24" s="18">
        <v>30</v>
      </c>
      <c r="T24" s="18">
        <v>152</v>
      </c>
      <c r="U24" s="18">
        <v>132</v>
      </c>
      <c r="V24" s="18">
        <v>47</v>
      </c>
      <c r="W24" s="18">
        <v>61</v>
      </c>
      <c r="X24" s="18">
        <v>216</v>
      </c>
    </row>
    <row r="25" spans="6:24" ht="50.1" customHeight="1" thickBot="1" x14ac:dyDescent="0.25">
      <c r="F25" s="11" t="s">
        <v>15</v>
      </c>
      <c r="G25" s="11" t="s">
        <v>17</v>
      </c>
      <c r="H25" s="11" t="s">
        <v>127</v>
      </c>
      <c r="I25" s="17">
        <f>(P25+T25+X25)/(SUM(P25:X25))*100</f>
        <v>59.958289885297191</v>
      </c>
      <c r="J25" s="20">
        <f>(P25/(P25+S25+V25))*100</f>
        <v>77.64705882352942</v>
      </c>
      <c r="K25" s="17">
        <f>T25/(Q25+T25+W25)*100</f>
        <v>51.126126126126124</v>
      </c>
      <c r="L25" s="17">
        <f>(1-((P25+T25)/(P25+Q25+S25+T25+V25+W25)))*100</f>
        <v>39.19885550786838</v>
      </c>
      <c r="M25" s="12" t="s">
        <v>12</v>
      </c>
      <c r="P25" s="18">
        <v>198</v>
      </c>
      <c r="Q25" s="18">
        <v>77</v>
      </c>
      <c r="R25" s="18">
        <v>46</v>
      </c>
      <c r="S25" s="18">
        <v>23</v>
      </c>
      <c r="T25" s="18">
        <v>227</v>
      </c>
      <c r="U25" s="18">
        <v>64</v>
      </c>
      <c r="V25" s="18">
        <v>34</v>
      </c>
      <c r="W25" s="18">
        <v>140</v>
      </c>
      <c r="X25" s="18">
        <v>150</v>
      </c>
    </row>
    <row r="26" spans="6:24" ht="50.1" customHeight="1" thickBot="1" x14ac:dyDescent="0.25">
      <c r="F26" s="11" t="s">
        <v>13</v>
      </c>
      <c r="G26" s="11" t="s">
        <v>17</v>
      </c>
      <c r="H26" s="11" t="s">
        <v>134</v>
      </c>
      <c r="I26" s="17">
        <f>(P26+T26+X26)/(SUM(P26:X26))*100</f>
        <v>60.583941605839421</v>
      </c>
      <c r="J26" s="17">
        <f>(P26/(P26+S26+V26))*100</f>
        <v>72.893772893772891</v>
      </c>
      <c r="K26" s="17">
        <f>T26/(Q26+T26+W26)*100</f>
        <v>51.980198019801982</v>
      </c>
      <c r="L26" s="17">
        <f>(1-((P26+T26)/(P26+Q26+S26+T26+V26+W26)))*100</f>
        <v>39.586410635155097</v>
      </c>
      <c r="M26" s="12" t="s">
        <v>132</v>
      </c>
      <c r="P26" s="18">
        <v>199</v>
      </c>
      <c r="Q26" s="18">
        <v>72</v>
      </c>
      <c r="R26" s="18">
        <v>50</v>
      </c>
      <c r="S26" s="18">
        <v>44</v>
      </c>
      <c r="T26" s="18">
        <v>210</v>
      </c>
      <c r="U26" s="18">
        <v>60</v>
      </c>
      <c r="V26" s="18">
        <v>30</v>
      </c>
      <c r="W26" s="18">
        <v>122</v>
      </c>
      <c r="X26" s="18">
        <v>172</v>
      </c>
    </row>
    <row r="27" spans="6:24" ht="50.1" customHeight="1" thickBot="1" x14ac:dyDescent="0.25">
      <c r="F27" s="11" t="s">
        <v>16</v>
      </c>
      <c r="G27" s="11" t="s">
        <v>17</v>
      </c>
      <c r="H27" s="11" t="s">
        <v>130</v>
      </c>
      <c r="I27" s="17">
        <f>(P27+T27+X27)/(SUM(P27:X27))*100</f>
        <v>61.939520333680917</v>
      </c>
      <c r="J27" s="17">
        <f>(P27/(P27+S27+V27))*100</f>
        <v>75.510204081632651</v>
      </c>
      <c r="K27" s="17">
        <f>T27/(Q27+T27+W27)*100</f>
        <v>58.39793281653747</v>
      </c>
      <c r="L27" s="17">
        <f>(1-((P27+T27)/(P27+Q27+S27+T27+V27+W27)))*100</f>
        <v>34.968354430379748</v>
      </c>
      <c r="M27" s="12" t="s">
        <v>12</v>
      </c>
      <c r="P27" s="18">
        <v>185</v>
      </c>
      <c r="Q27" s="18">
        <v>55</v>
      </c>
      <c r="R27" s="18">
        <v>81</v>
      </c>
      <c r="S27" s="18">
        <v>25</v>
      </c>
      <c r="T27" s="18">
        <v>226</v>
      </c>
      <c r="U27" s="18">
        <v>63</v>
      </c>
      <c r="V27" s="18">
        <v>35</v>
      </c>
      <c r="W27" s="18">
        <v>106</v>
      </c>
      <c r="X27" s="18">
        <v>183</v>
      </c>
    </row>
    <row r="28" spans="6:24" ht="50.1" customHeight="1" thickBot="1" x14ac:dyDescent="0.25">
      <c r="F28" s="9" t="s">
        <v>10</v>
      </c>
      <c r="G28" s="9" t="s">
        <v>17</v>
      </c>
      <c r="H28" s="9" t="s">
        <v>141</v>
      </c>
      <c r="I28" s="21">
        <f t="shared" ref="I28" si="4">(P28+T28+X28)/(SUM(P28:X28))*100</f>
        <v>62.043795620437962</v>
      </c>
      <c r="J28" s="16">
        <f t="shared" ref="J28" si="5">(P28/(P28+S28+V28))*100</f>
        <v>77.292576419213972</v>
      </c>
      <c r="K28" s="16">
        <f t="shared" ref="K28" si="6">T28/(Q28+T28+W28)*100</f>
        <v>54.744525547445257</v>
      </c>
      <c r="L28" s="16">
        <f t="shared" ref="L28" si="7">(1-((P28+T28)/(P28+Q28+S28+T28+V28+W28)))*100</f>
        <v>37.187499999999993</v>
      </c>
      <c r="M28" s="10" t="s">
        <v>139</v>
      </c>
      <c r="P28" s="18">
        <v>177</v>
      </c>
      <c r="Q28" s="18">
        <v>83</v>
      </c>
      <c r="R28" s="18">
        <v>61</v>
      </c>
      <c r="S28" s="18">
        <v>24</v>
      </c>
      <c r="T28" s="18">
        <v>225</v>
      </c>
      <c r="U28" s="18">
        <v>65</v>
      </c>
      <c r="V28" s="18">
        <v>28</v>
      </c>
      <c r="W28" s="18">
        <v>103</v>
      </c>
      <c r="X28" s="18">
        <v>193</v>
      </c>
    </row>
    <row r="29" spans="6:24" ht="20.100000000000001" customHeight="1" thickBot="1" x14ac:dyDescent="0.25">
      <c r="F29" s="13"/>
      <c r="G29" s="13"/>
      <c r="H29" s="13"/>
      <c r="I29" s="13"/>
      <c r="J29" s="13"/>
      <c r="K29" s="13"/>
      <c r="L29" s="13"/>
      <c r="M29" s="14"/>
      <c r="P29" s="18"/>
      <c r="Q29" s="18"/>
      <c r="R29" s="18"/>
      <c r="S29" s="18"/>
      <c r="T29" s="18"/>
      <c r="U29" s="18"/>
      <c r="V29" s="18"/>
      <c r="W29" s="18"/>
      <c r="X29" s="18"/>
    </row>
    <row r="30" spans="6:24" ht="50.1" customHeight="1" thickBot="1" x14ac:dyDescent="0.25">
      <c r="F30" s="3" t="s">
        <v>9</v>
      </c>
      <c r="G30" s="3" t="s">
        <v>18</v>
      </c>
      <c r="H30" s="3" t="s">
        <v>112</v>
      </c>
      <c r="I30" s="15">
        <f>(P30+T30+X30)/(SUM(P30:X30))*100</f>
        <v>33.809192200557106</v>
      </c>
      <c r="J30" s="15">
        <f>(P30/(P30+S30+V30))*100</f>
        <v>34.246575342465754</v>
      </c>
      <c r="K30" s="15">
        <f>T30/(Q30+T30+W30)*100</f>
        <v>30.744336569579289</v>
      </c>
      <c r="L30" s="15">
        <f>(1-((P30+T30)/(P30+Q30+S30+T30+V30+W30)))*100</f>
        <v>66.13128491620111</v>
      </c>
      <c r="M30" s="4" t="s">
        <v>113</v>
      </c>
      <c r="P30" s="18">
        <v>875</v>
      </c>
      <c r="Q30" s="18">
        <v>85</v>
      </c>
      <c r="R30" s="18">
        <v>3</v>
      </c>
      <c r="S30" s="18">
        <v>842</v>
      </c>
      <c r="T30" s="18">
        <v>95</v>
      </c>
      <c r="U30" s="18">
        <v>4</v>
      </c>
      <c r="V30" s="18">
        <v>838</v>
      </c>
      <c r="W30" s="18">
        <v>129</v>
      </c>
      <c r="X30" s="18">
        <v>1</v>
      </c>
    </row>
    <row r="31" spans="6:24" ht="50.1" customHeight="1" thickBot="1" x14ac:dyDescent="0.25">
      <c r="F31" s="3" t="s">
        <v>5</v>
      </c>
      <c r="G31" s="3" t="s">
        <v>18</v>
      </c>
      <c r="H31" s="3" t="s">
        <v>118</v>
      </c>
      <c r="I31" s="15">
        <f>(P31+T31+X31)/(SUM(P31:X31))*100</f>
        <v>37.082172701949858</v>
      </c>
      <c r="J31" s="15">
        <f>(P31/(P31+S31+V31))*100</f>
        <v>38.081180811808117</v>
      </c>
      <c r="K31" s="15">
        <f>T31/(Q31+T31+W31)*100</f>
        <v>35.81989247311828</v>
      </c>
      <c r="L31" s="15">
        <f>(1-((P31+T31)/(P31+Q31+S31+T31+V31+W31)))*100</f>
        <v>63.102356665494199</v>
      </c>
      <c r="M31" s="4" t="s">
        <v>119</v>
      </c>
      <c r="P31" s="18">
        <v>516</v>
      </c>
      <c r="Q31" s="18">
        <v>442</v>
      </c>
      <c r="R31" s="18">
        <v>5</v>
      </c>
      <c r="S31" s="18">
        <v>400</v>
      </c>
      <c r="T31" s="18">
        <v>533</v>
      </c>
      <c r="U31" s="18">
        <v>8</v>
      </c>
      <c r="V31" s="18">
        <v>439</v>
      </c>
      <c r="W31" s="18">
        <v>513</v>
      </c>
      <c r="X31" s="18">
        <v>16</v>
      </c>
    </row>
    <row r="32" spans="6:24" ht="50.1" customHeight="1" thickBot="1" x14ac:dyDescent="0.25">
      <c r="F32" s="3" t="s">
        <v>7</v>
      </c>
      <c r="G32" s="3" t="s">
        <v>18</v>
      </c>
      <c r="H32" s="3" t="s">
        <v>124</v>
      </c>
      <c r="I32" s="15">
        <f>(P32+T32+X32)/(SUM(P32:X32))*100</f>
        <v>40.772980501392759</v>
      </c>
      <c r="J32" s="15">
        <f>(P32/(P32+S32+V32))*100</f>
        <v>42.46987951807229</v>
      </c>
      <c r="K32" s="15">
        <f>T32/(Q32+T32+W32)*100</f>
        <v>38.907619689817935</v>
      </c>
      <c r="L32" s="15">
        <f>(1-((P32+T32)/(P32+Q32+S32+T32+V32+W32)))*100</f>
        <v>59.409462824617577</v>
      </c>
      <c r="M32" s="4" t="s">
        <v>125</v>
      </c>
      <c r="P32" s="18">
        <v>564</v>
      </c>
      <c r="Q32" s="18">
        <v>377</v>
      </c>
      <c r="R32" s="18">
        <v>22</v>
      </c>
      <c r="S32" s="18">
        <v>355</v>
      </c>
      <c r="T32" s="18">
        <v>577</v>
      </c>
      <c r="U32" s="18">
        <v>9</v>
      </c>
      <c r="V32" s="18">
        <v>409</v>
      </c>
      <c r="W32" s="18">
        <v>529</v>
      </c>
      <c r="X32" s="18">
        <v>30</v>
      </c>
    </row>
    <row r="33" spans="6:24" ht="50.1" customHeight="1" thickBot="1" x14ac:dyDescent="0.25">
      <c r="F33" s="3" t="s">
        <v>8</v>
      </c>
      <c r="G33" s="3" t="s">
        <v>18</v>
      </c>
      <c r="H33" s="3" t="s">
        <v>105</v>
      </c>
      <c r="I33" s="15">
        <f>(P33+T33+X33)/(SUM(P33:X33))*100</f>
        <v>40.981894150417823</v>
      </c>
      <c r="J33" s="15">
        <f>(P33/(P33+S33+V33))*100</f>
        <v>44.306220095693782</v>
      </c>
      <c r="K33" s="15">
        <f>T33/(Q33+T33+W33)*100</f>
        <v>38.716814159292035</v>
      </c>
      <c r="L33" s="15">
        <f>(1-((P33+T33)/(P33+Q33+S33+T33+V33+W33)))*100</f>
        <v>59.235892043463025</v>
      </c>
      <c r="M33" s="4" t="s">
        <v>106</v>
      </c>
      <c r="P33" s="18">
        <v>463</v>
      </c>
      <c r="Q33" s="18">
        <v>495</v>
      </c>
      <c r="R33" s="18">
        <v>5</v>
      </c>
      <c r="S33" s="18">
        <v>241</v>
      </c>
      <c r="T33" s="18">
        <v>700</v>
      </c>
      <c r="U33" s="18">
        <v>0</v>
      </c>
      <c r="V33" s="18">
        <v>341</v>
      </c>
      <c r="W33" s="18">
        <v>613</v>
      </c>
      <c r="X33" s="18">
        <v>14</v>
      </c>
    </row>
    <row r="34" spans="6:24" ht="50.1" customHeight="1" thickBot="1" x14ac:dyDescent="0.25">
      <c r="F34" s="11" t="s">
        <v>13</v>
      </c>
      <c r="G34" s="11" t="s">
        <v>18</v>
      </c>
      <c r="H34" s="11" t="s">
        <v>135</v>
      </c>
      <c r="I34" s="17">
        <f>(P34+T34+X34)/(SUM(P34:X34))*100</f>
        <v>52.670157068062828</v>
      </c>
      <c r="J34" s="17">
        <f>(P34/(P34+S34+V34))*100</f>
        <v>51.231527093596064</v>
      </c>
      <c r="K34" s="17">
        <f>T34/(Q34+T34+W34)*100</f>
        <v>52.097130242825607</v>
      </c>
      <c r="L34" s="17">
        <f>(1-((P34+T34)/(P34+Q34+S34+T34+V34+W34)))*100</f>
        <v>48.311990686845178</v>
      </c>
      <c r="M34" s="12" t="s">
        <v>132</v>
      </c>
      <c r="P34" s="18">
        <v>208</v>
      </c>
      <c r="Q34" s="18">
        <v>92</v>
      </c>
      <c r="R34" s="18">
        <v>22</v>
      </c>
      <c r="S34" s="18">
        <v>62</v>
      </c>
      <c r="T34" s="18">
        <v>236</v>
      </c>
      <c r="U34" s="18">
        <v>15</v>
      </c>
      <c r="V34" s="18">
        <v>136</v>
      </c>
      <c r="W34" s="18">
        <v>125</v>
      </c>
      <c r="X34" s="18">
        <v>59</v>
      </c>
    </row>
    <row r="35" spans="6:24" ht="50.1" customHeight="1" thickBot="1" x14ac:dyDescent="0.25">
      <c r="F35" s="11" t="s">
        <v>15</v>
      </c>
      <c r="G35" s="11" t="s">
        <v>18</v>
      </c>
      <c r="H35" s="11" t="s">
        <v>128</v>
      </c>
      <c r="I35" s="17">
        <f>(P35+T35+X35)/(SUM(P35:X35))*100</f>
        <v>64.188481675392666</v>
      </c>
      <c r="J35" s="17">
        <f>(P35/(P35+S35+V35))*100</f>
        <v>68.450704225352112</v>
      </c>
      <c r="K35" s="17">
        <f>T35/(Q35+T35+W35)*100</f>
        <v>73.95348837209302</v>
      </c>
      <c r="L35" s="17">
        <f>(1-((P35+T35)/(P35+Q35+S35+T35+V35+W35)))*100</f>
        <v>29.473684210526319</v>
      </c>
      <c r="M35" s="12" t="s">
        <v>12</v>
      </c>
      <c r="P35" s="18">
        <v>243</v>
      </c>
      <c r="Q35" s="18">
        <v>21</v>
      </c>
      <c r="R35" s="18">
        <v>58</v>
      </c>
      <c r="S35" s="18">
        <v>38</v>
      </c>
      <c r="T35" s="18">
        <v>159</v>
      </c>
      <c r="U35" s="18">
        <v>116</v>
      </c>
      <c r="V35" s="18">
        <v>74</v>
      </c>
      <c r="W35" s="18">
        <v>35</v>
      </c>
      <c r="X35" s="18">
        <v>211</v>
      </c>
    </row>
    <row r="36" spans="6:24" ht="50.1" customHeight="1" thickBot="1" x14ac:dyDescent="0.25">
      <c r="F36" s="9" t="s">
        <v>11</v>
      </c>
      <c r="G36" s="9" t="s">
        <v>18</v>
      </c>
      <c r="H36" s="9" t="s">
        <v>138</v>
      </c>
      <c r="I36" s="16">
        <f>(P36+T36+X36)/(SUM(P36:X36))*100</f>
        <v>65.340314136125656</v>
      </c>
      <c r="J36" s="16">
        <f>(P36/(P36+S36+V36))*100</f>
        <v>68.032786885245898</v>
      </c>
      <c r="K36" s="16">
        <f>T36/(Q36+T36+W36)*100</f>
        <v>75.238095238095241</v>
      </c>
      <c r="L36" s="16">
        <f>(1-((P36+T36)/(P36+Q36+S36+T36+V36+W36)))*100</f>
        <v>29.340277777777779</v>
      </c>
      <c r="M36" s="10" t="s">
        <v>12</v>
      </c>
      <c r="P36" s="18">
        <v>249</v>
      </c>
      <c r="Q36" s="18">
        <v>19</v>
      </c>
      <c r="R36" s="18">
        <v>54</v>
      </c>
      <c r="S36" s="18">
        <v>47</v>
      </c>
      <c r="T36" s="18">
        <v>158</v>
      </c>
      <c r="U36" s="18">
        <v>108</v>
      </c>
      <c r="V36" s="18">
        <v>70</v>
      </c>
      <c r="W36" s="18">
        <v>33</v>
      </c>
      <c r="X36" s="18">
        <v>217</v>
      </c>
    </row>
    <row r="37" spans="6:24" ht="50.1" customHeight="1" thickBot="1" x14ac:dyDescent="0.25">
      <c r="F37" s="9" t="s">
        <v>10</v>
      </c>
      <c r="G37" s="9" t="s">
        <v>18</v>
      </c>
      <c r="H37" s="9" t="s">
        <v>142</v>
      </c>
      <c r="I37" s="16">
        <f>(P37+T37+X37)/(SUM(P37:X37))*100</f>
        <v>66.178010471204189</v>
      </c>
      <c r="J37" s="21">
        <f>(P37/(P37+S37+V37))*100</f>
        <v>74.909090909090921</v>
      </c>
      <c r="K37" s="21">
        <f>T37/(Q37+T37+W37)*100</f>
        <v>84.360189573459721</v>
      </c>
      <c r="L37" s="21">
        <f>(1-((P37+T37)/(P37+Q37+S37+T37+V37+W37)))*100</f>
        <v>20.987654320987659</v>
      </c>
      <c r="M37" s="10" t="s">
        <v>139</v>
      </c>
      <c r="P37" s="18">
        <v>206</v>
      </c>
      <c r="Q37" s="18">
        <v>10</v>
      </c>
      <c r="R37" s="18">
        <v>106</v>
      </c>
      <c r="S37" s="18">
        <v>20</v>
      </c>
      <c r="T37" s="18">
        <v>178</v>
      </c>
      <c r="U37" s="18">
        <v>115</v>
      </c>
      <c r="V37" s="18">
        <v>49</v>
      </c>
      <c r="W37" s="18">
        <v>23</v>
      </c>
      <c r="X37" s="18">
        <v>248</v>
      </c>
    </row>
    <row r="38" spans="6:24" ht="50.1" customHeight="1" thickBot="1" x14ac:dyDescent="0.25">
      <c r="F38" s="11" t="s">
        <v>16</v>
      </c>
      <c r="G38" s="11" t="s">
        <v>18</v>
      </c>
      <c r="H38" s="11" t="s">
        <v>131</v>
      </c>
      <c r="I38" s="20">
        <f>(P38+T38+X38)/(SUM(P38:X38))*100</f>
        <v>66.806282722513089</v>
      </c>
      <c r="J38" s="17">
        <f>(P38/(P38+S38+V38))*100</f>
        <v>67.287234042553195</v>
      </c>
      <c r="K38" s="17">
        <f>T38/(Q38+T38+W38)*100</f>
        <v>83.870967741935488</v>
      </c>
      <c r="L38" s="17">
        <f>(1-((P38+T38)/(P38+Q38+S38+T38+V38+W38)))*100</f>
        <v>26.644182124789207</v>
      </c>
      <c r="M38" s="12" t="s">
        <v>12</v>
      </c>
      <c r="P38" s="18">
        <v>253</v>
      </c>
      <c r="Q38" s="18">
        <v>12</v>
      </c>
      <c r="R38" s="18">
        <v>57</v>
      </c>
      <c r="S38" s="18">
        <v>29</v>
      </c>
      <c r="T38" s="18">
        <v>182</v>
      </c>
      <c r="U38" s="18">
        <v>102</v>
      </c>
      <c r="V38" s="18">
        <v>94</v>
      </c>
      <c r="W38" s="18">
        <v>23</v>
      </c>
      <c r="X38" s="18">
        <v>203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intrasession</vt:lpstr>
      <vt:lpstr>intersession</vt:lpstr>
      <vt:lpstr>intersubject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Lennert</dc:creator>
  <cp:lastModifiedBy>Lennert</cp:lastModifiedBy>
  <dcterms:created xsi:type="dcterms:W3CDTF">2022-08-28T18:02:24Z</dcterms:created>
  <dcterms:modified xsi:type="dcterms:W3CDTF">2022-08-28T21:26:41Z</dcterms:modified>
</cp:coreProperties>
</file>