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kem\Desktop\Classwork\"/>
    </mc:Choice>
  </mc:AlternateContent>
  <xr:revisionPtr revIDLastSave="0" documentId="13_ncr:1_{F0354BD0-B0A2-43E0-914A-94D24D4506A5}" xr6:coauthVersionLast="47" xr6:coauthVersionMax="47" xr10:uidLastSave="{00000000-0000-0000-0000-000000000000}"/>
  <bookViews>
    <workbookView xWindow="28680" yWindow="-120" windowWidth="29040" windowHeight="15840" firstSheet="8" activeTab="1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Skill Drill 1.4.1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  <sheet name="Skill Drill 1.5.1.1" sheetId="11" r:id="rId10"/>
    <sheet name="Sucessful Food Kickstarters" sheetId="13" r:id="rId11"/>
    <sheet name="Failed Food Kickstarters" sheetId="14" r:id="rId12"/>
    <sheet name="Skill Drill 1.5.1.2" sheetId="12" r:id="rId13"/>
    <sheet name="Louise Box Plots" sheetId="15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6" i="9"/>
  <c r="C7" i="9" s="1"/>
  <c r="C5" i="9"/>
  <c r="B7" i="9"/>
  <c r="B6" i="9"/>
  <c r="B5" i="9"/>
  <c r="C11" i="9"/>
  <c r="B11" i="9"/>
  <c r="C4" i="9"/>
  <c r="B4" i="9"/>
  <c r="C6" i="12"/>
  <c r="C5" i="12"/>
  <c r="C3" i="12"/>
  <c r="C2" i="12"/>
  <c r="B6" i="12"/>
  <c r="B5" i="12"/>
  <c r="B3" i="12"/>
  <c r="B2" i="12"/>
  <c r="C10" i="9"/>
  <c r="C9" i="9"/>
  <c r="B10" i="9"/>
  <c r="B9" i="9"/>
  <c r="B2" i="9"/>
  <c r="C3" i="9"/>
  <c r="B3" i="9"/>
  <c r="C2" i="9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D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B3" i="5" s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<sst xmlns="http://schemas.openxmlformats.org/spreadsheetml/2006/main" count="39869" uniqueCount="8409">
  <si>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</si>
  <si>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</si>
  <si>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</si>
  <si>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</si>
  <si>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</si>
  <si>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</si>
  <si>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</si>
  <si>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</si>
  <si>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</si>
  <si>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</si>
  <si>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</si>
  <si>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</si>
  <si>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</si>
  <si>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</si>
  <si>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</si>
  <si>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</si>
  <si>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</si>
  <si>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</si>
  <si>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</si>
  <si>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</si>
  <si>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</si>
  <si>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</si>
  <si>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</si>
  <si>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</si>
  <si>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</si>
  <si>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</si>
  <si>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</si>
  <si>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</si>
  <si>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</si>
  <si>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</si>
  <si>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</si>
  <si>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</si>
  <si>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</si>
  <si>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</si>
  <si>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</si>
  <si>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</si>
  <si>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</si>
  <si>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</si>
  <si>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</si>
  <si>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</si>
  <si>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</si>
  <si>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</si>
  <si>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</si>
  <si>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</si>
  <si>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</si>
  <si>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</si>
  <si>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</si>
  <si>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</si>
  <si>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</si>
  <si>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</si>
  <si>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</si>
  <si>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</si>
  <si>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</si>
  <si>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</si>
  <si>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</si>
  <si>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</si>
  <si>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</si>
  <si>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</si>
  <si>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</si>
  <si>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</si>
  <si>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</si>
  <si>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</si>
  <si>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</si>
  <si>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</si>
  <si>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</si>
  <si>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</si>
  <si>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</si>
  <si>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</si>
  <si>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</si>
  <si>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</si>
  <si>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</si>
  <si>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</si>
  <si>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</si>
  <si>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</si>
  <si>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</si>
  <si>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</si>
  <si>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</si>
  <si>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</si>
  <si>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</si>
  <si>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</si>
  <si>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</si>
  <si>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</si>
  <si>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</si>
  <si>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</si>
  <si>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</si>
  <si>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</si>
  <si>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</si>
  <si>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</si>
  <si>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</si>
  <si>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</si>
  <si>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</si>
  <si>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</si>
  <si>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</si>
  <si>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</si>
  <si>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</si>
  <si>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</si>
  <si>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</si>
  <si>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</si>
  <si>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</si>
  <si>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</si>
  <si>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</si>
  <si>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</si>
  <si>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</si>
  <si>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</si>
  <si>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</si>
  <si>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</si>
  <si>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</si>
  <si>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</si>
  <si>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</si>
  <si>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</si>
  <si>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</si>
  <si>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</si>
  <si>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</si>
  <si>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</si>
  <si>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</si>
  <si>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</si>
  <si>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</si>
  <si>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</si>
  <si>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</si>
  <si>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</si>
  <si>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</si>
  <si>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</si>
  <si>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</si>
  <si>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</si>
  <si>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</si>
  <si>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</si>
  <si>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</si>
  <si>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</si>
  <si>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</si>
  <si>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</si>
  <si>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</si>
  <si>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</si>
  <si>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</si>
  <si>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</si>
  <si>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</si>
  <si>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</si>
  <si>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</si>
  <si>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</si>
  <si>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</si>
  <si>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</si>
  <si>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</si>
  <si>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</si>
  <si>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</si>
  <si>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</si>
  <si>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</si>
  <si>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</si>
  <si>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</si>
  <si>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</si>
  <si>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</si>
  <si>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</si>
  <si>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</si>
  <si>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</si>
  <si>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</si>
  <si>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</si>
  <si>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</si>
  <si>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</si>
  <si>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</si>
  <si>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</si>
  <si>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</si>
  <si>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</si>
  <si>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</si>
  <si>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</si>
  <si>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</si>
  <si>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</si>
  <si>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</si>
  <si>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</si>
  <si>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</si>
  <si>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</si>
  <si>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</si>
  <si>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</si>
  <si>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</si>
  <si>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</si>
  <si>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</si>
  <si>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</si>
  <si>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</si>
  <si>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</si>
  <si>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</si>
  <si>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</si>
  <si>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</si>
  <si>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</si>
  <si>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</si>
  <si>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</si>
  <si>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</si>
  <si>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</si>
  <si>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</si>
  <si>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</si>
  <si>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</si>
  <si>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</si>
  <si>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</si>
  <si>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</si>
  <si>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</si>
  <si>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</si>
  <si>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</si>
  <si>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</si>
  <si>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</si>
  <si>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</si>
  <si>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</si>
  <si>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</si>
  <si>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</si>
  <si>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</si>
  <si>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</si>
  <si>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</si>
  <si>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</si>
  <si>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</si>
  <si>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</si>
  <si>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</si>
  <si>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</si>
  <si>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</si>
  <si>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</si>
  <si>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</si>
  <si>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</si>
  <si>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</si>
  <si>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</si>
  <si>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</si>
  <si>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</si>
  <si>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</si>
  <si>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</si>
  <si>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</si>
  <si>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</si>
  <si>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</si>
  <si>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</si>
  <si>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</si>
  <si>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</si>
  <si>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</si>
  <si>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</si>
  <si>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</si>
  <si>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</si>
  <si>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</si>
  <si>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</si>
  <si>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</si>
  <si>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</si>
  <si>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</si>
  <si>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</si>
  <si>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</si>
  <si>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</si>
  <si>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</si>
  <si>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</si>
  <si>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</si>
  <si>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</si>
  <si>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</si>
  <si>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</si>
  <si>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</si>
  <si>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</si>
  <si>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</si>
  <si>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</si>
  <si>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</si>
  <si>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</si>
  <si>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</si>
  <si>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</si>
  <si>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</si>
  <si>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</si>
  <si>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</si>
  <si>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</si>
  <si>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</si>
  <si>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</si>
  <si>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</si>
  <si>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</si>
  <si>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</si>
  <si>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</si>
  <si>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</si>
  <si>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</si>
  <si>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</si>
  <si>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</si>
  <si>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</si>
  <si>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</si>
  <si>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</si>
  <si>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</si>
  <si>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</si>
  <si>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</si>
  <si>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</si>
  <si>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</si>
  <si>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</si>
  <si>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</si>
  <si>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</si>
  <si>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</si>
  <si>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</si>
  <si>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</si>
  <si>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</si>
  <si>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</si>
  <si>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</si>
  <si>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</si>
  <si>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</si>
  <si>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</si>
  <si>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</si>
  <si>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</si>
  <si>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</si>
  <si>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</si>
  <si>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</si>
  <si>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</si>
  <si>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</si>
  <si>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</si>
  <si>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</si>
  <si>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</si>
  <si>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</si>
  <si>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</si>
  <si>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</si>
  <si>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</si>
  <si>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</si>
  <si>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</si>
  <si>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</si>
  <si>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</si>
  <si>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</si>
  <si>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</si>
  <si>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</si>
  <si>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</si>
  <si>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</si>
  <si>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</si>
  <si>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</si>
  <si>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</si>
  <si>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</si>
  <si>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</si>
  <si>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</si>
  <si>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</si>
  <si>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</si>
  <si>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</si>
  <si>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</si>
  <si>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</si>
  <si>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</si>
  <si>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</si>
  <si>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</si>
  <si>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</si>
  <si>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</si>
  <si>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</si>
  <si>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</si>
  <si>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</si>
  <si>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</si>
  <si>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</si>
  <si>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</si>
  <si>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</si>
  <si>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</si>
  <si>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</si>
  <si>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</si>
  <si>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</si>
  <si>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</si>
  <si>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</si>
  <si>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</si>
  <si>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</si>
  <si>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</si>
  <si>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</si>
  <si>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</si>
  <si>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</si>
  <si>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</si>
  <si>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</si>
  <si>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</si>
  <si>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</si>
  <si>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</si>
  <si>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</si>
  <si>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</si>
  <si>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</si>
  <si>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</si>
  <si>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</si>
  <si>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</si>
  <si>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</si>
  <si>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</si>
  <si>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</si>
  <si>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</si>
  <si>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</si>
  <si>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</si>
  <si>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</si>
  <si>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</si>
  <si>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</si>
  <si>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</si>
  <si>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</si>
  <si>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</si>
  <si>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</si>
  <si>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</si>
  <si>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</si>
  <si>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</si>
  <si>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</si>
  <si>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</si>
  <si>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</si>
  <si>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</si>
  <si>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</si>
  <si>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</si>
  <si>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</si>
  <si>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</si>
  <si>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</si>
  <si>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</si>
  <si>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</si>
  <si>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</si>
  <si>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</si>
  <si>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</si>
  <si>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</si>
  <si>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</si>
  <si>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</si>
  <si>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</si>
  <si>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</si>
  <si>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</si>
  <si>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</si>
  <si>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</si>
  <si>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</si>
  <si>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</si>
  <si>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</si>
  <si>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</si>
  <si>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</si>
  <si>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</si>
  <si>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</si>
  <si>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</si>
  <si>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</si>
  <si>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</si>
  <si>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</si>
  <si>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</si>
  <si>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</si>
  <si>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</si>
  <si>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</si>
  <si>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</si>
  <si>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</si>
  <si>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</si>
  <si>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</si>
  <si>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</si>
  <si>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</si>
  <si>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</si>
  <si>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</si>
  <si>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</si>
  <si>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</si>
  <si>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</si>
  <si>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</si>
  <si>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</si>
  <si>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</si>
  <si>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</si>
  <si>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</si>
  <si>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</si>
  <si>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</si>
  <si>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</si>
  <si>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</si>
  <si>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</si>
  <si>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</si>
  <si>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</si>
  <si>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</si>
  <si>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</si>
  <si>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</si>
  <si>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</si>
  <si>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</si>
  <si>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</si>
  <si>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</si>
  <si>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</si>
  <si>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</si>
  <si>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</si>
  <si>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</si>
  <si>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</si>
  <si>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</si>
  <si>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</si>
  <si>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</si>
  <si>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</si>
  <si>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</si>
  <si>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</si>
  <si>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</si>
  <si>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</si>
  <si>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</si>
  <si>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</si>
  <si>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</si>
  <si>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</si>
  <si>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</si>
  <si>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</si>
  <si>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</si>
  <si>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</si>
  <si>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</si>
  <si>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</si>
  <si>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</si>
  <si>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</si>
  <si>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</si>
  <si>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</si>
  <si>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</si>
  <si>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</si>
  <si>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</si>
  <si>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</si>
  <si>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</si>
  <si>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</si>
  <si>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</si>
  <si>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</si>
  <si>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</si>
  <si>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</si>
  <si>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</si>
  <si>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</si>
  <si>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</si>
  <si>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</si>
  <si>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</si>
  <si>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</si>
  <si>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</si>
  <si>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</si>
  <si>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</si>
  <si>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</si>
  <si>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</si>
  <si>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</si>
  <si>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</si>
  <si>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</si>
  <si>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</si>
  <si>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</si>
  <si>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</si>
  <si>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</si>
  <si>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</si>
  <si>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</si>
  <si>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</si>
  <si>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</si>
  <si>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</si>
  <si>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</si>
  <si>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</si>
  <si>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</si>
  <si>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</si>
  <si>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</si>
  <si>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</si>
  <si>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</si>
  <si>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</si>
  <si>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</si>
  <si>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</si>
  <si>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</si>
  <si>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</si>
  <si>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</si>
  <si>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</si>
  <si>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</si>
  <si>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</si>
  <si>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</si>
  <si>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</si>
  <si>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</si>
  <si>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</si>
  <si>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</si>
  <si>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</si>
  <si>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</si>
  <si>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</si>
  <si>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</si>
  <si>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</si>
  <si>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</si>
  <si>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</si>
  <si>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</si>
  <si>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</si>
  <si>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</si>
  <si>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</si>
  <si>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</si>
  <si>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</si>
  <si>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</si>
  <si>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</si>
  <si>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</si>
  <si>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</si>
  <si>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</si>
  <si>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</si>
  <si>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</si>
  <si>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</si>
  <si>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</si>
  <si>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</si>
  <si>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</si>
  <si>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</si>
  <si>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</si>
  <si>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</si>
  <si>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</si>
  <si>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</si>
  <si>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</si>
  <si>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</si>
  <si>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</si>
  <si>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</si>
  <si>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</si>
  <si>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</si>
  <si>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</si>
  <si>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</si>
  <si>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</si>
  <si>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</si>
  <si>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</si>
  <si>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</si>
  <si>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</si>
  <si>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</si>
  <si>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</si>
  <si>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</si>
  <si>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</si>
  <si>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</si>
  <si>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</si>
  <si>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</si>
  <si>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</si>
  <si>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</si>
  <si>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</si>
  <si>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</si>
  <si>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</si>
  <si>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</si>
  <si>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</si>
  <si>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</si>
  <si>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</si>
  <si>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</si>
  <si>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</si>
  <si>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</si>
  <si>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</si>
  <si>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</si>
  <si>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</si>
  <si>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</si>
  <si>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</si>
  <si>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</si>
  <si>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</si>
  <si>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</si>
  <si>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</si>
  <si>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</si>
  <si>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</si>
  <si>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</si>
  <si>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</si>
  <si>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</si>
  <si>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</si>
  <si>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</si>
  <si>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</si>
  <si>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</si>
  <si>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</si>
  <si>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</si>
  <si>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</si>
  <si>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</si>
  <si>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</si>
  <si>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</si>
  <si>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</si>
  <si>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</si>
  <si>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</si>
  <si>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</si>
  <si>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</si>
  <si>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</si>
  <si>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</si>
  <si>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</si>
  <si>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</si>
  <si>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</si>
  <si>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</si>
  <si>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</si>
  <si>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</si>
  <si>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</si>
  <si>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</si>
  <si>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</si>
  <si>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</si>
  <si>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</si>
  <si>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</si>
  <si>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</si>
  <si>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</si>
  <si>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</si>
  <si>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</si>
  <si>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</si>
  <si>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</si>
  <si>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</si>
  <si>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</si>
  <si>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</si>
  <si>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</si>
  <si>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</si>
  <si>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</si>
  <si>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</si>
  <si>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</si>
  <si>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</si>
  <si>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</si>
  <si>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</si>
  <si>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</si>
  <si>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</si>
  <si>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</si>
  <si>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</si>
  <si>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</si>
  <si>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</si>
  <si>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</si>
  <si>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</si>
  <si>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</si>
  <si>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</si>
  <si>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</si>
  <si>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</si>
  <si>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</si>
  <si>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</si>
  <si>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</si>
  <si>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</si>
  <si>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</si>
  <si>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</si>
  <si>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</si>
  <si>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</si>
  <si>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</si>
  <si>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</si>
  <si>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</si>
  <si>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</si>
  <si>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</si>
  <si>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</si>
  <si>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</si>
  <si>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</si>
  <si>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</si>
  <si>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</si>
  <si>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</si>
  <si>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</si>
  <si>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</si>
  <si>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</si>
  <si>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</si>
  <si>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</si>
  <si>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</si>
  <si>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</si>
  <si>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</si>
  <si>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</si>
  <si>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</si>
  <si>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</si>
  <si>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</si>
  <si>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</si>
  <si>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</si>
  <si>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</si>
  <si>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</si>
  <si>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</si>
  <si>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</si>
  <si>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</si>
  <si>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</si>
  <si>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</si>
  <si>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</si>
  <si>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</si>
  <si>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</si>
  <si>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</si>
  <si>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</si>
  <si>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</si>
  <si>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</si>
  <si>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</si>
  <si>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</si>
  <si>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</si>
  <si>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</si>
  <si>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</si>
  <si>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</si>
  <si>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</si>
  <si>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</si>
  <si>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</si>
  <si>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</si>
  <si>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</si>
  <si>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</si>
  <si>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</si>
  <si>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</si>
  <si>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</si>
  <si>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</si>
  <si>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</si>
  <si>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</si>
  <si>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</si>
  <si>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</si>
  <si>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</si>
  <si>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</si>
  <si>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</si>
  <si>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</si>
  <si>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</si>
  <si>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</si>
  <si>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</si>
  <si>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</si>
  <si>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</si>
  <si>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</si>
  <si>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</si>
  <si>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</si>
  <si>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</si>
  <si>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</si>
  <si>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</si>
  <si>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</si>
  <si>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</si>
  <si>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</si>
  <si>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</si>
  <si>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</si>
  <si>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</si>
  <si>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</si>
  <si>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</si>
  <si>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</si>
  <si>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</si>
  <si>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</si>
  <si>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</si>
  <si>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</si>
  <si>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</si>
  <si>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</si>
  <si>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</si>
  <si>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</si>
  <si>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</si>
  <si>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</si>
  <si>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</si>
  <si>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</si>
  <si>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</si>
  <si>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</si>
  <si>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</si>
  <si>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</si>
  <si>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</si>
  <si>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</si>
  <si>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</si>
  <si>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</si>
  <si>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</si>
  <si>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</si>
  <si>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</si>
  <si>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</si>
  <si>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</si>
  <si>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</si>
  <si>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</si>
  <si>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</si>
  <si>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</si>
  <si>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</si>
  <si>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</si>
  <si>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</si>
  <si>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</si>
  <si>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</si>
  <si>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</si>
  <si>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</si>
  <si>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</si>
  <si>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</si>
  <si>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</si>
  <si>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</si>
  <si>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</si>
  <si>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</si>
  <si>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</si>
  <si>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</si>
  <si>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</si>
  <si>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</si>
  <si>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</si>
  <si>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</si>
  <si>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</si>
  <si>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</si>
  <si>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</si>
  <si>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</si>
  <si>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</si>
  <si>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</si>
  <si>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</si>
  <si>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</si>
  <si>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</si>
  <si>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</si>
  <si>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</si>
  <si>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</si>
  <si>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</si>
  <si>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</si>
  <si>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</si>
  <si>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</si>
  <si>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</si>
  <si>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</si>
  <si>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</si>
  <si>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</si>
  <si>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</si>
  <si>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</si>
  <si>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</si>
  <si>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</si>
  <si>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</si>
  <si>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</si>
  <si>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</si>
  <si>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</si>
  <si>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</si>
  <si>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</si>
  <si>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</si>
  <si>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</si>
  <si>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</si>
  <si>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</si>
  <si>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</si>
  <si>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</si>
  <si>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</si>
  <si>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</si>
  <si>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</si>
  <si>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</si>
  <si>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</si>
  <si>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</si>
  <si>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</si>
  <si>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</si>
  <si>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</si>
  <si>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</si>
  <si>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</si>
  <si>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</si>
  <si>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</si>
  <si>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</si>
  <si>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</si>
  <si>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</si>
  <si>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</si>
  <si>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</si>
  <si>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</si>
  <si>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</si>
  <si>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</si>
  <si>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</si>
  <si>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</si>
  <si>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</si>
  <si>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</si>
  <si>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</si>
  <si>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</si>
  <si>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</si>
  <si>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</si>
  <si>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</si>
  <si>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</si>
  <si>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</si>
  <si>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</si>
  <si>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</si>
  <si>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</si>
  <si>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</si>
  <si>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</si>
  <si>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</si>
  <si>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</si>
  <si>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</si>
  <si>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</si>
  <si>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</si>
  <si>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</si>
  <si>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</si>
  <si>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</si>
  <si>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</si>
  <si>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</si>
  <si>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</si>
  <si>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</si>
  <si>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</si>
  <si>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</si>
  <si>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</si>
  <si>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</si>
  <si>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</si>
  <si>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</si>
  <si>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</si>
  <si>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</si>
  <si>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</si>
  <si>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</si>
  <si>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</si>
  <si>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</si>
  <si>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</si>
  <si>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</si>
  <si>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</si>
  <si>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</si>
  <si>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</si>
  <si>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</si>
  <si>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</si>
  <si>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</si>
  <si>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</si>
  <si>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</si>
  <si>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</si>
  <si>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</si>
  <si>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</si>
  <si>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</si>
  <si>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</si>
  <si>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</si>
  <si>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</si>
  <si>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</si>
  <si>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</si>
  <si>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</si>
  <si>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</si>
  <si>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</si>
  <si>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</si>
  <si>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</si>
  <si>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</si>
  <si>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</si>
  <si>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</si>
  <si>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</si>
  <si>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</si>
  <si>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</si>
  <si>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</si>
  <si>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</si>
  <si>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</si>
  <si>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</si>
  <si>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</si>
  <si>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</si>
  <si>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</si>
  <si>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</si>
  <si>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</si>
  <si>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</si>
  <si>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</si>
  <si>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</si>
  <si>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</si>
  <si>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</si>
  <si>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</si>
  <si>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</si>
  <si>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</si>
  <si>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</si>
  <si>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</si>
  <si>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</si>
  <si>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</si>
  <si>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</si>
  <si>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</si>
  <si>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</si>
  <si>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</si>
  <si>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</si>
  <si>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</si>
  <si>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</si>
  <si>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</si>
  <si>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</si>
  <si>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</si>
  <si>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</si>
  <si>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</si>
  <si>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</si>
  <si>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</si>
  <si>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</si>
  <si>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</si>
  <si>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</si>
  <si>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</si>
  <si>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</si>
  <si>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</si>
  <si>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</si>
  <si>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</si>
  <si>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</si>
  <si>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</si>
  <si>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</si>
  <si>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</si>
  <si>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</si>
  <si>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</si>
  <si>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</si>
  <si>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</si>
  <si>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</si>
  <si>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</si>
  <si>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</si>
  <si>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</si>
  <si>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</si>
  <si>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</si>
  <si>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</si>
  <si>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</si>
  <si>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</si>
  <si>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</si>
  <si>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</si>
  <si>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</si>
  <si>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</si>
  <si>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</si>
  <si>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</si>
  <si>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</si>
  <si>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</si>
  <si>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</si>
  <si>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</si>
  <si>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</si>
  <si>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</si>
  <si>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</si>
  <si>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</si>
  <si>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</si>
  <si>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</si>
  <si>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</si>
  <si>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</si>
  <si>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</si>
  <si>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</si>
  <si>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</si>
  <si>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</si>
  <si>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</si>
  <si>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</si>
  <si>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</si>
  <si>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</si>
  <si>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</si>
  <si>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</si>
  <si>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</si>
  <si>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</si>
  <si>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</si>
  <si>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</si>
  <si>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</si>
  <si>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</si>
  <si>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</si>
  <si>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</si>
  <si>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</si>
  <si>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</si>
  <si>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</si>
  <si>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</si>
  <si>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</si>
  <si>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</si>
  <si>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</si>
  <si>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</si>
  <si>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</si>
  <si>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</si>
  <si>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</si>
  <si>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</si>
  <si>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</si>
  <si>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</si>
  <si>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</si>
  <si>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</si>
  <si>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</si>
  <si>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</si>
  <si>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</si>
  <si>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</si>
  <si>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</si>
  <si>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</si>
  <si>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</si>
  <si>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</si>
  <si>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</si>
  <si>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</si>
  <si>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</si>
  <si>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</si>
  <si>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</si>
  <si>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</si>
  <si>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</si>
  <si>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</si>
  <si>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</si>
  <si>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</si>
  <si>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</si>
  <si>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</si>
  <si>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</si>
  <si>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</si>
  <si>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</si>
  <si>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</si>
  <si>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</si>
  <si>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</si>
  <si>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</si>
  <si>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</si>
  <si>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</si>
  <si>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</si>
  <si>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</si>
  <si>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</si>
  <si>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</si>
  <si>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</si>
  <si>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</si>
  <si>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</si>
  <si>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</si>
  <si>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</si>
  <si>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</si>
  <si>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</si>
  <si>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</si>
  <si>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</si>
  <si>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</si>
  <si>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</si>
  <si>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</si>
  <si>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</si>
  <si>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</si>
  <si>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</si>
  <si>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</si>
  <si>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</si>
  <si>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</si>
  <si>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</si>
  <si>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</si>
  <si>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</si>
  <si>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</si>
  <si>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</si>
  <si>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</si>
  <si>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</si>
  <si>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</si>
  <si>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</si>
  <si>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</si>
  <si>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</si>
  <si>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</si>
  <si>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</si>
  <si>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</si>
  <si>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</si>
  <si>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</si>
  <si>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</si>
  <si>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</si>
  <si>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</si>
  <si>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</si>
  <si>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</si>
  <si>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</si>
  <si>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</si>
  <si>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</si>
  <si>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</si>
  <si>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</si>
  <si>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</si>
  <si>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</si>
  <si>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</si>
  <si>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</si>
  <si>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</si>
  <si>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</si>
  <si>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</si>
  <si>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</si>
  <si>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</si>
  <si>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</si>
  <si>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</si>
  <si>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</si>
  <si>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</si>
  <si>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</si>
  <si>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</si>
  <si>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</si>
  <si>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</si>
  <si>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</si>
  <si>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</si>
  <si>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</si>
  <si>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</si>
  <si>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</si>
  <si>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</si>
  <si>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</si>
  <si>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</si>
  <si>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</si>
  <si>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</si>
  <si>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</si>
  <si>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</si>
  <si>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</si>
  <si>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</si>
  <si>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</si>
  <si>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</si>
  <si>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</si>
  <si>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</si>
  <si>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</si>
  <si>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</si>
  <si>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</si>
  <si>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</si>
  <si>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</si>
  <si>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</si>
  <si>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</si>
  <si>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</si>
  <si>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</si>
  <si>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</si>
  <si>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</si>
  <si>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</si>
  <si>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</si>
  <si>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</si>
  <si>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</si>
  <si>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</si>
  <si>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</si>
  <si>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</si>
  <si>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</si>
  <si>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</si>
  <si>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</si>
  <si>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</si>
  <si>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</si>
  <si>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</si>
  <si>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</si>
  <si>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</si>
  <si>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</si>
  <si>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</si>
  <si>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</si>
  <si>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</si>
  <si>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</si>
  <si>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</si>
  <si>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</si>
  <si>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</si>
  <si>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</si>
  <si>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</si>
  <si>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</si>
  <si>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</si>
  <si>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</si>
  <si>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</si>
  <si>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</si>
  <si>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</si>
  <si>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</si>
  <si>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</si>
  <si>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</si>
  <si>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</si>
  <si>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</si>
  <si>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</si>
  <si>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</si>
  <si>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</si>
  <si>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</si>
  <si>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</si>
  <si>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</si>
  <si>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</si>
  <si>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</si>
  <si>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</si>
  <si>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</si>
  <si>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</si>
  <si>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</si>
  <si>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</si>
  <si>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</si>
  <si>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</si>
  <si>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</si>
  <si>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</si>
  <si>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</si>
  <si>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</si>
  <si>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</si>
  <si>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</si>
  <si>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</si>
  <si>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</si>
  <si>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</si>
  <si>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</si>
  <si>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</si>
  <si>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</si>
  <si>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</si>
  <si>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</si>
  <si>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</si>
  <si>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</si>
  <si>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</si>
  <si>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</si>
  <si>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</si>
  <si>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</si>
  <si>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</si>
  <si>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</si>
  <si>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</si>
  <si>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</si>
  <si>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</si>
  <si>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</si>
  <si>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</si>
  <si>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</si>
  <si>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</si>
  <si>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</si>
  <si>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</si>
  <si>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</si>
  <si>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</si>
  <si>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</si>
  <si>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</si>
  <si>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</si>
  <si>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</si>
  <si>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</si>
  <si>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</si>
  <si>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</si>
  <si>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</si>
  <si>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</si>
  <si>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</si>
  <si>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</si>
  <si>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</si>
  <si>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</si>
  <si>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</si>
  <si>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</si>
  <si>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</si>
  <si>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</si>
  <si>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</si>
  <si>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</si>
  <si>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</si>
  <si>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</si>
  <si>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</si>
  <si>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</si>
  <si>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</si>
  <si>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</si>
  <si>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</si>
  <si>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</si>
  <si>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</si>
  <si>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</si>
  <si>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</si>
  <si>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</si>
  <si>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</si>
  <si>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</si>
  <si>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</si>
  <si>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</si>
  <si>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</si>
  <si>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</si>
  <si>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</si>
  <si>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</si>
  <si>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</si>
  <si>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</si>
  <si>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</si>
  <si>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</si>
  <si>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</si>
  <si>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</si>
  <si>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</si>
  <si>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</si>
  <si>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</si>
  <si>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</si>
  <si>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</si>
  <si>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</si>
  <si>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</si>
  <si>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</si>
  <si>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</si>
  <si>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</si>
  <si>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</si>
  <si>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</si>
  <si>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</si>
  <si>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</si>
  <si>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</si>
  <si>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</si>
  <si>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</si>
  <si>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</si>
  <si>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</si>
  <si>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</si>
  <si>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</si>
  <si>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</si>
  <si>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</si>
  <si>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</si>
  <si>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</si>
  <si>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</si>
  <si>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</si>
  <si>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</si>
  <si>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</si>
  <si>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</si>
  <si>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</si>
  <si>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</si>
  <si>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</si>
  <si>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</si>
  <si>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</si>
  <si>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</si>
  <si>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</si>
  <si>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</si>
  <si>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</si>
  <si>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</si>
  <si>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</si>
  <si>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</si>
  <si>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</si>
  <si>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</si>
  <si>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</si>
  <si>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</si>
  <si>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</si>
  <si>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</si>
  <si>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</si>
  <si>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</si>
  <si>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</si>
  <si>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</si>
  <si>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</si>
  <si>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</si>
  <si>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</si>
  <si>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</si>
  <si>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</si>
  <si>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</si>
  <si>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</si>
  <si>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</si>
  <si>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</si>
  <si>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</si>
  <si>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</si>
  <si>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</si>
  <si>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</si>
  <si>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</si>
  <si>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</si>
  <si>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</si>
  <si>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</si>
  <si>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</si>
  <si>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</si>
  <si>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</si>
  <si>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</si>
  <si>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</si>
  <si>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</si>
  <si>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</si>
  <si>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</si>
  <si>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</si>
  <si>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</si>
  <si>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</si>
  <si>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</si>
  <si>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</si>
  <si>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</si>
  <si>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</si>
  <si>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</si>
  <si>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</si>
  <si>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</si>
  <si>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</si>
  <si>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</si>
  <si>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</si>
  <si>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</si>
  <si>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</si>
  <si>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</si>
  <si>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</si>
  <si>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</si>
  <si>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</si>
  <si>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</si>
  <si>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</si>
  <si>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</si>
  <si>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</si>
  <si>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</si>
  <si>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</si>
  <si>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</si>
  <si>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</si>
  <si>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</si>
  <si>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</si>
  <si>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</si>
  <si>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</si>
  <si>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</si>
  <si>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</si>
  <si>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</si>
  <si>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</si>
  <si>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</si>
  <si>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</si>
  <si>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</si>
  <si>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</si>
  <si>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</si>
  <si>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</si>
  <si>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</si>
  <si>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</si>
  <si>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</si>
  <si>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</si>
  <si>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</si>
  <si>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</si>
  <si>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</si>
  <si>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</si>
  <si>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</si>
  <si>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</si>
  <si>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</si>
  <si>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</si>
  <si>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</si>
  <si>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</si>
  <si>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</si>
  <si>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</si>
  <si>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</si>
  <si>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</si>
  <si>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</si>
  <si>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</si>
  <si>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</si>
  <si>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</si>
  <si>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</si>
  <si>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</si>
  <si>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</si>
  <si>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</si>
  <si>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</si>
  <si>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</si>
  <si>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</si>
  <si>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</si>
  <si>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</si>
  <si>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</si>
  <si>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</si>
  <si>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</si>
  <si>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</si>
  <si>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</si>
  <si>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</si>
  <si>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</si>
  <si>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</si>
  <si>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</si>
  <si>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</si>
  <si>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</si>
  <si>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</si>
  <si>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</si>
  <si>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</si>
  <si>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</si>
  <si>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</si>
  <si>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</si>
  <si>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</si>
  <si>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</si>
  <si>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</si>
  <si>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</si>
  <si>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</si>
  <si>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</si>
  <si>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</si>
  <si>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</si>
  <si>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</si>
  <si>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</si>
  <si>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</si>
  <si>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</si>
  <si>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</si>
  <si>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</si>
  <si>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</si>
  <si>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</si>
  <si>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</si>
  <si>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</si>
  <si>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</si>
  <si>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</si>
  <si>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</si>
  <si>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</si>
  <si>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</si>
  <si>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</si>
  <si>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</si>
  <si>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</si>
  <si>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</si>
  <si>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</si>
  <si>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</si>
  <si>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</si>
  <si>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</si>
  <si>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</si>
  <si>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</si>
  <si>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</si>
  <si>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</si>
  <si>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</si>
  <si>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</si>
  <si>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</si>
  <si>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</si>
  <si>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</si>
  <si>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</si>
  <si>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</si>
  <si>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</si>
  <si>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</si>
  <si>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</si>
  <si>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</si>
  <si>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</si>
  <si>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</si>
  <si>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</si>
  <si>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</si>
  <si>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</si>
  <si>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</si>
  <si>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</si>
  <si>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</si>
  <si>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</si>
  <si>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</si>
  <si>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</si>
  <si>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</si>
  <si>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</si>
  <si>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</si>
  <si>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</si>
  <si>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</si>
  <si>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</si>
  <si>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</si>
  <si>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</si>
  <si>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</si>
  <si>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</si>
  <si>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</si>
  <si>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</si>
  <si>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</si>
  <si>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</si>
  <si>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</si>
  <si>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</si>
  <si>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</si>
  <si>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</si>
  <si>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</si>
  <si>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</si>
  <si>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</si>
  <si>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</si>
  <si>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</si>
  <si>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</si>
  <si>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</si>
  <si>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</si>
  <si>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</si>
  <si>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</si>
  <si>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</si>
  <si>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</si>
  <si>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</si>
  <si>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</si>
  <si>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</si>
  <si>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</si>
  <si>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</si>
  <si>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</si>
  <si>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</si>
  <si>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</si>
  <si>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</si>
  <si>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</si>
  <si>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</si>
  <si>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</si>
  <si>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</si>
  <si>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</si>
  <si>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</si>
  <si>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</si>
  <si>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</si>
  <si>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</si>
  <si>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</si>
  <si>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</si>
  <si>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</si>
  <si>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</si>
  <si>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</si>
  <si>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</si>
  <si>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</si>
  <si>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</si>
  <si>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</si>
  <si>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</si>
  <si>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</si>
  <si>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</si>
  <si>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</si>
  <si>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</si>
  <si>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</si>
  <si>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</si>
  <si>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</si>
  <si>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</si>
  <si>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</si>
  <si>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</si>
  <si>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</si>
  <si>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</si>
  <si>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</si>
  <si>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</si>
  <si>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</si>
  <si>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</si>
  <si>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</si>
  <si>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</si>
  <si>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</si>
  <si>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</si>
  <si>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</si>
  <si>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</si>
  <si>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</si>
  <si>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</si>
  <si>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</si>
  <si>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</si>
  <si>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</si>
  <si>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</si>
  <si>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</si>
  <si>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</si>
  <si>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</si>
  <si>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</si>
  <si>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</si>
  <si>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</si>
  <si>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</si>
  <si>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</si>
  <si>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</si>
  <si>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</si>
  <si>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</si>
  <si>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</si>
  <si>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</si>
  <si>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</si>
  <si>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</si>
  <si>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</si>
  <si>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</si>
  <si>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</si>
  <si>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</si>
  <si>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</si>
  <si>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</si>
  <si>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</si>
  <si>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</si>
  <si>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</si>
  <si>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</si>
  <si>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</si>
  <si>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</si>
  <si>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</si>
  <si>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</si>
  <si>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</si>
  <si>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</si>
  <si>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</si>
  <si>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</si>
  <si>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</si>
  <si>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</si>
  <si>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</si>
  <si>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</si>
  <si>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</si>
  <si>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</si>
  <si>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</si>
  <si>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</si>
  <si>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</si>
  <si>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</si>
  <si>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</si>
  <si>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</si>
  <si>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</si>
  <si>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</si>
  <si>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</si>
  <si>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</si>
  <si>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</si>
  <si>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</si>
  <si>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</si>
  <si>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</si>
  <si>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</si>
  <si>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</si>
  <si>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</si>
  <si>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</si>
  <si>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</si>
  <si>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</si>
  <si>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</si>
  <si>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</si>
  <si>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</si>
  <si>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</si>
  <si>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</si>
  <si>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</si>
  <si>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</si>
  <si>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</si>
  <si>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</si>
  <si>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</si>
  <si>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</si>
  <si>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</si>
  <si>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</si>
  <si>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</si>
  <si>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</si>
  <si>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</si>
  <si>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</si>
  <si>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</si>
  <si>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</si>
  <si>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</si>
  <si>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</si>
  <si>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</si>
  <si>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</si>
  <si>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</si>
  <si>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</si>
  <si>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</si>
  <si>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</si>
  <si>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</si>
  <si>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</si>
  <si>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</si>
  <si>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</si>
  <si>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</si>
  <si>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</si>
  <si>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</si>
  <si>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</si>
  <si>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</si>
  <si>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</si>
  <si>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</si>
  <si>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</si>
  <si>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</si>
  <si>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</si>
  <si>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</si>
  <si>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</si>
  <si>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</si>
  <si>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</si>
  <si>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</si>
  <si>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</si>
  <si>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</si>
  <si>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</si>
  <si>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</si>
  <si>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</si>
  <si>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</si>
  <si>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</si>
  <si>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</si>
  <si>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</si>
  <si>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</si>
  <si>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</si>
  <si>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</si>
  <si>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</si>
  <si>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</si>
  <si>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</si>
  <si>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</si>
  <si>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</si>
  <si>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</si>
  <si>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</si>
  <si>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</si>
  <si>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</si>
  <si>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</si>
  <si>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</si>
  <si>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</si>
  <si>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</si>
  <si>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</si>
  <si>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</si>
  <si>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</si>
  <si>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</si>
  <si>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</si>
  <si>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</si>
  <si>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</si>
  <si>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</si>
  <si>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</si>
  <si>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</si>
  <si>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</si>
  <si>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</si>
  <si>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</si>
  <si>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</si>
  <si>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</si>
  <si>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</si>
  <si>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</si>
  <si>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</si>
  <si>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</si>
  <si>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</si>
  <si>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</si>
  <si>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</si>
  <si>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</si>
  <si>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</si>
  <si>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</si>
  <si>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</si>
  <si>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</si>
  <si>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</si>
  <si>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</si>
  <si>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</si>
  <si>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</si>
  <si>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</si>
  <si>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</si>
  <si>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</si>
  <si>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</si>
  <si>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</si>
  <si>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</si>
  <si>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</si>
  <si>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</si>
  <si>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</si>
  <si>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</si>
  <si>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</si>
  <si>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</si>
  <si>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</si>
  <si>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</si>
  <si>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</si>
  <si>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</si>
  <si>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</si>
  <si>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</si>
  <si>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</si>
  <si>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</si>
  <si>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</si>
  <si>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</si>
  <si>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</si>
  <si>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</si>
  <si>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</si>
  <si>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</si>
  <si>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</si>
  <si>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</si>
  <si>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</si>
  <si>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</si>
  <si>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</si>
  <si>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</si>
  <si>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</si>
  <si>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</si>
  <si>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</si>
  <si>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</si>
  <si>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</si>
  <si>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</si>
  <si>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</si>
  <si>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</si>
  <si>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</si>
  <si>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</si>
  <si>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</si>
  <si>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</si>
  <si>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</si>
  <si>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</si>
  <si>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</si>
  <si>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</si>
  <si>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</si>
  <si>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</si>
  <si>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</si>
  <si>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</si>
  <si>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</si>
  <si>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</si>
  <si>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</si>
  <si>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</si>
  <si>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</si>
  <si>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</si>
  <si>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</si>
  <si>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</si>
  <si>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</si>
  <si>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</si>
  <si>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</si>
  <si>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</si>
  <si>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</si>
  <si>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</si>
  <si>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</si>
  <si>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</si>
  <si>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</si>
  <si>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</si>
  <si>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</si>
  <si>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</si>
  <si>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</si>
  <si>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</si>
  <si>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</si>
  <si>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</si>
  <si>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</si>
  <si>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</si>
  <si>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</si>
  <si>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</si>
  <si>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</si>
  <si>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</si>
  <si>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</si>
  <si>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</si>
  <si>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</si>
  <si>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</si>
  <si>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</si>
  <si>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</si>
  <si>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</si>
  <si>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</si>
  <si>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</si>
  <si>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</si>
  <si>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</si>
  <si>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</si>
  <si>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</si>
  <si>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</si>
  <si>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</si>
  <si>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</si>
  <si>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</si>
  <si>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</si>
  <si>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</si>
  <si>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</si>
  <si>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</si>
  <si>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</si>
  <si>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</si>
  <si>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</si>
  <si>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</si>
  <si>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</si>
  <si>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</si>
  <si>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</si>
  <si>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</si>
  <si>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</si>
  <si>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</si>
  <si>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</si>
  <si>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</si>
  <si>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</si>
  <si>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</si>
  <si>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</si>
  <si>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</si>
  <si>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</si>
  <si>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</si>
  <si>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</si>
  <si>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</si>
  <si>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</si>
  <si>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</si>
  <si>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</si>
  <si>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</si>
  <si>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</si>
  <si>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</si>
  <si>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</si>
  <si>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</si>
  <si>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</si>
  <si>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</si>
  <si>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</si>
  <si>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</si>
  <si>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</si>
  <si>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</si>
  <si>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</si>
  <si>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</si>
  <si>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</si>
  <si>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</si>
  <si>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</si>
  <si>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</si>
  <si>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</si>
  <si>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</si>
  <si>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</si>
  <si>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</si>
  <si>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</si>
  <si>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</si>
  <si>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</si>
  <si>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</si>
  <si>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</si>
  <si>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</si>
  <si>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</si>
  <si>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</si>
  <si>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</si>
  <si>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</si>
  <si>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</si>
  <si>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</si>
  <si>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</si>
  <si>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</si>
  <si>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</si>
  <si>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</si>
  <si>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</si>
  <si>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</si>
  <si>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</si>
  <si>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</si>
  <si>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</si>
  <si>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</si>
  <si>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</si>
  <si>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</si>
  <si>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</si>
  <si>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</si>
  <si>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</si>
  <si>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</si>
  <si>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</si>
  <si>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</si>
  <si>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</si>
  <si>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</si>
  <si>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</si>
  <si>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</si>
  <si>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</si>
  <si>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</si>
  <si>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</si>
  <si>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</si>
  <si>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</si>
  <si>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</si>
  <si>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</si>
  <si>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</si>
  <si>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</si>
  <si>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</si>
  <si>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</si>
  <si>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</si>
  <si>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</si>
  <si>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</si>
  <si>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</si>
  <si>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</si>
  <si>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</si>
  <si>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</si>
  <si>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</si>
  <si>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</si>
  <si>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</si>
  <si>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</si>
  <si>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</si>
  <si>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</si>
  <si>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</si>
  <si>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</si>
  <si>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</si>
  <si>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</si>
  <si>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</si>
  <si>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</si>
  <si>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</si>
  <si>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</si>
  <si>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</si>
  <si>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</si>
  <si>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</si>
  <si>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</si>
  <si>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</si>
  <si>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</si>
  <si>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</si>
  <si>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</si>
  <si>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</si>
  <si>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</si>
  <si>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</si>
  <si>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</si>
  <si>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</si>
  <si>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</si>
  <si>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</si>
  <si>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</si>
  <si>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</si>
  <si>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</si>
  <si>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</si>
  <si>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</si>
  <si>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</si>
  <si>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</si>
  <si>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</si>
  <si>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</si>
  <si>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</si>
  <si>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</si>
  <si>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</si>
  <si>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</si>
  <si>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</si>
  <si>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</si>
  <si>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</si>
  <si>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</si>
  <si>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</si>
  <si>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</si>
  <si>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</si>
  <si>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</si>
  <si>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</si>
  <si>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</si>
  <si>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</si>
  <si>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</si>
  <si>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</si>
  <si>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</si>
  <si>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</si>
  <si>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</si>
  <si>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</si>
  <si>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</si>
  <si>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</si>
  <si>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</si>
  <si>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</si>
  <si>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</si>
  <si>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</si>
  <si>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</si>
  <si>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</si>
  <si>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</si>
  <si>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</si>
  <si>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</si>
  <si>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</si>
  <si>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</si>
  <si>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</si>
  <si>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</si>
  <si>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</si>
  <si>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</si>
  <si>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</si>
  <si>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</si>
  <si>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</si>
  <si>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</si>
  <si>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</si>
  <si>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</si>
  <si>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</si>
  <si>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</si>
  <si>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</si>
  <si>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</si>
  <si>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</si>
  <si>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</si>
  <si>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</si>
  <si>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</si>
  <si>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</si>
  <si>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</si>
  <si>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</si>
  <si>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</si>
  <si>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</si>
  <si>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</si>
  <si>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</si>
  <si>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</si>
  <si>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</si>
  <si>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</si>
  <si>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</si>
  <si>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</si>
  <si>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</si>
  <si>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</si>
  <si>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</si>
  <si>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</si>
  <si>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</si>
  <si>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</si>
  <si>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</si>
  <si>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</si>
  <si>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</si>
  <si>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</si>
  <si>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</si>
  <si>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</si>
  <si>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</si>
  <si>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</si>
  <si>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</si>
  <si>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</si>
  <si>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</si>
  <si>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</si>
  <si>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</si>
  <si>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</si>
  <si>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</si>
  <si>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</si>
  <si>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</si>
  <si>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</si>
  <si>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</si>
  <si>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</si>
  <si>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</si>
  <si>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</si>
  <si>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</si>
  <si>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</si>
  <si>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</si>
  <si>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</si>
  <si>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</si>
  <si>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</si>
  <si>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</si>
  <si>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</si>
  <si>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</si>
  <si>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</si>
  <si>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</si>
  <si>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</si>
  <si>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</si>
  <si>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</si>
  <si>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</si>
  <si>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</si>
  <si>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</si>
  <si>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</si>
  <si>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</si>
  <si>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</si>
  <si>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</si>
  <si>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</si>
  <si>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</si>
  <si>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</si>
  <si>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</si>
  <si>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</si>
  <si>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</si>
  <si>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</si>
  <si>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</si>
  <si>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</si>
  <si>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</si>
  <si>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</si>
  <si>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</si>
  <si>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</si>
  <si>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</si>
  <si>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</si>
  <si>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</si>
  <si>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</si>
  <si>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</si>
  <si>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</si>
  <si>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</si>
  <si>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</si>
  <si>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</si>
  <si>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</si>
  <si>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</si>
  <si>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</si>
  <si>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</si>
  <si>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</si>
  <si>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</si>
  <si>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</si>
  <si>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</si>
  <si>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</si>
  <si>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</si>
  <si>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</si>
  <si>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</si>
  <si>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</si>
  <si>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</si>
  <si>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</si>
  <si>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</si>
  <si>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</si>
  <si>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</si>
  <si>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</si>
  <si>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</si>
  <si>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</si>
  <si>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</si>
  <si>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</si>
  <si>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</si>
  <si>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</si>
  <si>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</si>
  <si>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</si>
  <si>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</si>
  <si>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</si>
  <si>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</si>
  <si>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</si>
  <si>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</si>
  <si>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</si>
  <si>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</si>
  <si>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</si>
  <si>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</si>
  <si>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</si>
  <si>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</si>
  <si>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</si>
  <si>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</si>
  <si>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</si>
  <si>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</si>
  <si>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</si>
  <si>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</si>
  <si>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</si>
  <si>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</si>
  <si>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</si>
  <si>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</si>
  <si>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</si>
  <si>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</si>
  <si>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</si>
  <si>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</si>
  <si>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</si>
  <si>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</si>
  <si>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</si>
  <si>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</si>
  <si>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</si>
  <si>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</si>
  <si>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</si>
  <si>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</si>
  <si>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</si>
  <si>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</si>
  <si>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</si>
  <si>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</si>
  <si>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</si>
  <si>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</si>
  <si>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</si>
  <si>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</si>
  <si>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</si>
  <si>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</si>
  <si>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</si>
  <si>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</si>
  <si>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</si>
  <si>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</si>
  <si>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</si>
  <si>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</si>
  <si>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</si>
  <si>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</si>
  <si>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</si>
  <si>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</si>
  <si>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</si>
  <si>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</si>
  <si>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</si>
  <si>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</si>
  <si>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</si>
  <si>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</si>
  <si>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</si>
  <si>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</si>
  <si>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</si>
  <si>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</si>
  <si>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</si>
  <si>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</si>
  <si>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</si>
  <si>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</si>
  <si>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</si>
  <si>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</si>
  <si>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</si>
  <si>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</si>
  <si>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</si>
  <si>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</si>
  <si>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</si>
  <si>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</si>
  <si>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</si>
  <si>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</si>
  <si>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</si>
  <si>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</si>
  <si>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</si>
  <si>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</si>
  <si>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</si>
  <si>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</si>
  <si>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</si>
  <si>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</si>
  <si>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</si>
  <si>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</si>
  <si>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</si>
  <si>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</si>
  <si>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</si>
  <si>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</si>
  <si>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</si>
  <si>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</si>
  <si>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</si>
  <si>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</si>
  <si>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</si>
  <si>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</si>
  <si>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</si>
  <si>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</si>
  <si>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</si>
  <si>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</si>
  <si>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</si>
  <si>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</si>
  <si>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</si>
  <si>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</si>
  <si>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</si>
  <si>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</si>
  <si>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</si>
  <si>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</si>
  <si>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</si>
  <si>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</si>
  <si>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</si>
  <si>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</si>
  <si>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</si>
  <si>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</si>
  <si>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</si>
  <si>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</si>
  <si>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</si>
  <si>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</si>
  <si>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</si>
  <si>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</si>
  <si>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</si>
  <si>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</si>
  <si>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</si>
  <si>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</si>
  <si>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</si>
  <si>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</si>
  <si>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</si>
  <si>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</si>
  <si>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</si>
  <si>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</si>
  <si>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</si>
  <si>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</si>
  <si>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</si>
  <si>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</si>
  <si>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</si>
  <si>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</si>
  <si>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</si>
  <si>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</si>
  <si>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</si>
  <si>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</si>
  <si>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</si>
  <si>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</si>
  <si>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</si>
  <si>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</si>
  <si>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</si>
  <si>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</si>
  <si>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</si>
  <si>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</si>
  <si>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</si>
  <si>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</si>
  <si>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</si>
  <si>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</si>
  <si>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</si>
  <si>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</si>
  <si>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</si>
  <si>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</si>
  <si>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</si>
  <si>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</si>
  <si>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</si>
  <si>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</si>
  <si>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</si>
  <si>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</si>
  <si>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</si>
  <si>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</si>
  <si>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</si>
  <si>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</si>
  <si>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</si>
  <si>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</si>
  <si>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</si>
  <si>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</si>
  <si>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</si>
  <si>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</si>
  <si>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</si>
  <si>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</si>
  <si>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</si>
  <si>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</si>
  <si>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</si>
  <si>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</si>
  <si>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</si>
  <si>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</si>
  <si>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</si>
  <si>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</si>
  <si>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</si>
  <si>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</si>
  <si>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</si>
  <si>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</si>
  <si>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</si>
  <si>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</si>
  <si>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</si>
  <si>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</si>
  <si>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</si>
  <si>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</si>
  <si>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</si>
  <si>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</si>
  <si>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</si>
  <si>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</si>
  <si>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</si>
  <si>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</si>
  <si>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</si>
  <si>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</si>
  <si>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</si>
  <si>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</si>
  <si>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</si>
  <si>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</si>
  <si>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</si>
  <si>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</si>
  <si>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</si>
  <si>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</si>
  <si>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</si>
  <si>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</si>
  <si>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</si>
  <si>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</si>
  <si>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</si>
  <si>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</si>
  <si>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</si>
  <si>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</si>
  <si>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</si>
  <si>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</si>
  <si>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</si>
  <si>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</si>
  <si>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</si>
  <si>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</si>
  <si>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</si>
  <si>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</si>
  <si>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</si>
  <si>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</si>
  <si>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</si>
  <si>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</si>
  <si>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</si>
  <si>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</si>
  <si>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</si>
  <si>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</si>
  <si>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</si>
  <si>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</si>
  <si>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</si>
  <si>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</si>
  <si>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</si>
  <si>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</si>
  <si>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</si>
  <si>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</si>
  <si>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</si>
  <si>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</si>
  <si>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</si>
  <si>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</si>
  <si>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</si>
  <si>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</si>
  <si>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</si>
  <si>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</si>
  <si>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</si>
  <si>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</si>
  <si>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</si>
  <si>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</si>
  <si>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</si>
  <si>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</si>
  <si>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</si>
  <si>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</si>
  <si>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</si>
  <si>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</si>
  <si>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</si>
  <si>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</si>
  <si>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</si>
  <si>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</si>
  <si>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</si>
  <si>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</si>
  <si>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</si>
  <si>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</si>
  <si>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</si>
  <si>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</si>
  <si>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</si>
  <si>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</si>
  <si>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</si>
  <si>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</si>
  <si>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</si>
  <si>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</si>
  <si>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</si>
  <si>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</si>
  <si>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</si>
  <si>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</si>
  <si>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</si>
  <si>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</si>
  <si>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</si>
  <si>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</si>
  <si>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</si>
  <si>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</si>
  <si>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</si>
  <si>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</si>
  <si>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</si>
  <si>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</si>
  <si>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</si>
  <si>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</si>
  <si>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</si>
  <si>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</si>
  <si>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</si>
  <si>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</si>
  <si>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</si>
  <si>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</si>
  <si>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</si>
  <si>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</si>
  <si>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</si>
  <si>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</si>
  <si>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</si>
  <si>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</si>
  <si>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</si>
  <si>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</si>
  <si>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</si>
  <si>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</si>
  <si>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</si>
  <si>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</si>
  <si>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</si>
  <si>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</si>
  <si>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</si>
  <si>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</si>
  <si>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</si>
  <si>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</si>
  <si>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</si>
  <si>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</si>
  <si>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</si>
  <si>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</si>
  <si>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</si>
  <si>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</si>
  <si>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</si>
  <si>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</si>
  <si>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</si>
  <si>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</si>
  <si>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</si>
  <si>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</si>
  <si>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</si>
  <si>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</si>
  <si>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</si>
  <si>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</si>
  <si>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</si>
  <si>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</si>
  <si>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</si>
  <si>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</si>
  <si>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</si>
  <si>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</si>
  <si>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</si>
  <si>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</si>
  <si>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</si>
  <si>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</si>
  <si>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</si>
  <si>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</si>
  <si>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</si>
  <si>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</si>
  <si>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</si>
  <si>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</si>
  <si>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</si>
  <si>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</si>
  <si>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</si>
  <si>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</si>
  <si>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</si>
  <si>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</si>
  <si>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</si>
  <si>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</si>
  <si>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</si>
  <si>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</si>
  <si>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</si>
  <si>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</si>
  <si>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</si>
  <si>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</si>
  <si>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</si>
  <si>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</si>
  <si>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</si>
  <si>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</si>
  <si>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</si>
  <si>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</si>
  <si>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</si>
  <si>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</si>
  <si>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</si>
  <si>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</si>
  <si>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</si>
  <si>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</si>
  <si>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</si>
  <si>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</si>
  <si>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</si>
  <si>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</si>
  <si>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</si>
  <si>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</si>
  <si>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</si>
  <si>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</si>
  <si>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</si>
  <si>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</si>
  <si>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</si>
  <si>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</si>
  <si>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</si>
  <si>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</si>
  <si>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</si>
  <si>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</si>
  <si>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</si>
  <si>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</si>
  <si>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</si>
  <si>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</si>
  <si>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</si>
  <si>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</si>
  <si>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</si>
  <si>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</si>
  <si>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</si>
  <si>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</si>
  <si>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</si>
  <si>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</si>
  <si>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</si>
  <si>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</si>
  <si>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</si>
  <si>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</si>
  <si>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</si>
  <si>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</si>
  <si>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</si>
  <si>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</si>
  <si>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</si>
  <si>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</si>
  <si>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</si>
  <si>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</si>
  <si>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</si>
  <si>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</si>
  <si>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</si>
  <si>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</si>
  <si>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</si>
  <si>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</si>
  <si>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</si>
  <si>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</si>
  <si>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</si>
  <si>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</si>
  <si>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</si>
  <si>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</si>
  <si>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</si>
  <si>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</si>
  <si>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</si>
  <si>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</si>
  <si>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</si>
  <si>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</si>
  <si>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</si>
  <si>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</si>
  <si>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</si>
  <si>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</si>
  <si>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</si>
  <si>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</si>
  <si>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</si>
  <si>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</si>
  <si>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</si>
  <si>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</si>
  <si>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</si>
  <si>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</si>
  <si>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</si>
  <si>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</si>
  <si>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</si>
  <si>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</si>
  <si>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</si>
  <si>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</si>
  <si>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</si>
  <si>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</si>
  <si>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</si>
  <si>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</si>
  <si>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</si>
  <si>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</si>
  <si>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</si>
  <si>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</si>
  <si>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</si>
  <si>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</si>
  <si>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</si>
  <si>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</si>
  <si>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</si>
  <si>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</si>
  <si>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</si>
  <si>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</si>
  <si>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</si>
  <si>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</si>
  <si>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</si>
  <si>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</si>
  <si>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</si>
  <si>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</si>
  <si>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</si>
  <si>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</si>
  <si>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</si>
  <si>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</si>
  <si>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</si>
  <si>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</si>
  <si>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</si>
  <si>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</si>
  <si>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</si>
  <si>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</si>
  <si>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</si>
  <si>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</si>
  <si>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</si>
  <si>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</si>
  <si>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</si>
  <si>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</si>
  <si>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</si>
  <si>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</si>
  <si>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</si>
  <si>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</si>
  <si>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</si>
  <si>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</si>
  <si>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</si>
  <si>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</si>
  <si>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</si>
  <si>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</si>
  <si>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</si>
  <si>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</si>
  <si>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</si>
  <si>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</si>
  <si>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</si>
  <si>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</si>
  <si>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</si>
  <si>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</si>
  <si>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</si>
  <si>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</si>
  <si>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</si>
  <si>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</si>
  <si>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</si>
  <si>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</si>
  <si>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</si>
  <si>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</si>
  <si>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</si>
  <si>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</si>
  <si>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</si>
  <si>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</si>
  <si>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</si>
  <si>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</si>
  <si>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</si>
  <si>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</si>
  <si>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</si>
  <si>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</si>
  <si>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</si>
  <si>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</si>
  <si>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</si>
  <si>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</si>
  <si>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</si>
  <si>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</si>
  <si>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</si>
  <si>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</si>
  <si>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</si>
  <si>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</si>
  <si>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</si>
  <si>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</si>
  <si>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</si>
  <si>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</si>
  <si>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</si>
  <si>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</si>
  <si>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</si>
  <si>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</si>
  <si>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</si>
  <si>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</si>
  <si>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</si>
  <si>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</si>
  <si>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</si>
  <si>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</si>
  <si>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</si>
  <si>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</si>
  <si>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</si>
  <si>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</si>
  <si>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</si>
  <si>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</si>
  <si>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</si>
  <si>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</si>
  <si>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</si>
  <si>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</si>
  <si>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</si>
  <si>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</si>
  <si>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</si>
  <si>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</si>
  <si>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</si>
  <si>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</si>
  <si>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</si>
  <si>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</si>
  <si>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</si>
  <si>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</si>
  <si>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</si>
  <si>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</si>
  <si>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</si>
  <si>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</si>
  <si>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</si>
  <si>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</si>
  <si>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</si>
  <si>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</si>
  <si>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</si>
  <si>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</si>
  <si>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</si>
  <si>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</si>
  <si>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</si>
  <si>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</si>
  <si>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</si>
  <si>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</si>
  <si>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</si>
  <si>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</si>
  <si>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</si>
  <si>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</si>
  <si>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</si>
  <si>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</si>
  <si>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</si>
  <si>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</si>
  <si>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</si>
  <si>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</si>
  <si>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</si>
  <si>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</si>
  <si>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</si>
  <si>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</si>
  <si>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</si>
  <si>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</si>
  <si>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</si>
  <si>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</si>
  <si>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</si>
  <si>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</si>
  <si>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</si>
  <si>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</si>
  <si>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</si>
  <si>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</si>
  <si>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</si>
  <si>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</si>
  <si>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</si>
  <si>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</si>
  <si>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</si>
  <si>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</si>
  <si>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</si>
  <si>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</si>
  <si>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</si>
  <si>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</si>
  <si>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</si>
  <si>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</si>
  <si>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</si>
  <si>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</si>
  <si>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</si>
  <si>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</si>
  <si>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</si>
  <si>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</si>
  <si>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</si>
  <si>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</si>
  <si>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</si>
  <si>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</si>
  <si>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</si>
  <si>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</si>
  <si>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</si>
  <si>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</si>
  <si>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</si>
  <si>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</si>
  <si>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</si>
  <si>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</si>
  <si>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</si>
  <si>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</si>
  <si>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</si>
  <si>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</si>
  <si>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</si>
  <si>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</si>
  <si>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</si>
  <si>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</si>
  <si>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</si>
  <si>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</si>
  <si>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</si>
  <si>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</si>
  <si>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</si>
  <si>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</si>
  <si>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</si>
  <si>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</si>
  <si>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</si>
  <si>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</si>
  <si>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</si>
  <si>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</si>
  <si>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</si>
  <si>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</si>
  <si>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</si>
  <si>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</si>
  <si>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</si>
  <si>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</si>
  <si>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</si>
  <si>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</si>
  <si>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</si>
  <si>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</si>
  <si>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</si>
  <si>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</si>
  <si>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</si>
  <si>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</si>
  <si>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</si>
  <si>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</si>
  <si>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</si>
  <si>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</si>
  <si>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</si>
  <si>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</si>
  <si>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</si>
  <si>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</si>
  <si>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</si>
  <si>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</si>
  <si>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</si>
  <si>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</si>
  <si>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</si>
  <si>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</si>
  <si>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</si>
  <si>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</si>
  <si>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</si>
  <si>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</si>
  <si>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</si>
  <si>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</si>
  <si>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</si>
  <si>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</si>
  <si>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</si>
  <si>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</si>
  <si>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</si>
  <si>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</si>
  <si>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</si>
  <si>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</si>
  <si>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</si>
  <si>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</si>
  <si>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</si>
  <si>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</si>
  <si>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</si>
  <si>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</si>
  <si>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</si>
  <si>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</si>
  <si>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</si>
  <si>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</si>
  <si>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</si>
  <si>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</si>
  <si>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</si>
  <si>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</si>
  <si>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</si>
  <si>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</si>
  <si>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</si>
  <si>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</si>
  <si>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</si>
  <si>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</si>
  <si>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</si>
  <si>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</si>
  <si>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</si>
  <si>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</si>
  <si>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</si>
  <si>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</si>
  <si>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</si>
  <si>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</si>
  <si>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</si>
  <si>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</si>
  <si>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</si>
  <si>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</si>
  <si>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</si>
  <si>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</si>
  <si>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</si>
  <si>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</si>
  <si>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</si>
  <si>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</si>
  <si>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</si>
  <si>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</si>
  <si>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</si>
  <si>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</si>
  <si>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</si>
  <si>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</si>
  <si>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</si>
  <si>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</si>
  <si>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</si>
  <si>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</si>
  <si>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</si>
  <si>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</si>
  <si>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</si>
  <si>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</si>
  <si>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</si>
  <si>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</si>
  <si>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</si>
  <si>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</si>
  <si>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</si>
  <si>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</si>
  <si>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</si>
  <si>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</si>
  <si>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</si>
  <si>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</si>
  <si>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</si>
  <si>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</si>
  <si>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</si>
  <si>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</si>
  <si>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</si>
  <si>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</si>
  <si>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</si>
  <si>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</si>
  <si>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</si>
  <si>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</si>
  <si>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</si>
  <si>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</si>
  <si>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</si>
  <si>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</si>
  <si>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</si>
  <si>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</si>
  <si>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</si>
  <si>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</si>
  <si>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</si>
  <si>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</si>
  <si>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</si>
  <si>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</si>
  <si>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</si>
  <si>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</si>
  <si>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</si>
  <si>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</si>
  <si>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</si>
  <si>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</si>
  <si>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</si>
  <si>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</si>
  <si>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</si>
  <si>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</si>
  <si>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</si>
  <si>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</si>
  <si>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</si>
  <si>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</si>
  <si>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</si>
  <si>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</si>
  <si>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</si>
  <si>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</si>
  <si>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</si>
  <si>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</si>
  <si>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</si>
  <si>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</si>
  <si>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</si>
  <si>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</si>
  <si>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</si>
  <si>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</si>
  <si>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</si>
  <si>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</si>
  <si>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</si>
  <si>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</si>
  <si>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</si>
  <si>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</si>
  <si>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</si>
  <si>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</si>
  <si>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</si>
  <si>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</si>
  <si>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</si>
  <si>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</si>
  <si>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</si>
  <si>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</si>
  <si>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</si>
  <si>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</si>
  <si>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</si>
  <si>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</si>
  <si>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</si>
  <si>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</si>
  <si>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</si>
  <si>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</si>
  <si>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</si>
  <si>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</si>
  <si>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</si>
  <si>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</si>
  <si>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</si>
  <si>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</si>
  <si>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</si>
  <si>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</si>
  <si>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</si>
  <si>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</si>
  <si>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</si>
  <si>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</si>
  <si>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</si>
  <si>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</si>
  <si>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</si>
  <si>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</si>
  <si>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</si>
  <si>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</si>
  <si>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</si>
  <si>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</si>
  <si>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</si>
  <si>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</si>
  <si>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</si>
  <si>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</si>
  <si>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</si>
  <si>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</si>
  <si>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</si>
  <si>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</si>
  <si>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</si>
  <si>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</si>
  <si>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</si>
  <si>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</si>
  <si>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</si>
  <si>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</si>
  <si>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</si>
  <si>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</si>
  <si>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</si>
  <si>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</si>
  <si>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</si>
  <si>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</si>
  <si>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</si>
  <si>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</si>
  <si>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</si>
  <si>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</si>
  <si>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</si>
  <si>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</si>
  <si>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</si>
  <si>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</si>
  <si>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</si>
  <si>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</si>
  <si>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</si>
  <si>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</si>
  <si>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</si>
  <si>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</si>
  <si>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</si>
  <si>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</si>
  <si>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</si>
  <si>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</si>
  <si>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</si>
  <si>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</si>
  <si>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</si>
  <si>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</si>
  <si>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</si>
  <si>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</si>
  <si>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</si>
  <si>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</si>
  <si>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</si>
  <si>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</si>
  <si>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</si>
  <si>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</si>
  <si>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</si>
  <si>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</si>
  <si>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</si>
  <si>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</si>
  <si>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</si>
  <si>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</si>
  <si>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</si>
  <si>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</si>
  <si>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</si>
  <si>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</si>
  <si>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</si>
  <si>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</si>
  <si>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</si>
  <si>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</si>
  <si>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</si>
  <si>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</si>
  <si>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</si>
  <si>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</si>
  <si>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</si>
  <si>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</si>
  <si>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</si>
  <si>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</si>
  <si>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</si>
  <si>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</si>
  <si>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</si>
  <si>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</si>
  <si>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</si>
  <si>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</si>
  <si>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</si>
  <si>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</si>
  <si>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</si>
  <si>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</si>
  <si>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</si>
  <si>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</si>
  <si>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</si>
  <si>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</si>
  <si>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</si>
  <si>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</si>
  <si>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</si>
  <si>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</si>
  <si>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</si>
  <si>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</si>
  <si>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</si>
  <si>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</si>
  <si>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</si>
  <si>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</si>
  <si>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</si>
  <si>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</si>
  <si>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</si>
  <si>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</si>
  <si>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</si>
  <si>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</si>
  <si>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</si>
  <si>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</si>
  <si>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</si>
  <si>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</si>
  <si>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</si>
  <si>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</si>
  <si>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</si>
  <si>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</si>
  <si>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</si>
  <si>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</si>
  <si>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</si>
  <si>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</si>
  <si>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</si>
  <si>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</si>
  <si>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</si>
  <si>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</si>
  <si>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</si>
  <si>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</si>
  <si>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</si>
  <si>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</si>
  <si>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</si>
  <si>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</si>
  <si>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</si>
  <si>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</si>
  <si>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</si>
  <si>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</si>
  <si>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</si>
  <si>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</si>
  <si>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</si>
  <si>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</si>
  <si>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</si>
  <si>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</si>
  <si>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</si>
  <si>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</si>
  <si>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</si>
  <si>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</si>
  <si>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</si>
  <si>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</si>
  <si>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</si>
  <si>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</si>
  <si>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</si>
  <si>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</si>
  <si>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</si>
  <si>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</si>
  <si>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</si>
  <si>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</si>
  <si>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</si>
  <si>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</si>
  <si>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</si>
  <si>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</si>
  <si>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</si>
  <si>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</si>
  <si>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</si>
  <si>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</si>
  <si>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</si>
  <si>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</si>
  <si>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</si>
  <si>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</si>
  <si>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</si>
  <si>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</si>
  <si>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</si>
  <si>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</si>
  <si>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</si>
  <si>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</si>
  <si>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</si>
  <si>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</si>
  <si>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</si>
  <si>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</si>
  <si>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</si>
  <si>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</si>
  <si>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</si>
  <si>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</si>
  <si>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</si>
  <si>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</si>
  <si>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</si>
  <si>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</si>
  <si>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</si>
  <si>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</si>
  <si>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</si>
  <si>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</si>
  <si>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</si>
  <si>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</si>
  <si>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</si>
  <si>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</si>
  <si>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</si>
  <si>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</si>
  <si>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</si>
  <si>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</si>
  <si>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</si>
  <si>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</si>
  <si>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</si>
  <si>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</si>
  <si>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</si>
  <si>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</si>
  <si>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</si>
  <si>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</si>
  <si>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</si>
  <si>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</si>
  <si>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</si>
  <si>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</si>
  <si>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</si>
  <si>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</si>
  <si>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</si>
  <si>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</si>
  <si>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</si>
  <si>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</si>
  <si>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</si>
  <si>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</si>
  <si>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</si>
  <si>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</si>
  <si>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</si>
  <si>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</si>
  <si>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</si>
  <si>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</si>
  <si>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</si>
  <si>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</si>
  <si>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</si>
  <si>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</si>
  <si>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</si>
  <si>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</si>
  <si>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</si>
  <si>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</si>
  <si>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</si>
  <si>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</si>
  <si>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</si>
  <si>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</si>
  <si>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</si>
  <si>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</si>
  <si>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</si>
  <si>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</si>
  <si>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</si>
  <si>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</si>
  <si>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</si>
  <si>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</si>
  <si>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</si>
  <si>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</si>
  <si>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</si>
  <si>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</si>
  <si>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</si>
  <si>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</si>
  <si>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</si>
  <si>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</si>
  <si>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</si>
  <si>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</si>
  <si>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</si>
  <si>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</si>
  <si>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</si>
  <si>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</si>
  <si>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</si>
  <si>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</si>
  <si>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</si>
  <si>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</si>
  <si>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</si>
  <si>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</si>
  <si>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</si>
  <si>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</si>
  <si>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</si>
  <si>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</si>
  <si>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</si>
  <si>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</si>
  <si>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</si>
  <si>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</si>
  <si>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</si>
  <si>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</si>
  <si>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</si>
  <si>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</si>
  <si>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</si>
  <si>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</si>
  <si>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</si>
  <si>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</si>
  <si>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</si>
  <si>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</si>
  <si>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</si>
  <si>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</si>
  <si>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</si>
  <si>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</si>
  <si>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</si>
  <si>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</si>
  <si>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</si>
  <si>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</si>
  <si>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</si>
  <si>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</si>
  <si>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</si>
  <si>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</si>
  <si>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</si>
  <si>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</si>
  <si>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</si>
  <si>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</si>
  <si>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</si>
  <si>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</si>
  <si>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</si>
  <si>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</si>
  <si>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</si>
  <si>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</si>
  <si>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</si>
  <si>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</si>
  <si>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</si>
  <si>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</si>
  <si>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</si>
  <si>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</si>
  <si>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</si>
  <si>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</si>
  <si>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</si>
  <si>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</si>
  <si>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</si>
  <si>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</si>
  <si>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</si>
  <si>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</si>
  <si>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</si>
  <si>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</si>
  <si>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</si>
  <si>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</si>
  <si>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</si>
  <si>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</si>
  <si>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</si>
  <si>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</si>
  <si>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</si>
  <si>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</si>
  <si>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</si>
  <si>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</si>
  <si>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</si>
  <si>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</si>
  <si>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</si>
  <si>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</si>
  <si>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</si>
  <si>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</si>
  <si>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</si>
  <si>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</si>
  <si>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</si>
  <si>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</si>
  <si>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</si>
  <si>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</si>
  <si>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</si>
  <si>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</si>
  <si>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</si>
  <si>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</si>
  <si>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</si>
  <si>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</si>
  <si>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</si>
  <si>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</si>
  <si>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</si>
  <si>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</si>
  <si>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</si>
  <si>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</si>
  <si>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</si>
  <si>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</si>
  <si>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</si>
  <si>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</si>
  <si>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</si>
  <si>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</si>
  <si>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</si>
  <si>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</si>
  <si>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</si>
  <si>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</si>
  <si>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</si>
  <si>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</si>
  <si>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</si>
  <si>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</si>
  <si>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</si>
  <si>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</si>
  <si>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</si>
  <si>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</si>
  <si>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</si>
  <si>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</si>
  <si>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</si>
  <si>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</si>
  <si>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</si>
  <si>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</si>
  <si>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</si>
  <si>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</si>
  <si>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</si>
  <si>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</si>
  <si>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</si>
  <si>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</si>
  <si>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</si>
  <si>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</si>
  <si>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</si>
  <si>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</si>
  <si>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</si>
  <si>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</si>
  <si>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</si>
  <si>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</si>
  <si>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</si>
  <si>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</si>
  <si>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</si>
  <si>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</si>
  <si>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</si>
  <si>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</si>
  <si>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</si>
  <si>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</si>
  <si>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</si>
  <si>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</si>
  <si>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</si>
  <si>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</si>
  <si>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</si>
  <si>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</si>
  <si>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</si>
  <si>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</si>
  <si>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</si>
  <si>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</si>
  <si>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</si>
  <si>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</si>
  <si>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</si>
  <si>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</si>
  <si>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</si>
  <si>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</si>
  <si>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</si>
  <si>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</si>
  <si>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</si>
  <si>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</si>
  <si>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</si>
  <si>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</si>
  <si>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</si>
  <si>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</si>
  <si>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</si>
  <si>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</si>
  <si>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</si>
  <si>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</si>
  <si>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</si>
  <si>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</si>
  <si>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</si>
  <si>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</si>
  <si>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</si>
  <si>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</si>
  <si>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</si>
  <si>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</si>
  <si>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</si>
  <si>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</si>
  <si>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</si>
  <si>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</si>
  <si>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</si>
  <si>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</si>
  <si>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</si>
  <si>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</si>
  <si>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</si>
  <si>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</si>
  <si>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</si>
  <si>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</si>
  <si>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</si>
  <si>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</si>
  <si>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</si>
  <si>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</si>
  <si>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</si>
  <si>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</si>
  <si>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</si>
  <si>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</si>
  <si>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</si>
  <si>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</si>
  <si>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</si>
  <si>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</si>
  <si>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</si>
  <si>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</si>
  <si>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</si>
  <si>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</si>
  <si>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</si>
  <si>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</si>
  <si>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</si>
  <si>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</si>
  <si>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</si>
  <si>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</si>
  <si>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</si>
  <si>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</si>
  <si>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</si>
  <si>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</si>
  <si>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</si>
  <si>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</si>
  <si>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</si>
  <si>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</si>
  <si>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</si>
  <si>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</si>
  <si>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</si>
  <si>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</si>
  <si>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</si>
  <si>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</si>
  <si>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</si>
  <si>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</si>
  <si>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</si>
  <si>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</si>
  <si>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</si>
  <si>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</si>
  <si>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</si>
  <si>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</si>
  <si>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</si>
  <si>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</si>
  <si>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</si>
  <si>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</si>
  <si>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</si>
  <si>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</si>
  <si>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</si>
  <si>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</si>
  <si>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</si>
  <si>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</si>
  <si>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</si>
  <si>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</si>
  <si>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</si>
  <si>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</si>
  <si>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</si>
  <si>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</si>
  <si>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</si>
  <si>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</si>
  <si>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</si>
  <si>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</si>
  <si>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</si>
  <si>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</si>
  <si>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</si>
  <si>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</si>
  <si>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</si>
  <si>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</si>
  <si>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</si>
  <si>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</si>
  <si>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</si>
  <si>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</si>
  <si>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</si>
  <si>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</si>
  <si>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</si>
  <si>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</si>
  <si>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</si>
  <si>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</si>
  <si>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</si>
  <si>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</si>
  <si>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</si>
  <si>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</si>
  <si>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</si>
  <si>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</si>
  <si>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</si>
  <si>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</si>
  <si>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</si>
  <si>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</si>
  <si>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</si>
  <si>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</si>
  <si>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</si>
  <si>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</si>
  <si>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</si>
  <si>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</si>
  <si>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</si>
  <si>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</si>
  <si>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</si>
  <si>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</si>
  <si>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</si>
  <si>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</si>
  <si>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</si>
  <si>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</si>
  <si>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</si>
  <si>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</si>
  <si>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</si>
  <si>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</si>
  <si>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</si>
  <si>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</si>
  <si>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</si>
  <si>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</si>
  <si>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</si>
  <si>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</si>
  <si>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</si>
  <si>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</si>
  <si>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</si>
  <si>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</si>
  <si>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</si>
  <si>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</si>
  <si>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</si>
  <si>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</si>
  <si>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</si>
  <si>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</si>
  <si>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</si>
  <si>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</si>
  <si>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</si>
  <si>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</si>
  <si>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</si>
  <si>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</si>
  <si>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</si>
  <si>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</si>
  <si>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</si>
  <si>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</si>
  <si>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</si>
  <si>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</si>
  <si>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</si>
  <si>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</si>
  <si>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</si>
  <si>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</si>
  <si>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</si>
  <si>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</si>
  <si>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</si>
  <si>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</si>
  <si>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</si>
  <si>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</si>
  <si>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</si>
  <si>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</si>
  <si>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</si>
  <si>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</si>
  <si>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</si>
  <si>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</si>
  <si>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</si>
  <si>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</si>
  <si>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</si>
  <si>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</si>
  <si>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</si>
  <si>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</si>
  <si>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</si>
  <si>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</si>
  <si>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</si>
  <si>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</si>
  <si>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</si>
  <si>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</si>
  <si>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</si>
  <si>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</si>
  <si>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</si>
  <si>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</si>
  <si>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</si>
  <si>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</si>
  <si>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</si>
  <si>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</si>
  <si>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</si>
  <si>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</si>
  <si>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</si>
  <si>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</si>
  <si>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</si>
  <si>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</si>
  <si>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</si>
  <si>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</si>
  <si>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</si>
  <si>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</si>
  <si>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</si>
  <si>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</si>
  <si>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</si>
  <si>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</si>
  <si>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</si>
  <si>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</si>
  <si>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</si>
  <si>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</si>
  <si>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</si>
  <si>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</si>
  <si>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</si>
  <si>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</si>
  <si>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</si>
  <si>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</si>
  <si>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</si>
  <si>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</si>
  <si>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</si>
  <si>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</si>
  <si>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</si>
  <si>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</si>
  <si>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</si>
  <si>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</si>
  <si>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</si>
  <si>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</si>
  <si>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</si>
  <si>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</si>
  <si>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</si>
  <si>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</si>
  <si>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</si>
  <si>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</si>
  <si>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</si>
  <si>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</si>
  <si>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</si>
  <si>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</si>
  <si>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</si>
  <si>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</si>
  <si>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</si>
  <si>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</si>
  <si>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</si>
  <si>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</si>
  <si>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</si>
  <si>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</si>
  <si>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</si>
  <si>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</si>
  <si>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</si>
  <si>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</si>
  <si>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</si>
  <si>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</si>
  <si>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</si>
  <si>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</si>
  <si>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</si>
  <si>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</si>
  <si>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</si>
  <si>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</si>
  <si>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</si>
  <si>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</si>
  <si>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</si>
  <si>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</si>
  <si>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</si>
  <si>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</si>
  <si>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</si>
  <si>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</si>
  <si>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</si>
  <si>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</si>
  <si>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</si>
  <si>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</si>
  <si>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</si>
  <si>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</si>
  <si>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</si>
  <si>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</si>
  <si>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</si>
  <si>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</si>
  <si>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</si>
  <si>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</si>
  <si>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</si>
  <si>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</si>
  <si>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</si>
  <si>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</si>
  <si>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</si>
  <si>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</si>
  <si>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</si>
  <si>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</si>
  <si>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</si>
  <si>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</si>
  <si>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</si>
  <si>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</si>
  <si>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</si>
  <si>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</si>
  <si>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</si>
  <si>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</si>
  <si>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</si>
  <si>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</si>
  <si>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</si>
  <si>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</si>
  <si>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</si>
  <si>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</si>
  <si>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</si>
  <si>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</si>
  <si>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</si>
  <si>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</si>
  <si>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</si>
  <si>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</si>
  <si>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</si>
  <si>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</si>
  <si>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</si>
  <si>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</si>
  <si>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</si>
  <si>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</si>
  <si>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</si>
  <si>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</si>
  <si>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</si>
  <si>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</si>
  <si>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</si>
  <si>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</si>
  <si>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</si>
  <si>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</si>
  <si>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</si>
  <si>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</si>
  <si>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</si>
  <si>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</si>
  <si>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</si>
  <si>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</si>
  <si>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</si>
  <si>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</si>
  <si>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</si>
  <si>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</si>
  <si>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</si>
  <si>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</si>
  <si>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</si>
  <si>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</si>
  <si>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</si>
  <si>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</si>
  <si>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</si>
  <si>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</si>
  <si>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</si>
  <si>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</si>
  <si>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</si>
  <si>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</si>
  <si>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</si>
  <si>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</si>
  <si>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</si>
  <si>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</si>
  <si>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</si>
  <si>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</si>
  <si>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</si>
  <si>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</si>
  <si>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</si>
  <si>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</si>
  <si>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</si>
  <si>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</si>
  <si>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</si>
  <si>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</si>
  <si>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</si>
  <si>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</si>
  <si>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</si>
  <si>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</si>
  <si>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</si>
  <si>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</si>
  <si>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</si>
  <si>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</si>
  <si>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</si>
  <si>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</si>
  <si>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</si>
  <si>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</si>
  <si>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</si>
  <si>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</si>
  <si>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</si>
  <si>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</si>
  <si>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</si>
  <si>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</si>
  <si>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</si>
  <si>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</si>
  <si>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</si>
  <si>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</si>
  <si>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</si>
  <si>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</si>
  <si>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</si>
  <si>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</si>
  <si>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</si>
  <si>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</si>
  <si>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</si>
  <si>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</si>
  <si>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</si>
  <si>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</si>
  <si>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</si>
  <si>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</si>
  <si>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</si>
  <si>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</si>
  <si>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</si>
  <si>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</si>
  <si>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</si>
  <si>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</si>
  <si>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</si>
  <si>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</si>
  <si>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</si>
  <si>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</si>
  <si>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</si>
  <si>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</si>
  <si>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</si>
  <si>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</si>
  <si>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</si>
  <si>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</si>
  <si>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</si>
  <si>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</si>
  <si>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</si>
  <si>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</si>
  <si>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</si>
  <si>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</si>
  <si>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</si>
  <si>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</si>
  <si>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</si>
  <si>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</si>
  <si>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</si>
  <si>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</si>
  <si>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</si>
  <si>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</si>
  <si>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</si>
  <si>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</si>
  <si>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</si>
  <si>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</si>
  <si>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</si>
  <si>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</si>
  <si>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</si>
  <si>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</si>
  <si>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</si>
  <si>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</si>
  <si>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</si>
  <si>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</si>
  <si>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</si>
  <si>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</si>
  <si>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</si>
  <si>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</si>
  <si>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</si>
  <si>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</si>
  <si>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</si>
  <si>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</si>
  <si>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</si>
  <si>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</si>
  <si>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</si>
  <si>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</si>
  <si>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</si>
  <si>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</si>
  <si>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</si>
  <si>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</si>
  <si>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</si>
  <si>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</si>
  <si>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</si>
  <si>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</si>
  <si>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</si>
  <si>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</si>
  <si>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</si>
  <si>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</si>
  <si>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</si>
  <si>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</si>
  <si>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</si>
  <si>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</si>
  <si>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</si>
  <si>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</si>
  <si>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</si>
  <si>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</si>
  <si>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</si>
  <si>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</si>
  <si>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</si>
  <si>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</si>
  <si>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</si>
  <si>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</si>
  <si>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</si>
  <si>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</si>
  <si>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</si>
  <si>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</si>
  <si>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</si>
  <si>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</si>
  <si>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</si>
  <si>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</si>
  <si>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</si>
  <si>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</si>
  <si>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</si>
  <si>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</si>
  <si>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</si>
  <si>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</si>
  <si>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</si>
  <si>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</si>
  <si>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</si>
  <si>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</si>
  <si>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</si>
  <si>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</si>
  <si>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</si>
  <si>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</si>
  <si>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</si>
  <si>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</si>
  <si>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</si>
  <si>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</si>
  <si>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</si>
  <si>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</si>
  <si>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</si>
  <si>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</si>
  <si>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</si>
  <si>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</si>
  <si>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</si>
  <si>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</si>
  <si>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</si>
  <si>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</si>
  <si>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</si>
  <si>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</si>
  <si>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</si>
  <si>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</si>
  <si>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</si>
  <si>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</si>
  <si>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</si>
  <si>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</si>
  <si>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</si>
  <si>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</si>
  <si>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</si>
  <si>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</si>
  <si>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</si>
  <si>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</si>
  <si>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</si>
  <si>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</si>
  <si>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</si>
  <si>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</si>
  <si>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</si>
  <si>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</si>
  <si>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</si>
  <si>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</si>
  <si>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</si>
  <si>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</si>
  <si>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</si>
  <si>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</si>
  <si>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</si>
  <si>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</si>
  <si>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</si>
  <si>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</si>
  <si>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</si>
  <si>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</si>
  <si>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</si>
  <si>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</si>
  <si>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</si>
  <si>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</si>
  <si>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</si>
  <si>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</si>
  <si>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</si>
  <si>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</si>
  <si>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</si>
  <si>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</si>
  <si>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</si>
  <si>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</si>
  <si>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</si>
  <si>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</si>
  <si>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</si>
  <si>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</si>
  <si>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</si>
  <si>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</si>
  <si>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</si>
  <si>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</si>
  <si>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</si>
  <si>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</si>
  <si>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</si>
  <si>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</si>
  <si>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</si>
  <si>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</si>
  <si>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</si>
  <si>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</si>
  <si>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</si>
  <si>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</si>
  <si>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</si>
  <si>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</si>
  <si>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</si>
  <si>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</si>
  <si>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</si>
  <si>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</si>
  <si>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</si>
  <si>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</si>
  <si>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</si>
  <si>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</si>
  <si>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</si>
  <si>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</si>
  <si>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</si>
  <si>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</si>
  <si>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</si>
  <si>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</si>
  <si>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</si>
  <si>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</si>
  <si>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</si>
  <si>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</si>
  <si>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</si>
  <si>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</si>
  <si>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</si>
  <si>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</si>
  <si>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</si>
  <si>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</si>
  <si>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</si>
  <si>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</si>
  <si>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</si>
  <si>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</si>
  <si>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</si>
  <si>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</si>
  <si>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</si>
  <si>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</si>
  <si>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</si>
  <si>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</si>
  <si>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</si>
  <si>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</si>
  <si>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</si>
  <si>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</si>
  <si>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</si>
  <si>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</si>
  <si>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</si>
  <si>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</si>
  <si>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</si>
  <si>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</si>
  <si>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</si>
  <si>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</si>
  <si>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</si>
  <si>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</si>
  <si>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</si>
  <si>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</si>
  <si>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</si>
  <si>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</si>
  <si>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</si>
  <si>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</si>
  <si>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</si>
  <si>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</si>
  <si>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</si>
  <si>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</si>
  <si>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</si>
  <si>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</si>
  <si>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</si>
  <si>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</si>
  <si>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</si>
  <si>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</si>
  <si>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</si>
  <si>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</si>
  <si>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</si>
  <si>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</si>
  <si>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</si>
  <si>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</si>
  <si>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</si>
  <si>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</si>
  <si>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</si>
  <si>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</si>
  <si>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</si>
  <si>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</si>
  <si>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</si>
  <si>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</si>
  <si>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</si>
  <si>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</si>
  <si>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</si>
  <si>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</si>
  <si>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</si>
  <si>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</si>
  <si>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</si>
  <si>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</si>
  <si>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</si>
  <si>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</si>
  <si>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</si>
  <si>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</si>
  <si>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</si>
  <si>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</si>
  <si>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</si>
  <si>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</si>
  <si>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</si>
  <si>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</si>
  <si>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</si>
  <si>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</si>
  <si>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</si>
  <si>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</si>
  <si>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</si>
  <si>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</si>
  <si>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</si>
  <si>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</si>
  <si>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</si>
  <si>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</si>
  <si>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</si>
  <si>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</si>
  <si>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</si>
  <si>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</si>
  <si>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</si>
  <si>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</si>
  <si>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</si>
  <si>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</si>
  <si>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</si>
  <si>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</si>
  <si>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</si>
  <si>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</si>
  <si>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</si>
  <si>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</si>
  <si>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</si>
  <si>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</si>
  <si>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</si>
  <si>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</si>
  <si>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</si>
  <si>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</si>
  <si>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</si>
  <si>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</si>
  <si>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</si>
  <si>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</si>
  <si>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</si>
  <si>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</si>
  <si>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</si>
  <si>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</si>
  <si>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</si>
  <si>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</si>
  <si>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</si>
  <si>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</si>
  <si>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</si>
  <si>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</si>
  <si>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</si>
  <si>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</si>
  <si>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</si>
  <si>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</si>
  <si>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</si>
  <si>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</si>
  <si>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</si>
  <si>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</si>
  <si>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</si>
  <si>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</si>
  <si>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</si>
  <si>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</si>
  <si>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</si>
  <si>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</si>
  <si>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</si>
  <si>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</si>
  <si>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</si>
  <si>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</si>
  <si>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</si>
  <si>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</si>
  <si>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</si>
  <si>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</si>
  <si>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</si>
  <si>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</si>
  <si>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</si>
  <si>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</si>
  <si>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</si>
  <si>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</si>
  <si>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</si>
  <si>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</si>
  <si>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</si>
  <si>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</si>
  <si>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</si>
  <si>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</si>
  <si>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</si>
  <si>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</si>
  <si>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</si>
  <si>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</si>
  <si>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</si>
  <si>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</si>
  <si>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</si>
  <si>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</si>
  <si>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</si>
  <si>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</si>
  <si>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</si>
  <si>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</si>
  <si>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</si>
  <si>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</si>
  <si>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</si>
  <si>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</si>
  <si>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</si>
  <si>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</si>
  <si>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</si>
  <si>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</si>
  <si>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</si>
  <si>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</si>
  <si>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</si>
  <si>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</si>
  <si>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</si>
  <si>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</si>
  <si>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</si>
  <si>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</si>
  <si>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</si>
  <si>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</si>
  <si>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</si>
  <si>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</si>
  <si>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</si>
  <si>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</si>
  <si>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</si>
  <si>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</si>
  <si>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</si>
  <si>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</si>
  <si>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</si>
  <si>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</si>
  <si>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</si>
  <si>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</si>
  <si>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</si>
  <si>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</si>
  <si>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</si>
  <si>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</si>
  <si>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</si>
  <si>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</si>
  <si>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</si>
  <si>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</si>
  <si>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</si>
  <si>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</si>
  <si>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</si>
  <si>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</si>
  <si>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</si>
  <si>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</si>
  <si>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</si>
  <si>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</si>
  <si>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</si>
  <si>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</si>
  <si>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</si>
  <si>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</si>
  <si>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</si>
  <si>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</si>
  <si>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</si>
  <si>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</si>
  <si>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</si>
  <si>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</si>
  <si>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</si>
  <si>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</si>
  <si>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</si>
  <si>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</si>
  <si>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</si>
  <si>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</si>
  <si>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</si>
  <si>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</si>
  <si>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</si>
  <si>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</si>
  <si>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</si>
  <si>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</si>
  <si>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</si>
  <si>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</si>
  <si>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</si>
  <si>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</si>
  <si>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</si>
  <si>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</si>
  <si>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</si>
  <si>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</si>
  <si>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</si>
  <si>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</si>
  <si>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</si>
  <si>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</si>
  <si>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</si>
  <si>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</si>
  <si>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</si>
  <si>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</si>
  <si>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</si>
  <si>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</si>
  <si>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</si>
  <si>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</si>
  <si>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</si>
  <si>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</si>
  <si>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</si>
  <si>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</si>
  <si>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</si>
  <si>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</si>
  <si>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</si>
  <si>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</si>
  <si>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</si>
  <si>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</si>
  <si>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</si>
  <si>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</si>
  <si>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</si>
  <si>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</si>
  <si>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</si>
  <si>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</si>
  <si>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</si>
  <si>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</si>
  <si>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</si>
  <si>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</si>
  <si>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</si>
  <si>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</si>
  <si>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</si>
  <si>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</si>
  <si>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</si>
  <si>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</si>
  <si>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</si>
  <si>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</si>
  <si>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</si>
  <si>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</si>
  <si>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</si>
  <si>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</si>
  <si>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</si>
  <si>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</si>
  <si>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</si>
  <si>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</si>
  <si>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</si>
  <si>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</si>
  <si>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</si>
  <si>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</si>
  <si>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</si>
  <si>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</si>
  <si>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</si>
  <si>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</si>
  <si>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</si>
  <si>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</si>
  <si>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</si>
  <si>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</si>
  <si>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</si>
  <si>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</si>
  <si>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</si>
  <si>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</si>
  <si>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</si>
  <si>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</si>
  <si>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</si>
  <si>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</si>
  <si>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</si>
  <si>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</si>
  <si>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</si>
  <si>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</si>
  <si>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</si>
  <si>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</si>
  <si>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</si>
  <si>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</si>
  <si>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</si>
  <si>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</si>
  <si>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</si>
  <si>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</si>
  <si>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</si>
  <si>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</si>
  <si>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</si>
  <si>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</si>
  <si>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</si>
  <si>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</si>
  <si>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</si>
  <si>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</si>
  <si>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</si>
  <si>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</si>
  <si>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</si>
  <si>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</si>
  <si>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</si>
  <si>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</si>
  <si>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</si>
  <si>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</si>
  <si>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</si>
  <si>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</si>
  <si>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</si>
  <si>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</si>
  <si>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</si>
  <si>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</si>
  <si>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</si>
  <si>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</si>
  <si>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</si>
  <si>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</si>
  <si>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</si>
  <si>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</si>
  <si>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</si>
  <si>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</si>
  <si>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</si>
  <si>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</si>
  <si>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</si>
  <si>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</si>
  <si>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</si>
  <si>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</si>
  <si>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</si>
  <si>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</si>
  <si>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</si>
  <si>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</si>
  <si>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</si>
  <si>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</si>
  <si>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</si>
  <si>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</si>
  <si>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</si>
  <si>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</si>
  <si>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</si>
  <si>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</si>
  <si>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</si>
  <si>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</si>
  <si>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</si>
  <si>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</si>
  <si>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</si>
  <si>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</si>
  <si>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</si>
  <si>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</si>
  <si>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</si>
  <si>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</si>
  <si>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</si>
  <si>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</si>
  <si>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</si>
  <si>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</si>
  <si>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</si>
  <si>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</si>
  <si>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</si>
  <si>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</si>
  <si>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</si>
  <si>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</si>
  <si>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</si>
  <si>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</si>
  <si>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</si>
  <si>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</si>
  <si>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</si>
  <si>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</si>
  <si>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</si>
  <si>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</si>
  <si>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</si>
  <si>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</si>
  <si>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</si>
  <si>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</si>
  <si>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</si>
  <si>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</si>
  <si>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</si>
  <si>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</si>
  <si>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</si>
  <si>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</si>
  <si>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</si>
  <si>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</si>
  <si>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</si>
  <si>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</si>
  <si>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</si>
  <si>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</si>
  <si>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</si>
  <si>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</si>
  <si>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</si>
  <si>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</si>
  <si>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</si>
  <si>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</si>
  <si>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</si>
  <si>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</si>
  <si>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</si>
  <si>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</si>
  <si>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</si>
  <si>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</si>
  <si>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</si>
  <si>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</si>
  <si>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</si>
  <si>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</si>
  <si>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</si>
  <si>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</si>
  <si>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</si>
  <si>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</si>
  <si>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</si>
  <si>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</si>
  <si>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</si>
  <si>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</si>
  <si>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</si>
  <si>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</si>
  <si>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</si>
  <si>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</si>
  <si>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</si>
  <si>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</si>
  <si>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</si>
  <si>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</si>
  <si>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</si>
  <si>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</si>
  <si>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</si>
  <si>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</si>
  <si>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</si>
  <si>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</si>
  <si>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</si>
  <si>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</si>
  <si>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</si>
  <si>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</si>
  <si>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</si>
  <si>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</si>
  <si>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</si>
  <si>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</si>
  <si>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</si>
  <si>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</si>
  <si>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</si>
  <si>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</si>
  <si>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</si>
  <si>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</si>
  <si>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</si>
  <si>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</si>
  <si>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</si>
  <si>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</si>
  <si>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</si>
  <si>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</si>
  <si>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</si>
  <si>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</si>
  <si>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</si>
  <si>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</si>
  <si>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</si>
  <si>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</si>
  <si>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</si>
  <si>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</si>
  <si>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</si>
  <si>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</si>
  <si>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</si>
  <si>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</si>
  <si>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</si>
  <si>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</si>
  <si>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</si>
  <si>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</si>
  <si>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</si>
  <si>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</si>
  <si>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</si>
  <si>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</si>
  <si>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</si>
  <si>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</si>
  <si>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</si>
  <si>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</si>
  <si>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</si>
  <si>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</si>
  <si>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</si>
  <si>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</si>
  <si>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</si>
  <si>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</si>
  <si>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</si>
  <si>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</si>
  <si>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</si>
  <si>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</si>
  <si>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</si>
  <si>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</si>
  <si>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</si>
  <si>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</si>
  <si>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</si>
  <si>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</si>
  <si>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</si>
  <si>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</si>
  <si>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</si>
  <si>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</si>
  <si>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</si>
  <si>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</si>
  <si>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</si>
  <si>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</si>
  <si>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</si>
  <si>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</si>
  <si>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</si>
  <si>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</si>
  <si>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</si>
  <si>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</si>
  <si>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</si>
  <si>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</si>
  <si>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</si>
  <si>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</si>
  <si>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</si>
  <si>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</si>
  <si>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</si>
  <si>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</si>
  <si>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</si>
  <si>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</si>
  <si>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</si>
  <si>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</si>
  <si>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</si>
  <si>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</si>
  <si>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</si>
  <si>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</si>
  <si>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</si>
  <si>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</si>
  <si>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</si>
  <si>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</si>
  <si>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</si>
  <si>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</si>
  <si>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</si>
  <si>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</si>
  <si>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</si>
  <si>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</si>
  <si>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</si>
  <si>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</si>
  <si>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</si>
  <si>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</si>
  <si>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</si>
  <si>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</si>
  <si>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</si>
  <si>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</si>
  <si>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</si>
  <si>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</si>
  <si>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</si>
  <si>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</si>
  <si>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</si>
  <si>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</si>
  <si>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</si>
  <si>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</si>
  <si>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</si>
  <si>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</si>
  <si>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</si>
  <si>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</si>
  <si>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</si>
  <si>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</si>
  <si>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</si>
  <si>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</si>
  <si>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</si>
  <si>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</si>
  <si>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</si>
  <si>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</si>
  <si>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</si>
  <si>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</si>
  <si>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</si>
  <si>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</si>
  <si>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</si>
  <si>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</si>
  <si>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</si>
  <si>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</si>
  <si>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</si>
  <si>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</si>
  <si>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</si>
  <si>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</si>
  <si>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</si>
  <si>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</si>
  <si>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</si>
  <si>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</si>
  <si>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</si>
  <si>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</si>
  <si>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</si>
  <si>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</si>
  <si>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</si>
  <si>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</si>
  <si>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</si>
  <si>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</si>
  <si>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</si>
  <si>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</si>
  <si>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</si>
  <si>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</si>
  <si>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</si>
  <si>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</si>
  <si>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</si>
  <si>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</si>
  <si>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</si>
  <si>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</si>
  <si>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</si>
  <si>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</si>
  <si>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</si>
  <si>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</si>
  <si>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</si>
  <si>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</si>
  <si>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</si>
  <si>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</si>
  <si>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</si>
  <si>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</si>
  <si>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</si>
  <si>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</si>
  <si>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</si>
  <si>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</si>
  <si>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</si>
  <si>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</si>
  <si>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</si>
  <si>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</si>
  <si>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</si>
  <si>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</si>
  <si>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</si>
  <si>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</si>
  <si>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</si>
  <si>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</si>
  <si>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</si>
  <si>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</si>
  <si>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</si>
  <si>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</si>
  <si>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</si>
  <si>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</si>
  <si>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</si>
  <si>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</si>
  <si>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</si>
  <si>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</si>
  <si>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</si>
  <si>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</si>
  <si>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</si>
  <si>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</si>
  <si>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</si>
  <si>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</si>
  <si>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</si>
  <si>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</si>
  <si>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</si>
  <si>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</si>
  <si>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</si>
  <si>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</si>
  <si>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</si>
  <si>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</si>
  <si>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</si>
  <si>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</si>
  <si>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</si>
  <si>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</si>
  <si>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</si>
  <si>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</si>
  <si>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</si>
  <si>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</si>
  <si>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</si>
  <si>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</si>
  <si>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</si>
  <si>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</si>
  <si>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</si>
  <si>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</si>
  <si>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</si>
  <si>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</si>
  <si>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</si>
  <si>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</si>
  <si>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</si>
  <si>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</si>
  <si>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</si>
  <si>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</si>
  <si>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</si>
  <si>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</si>
  <si>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</si>
  <si>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</si>
  <si>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</si>
  <si>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</si>
  <si>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</si>
  <si>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</si>
  <si>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</si>
  <si>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</si>
  <si>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</si>
  <si>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</si>
  <si>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</si>
  <si>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</si>
  <si>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</si>
  <si>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</si>
  <si>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</si>
  <si>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</si>
  <si>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</si>
  <si>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</si>
  <si>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</si>
  <si>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</si>
  <si>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</si>
  <si>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</si>
  <si>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</si>
  <si>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</si>
  <si>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</si>
  <si>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</si>
  <si>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</si>
  <si>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</si>
  <si>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</si>
  <si>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</si>
  <si>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</si>
  <si>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</si>
  <si>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</si>
  <si>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</si>
  <si>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</si>
  <si>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</si>
  <si>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</si>
  <si>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</si>
  <si>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</si>
  <si>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</si>
  <si>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</si>
  <si>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</si>
  <si>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</si>
  <si>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</si>
  <si>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</si>
  <si>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</si>
  <si>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</si>
  <si>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</si>
  <si>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</si>
  <si>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</si>
  <si>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</si>
  <si>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</si>
  <si>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</si>
  <si>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</si>
  <si>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</si>
  <si>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</si>
  <si>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</si>
  <si>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</si>
  <si>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</si>
  <si>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</si>
  <si>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</si>
  <si>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</si>
  <si>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</si>
  <si>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</si>
  <si>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</si>
  <si>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</si>
  <si>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</si>
  <si>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</si>
  <si>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</si>
  <si>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</si>
  <si>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</si>
  <si>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</si>
  <si>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</si>
  <si>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</si>
  <si>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</si>
  <si>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</si>
  <si>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</si>
  <si>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</si>
  <si>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</si>
  <si>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</si>
  <si>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</si>
  <si>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</si>
  <si>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</si>
  <si>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</si>
  <si>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</si>
  <si>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</si>
  <si>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</si>
  <si>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</si>
  <si>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</si>
  <si>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</si>
  <si>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</si>
  <si>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</si>
  <si>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</si>
  <si>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</si>
  <si>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</si>
  <si>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</si>
  <si>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</si>
  <si>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</si>
  <si>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</si>
  <si>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</si>
  <si>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</si>
  <si>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</si>
  <si>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</si>
  <si>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</si>
  <si>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</si>
  <si>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</si>
  <si>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</si>
  <si>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</si>
  <si>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</si>
  <si>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</si>
  <si>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</si>
  <si>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</si>
  <si>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</si>
  <si>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</si>
  <si>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</si>
  <si>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</si>
  <si>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</si>
  <si>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</si>
  <si>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</si>
  <si>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</si>
  <si>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</si>
  <si>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</si>
  <si>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</si>
  <si>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</si>
  <si>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</si>
  <si>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</si>
  <si>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</si>
  <si>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</si>
  <si>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</si>
  <si>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</si>
  <si>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</si>
  <si>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</si>
  <si>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</si>
  <si>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</si>
  <si>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</si>
  <si>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</si>
  <si>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</si>
  <si>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</si>
  <si>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</si>
  <si>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</si>
  <si>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</si>
  <si>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</si>
  <si>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</si>
  <si>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</si>
  <si>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</si>
  <si>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</si>
  <si>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</si>
  <si>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</si>
  <si>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</si>
  <si>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</si>
  <si>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</si>
  <si>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</si>
  <si>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</si>
  <si>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</si>
  <si>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</si>
  <si>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</si>
  <si>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</si>
  <si>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</si>
  <si>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</si>
  <si>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</si>
  <si>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</si>
  <si>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</si>
  <si>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</si>
  <si>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</si>
  <si>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</si>
  <si>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</si>
  <si>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</si>
  <si>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</si>
  <si>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</si>
  <si>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</si>
  <si>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</si>
  <si>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</si>
  <si>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</si>
  <si>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</si>
  <si>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</si>
  <si>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</si>
  <si>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</si>
  <si>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</si>
  <si>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</si>
  <si>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</si>
  <si>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</si>
  <si>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</si>
  <si>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</si>
  <si>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</si>
  <si>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</si>
  <si>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</si>
  <si>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</si>
  <si>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</si>
  <si>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</si>
  <si>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</si>
  <si>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</si>
  <si>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</si>
  <si>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</si>
  <si>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</si>
  <si>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</si>
  <si>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</si>
  <si>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</si>
  <si>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</si>
  <si>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</si>
  <si>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</si>
  <si>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</si>
  <si>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</si>
  <si>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</si>
  <si>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</si>
  <si>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</si>
  <si>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</si>
  <si>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</si>
  <si>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</si>
  <si>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</si>
  <si>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</si>
  <si>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</si>
  <si>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</si>
  <si>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</si>
  <si>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</si>
  <si>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</si>
  <si>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</si>
  <si>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</si>
  <si>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</si>
  <si>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</si>
  <si>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</si>
  <si>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</si>
  <si>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</si>
  <si>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</si>
  <si>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</si>
  <si>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</si>
  <si>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</si>
  <si>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</si>
  <si>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</si>
  <si>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</si>
  <si>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</si>
  <si>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</si>
  <si>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</si>
  <si>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</si>
  <si>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</si>
  <si>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</si>
  <si>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</si>
  <si>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</si>
  <si>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</si>
  <si>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</si>
  <si>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</si>
  <si>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</si>
  <si>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</si>
  <si>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</si>
  <si>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</si>
  <si>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</si>
  <si>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</si>
  <si>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</si>
  <si>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</si>
  <si>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</si>
  <si>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</si>
  <si>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</si>
  <si>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</si>
  <si>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</si>
  <si>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</si>
  <si>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</si>
  <si>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</si>
  <si>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</si>
  <si>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</si>
  <si>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</si>
  <si>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</si>
  <si>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</si>
  <si>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</si>
  <si>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</si>
  <si>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</si>
  <si>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</si>
  <si>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</si>
  <si>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</si>
  <si>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</si>
  <si>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</si>
  <si>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</si>
  <si>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</si>
  <si>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</si>
  <si>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</si>
  <si>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</si>
  <si>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</si>
  <si>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</si>
  <si>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</si>
  <si>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</si>
  <si>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</si>
  <si>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</si>
  <si>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</si>
  <si>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</si>
  <si>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</si>
  <si>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</si>
  <si>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</si>
  <si>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</si>
  <si>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</si>
  <si>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</si>
  <si>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</si>
  <si>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</si>
  <si>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</si>
  <si>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</si>
  <si>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</si>
  <si>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</si>
  <si>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</si>
  <si>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</si>
  <si>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</si>
  <si>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</si>
  <si>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</si>
  <si>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</si>
  <si>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</si>
  <si>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</si>
  <si>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</si>
  <si>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</si>
  <si>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</si>
  <si>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</si>
  <si>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</si>
  <si>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</si>
  <si>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</si>
  <si>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</si>
  <si>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</si>
  <si>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</si>
  <si>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</si>
  <si>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</si>
  <si>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</si>
  <si>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</si>
  <si>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</si>
  <si>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</si>
  <si>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</si>
  <si>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</si>
  <si>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</si>
  <si>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</si>
  <si>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</si>
  <si>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</si>
  <si>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</si>
  <si>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</si>
  <si>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</si>
  <si>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</si>
  <si>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</si>
  <si>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</si>
  <si>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</si>
  <si>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</si>
  <si>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</si>
  <si>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</si>
  <si>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</si>
  <si>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</si>
  <si>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</si>
  <si>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</si>
  <si>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</si>
  <si>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</si>
  <si>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</si>
  <si>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</si>
  <si>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</si>
  <si>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</si>
  <si>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</si>
  <si>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</si>
  <si>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</si>
  <si>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</si>
  <si>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</si>
  <si>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</si>
  <si>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</si>
  <si>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</si>
  <si>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</si>
  <si>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</si>
  <si>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</si>
  <si>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</si>
  <si>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</si>
  <si>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</si>
  <si>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</si>
  <si>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</si>
  <si>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</si>
  <si>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</si>
  <si>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</si>
  <si>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</si>
  <si>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</si>
  <si>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</si>
  <si>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</si>
  <si>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</si>
  <si>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</si>
  <si>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</si>
  <si>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</si>
  <si>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</si>
  <si>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</si>
  <si>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</si>
  <si>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</si>
  <si>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</si>
  <si>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</si>
  <si>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</si>
  <si>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</si>
  <si>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</si>
  <si>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</si>
  <si>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</si>
  <si>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</si>
  <si>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</si>
  <si>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</si>
  <si>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</si>
  <si>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</si>
  <si>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</si>
  <si>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</si>
  <si>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</si>
  <si>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</si>
  <si>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</si>
  <si>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</si>
  <si>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</si>
  <si>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</si>
  <si>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</si>
  <si>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</si>
  <si>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</si>
  <si>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</si>
  <si>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</si>
  <si>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</si>
  <si>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</si>
  <si>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</si>
  <si>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</si>
  <si>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</si>
  <si>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</si>
  <si>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</si>
  <si>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</si>
  <si>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</si>
  <si>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</si>
  <si>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</si>
  <si>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</si>
  <si>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</si>
  <si>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</si>
  <si>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</si>
  <si>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</si>
  <si>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</si>
  <si>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</si>
  <si>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</si>
  <si>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</si>
  <si>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</si>
  <si>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</si>
  <si>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</si>
  <si>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</si>
  <si>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</si>
  <si>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</si>
  <si>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</si>
  <si>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</si>
  <si>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</si>
  <si>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</si>
  <si>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</si>
  <si>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</si>
  <si>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</si>
  <si>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</si>
  <si>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</si>
  <si>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</si>
  <si>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</si>
  <si>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</si>
  <si>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</si>
  <si>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</si>
  <si>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</si>
  <si>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</si>
  <si>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</si>
  <si>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</si>
  <si>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</si>
  <si>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</si>
  <si>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</si>
  <si>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</si>
  <si>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</si>
  <si>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</si>
  <si>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</si>
  <si>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</si>
  <si>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</si>
  <si>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</si>
  <si>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</si>
  <si>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</si>
  <si>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</si>
  <si>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</si>
  <si>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</si>
  <si>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</si>
  <si>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</si>
  <si>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</si>
  <si>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</si>
  <si>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</si>
  <si>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</si>
  <si>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</si>
  <si>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</si>
  <si>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</si>
  <si>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</si>
  <si>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</si>
  <si>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</si>
  <si>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</si>
  <si>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</si>
  <si>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</si>
  <si>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</si>
  <si>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</si>
  <si>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</si>
  <si>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</si>
  <si>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</si>
  <si>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</si>
  <si>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</si>
  <si>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</si>
  <si>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</si>
  <si>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</si>
  <si>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</si>
  <si>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</si>
  <si>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</si>
  <si>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</si>
  <si>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</si>
  <si>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</si>
  <si>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</si>
  <si>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</si>
  <si>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</si>
  <si>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</si>
  <si>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</si>
  <si>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</si>
  <si>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</si>
  <si>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</si>
  <si>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</si>
  <si>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</si>
  <si>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</si>
  <si>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</si>
  <si>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</si>
  <si>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</si>
  <si>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</si>
  <si>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</si>
  <si>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</si>
  <si>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</si>
  <si>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</si>
  <si>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</si>
  <si>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</si>
  <si>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</si>
  <si>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</si>
  <si>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</si>
  <si>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</si>
  <si>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</si>
  <si>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</si>
  <si>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</si>
  <si>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</si>
  <si>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</si>
  <si>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</si>
  <si>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</si>
  <si>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</si>
  <si>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</si>
  <si>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</si>
  <si>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</si>
  <si>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</si>
  <si>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</si>
  <si>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</si>
  <si>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</si>
  <si>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</si>
  <si>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</si>
  <si>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</si>
  <si>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</si>
  <si>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</si>
  <si>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</si>
  <si>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</si>
  <si>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</si>
  <si>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</si>
  <si>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</si>
  <si>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</si>
  <si>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</si>
  <si>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</si>
  <si>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</si>
  <si>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</si>
  <si>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</si>
  <si>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</si>
  <si>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</si>
  <si>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</si>
  <si>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</si>
  <si>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</si>
  <si>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</si>
  <si>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</si>
  <si>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</si>
  <si>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</si>
  <si>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</si>
  <si>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</si>
  <si>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</si>
  <si>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</si>
  <si>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</si>
  <si>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</si>
  <si>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</si>
  <si>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</si>
  <si>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</si>
  <si>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</si>
  <si>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</si>
  <si>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</si>
  <si>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</si>
  <si>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</si>
  <si>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</si>
  <si>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</si>
  <si>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</si>
  <si>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</si>
  <si>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</si>
  <si>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</si>
  <si>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</si>
  <si>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</si>
  <si>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</si>
  <si>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</si>
  <si>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</si>
  <si>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</si>
  <si>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</si>
  <si>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</si>
  <si>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</si>
  <si>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</si>
  <si>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</si>
  <si>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</si>
  <si>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</si>
  <si>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</si>
  <si>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</si>
  <si>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</si>
  <si>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</si>
  <si>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</si>
  <si>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</si>
  <si>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</si>
  <si>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</si>
  <si>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</si>
  <si>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</si>
  <si>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</si>
  <si>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</si>
  <si>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</si>
  <si>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</si>
  <si>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</si>
  <si>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</si>
  <si>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</si>
  <si>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</si>
  <si>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</si>
  <si>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</si>
  <si>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</si>
  <si>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</si>
  <si>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</si>
  <si>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</si>
  <si>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</si>
  <si>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</si>
  <si>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</si>
  <si>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</si>
  <si>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</si>
  <si>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</si>
  <si>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</si>
  <si>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</si>
  <si>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</si>
  <si>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</si>
  <si>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</si>
  <si>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</si>
  <si>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</si>
  <si>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</si>
  <si>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</si>
  <si>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</si>
  <si>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</si>
  <si>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</si>
  <si>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</si>
  <si>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</si>
  <si>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</si>
  <si>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</si>
  <si>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</si>
  <si>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</si>
  <si>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</si>
  <si>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</si>
  <si>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</si>
  <si>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</si>
  <si>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</si>
  <si>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</si>
  <si>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</si>
  <si>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</si>
  <si>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</si>
  <si>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</si>
  <si>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</si>
  <si>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</si>
  <si>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</si>
  <si>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</si>
  <si>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</si>
  <si>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</si>
  <si>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</si>
  <si>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</si>
  <si>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</si>
  <si>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</si>
  <si>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</si>
  <si>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</si>
  <si>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</si>
  <si>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</si>
  <si>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</si>
  <si>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</si>
  <si>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</si>
  <si>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</si>
  <si>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</si>
  <si>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</si>
  <si>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</si>
  <si>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</si>
  <si>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</si>
  <si>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</si>
  <si>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</si>
  <si>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</si>
  <si>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</si>
  <si>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</si>
  <si>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</si>
  <si>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</si>
  <si>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</si>
  <si>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</si>
  <si>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</si>
  <si>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</si>
  <si>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</si>
  <si>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</si>
  <si>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</si>
  <si>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</si>
  <si>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</si>
  <si>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</si>
  <si>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</si>
  <si>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</si>
  <si>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</si>
  <si>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</si>
  <si>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</si>
  <si>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</si>
  <si>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</si>
  <si>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</si>
  <si>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</si>
  <si>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</si>
  <si>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</si>
  <si>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</si>
  <si>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</si>
  <si>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</si>
  <si>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</si>
  <si>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</si>
  <si>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</si>
  <si>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</si>
  <si>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</si>
  <si>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</si>
  <si>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</si>
  <si>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</si>
  <si>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</si>
  <si>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</si>
  <si>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</si>
  <si>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</si>
  <si>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</si>
  <si>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</si>
  <si>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</si>
  <si>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</si>
  <si>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</si>
  <si>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</si>
  <si>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</si>
  <si>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</si>
  <si>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</si>
  <si>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</si>
  <si>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</si>
  <si>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</si>
  <si>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</si>
  <si>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</si>
  <si>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</si>
  <si>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</si>
  <si>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</si>
  <si>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</si>
  <si>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</si>
  <si>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</si>
  <si>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</si>
  <si>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</si>
  <si>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</si>
  <si>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</si>
  <si>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</si>
  <si>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</si>
  <si>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</si>
  <si>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</si>
  <si>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</si>
  <si>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</si>
  <si>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</si>
  <si>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</si>
  <si>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</si>
  <si>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</si>
  <si>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</si>
  <si>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</si>
  <si>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</si>
  <si>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</si>
  <si>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</si>
  <si>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</si>
  <si>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</si>
  <si>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</si>
  <si>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</si>
  <si>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</si>
  <si>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</si>
  <si>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</si>
  <si>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</si>
  <si>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</si>
  <si>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</si>
  <si>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</si>
  <si>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</si>
  <si>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</si>
  <si>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</si>
  <si>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</si>
  <si>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</si>
  <si>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</si>
  <si>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</si>
  <si>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</si>
  <si>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</si>
  <si>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</si>
  <si>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</si>
  <si>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</si>
  <si>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</si>
  <si>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</si>
  <si>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</si>
  <si>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</si>
  <si>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</si>
  <si>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</si>
  <si>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</si>
  <si>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</si>
  <si>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</si>
  <si>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</si>
  <si>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</si>
  <si>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</si>
  <si>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</si>
  <si>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</si>
  <si>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</si>
  <si>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</si>
  <si>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</si>
  <si>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</si>
  <si>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</si>
  <si>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</si>
  <si>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</si>
  <si>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</si>
  <si>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</si>
  <si>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</si>
  <si>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</si>
  <si>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</si>
  <si>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</si>
  <si>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</si>
  <si>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</si>
  <si>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</si>
  <si>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</si>
  <si>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</si>
  <si>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</si>
  <si>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</si>
  <si>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</si>
  <si>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</si>
  <si>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</si>
  <si>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</si>
  <si>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</si>
  <si>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</si>
  <si>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</si>
  <si>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</si>
  <si>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</si>
  <si>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</si>
  <si>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</si>
  <si>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</si>
  <si>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</si>
  <si>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</si>
  <si>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</si>
  <si>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</si>
  <si>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</si>
  <si>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</si>
  <si>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</si>
  <si>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</si>
  <si>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</si>
  <si>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</si>
  <si>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</si>
  <si>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</si>
  <si>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</si>
  <si>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</si>
  <si>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</si>
  <si>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</si>
  <si>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</si>
  <si>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</si>
  <si>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</si>
  <si>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</si>
  <si>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</si>
  <si>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</si>
  <si>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</si>
  <si>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</si>
  <si>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</si>
  <si>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</si>
  <si>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</si>
  <si>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</si>
  <si>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</si>
  <si>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</si>
  <si>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</si>
  <si>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</si>
  <si>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</si>
  <si>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</si>
  <si>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</si>
  <si>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</si>
  <si>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</si>
  <si>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</si>
  <si>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</si>
  <si>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</si>
  <si>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</si>
  <si>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</si>
  <si>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</si>
  <si>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</si>
  <si>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</si>
  <si>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</si>
  <si>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</si>
  <si>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</si>
  <si>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</si>
  <si>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</si>
  <si>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</si>
  <si>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</si>
  <si>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</si>
  <si>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</si>
  <si>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</si>
  <si>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</si>
  <si>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</si>
  <si>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</si>
  <si>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</si>
  <si>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</si>
  <si>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</si>
  <si>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</si>
  <si>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</si>
  <si>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</si>
  <si>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</si>
  <si>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</si>
  <si>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</si>
  <si>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</si>
  <si>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</si>
  <si>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</si>
  <si>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</si>
  <si>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</si>
  <si>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</si>
  <si>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</si>
  <si>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</si>
  <si>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</si>
  <si>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</si>
  <si>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</si>
  <si>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</si>
  <si>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</si>
  <si>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</si>
  <si>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</si>
  <si>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</si>
  <si>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</si>
  <si>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</si>
  <si>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</si>
  <si>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</si>
  <si>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</si>
  <si>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</si>
  <si>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</si>
  <si>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</si>
  <si>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</si>
  <si>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</si>
  <si>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</si>
  <si>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</si>
  <si>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</si>
  <si>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</si>
  <si>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</si>
  <si>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</si>
  <si>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</si>
  <si>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</si>
  <si>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</si>
  <si>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</si>
  <si>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</si>
  <si>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</si>
  <si>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</si>
  <si>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</si>
  <si>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</si>
  <si>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</si>
  <si>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</si>
  <si>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</si>
  <si>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</si>
  <si>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</si>
  <si>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</si>
  <si>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</si>
  <si>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</si>
  <si>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</si>
  <si>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</si>
  <si>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</si>
  <si>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</si>
  <si>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</si>
  <si>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</si>
  <si>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</si>
  <si>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</si>
  <si>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</si>
  <si>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</si>
  <si>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</si>
  <si>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</si>
  <si>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</si>
  <si>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</si>
  <si>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</si>
  <si>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</si>
  <si>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</si>
  <si>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</si>
  <si>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</si>
  <si>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</si>
  <si>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</si>
  <si>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</si>
  <si>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</si>
  <si>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</si>
  <si>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</si>
  <si>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</si>
  <si>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</si>
  <si>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</si>
  <si>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</si>
  <si>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</si>
  <si>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</si>
  <si>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</si>
  <si>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</si>
  <si>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</si>
  <si>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</si>
  <si>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</si>
  <si>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</si>
  <si>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</si>
  <si>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</si>
  <si>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</si>
  <si>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</si>
  <si>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</si>
  <si>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</si>
  <si>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</si>
  <si>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</si>
  <si>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</si>
  <si>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</si>
  <si>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</si>
  <si>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</si>
  <si>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</si>
  <si>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</si>
  <si>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</si>
  <si>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</si>
  <si>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</si>
  <si>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</si>
  <si>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</si>
  <si>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</si>
  <si>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</si>
  <si>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</si>
  <si>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</si>
  <si>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</si>
  <si>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</si>
  <si>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</si>
  <si>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</si>
  <si>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</si>
  <si>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</si>
  <si>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</si>
  <si>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</si>
  <si>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</si>
  <si>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</si>
  <si>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</si>
  <si>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</si>
  <si>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</si>
  <si>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</si>
  <si>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</si>
  <si>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</si>
  <si>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</si>
  <si>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</si>
  <si>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</si>
  <si>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</si>
  <si>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</si>
  <si>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</si>
  <si>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</si>
  <si>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</si>
  <si>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</si>
  <si>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</si>
  <si>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</si>
  <si>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</si>
  <si>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</si>
  <si>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</si>
  <si>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</si>
  <si>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</si>
  <si>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</si>
  <si>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</si>
  <si>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</si>
  <si>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</si>
  <si>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</si>
  <si>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</si>
  <si>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</si>
  <si>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</si>
  <si>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</si>
  <si>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</si>
  <si>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</si>
  <si>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</si>
  <si>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</si>
  <si>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</si>
  <si>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</si>
  <si>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</si>
  <si>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</si>
  <si>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</si>
  <si>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</si>
  <si>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</si>
  <si>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</si>
  <si>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</si>
  <si>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</si>
  <si>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</si>
  <si>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</si>
  <si>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</si>
  <si>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</si>
  <si>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</si>
  <si>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</si>
  <si>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</si>
  <si>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</si>
  <si>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</si>
  <si>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</si>
  <si>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</si>
  <si>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</si>
  <si>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</si>
  <si>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</si>
  <si>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</si>
  <si>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</si>
  <si>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</si>
  <si>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</si>
  <si>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</si>
  <si>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</si>
  <si>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</si>
  <si>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</si>
  <si>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</si>
  <si>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</si>
  <si>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</si>
  <si>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</si>
  <si>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</si>
  <si>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</si>
  <si>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</si>
  <si>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</si>
  <si>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</si>
  <si>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</si>
  <si>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</si>
  <si>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</si>
  <si>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</si>
  <si>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</si>
  <si>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</si>
  <si>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</si>
  <si>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</si>
  <si>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</si>
  <si>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</si>
  <si>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</si>
  <si>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</si>
  <si>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</si>
  <si>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</si>
  <si>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</si>
  <si>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</si>
  <si>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</si>
  <si>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</si>
  <si>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</si>
  <si>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</si>
  <si>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</si>
  <si>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</si>
  <si>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</si>
  <si>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</si>
  <si>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</si>
  <si>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</si>
  <si>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</si>
  <si>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</si>
  <si>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</si>
  <si>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</si>
  <si>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</si>
  <si>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</si>
  <si>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</si>
  <si>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</si>
  <si>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</si>
  <si>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</si>
  <si>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</si>
  <si>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</si>
  <si>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</si>
  <si>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</si>
  <si>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</si>
  <si>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</si>
  <si>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</si>
  <si>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</si>
  <si>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</si>
  <si>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</si>
  <si>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</si>
  <si>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</si>
  <si>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</si>
  <si>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</si>
  <si>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</si>
  <si>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</si>
  <si>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</si>
  <si>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</si>
  <si>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</si>
  <si>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</si>
  <si>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</si>
  <si>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</si>
  <si>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</si>
  <si>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</si>
  <si>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</si>
  <si>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</si>
  <si>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</si>
  <si>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</si>
  <si>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</si>
  <si>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</si>
  <si>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</si>
  <si>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</si>
  <si>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</si>
  <si>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</si>
  <si>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</si>
  <si>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</si>
  <si>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</si>
  <si>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</si>
  <si>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</si>
  <si>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</si>
  <si>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</si>
  <si>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</si>
  <si>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</si>
  <si>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</si>
  <si>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</si>
  <si>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</si>
  <si>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</si>
  <si>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</si>
  <si>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</si>
  <si>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</si>
  <si>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</si>
  <si>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</si>
  <si>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</si>
  <si>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</si>
  <si>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</si>
  <si>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</si>
  <si>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</si>
  <si>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</si>
  <si>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</si>
  <si>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</si>
  <si>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</si>
  <si>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</si>
  <si>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</si>
  <si>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</si>
  <si>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</si>
  <si>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</si>
  <si>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</si>
  <si>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</si>
  <si>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</si>
  <si>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</si>
  <si>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</si>
  <si>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</si>
  <si>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</si>
  <si>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</si>
  <si>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</si>
  <si>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</si>
  <si>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</si>
  <si>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</si>
  <si>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</si>
  <si>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</si>
  <si>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</si>
  <si>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</si>
  <si>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</si>
  <si>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</si>
  <si>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</si>
  <si>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</si>
  <si>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</si>
  <si>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</si>
  <si>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</si>
  <si>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</si>
  <si>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</si>
  <si>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</si>
  <si>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</si>
  <si>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</si>
  <si>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</si>
  <si>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</si>
  <si>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</si>
  <si>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</si>
  <si>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</si>
  <si>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</si>
  <si>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</si>
  <si>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</si>
  <si>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</si>
  <si>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</si>
  <si>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</si>
  <si>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</si>
  <si>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</si>
  <si>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</si>
  <si>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</si>
  <si>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</si>
  <si>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</si>
  <si>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</si>
  <si>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</si>
  <si>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</si>
  <si>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</si>
  <si>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</si>
  <si>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</si>
  <si>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</si>
  <si>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</si>
  <si>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</si>
  <si>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</si>
  <si>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</si>
  <si>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</si>
  <si>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</si>
  <si>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</si>
  <si>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</si>
  <si>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</si>
  <si>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</si>
  <si>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</si>
  <si>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</si>
  <si>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</si>
  <si>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</si>
  <si>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</si>
  <si>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</si>
  <si>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</si>
  <si>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</si>
  <si>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</si>
  <si>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</si>
  <si>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</si>
  <si>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</si>
  <si>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</si>
  <si>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</si>
  <si>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</si>
  <si>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</si>
  <si>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</si>
  <si>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</si>
  <si>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</si>
  <si>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</si>
  <si>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</si>
  <si>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</si>
  <si>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</si>
  <si>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</si>
  <si>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</si>
  <si>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</si>
  <si>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</si>
  <si>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</si>
  <si>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</si>
  <si>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</si>
  <si>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</si>
  <si>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</si>
  <si>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</si>
  <si>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</si>
  <si>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</si>
  <si>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</si>
  <si>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</si>
  <si>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</si>
  <si>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</si>
  <si>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</si>
  <si>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</si>
  <si>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</si>
  <si>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</si>
  <si>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</si>
  <si>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</si>
  <si>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</si>
  <si>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</si>
  <si>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</si>
  <si>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</si>
  <si>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</si>
  <si>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</si>
  <si>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</si>
  <si>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</si>
  <si>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</si>
  <si>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</si>
  <si>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</si>
  <si>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</si>
  <si>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</si>
  <si>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</si>
  <si>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</si>
  <si>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</si>
  <si>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</si>
  <si>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</si>
  <si>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</si>
  <si>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</si>
  <si>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</si>
  <si>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</si>
  <si>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</si>
  <si>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</si>
  <si>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</si>
  <si>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</si>
  <si>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</si>
  <si>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</si>
  <si>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</si>
  <si>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</si>
  <si>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</si>
  <si>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</si>
  <si>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</si>
  <si>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</si>
  <si>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</si>
  <si>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</si>
  <si>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</si>
  <si>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</si>
  <si>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</si>
  <si>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</si>
  <si>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</si>
  <si>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</si>
  <si>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</si>
  <si>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</si>
  <si>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</si>
  <si>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</si>
  <si>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</si>
  <si>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</si>
  <si>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</si>
  <si>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</si>
  <si>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</si>
  <si>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</si>
  <si>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</si>
  <si>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</si>
  <si>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</si>
  <si>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</si>
  <si>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</si>
  <si>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</si>
  <si>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</si>
  <si>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</si>
  <si>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</si>
  <si>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</si>
  <si>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</si>
  <si>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</si>
  <si>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</si>
  <si>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</si>
  <si>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</si>
  <si>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</si>
  <si>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</si>
  <si>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</si>
  <si>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</si>
  <si>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</si>
  <si>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</si>
  <si>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</si>
  <si>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</si>
  <si>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</si>
  <si>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</si>
  <si>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</si>
  <si>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</si>
  <si>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</si>
  <si>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</si>
  <si>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</si>
  <si>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</si>
  <si>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</si>
  <si>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</si>
  <si>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</si>
  <si>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</si>
  <si>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</si>
  <si>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</si>
  <si>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</si>
  <si>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</si>
  <si>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</si>
  <si>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</si>
  <si>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</si>
  <si>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</si>
  <si>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</si>
  <si>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</si>
  <si>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</si>
  <si>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</si>
  <si>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</si>
  <si>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</si>
  <si>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</si>
  <si>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</si>
  <si>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</si>
  <si>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</si>
  <si>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</si>
  <si>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</si>
  <si>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</si>
  <si>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</si>
  <si>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</si>
  <si>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</si>
  <si>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</si>
  <si>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</si>
  <si>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</si>
  <si>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</si>
  <si>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</si>
  <si>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</si>
  <si>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</si>
  <si>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</si>
  <si>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</si>
  <si>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</si>
  <si>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</si>
  <si>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</si>
  <si>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</si>
  <si>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</si>
  <si>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</si>
  <si>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</si>
  <si>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</si>
  <si>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</si>
  <si>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</si>
  <si>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</si>
  <si>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</si>
  <si>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</si>
  <si>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</si>
  <si>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</si>
  <si>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</si>
  <si>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</si>
  <si>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</si>
  <si>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</si>
  <si>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</si>
  <si>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</si>
  <si>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</si>
  <si>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</si>
  <si>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</si>
  <si>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</si>
  <si>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</si>
  <si>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</si>
  <si>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</si>
  <si>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</si>
  <si>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</si>
  <si>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</si>
  <si>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</si>
  <si>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</si>
  <si>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</si>
  <si>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</si>
  <si>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</si>
  <si>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</si>
  <si>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</si>
  <si>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</si>
  <si>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</si>
  <si>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</si>
  <si>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</si>
  <si>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</si>
  <si>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</si>
  <si>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</si>
  <si>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</si>
  <si>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</si>
  <si>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</si>
  <si>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</si>
  <si>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</si>
  <si>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</si>
  <si>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</si>
  <si>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</si>
  <si>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</si>
  <si>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</si>
  <si>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</si>
  <si>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</si>
  <si>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</si>
  <si>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</si>
  <si>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</si>
  <si>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</si>
  <si>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</si>
  <si>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</si>
  <si>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</si>
  <si>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</si>
  <si>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</si>
  <si>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</si>
  <si>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</si>
  <si>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</si>
  <si>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</si>
  <si>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</si>
  <si>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</si>
  <si>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</si>
  <si>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</si>
  <si>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</si>
  <si>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</si>
  <si>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</si>
  <si>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</si>
  <si>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</si>
  <si>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</si>
  <si>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</si>
  <si>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</si>
  <si>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</si>
  <si>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</si>
  <si>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</si>
  <si>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</si>
  <si>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</si>
  <si>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</si>
  <si>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</si>
  <si>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</si>
  <si>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</si>
  <si>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</si>
  <si>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</si>
  <si>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</si>
  <si>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</si>
  <si>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</si>
  <si>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</si>
  <si>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</si>
  <si>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</si>
  <si>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</si>
  <si>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</si>
  <si>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</si>
  <si>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</si>
  <si>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</si>
  <si>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</si>
  <si>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</si>
  <si>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</si>
  <si>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</si>
  <si>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</si>
  <si>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</si>
  <si>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</si>
  <si>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</si>
  <si>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</si>
  <si>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</si>
  <si>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</si>
  <si>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</si>
  <si>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</si>
  <si>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</si>
  <si>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</si>
  <si>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</si>
  <si>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</si>
  <si>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</si>
  <si>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</si>
  <si>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</si>
  <si>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</si>
  <si>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</si>
  <si>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</si>
  <si>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</si>
  <si>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</si>
  <si>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</si>
  <si>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</si>
  <si>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</si>
  <si>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</si>
  <si>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</si>
  <si>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</si>
  <si>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</si>
  <si>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</si>
  <si>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</si>
  <si>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</si>
  <si>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</si>
  <si>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</si>
  <si>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</si>
  <si>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</si>
  <si>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</si>
  <si>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</si>
  <si>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</si>
  <si>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</si>
  <si>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</si>
  <si>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</si>
  <si>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</si>
  <si>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</si>
  <si>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</si>
  <si>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</si>
  <si>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</si>
  <si>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</si>
  <si>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</si>
  <si>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</si>
  <si>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</si>
  <si>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</si>
  <si>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</si>
  <si>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</si>
  <si>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</si>
  <si>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</si>
  <si>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</si>
  <si>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</si>
  <si>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</si>
  <si>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</si>
  <si>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</si>
  <si>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</si>
  <si>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</si>
  <si>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</si>
  <si>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</si>
  <si>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</si>
  <si>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</si>
  <si>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</si>
  <si>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</si>
  <si>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</si>
  <si>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</si>
  <si>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</si>
  <si>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</si>
  <si>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</si>
  <si>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</si>
  <si>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</si>
  <si>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</si>
  <si>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</si>
  <si>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</si>
  <si>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</si>
  <si>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</si>
  <si>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</si>
  <si>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</si>
  <si>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</si>
  <si>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</si>
  <si>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</si>
  <si>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</si>
  <si>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</si>
  <si>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</si>
  <si>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</si>
  <si>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</si>
  <si>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</si>
  <si>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</si>
  <si>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</si>
  <si>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</si>
  <si>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</si>
  <si>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</si>
  <si>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</si>
  <si>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</si>
  <si>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</si>
  <si>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</si>
  <si>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</si>
  <si>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</si>
  <si>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</si>
  <si>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</si>
  <si>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</si>
  <si>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</si>
  <si>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</si>
  <si>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</si>
  <si>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</si>
  <si>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</si>
  <si>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</si>
  <si>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</si>
  <si>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</si>
  <si>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</si>
  <si>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</si>
  <si>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</si>
  <si>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</si>
  <si>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</si>
  <si>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</si>
  <si>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</si>
  <si>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</si>
  <si>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</si>
  <si>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</si>
  <si>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</si>
  <si>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</si>
  <si>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</si>
  <si>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</si>
  <si>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</si>
  <si>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</si>
  <si>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</si>
  <si>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</si>
  <si>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</si>
  <si>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</si>
  <si>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</si>
  <si>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</si>
  <si>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</si>
  <si>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</si>
  <si>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</si>
  <si>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</si>
  <si>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</si>
  <si>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</si>
  <si>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</si>
  <si>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</si>
  <si>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</si>
  <si>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</si>
  <si>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</si>
  <si>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</si>
  <si>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</si>
  <si>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</si>
  <si>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</si>
  <si>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</si>
  <si>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</si>
  <si>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</si>
  <si>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</si>
  <si>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</si>
  <si>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</si>
  <si>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</si>
  <si>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</si>
  <si>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</si>
  <si>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</si>
  <si>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</si>
  <si>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</si>
  <si>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</si>
  <si>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</si>
  <si>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</si>
  <si>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</si>
  <si>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</si>
  <si>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</si>
  <si>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</si>
  <si>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</si>
  <si>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</si>
  <si>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</si>
  <si>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</si>
  <si>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</si>
  <si>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</si>
  <si>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</si>
  <si>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</si>
  <si>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</si>
  <si>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</si>
  <si>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</si>
  <si>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</si>
  <si>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</si>
  <si>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</si>
  <si>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</si>
  <si>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</si>
  <si>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</si>
  <si>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</si>
  <si>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</si>
  <si>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</si>
  <si>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</si>
  <si>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</si>
  <si>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</si>
  <si>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</si>
  <si>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</si>
  <si>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</si>
  <si>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</si>
  <si>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</si>
  <si>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</si>
  <si>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</si>
  <si>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</si>
  <si>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</si>
  <si>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</si>
  <si>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</si>
  <si>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</si>
  <si>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</si>
  <si>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</si>
  <si>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</si>
  <si>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</si>
  <si>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</si>
  <si>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</si>
  <si>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</si>
  <si>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</si>
  <si>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</si>
  <si>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</si>
  <si>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</si>
  <si>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</si>
  <si>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</si>
  <si>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</si>
  <si>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</si>
  <si>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</si>
  <si>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</si>
  <si>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</si>
  <si>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</si>
  <si>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</si>
  <si>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</si>
  <si>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</si>
  <si>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</si>
  <si>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</si>
  <si>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</si>
  <si>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</si>
  <si>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</si>
  <si>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</si>
  <si>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</si>
  <si>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</si>
  <si>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</si>
  <si>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</si>
  <si>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</si>
  <si>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</si>
  <si>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</si>
  <si>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</si>
  <si>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</si>
  <si>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</si>
  <si>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</si>
  <si>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</si>
  <si>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</si>
  <si>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</si>
  <si>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</si>
  <si>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</si>
  <si>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</si>
  <si>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</si>
  <si>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</si>
  <si>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</si>
  <si>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</si>
  <si>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</si>
  <si>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</si>
  <si>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</si>
  <si>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</si>
  <si>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</si>
  <si>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</si>
  <si>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</si>
  <si>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</si>
  <si>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</si>
  <si>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</si>
  <si>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</si>
  <si>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</si>
  <si>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</si>
  <si>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</si>
  <si>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</si>
  <si>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</si>
  <si>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</si>
  <si>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</si>
  <si>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</si>
  <si>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</si>
  <si>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</si>
  <si>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</si>
  <si>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</si>
  <si>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</si>
  <si>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</si>
  <si>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</si>
  <si>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</si>
  <si>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</si>
  <si>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</si>
  <si>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</si>
  <si>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</si>
  <si>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</si>
  <si>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</si>
  <si>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</si>
  <si>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</si>
  <si>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</si>
  <si>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</si>
  <si>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</si>
  <si>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</si>
  <si>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</si>
  <si>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</si>
  <si>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</si>
  <si>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</si>
  <si>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</si>
  <si>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</si>
  <si>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</si>
  <si>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</si>
  <si>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</si>
  <si>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</si>
  <si>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</si>
  <si>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</si>
  <si>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</si>
  <si>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</si>
  <si>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</si>
  <si>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</si>
  <si>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</si>
  <si>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</si>
  <si>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</si>
  <si>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</si>
  <si>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</si>
  <si>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</si>
  <si>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</si>
  <si>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</si>
  <si>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</si>
  <si>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</si>
  <si>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</si>
  <si>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</si>
  <si>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</si>
  <si>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</si>
  <si>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</si>
  <si>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</si>
  <si>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</si>
  <si>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</si>
  <si>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</si>
  <si>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</si>
  <si>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</si>
  <si>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</si>
  <si>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</si>
  <si>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</si>
  <si>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</si>
  <si>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</si>
  <si>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</si>
  <si>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</si>
  <si>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</si>
  <si>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</si>
  <si>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</si>
  <si>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</si>
  <si>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</si>
  <si>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</si>
  <si>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</si>
  <si>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</si>
  <si>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</si>
  <si>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</si>
  <si>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</si>
  <si>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</si>
  <si>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</si>
  <si>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</si>
  <si>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</si>
  <si>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</si>
  <si>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</si>
  <si>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</si>
  <si>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</si>
  <si>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</si>
  <si>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</si>
  <si>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</si>
  <si>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</si>
  <si>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</si>
  <si>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</si>
  <si>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</si>
  <si>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</si>
  <si>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</si>
  <si>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</si>
  <si>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</si>
  <si>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</si>
  <si>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</si>
  <si>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</si>
  <si>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</si>
  <si>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</si>
  <si>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</si>
  <si>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</si>
  <si>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</si>
  <si>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</si>
  <si>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</si>
  <si>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</si>
  <si>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</si>
  <si>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</si>
  <si>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</si>
  <si>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</si>
  <si>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</si>
  <si>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</si>
  <si>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</si>
  <si>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</si>
  <si>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</si>
  <si>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</si>
  <si>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</si>
  <si>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</si>
  <si>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</si>
  <si>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</si>
  <si>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</si>
  <si>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</si>
  <si>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</si>
  <si>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</si>
  <si>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</si>
  <si>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</si>
  <si>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</si>
  <si>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</si>
  <si>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</si>
  <si>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</si>
  <si>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</si>
  <si>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</si>
  <si>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</si>
  <si>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</si>
  <si>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</si>
  <si>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</si>
  <si>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</si>
  <si>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</si>
  <si>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</si>
  <si>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</si>
  <si>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</si>
  <si>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</si>
  <si>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</si>
  <si>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</si>
  <si>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</si>
  <si>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</si>
  <si>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</si>
  <si>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</si>
  <si>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</si>
  <si>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</si>
  <si>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</si>
  <si>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</si>
  <si>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</si>
  <si>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</si>
  <si>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</si>
  <si>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</si>
  <si>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</si>
  <si>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</si>
  <si>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</si>
  <si>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</si>
  <si>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</si>
  <si>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</si>
  <si>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</si>
  <si>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</si>
  <si>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</si>
  <si>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</si>
  <si>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</si>
  <si>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</si>
  <si>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</si>
  <si>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</si>
  <si>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</si>
  <si>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</si>
  <si>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</si>
  <si>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</si>
  <si>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</si>
  <si>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</si>
  <si>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</si>
  <si>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</si>
  <si>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</si>
  <si>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</si>
  <si>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</si>
  <si>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</si>
  <si>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</si>
  <si>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</si>
  <si>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</si>
  <si>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</si>
  <si>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</si>
  <si>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</si>
  <si>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</si>
  <si>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</si>
  <si>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</si>
  <si>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</si>
  <si>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</si>
  <si>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</si>
  <si>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</si>
  <si>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</si>
  <si>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</si>
  <si>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</si>
  <si>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</si>
  <si>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</si>
  <si>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</si>
  <si>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</si>
  <si>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</si>
  <si>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</si>
  <si>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</si>
  <si>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</si>
  <si>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</si>
  <si>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</si>
  <si>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</si>
  <si>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</si>
  <si>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</si>
  <si>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</si>
  <si>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</si>
  <si>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</si>
  <si>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</si>
  <si>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</si>
  <si>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</si>
  <si>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</si>
  <si>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</si>
  <si>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</si>
  <si>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</si>
  <si>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</si>
  <si>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</si>
  <si>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</si>
  <si>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</si>
  <si>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</si>
  <si>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</si>
  <si>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</si>
  <si>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</si>
  <si>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</si>
  <si>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</si>
  <si>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</si>
  <si>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</si>
  <si>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</si>
  <si>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</si>
  <si>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</si>
  <si>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</si>
  <si>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</si>
  <si>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</si>
  <si>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</si>
  <si>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</si>
  <si>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</si>
  <si>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</si>
  <si>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</si>
  <si>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</si>
  <si>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</si>
  <si>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</si>
  <si>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</si>
  <si>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</si>
  <si>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</si>
  <si>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</si>
  <si>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</si>
  <si>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</si>
  <si>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</si>
  <si>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</si>
  <si>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</si>
  <si>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</si>
  <si>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</si>
  <si>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</si>
  <si>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</si>
  <si>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</si>
  <si>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</si>
  <si>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</si>
  <si>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</si>
  <si>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</si>
  <si>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</si>
  <si>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</si>
  <si>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</si>
  <si>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</si>
  <si>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</si>
  <si>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</si>
  <si>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</si>
  <si>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</si>
  <si>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</si>
  <si>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</si>
  <si>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</si>
  <si>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</si>
  <si>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</si>
  <si>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</si>
  <si>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</si>
  <si>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</si>
  <si>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</si>
  <si>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</si>
  <si>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</si>
  <si>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</si>
  <si>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</si>
  <si>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</si>
  <si>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</si>
  <si>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</si>
  <si>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</si>
  <si>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</si>
  <si>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</si>
  <si>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</si>
  <si>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</si>
  <si>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</si>
  <si>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</si>
  <si>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</si>
  <si>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</si>
  <si>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</si>
  <si>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</si>
  <si>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</si>
  <si>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</si>
  <si>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</si>
  <si>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</si>
  <si>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</si>
  <si>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</si>
  <si>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</si>
  <si>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</si>
  <si>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</si>
  <si>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</si>
  <si>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</si>
  <si>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</si>
  <si>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</si>
  <si>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</si>
  <si>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</si>
  <si>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</si>
  <si>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</si>
  <si>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</si>
  <si>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</si>
  <si>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</si>
  <si>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</si>
  <si>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</si>
  <si>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</si>
  <si>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</si>
  <si>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</si>
  <si>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</si>
  <si>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</si>
  <si>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</si>
  <si>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</si>
  <si>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</si>
  <si>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</si>
  <si>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</si>
  <si>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</si>
  <si>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</si>
  <si>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</si>
  <si>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</si>
  <si>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</si>
  <si>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</si>
  <si>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</si>
  <si>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</si>
  <si>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</si>
  <si>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</si>
  <si>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</si>
  <si>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</si>
  <si>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</si>
  <si>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</si>
  <si>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</si>
  <si>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</si>
  <si>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</si>
  <si>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</si>
  <si>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</si>
  <si>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</si>
  <si>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</si>
  <si>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</si>
  <si>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</si>
  <si>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</si>
  <si>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</si>
  <si>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</si>
  <si>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</si>
  <si>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</si>
  <si>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</si>
  <si>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</si>
  <si>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</si>
  <si>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</si>
  <si>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</si>
  <si>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</si>
  <si>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</si>
  <si>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</si>
  <si>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</si>
  <si>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</si>
  <si>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</si>
  <si>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</si>
  <si>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</si>
  <si>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</si>
  <si>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</si>
  <si>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</si>
  <si>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</si>
  <si>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</si>
  <si>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</si>
  <si>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</si>
  <si>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</si>
  <si>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</si>
  <si>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</si>
  <si>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</si>
  <si>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</si>
  <si>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</si>
  <si>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</si>
  <si>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</si>
  <si>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</si>
  <si>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</si>
  <si>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</si>
  <si>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</si>
  <si>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</si>
  <si>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</si>
  <si>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</si>
  <si>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</si>
  <si>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</si>
  <si>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</si>
  <si>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</si>
  <si>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</si>
  <si>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</si>
  <si>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</si>
  <si>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</si>
  <si>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</si>
  <si>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</si>
  <si>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</si>
  <si>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</si>
  <si>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</si>
  <si>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</si>
  <si>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</si>
  <si>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</si>
  <si>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</si>
  <si>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</si>
  <si>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</si>
  <si>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</si>
  <si>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</si>
  <si>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</si>
  <si>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</si>
  <si>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</si>
  <si>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</si>
  <si>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</si>
  <si>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</si>
  <si>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</si>
  <si>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</si>
  <si>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</si>
  <si>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</si>
  <si>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</si>
  <si>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</si>
  <si>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</si>
  <si>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</si>
  <si>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</si>
  <si>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</si>
  <si>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</si>
  <si>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</si>
  <si>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</si>
  <si>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</si>
  <si>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</si>
  <si>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</si>
  <si>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</si>
  <si>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</si>
  <si>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</si>
  <si>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</si>
  <si>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</si>
  <si>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</si>
  <si>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</si>
  <si>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</si>
  <si>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</si>
  <si>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</si>
  <si>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</si>
  <si>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</si>
  <si>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</si>
  <si>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</si>
  <si>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</si>
  <si>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</si>
  <si>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</si>
  <si>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</si>
  <si>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</si>
  <si>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</si>
  <si>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</si>
  <si>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</si>
  <si>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</si>
  <si>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</si>
  <si>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</si>
  <si>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</si>
  <si>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</si>
  <si>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</si>
  <si>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</si>
  <si>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</si>
  <si>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</si>
  <si>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</si>
  <si>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</si>
  <si>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</si>
  <si>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</si>
  <si>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</si>
  <si>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</si>
  <si>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</si>
  <si>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</si>
  <si>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</si>
  <si>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</si>
  <si>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</si>
  <si>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</si>
  <si>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</si>
  <si>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</si>
  <si>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</si>
  <si>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</si>
  <si>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</si>
  <si>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</si>
  <si>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</si>
  <si>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</si>
  <si>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</si>
  <si>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</si>
  <si>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</si>
  <si>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</si>
  <si>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</si>
  <si>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</si>
  <si>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</si>
  <si>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</si>
  <si>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</si>
  <si>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</si>
  <si>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</si>
  <si>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</si>
  <si>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</si>
  <si>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</si>
  <si>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</si>
  <si>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</si>
  <si>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</si>
  <si>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</si>
  <si>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</si>
  <si>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</si>
  <si>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</si>
  <si>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</si>
  <si>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</si>
  <si>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</si>
  <si>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</si>
  <si>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</si>
  <si>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</si>
  <si>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</si>
  <si>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</si>
  <si>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</si>
  <si>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</si>
  <si>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</si>
  <si>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</si>
  <si>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</si>
  <si>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</si>
  <si>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</si>
  <si>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</si>
  <si>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</si>
  <si>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</si>
  <si>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</si>
  <si>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</si>
  <si>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</si>
  <si>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</si>
  <si>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</si>
  <si>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</si>
  <si>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</si>
  <si>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</si>
  <si>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</si>
  <si>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</si>
  <si>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</si>
  <si>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</si>
  <si>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</si>
  <si>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</si>
  <si>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</si>
  <si>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</si>
  <si>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</si>
  <si>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</si>
  <si>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</si>
  <si>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</si>
  <si>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</si>
  <si>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</si>
  <si>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</si>
  <si>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</si>
  <si>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</si>
  <si>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</si>
  <si>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</si>
  <si>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</si>
  <si>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</si>
  <si>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</si>
  <si>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</si>
  <si>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</si>
  <si>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</si>
  <si>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</si>
  <si>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</si>
  <si>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</si>
  <si>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</si>
  <si>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</si>
  <si>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</si>
  <si>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</si>
  <si>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</si>
  <si>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</si>
  <si>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</si>
  <si>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</si>
  <si>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</si>
  <si>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</si>
  <si>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</si>
  <si>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</si>
  <si>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</si>
  <si>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</si>
  <si>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</si>
  <si>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</si>
  <si>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</si>
  <si>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</si>
  <si>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</si>
  <si>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</si>
  <si>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</si>
  <si>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</si>
  <si>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</si>
  <si>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</si>
  <si>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</si>
  <si>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</si>
  <si>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</si>
  <si>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</si>
  <si>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</si>
  <si>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</si>
  <si>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</si>
  <si>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</si>
  <si>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</si>
  <si>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</si>
  <si>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</si>
  <si>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</si>
  <si>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</si>
  <si>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</si>
  <si>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</si>
  <si>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</si>
  <si>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</si>
  <si>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</si>
  <si>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</si>
  <si>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</si>
  <si>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</si>
  <si>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</si>
  <si>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</si>
  <si>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</si>
  <si>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</si>
  <si>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</si>
  <si>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</si>
  <si>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</si>
  <si>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</si>
  <si>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</si>
  <si>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</si>
  <si>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</si>
  <si>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</si>
  <si>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</si>
  <si>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</si>
  <si>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</si>
  <si>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</si>
  <si>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</si>
  <si>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</si>
  <si>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</si>
  <si>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</si>
  <si>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</si>
  <si>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</si>
  <si>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</si>
  <si>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</si>
  <si>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</si>
  <si>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</si>
  <si>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</si>
  <si>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</si>
  <si>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</si>
  <si>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</si>
  <si>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</si>
  <si>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</si>
  <si>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</si>
  <si>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</si>
  <si>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</si>
  <si>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</si>
  <si>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</si>
  <si>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</si>
  <si>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</si>
  <si>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</si>
  <si>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</si>
  <si>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</si>
  <si>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</si>
  <si>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</si>
  <si>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</si>
  <si>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</si>
  <si>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</si>
  <si>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</si>
  <si>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</si>
  <si>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</si>
  <si>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</si>
  <si>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</si>
  <si>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</si>
  <si>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</si>
  <si>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</si>
  <si>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</si>
  <si>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</si>
  <si>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</si>
  <si>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</si>
  <si>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</si>
  <si>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</si>
  <si>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</si>
  <si>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</si>
  <si>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</si>
  <si>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</si>
  <si>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</si>
  <si>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</si>
  <si>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</si>
  <si>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</si>
  <si>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</si>
  <si>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</si>
  <si>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</si>
  <si>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</si>
  <si>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</si>
  <si>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</si>
  <si>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</si>
  <si>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</si>
  <si>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</si>
  <si>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</si>
  <si>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</si>
  <si>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</si>
  <si>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</si>
  <si>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</si>
  <si>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</si>
  <si>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</si>
  <si>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</si>
  <si>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</si>
  <si>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</si>
  <si>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</si>
  <si>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</si>
  <si>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</si>
  <si>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</si>
  <si>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</si>
  <si>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</si>
  <si>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</si>
  <si>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</si>
  <si>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</si>
  <si>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</si>
  <si>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</si>
  <si>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</si>
  <si>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</si>
  <si>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</si>
  <si>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</si>
  <si>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</si>
  <si>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</si>
  <si>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</si>
  <si>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</si>
  <si>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</si>
  <si>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</si>
  <si>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</si>
  <si>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</si>
  <si>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</si>
  <si>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</si>
  <si>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</si>
  <si>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</si>
  <si>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</si>
  <si>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</si>
  <si>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</si>
  <si>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</si>
  <si>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</si>
  <si>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</si>
  <si>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</si>
  <si>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</si>
  <si>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</si>
  <si>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</si>
  <si>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</si>
  <si>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</si>
  <si>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</si>
  <si>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</si>
  <si>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</si>
  <si>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</si>
  <si>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</si>
  <si>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</si>
  <si>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</si>
  <si>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</si>
  <si>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</si>
  <si>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</si>
  <si>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</si>
  <si>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</si>
  <si>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</si>
  <si>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</si>
  <si>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</si>
  <si>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</si>
  <si>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</si>
  <si>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</si>
  <si>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</si>
  <si>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</si>
  <si>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</si>
  <si>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</si>
  <si>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</si>
  <si>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</si>
  <si>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</si>
  <si>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</si>
  <si>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</si>
  <si>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</si>
  <si>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</si>
  <si>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</si>
  <si>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</si>
  <si>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</si>
  <si>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</si>
  <si>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</si>
  <si>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</si>
  <si>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</si>
  <si>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</si>
  <si>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</si>
  <si>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</si>
  <si>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</si>
  <si>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</si>
  <si>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</si>
  <si>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</si>
  <si>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</si>
  <si>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</si>
  <si>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</si>
  <si>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</si>
  <si>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</si>
  <si>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</si>
  <si>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</si>
  <si>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</si>
  <si>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</si>
  <si>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</si>
  <si>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</si>
  <si>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</si>
  <si>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</si>
  <si>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</si>
  <si>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</si>
  <si>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</si>
  <si>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</si>
  <si>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</si>
  <si>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</si>
  <si>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</si>
  <si>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</si>
  <si>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</si>
  <si>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</si>
  <si>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</si>
  <si>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</si>
  <si>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</si>
  <si>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</si>
  <si>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</si>
  <si>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</si>
  <si>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</si>
  <si>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</si>
  <si>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</si>
  <si>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</si>
  <si>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</si>
  <si>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</si>
  <si>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</si>
  <si>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</si>
  <si>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</si>
  <si>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</si>
  <si>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</si>
  <si>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</si>
  <si>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</si>
  <si>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</si>
  <si>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</si>
  <si>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</si>
  <si>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</si>
  <si>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</si>
  <si>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</si>
  <si>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</si>
  <si>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</si>
  <si>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</si>
  <si>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</si>
  <si>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</si>
  <si>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</si>
  <si>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</si>
  <si>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</si>
  <si>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</si>
  <si>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</si>
  <si>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</si>
  <si>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</si>
  <si>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</si>
  <si>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</si>
  <si>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</si>
  <si>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</si>
  <si>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</si>
  <si>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</si>
  <si>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</si>
  <si>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</si>
  <si>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</si>
  <si>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</si>
  <si>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</si>
  <si>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</si>
  <si>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</si>
  <si>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</si>
  <si>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</si>
  <si>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</si>
  <si>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</si>
  <si>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</si>
  <si>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</si>
  <si>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</si>
  <si>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</si>
  <si>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</si>
  <si>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</si>
  <si>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</si>
  <si>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</si>
  <si>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</si>
  <si>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</si>
  <si>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</si>
  <si>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</si>
  <si>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</si>
  <si>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</si>
  <si>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</si>
  <si>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</si>
  <si>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</si>
  <si>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</si>
  <si>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</si>
  <si>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</si>
  <si>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</si>
  <si>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</si>
  <si>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</si>
  <si>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</si>
  <si>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</si>
  <si>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</si>
  <si>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</si>
  <si>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</si>
  <si>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</si>
  <si>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</si>
  <si>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</si>
  <si>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</si>
  <si>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</si>
  <si>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</si>
  <si>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</si>
  <si>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</si>
  <si>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</si>
  <si>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</si>
  <si>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</si>
  <si>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</si>
  <si>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</si>
  <si>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</si>
  <si>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</si>
  <si>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</si>
  <si>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</si>
  <si>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</si>
  <si>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</si>
  <si>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</si>
  <si>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</si>
  <si>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</si>
  <si>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</si>
  <si>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</si>
  <si>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</si>
  <si>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</si>
  <si>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</si>
  <si>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</si>
  <si>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</si>
  <si>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</si>
  <si>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</si>
  <si>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</si>
  <si>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</si>
  <si>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</si>
  <si>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</si>
  <si>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</si>
  <si>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</si>
  <si>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</si>
  <si>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</si>
  <si>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</si>
  <si>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</si>
  <si>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</si>
  <si>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</si>
  <si>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</si>
  <si>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</si>
  <si>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</si>
  <si>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</si>
  <si>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</si>
  <si>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</si>
  <si>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</si>
  <si>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</si>
  <si>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</si>
  <si>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</si>
  <si>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</si>
  <si>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</si>
  <si>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</si>
  <si>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</si>
  <si>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</si>
  <si>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</si>
  <si>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</si>
  <si>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</si>
  <si>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</si>
  <si>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</si>
  <si>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</si>
  <si>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</si>
  <si>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</si>
  <si>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</si>
  <si>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</si>
  <si>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</si>
  <si>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</si>
  <si>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</si>
  <si>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</si>
  <si>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</si>
  <si>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</si>
  <si>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</si>
  <si>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</si>
  <si>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</si>
  <si>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</si>
  <si>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</si>
  <si>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</si>
  <si>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</si>
  <si>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</si>
  <si>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</si>
  <si>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</si>
  <si>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</si>
  <si>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</si>
  <si>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</si>
  <si>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</si>
  <si>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</si>
  <si>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</si>
  <si>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</si>
  <si>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</si>
  <si>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</si>
  <si>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</si>
  <si>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</si>
  <si>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</si>
  <si>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</si>
  <si>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</si>
  <si>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</si>
  <si>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</si>
  <si>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</si>
  <si>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</si>
  <si>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</si>
  <si>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</si>
  <si>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</si>
  <si>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</si>
  <si>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</si>
  <si>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</si>
  <si>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</si>
  <si>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</si>
  <si>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</si>
  <si>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</si>
  <si>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</si>
  <si>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</si>
  <si>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</si>
  <si>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</si>
  <si>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</si>
  <si>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</si>
  <si>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</si>
  <si>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</si>
  <si>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</si>
  <si>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</si>
  <si>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</si>
  <si>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</si>
  <si>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</si>
  <si>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</si>
  <si>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</si>
  <si>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</si>
  <si>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</si>
  <si>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</si>
  <si>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</si>
  <si>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</si>
  <si>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</si>
  <si>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</si>
  <si>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</si>
  <si>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</si>
  <si>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</si>
  <si>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</si>
  <si>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</si>
  <si>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</si>
  <si>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</si>
  <si>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</si>
  <si>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</si>
  <si>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</si>
  <si>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</si>
  <si>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</si>
  <si>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</si>
  <si>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</si>
  <si>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</si>
  <si>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</si>
  <si>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</si>
  <si>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</si>
  <si>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</si>
  <si>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</si>
  <si>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</si>
  <si>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</si>
  <si>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</si>
  <si>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</si>
  <si>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</si>
  <si>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</si>
  <si>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</si>
  <si>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</si>
  <si>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</si>
  <si>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</si>
  <si>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</si>
  <si>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</si>
  <si>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</si>
  <si>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</si>
  <si>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</si>
  <si>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</si>
  <si>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</si>
  <si>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</si>
  <si>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</si>
  <si>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</si>
  <si>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</si>
  <si>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</si>
  <si>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</si>
  <si>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</si>
  <si>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</si>
  <si>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</si>
  <si>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</si>
  <si>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</si>
  <si>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</si>
  <si>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</si>
  <si>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</si>
  <si>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</si>
  <si>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</si>
  <si>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</si>
  <si>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</si>
  <si>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</si>
  <si>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</si>
  <si>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</si>
  <si>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</si>
  <si>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</si>
  <si>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</si>
  <si>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</si>
  <si>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</si>
  <si>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</si>
  <si>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</si>
  <si>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</si>
  <si>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</si>
  <si>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</si>
  <si>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</si>
  <si>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</si>
  <si>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</si>
  <si>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</si>
  <si>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</si>
  <si>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</si>
  <si>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</si>
  <si>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</si>
  <si>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</si>
  <si>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</si>
  <si>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</si>
  <si>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</si>
  <si>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</si>
  <si>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</si>
  <si>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</si>
  <si>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</si>
  <si>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</si>
  <si>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</si>
  <si>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</si>
  <si>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</si>
  <si>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</si>
  <si>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</si>
  <si>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</si>
  <si>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</si>
  <si>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</si>
  <si>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</si>
  <si>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</si>
  <si>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</si>
  <si>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</si>
  <si>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</si>
  <si>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</si>
  <si>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</si>
  <si>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</si>
  <si>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</si>
  <si>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</si>
  <si>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</si>
  <si>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</si>
  <si>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</si>
  <si>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</si>
  <si>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</si>
  <si>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</si>
  <si>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</si>
  <si>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</si>
  <si>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</si>
  <si>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</si>
  <si>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</si>
  <si>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</si>
  <si>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</si>
  <si>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</si>
  <si>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</si>
  <si>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</si>
  <si>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</si>
  <si>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</si>
  <si>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</si>
  <si>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</si>
  <si>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</si>
  <si>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</si>
  <si>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</si>
  <si>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</si>
  <si>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</si>
  <si>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</si>
  <si>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</si>
  <si>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</si>
  <si>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</si>
  <si>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</si>
  <si>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</si>
  <si>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</si>
  <si>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</si>
  <si>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</si>
  <si>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</si>
  <si>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</si>
  <si>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</si>
  <si>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</si>
  <si>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</si>
  <si>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</si>
  <si>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</si>
  <si>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</si>
  <si>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</si>
  <si>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</si>
  <si>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</si>
  <si>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</si>
  <si>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</si>
  <si>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</si>
  <si>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</si>
  <si>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</si>
  <si>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</si>
  <si>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</si>
  <si>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</si>
  <si>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</si>
  <si>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</si>
  <si>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</si>
  <si>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</si>
  <si>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</si>
  <si>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</si>
  <si>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</si>
  <si>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</si>
  <si>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</si>
  <si>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</si>
  <si>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</si>
  <si>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</si>
  <si>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</si>
  <si>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</si>
  <si>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</si>
  <si>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</si>
  <si>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</si>
  <si>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</si>
  <si>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</si>
  <si>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</si>
  <si>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</si>
  <si>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</si>
  <si>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</si>
  <si>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</si>
  <si>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</si>
  <si>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</si>
  <si>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</si>
  <si>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</si>
  <si>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</si>
  <si>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</si>
  <si>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</si>
  <si>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</si>
  <si>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</si>
  <si>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</si>
  <si>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</si>
  <si>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</si>
  <si>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</si>
  <si>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</si>
  <si>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</si>
  <si>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</si>
  <si>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</si>
  <si>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</si>
  <si>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</si>
  <si>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</si>
  <si>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</si>
  <si>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</si>
  <si>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</si>
  <si>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</si>
  <si>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</si>
  <si>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</si>
  <si>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</si>
  <si>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</si>
  <si>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</si>
  <si>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</si>
  <si>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</si>
  <si>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</si>
  <si>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</si>
  <si>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</si>
  <si>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</si>
  <si>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</si>
  <si>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</si>
  <si>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</si>
  <si>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</si>
  <si>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</si>
  <si>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</si>
  <si>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</si>
  <si>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</si>
  <si>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</si>
  <si>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</si>
  <si>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</si>
  <si>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</si>
  <si>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</si>
  <si>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</si>
  <si>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</si>
  <si>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</si>
  <si>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</si>
  <si>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</si>
  <si>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</si>
  <si>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</si>
  <si>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</si>
  <si>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</si>
  <si>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</si>
  <si>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</si>
  <si>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</si>
  <si>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</si>
  <si>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</si>
  <si>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</si>
  <si>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</si>
  <si>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</si>
  <si>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</si>
  <si>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</si>
  <si>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</si>
  <si>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</si>
  <si>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</si>
  <si>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</si>
  <si>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</si>
  <si>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</si>
  <si>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</si>
  <si>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</si>
  <si>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</si>
  <si>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</si>
  <si>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</si>
  <si>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</si>
  <si>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</si>
  <si>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</si>
  <si>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</si>
  <si>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</si>
  <si>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</si>
  <si>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</si>
  <si>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</si>
  <si>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</si>
  <si>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</si>
  <si>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</si>
  <si>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</si>
  <si>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</si>
  <si>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</si>
  <si>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</si>
  <si>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</si>
  <si>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</si>
  <si>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</si>
  <si>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</si>
  <si>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</si>
  <si>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</si>
  <si>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</si>
  <si>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</si>
  <si>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</si>
  <si>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</si>
  <si>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</si>
  <si>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</si>
  <si>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</si>
  <si>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</si>
  <si>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</si>
  <si>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</si>
  <si>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</si>
  <si>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</si>
  <si>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</si>
  <si>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</si>
  <si>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</si>
  <si>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</si>
  <si>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</si>
  <si>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</si>
  <si>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</si>
  <si>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</si>
  <si>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</si>
  <si>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</si>
  <si>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</si>
  <si>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</si>
  <si>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</si>
  <si>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</si>
  <si>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</si>
  <si>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</si>
  <si>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</si>
  <si>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</si>
  <si>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</si>
  <si>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</si>
  <si>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</si>
  <si>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</si>
  <si>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</si>
  <si>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</si>
  <si>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</si>
  <si>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</si>
  <si>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</si>
  <si>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</si>
  <si>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</si>
  <si>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</si>
  <si>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</si>
  <si>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</si>
  <si>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</si>
  <si>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</si>
  <si>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</si>
  <si>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</si>
  <si>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</si>
  <si>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</si>
  <si>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</si>
  <si>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</si>
  <si>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</si>
  <si>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</si>
  <si>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</si>
  <si>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</si>
  <si>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</si>
  <si>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</si>
  <si>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</si>
  <si>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</si>
  <si>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</si>
  <si>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</si>
  <si>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</si>
  <si>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</si>
  <si>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</si>
  <si>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</si>
  <si>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</si>
  <si>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</si>
  <si>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</si>
  <si>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</si>
  <si>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</si>
  <si>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</si>
  <si>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</si>
  <si>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</si>
  <si>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</si>
  <si>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</si>
  <si>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</si>
  <si>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</si>
  <si>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</si>
  <si>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</si>
  <si>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</si>
  <si>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</si>
  <si>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</si>
  <si>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</si>
  <si>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</si>
  <si>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</si>
  <si>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</si>
  <si>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</si>
  <si>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</si>
  <si>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</si>
  <si>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</si>
  <si>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</si>
  <si>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</si>
  <si>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</si>
  <si>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</si>
  <si>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</si>
  <si>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</si>
  <si>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</si>
  <si>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</si>
  <si>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</si>
  <si>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</si>
  <si>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</si>
  <si>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</si>
  <si>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</si>
  <si>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</si>
  <si>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</si>
  <si>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</si>
  <si>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</si>
  <si>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</si>
  <si>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</si>
  <si>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</si>
  <si>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</si>
  <si>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</si>
  <si>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</si>
  <si>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</si>
  <si>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</si>
  <si>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</si>
  <si>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</si>
  <si>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</si>
  <si>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</si>
  <si>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</si>
  <si>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</si>
  <si>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</si>
  <si>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</si>
  <si>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</si>
  <si>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</si>
  <si>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</si>
  <si>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</si>
  <si>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</si>
  <si>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</si>
  <si>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</si>
  <si>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</si>
  <si>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</si>
  <si>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</si>
  <si>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</si>
  <si>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</si>
  <si>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</si>
  <si>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</si>
  <si>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</si>
  <si>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</si>
  <si>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</si>
  <si>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</si>
  <si>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</si>
  <si>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</si>
  <si>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</si>
  <si>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</si>
  <si>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</si>
  <si>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</si>
  <si>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</si>
  <si>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</si>
  <si>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</si>
  <si>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</si>
  <si>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</si>
  <si>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</si>
  <si>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</si>
  <si>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</si>
  <si>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</si>
  <si>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</si>
  <si>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</si>
  <si>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</si>
  <si>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</si>
  <si>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</si>
  <si>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</si>
  <si>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</si>
  <si>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</si>
  <si>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</si>
  <si>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</si>
  <si>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</si>
  <si>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</si>
  <si>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</si>
  <si>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</si>
  <si>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</si>
  <si>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</si>
  <si>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</si>
  <si>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</si>
  <si>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</si>
  <si>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</si>
  <si>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</si>
  <si>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</si>
  <si>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</si>
  <si>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</si>
  <si>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</si>
  <si>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</si>
  <si>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</si>
  <si>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</si>
  <si>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</si>
  <si>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</si>
  <si>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</si>
  <si>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</si>
  <si>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</si>
  <si>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</si>
  <si>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</si>
  <si>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</si>
  <si>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</si>
  <si>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</si>
  <si>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</si>
  <si>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</si>
  <si>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</si>
  <si>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</si>
  <si>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</si>
  <si>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</si>
  <si>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</si>
  <si>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</si>
  <si>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</si>
  <si>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</si>
  <si>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</si>
  <si>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</si>
  <si>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</si>
  <si>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</si>
  <si>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</si>
  <si>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</si>
  <si>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</si>
  <si>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</si>
  <si>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</si>
  <si>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</si>
  <si>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</si>
  <si>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</si>
  <si>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</si>
  <si>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</si>
  <si>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</si>
  <si>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</si>
  <si>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</si>
  <si>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</si>
  <si>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</si>
  <si>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</si>
  <si>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</si>
  <si>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</si>
  <si>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</si>
  <si>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</si>
  <si>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</si>
  <si>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</si>
  <si>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</si>
  <si>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</si>
  <si>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</si>
  <si>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</si>
  <si>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</si>
  <si>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</si>
  <si>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</si>
  <si>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</si>
  <si>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</si>
  <si>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</si>
  <si>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</si>
  <si>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</si>
  <si>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</si>
  <si>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</si>
  <si>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</si>
  <si>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</si>
  <si>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</si>
  <si>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</si>
  <si>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</si>
  <si>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</si>
  <si>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</si>
  <si>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</si>
  <si>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</si>
  <si>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</si>
  <si>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</si>
  <si>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</si>
  <si>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</si>
  <si>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</si>
  <si>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</si>
  <si>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</si>
  <si>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</si>
  <si>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</si>
  <si>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</si>
  <si>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</si>
  <si>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</si>
  <si>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</si>
  <si>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</si>
  <si>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</si>
  <si>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</si>
  <si>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</si>
  <si>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</si>
  <si>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</si>
  <si>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</si>
  <si>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</si>
  <si>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</si>
  <si>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</si>
  <si>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</si>
  <si>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</si>
  <si>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</si>
  <si>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</si>
  <si>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</si>
  <si>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</si>
  <si>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</si>
  <si>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</si>
  <si>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</si>
  <si>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</si>
  <si>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</si>
  <si>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</si>
  <si>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</si>
  <si>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</si>
  <si>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</si>
  <si>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</si>
  <si>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</si>
  <si>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</si>
  <si>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</si>
  <si>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</si>
  <si>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</si>
  <si>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</si>
  <si>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</si>
  <si>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</si>
  <si>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</si>
  <si>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</si>
  <si>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</si>
  <si>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</si>
  <si>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</si>
  <si>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</si>
  <si>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</si>
  <si>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</si>
  <si>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</si>
  <si>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</si>
  <si>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</si>
  <si>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</si>
  <si>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</si>
  <si>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</si>
  <si>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</si>
  <si>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</si>
  <si>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</si>
  <si>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</si>
  <si>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</si>
  <si>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</si>
  <si>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</si>
  <si>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</si>
  <si>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</si>
  <si>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</si>
  <si>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</si>
  <si>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</si>
  <si>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</si>
  <si>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</si>
  <si>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</si>
  <si>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</si>
  <si>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</si>
  <si>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</si>
  <si>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</si>
  <si>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</si>
  <si>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</si>
  <si>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</si>
  <si>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</si>
  <si>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</si>
  <si>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</si>
  <si>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</si>
  <si>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</si>
  <si>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</si>
  <si>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</si>
  <si>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</si>
  <si>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</si>
  <si>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</si>
  <si>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</si>
  <si>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</si>
  <si>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</si>
  <si>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</si>
  <si>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</si>
  <si>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</si>
  <si>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</si>
  <si>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</si>
  <si>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</si>
  <si>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</si>
  <si>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</si>
  <si>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</si>
  <si>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</si>
  <si>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</si>
  <si>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</si>
  <si>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</si>
  <si>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</si>
  <si>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</si>
  <si>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</si>
  <si>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</si>
  <si>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</si>
  <si>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</si>
  <si>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</si>
  <si>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</si>
  <si>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</si>
  <si>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</si>
  <si>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</si>
  <si>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</si>
  <si>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</si>
  <si>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</si>
  <si>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</si>
  <si>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</si>
  <si>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</si>
  <si>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</si>
  <si>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</si>
  <si>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</si>
  <si>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</si>
  <si>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</si>
  <si>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</si>
  <si>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</si>
  <si>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</si>
  <si>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</si>
  <si>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</si>
  <si>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</si>
  <si>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</si>
  <si>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</si>
  <si>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</si>
  <si>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</si>
  <si>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</si>
  <si>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</si>
  <si>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</si>
  <si>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</si>
  <si>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</si>
  <si>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</si>
  <si>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</si>
  <si>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</si>
  <si>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</si>
  <si>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</si>
  <si>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</si>
  <si>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</si>
  <si>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</si>
  <si>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</si>
  <si>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</si>
  <si>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</si>
  <si>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</si>
  <si>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</si>
  <si>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</si>
  <si>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</si>
  <si>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</si>
  <si>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</si>
  <si>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</si>
  <si>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</si>
  <si>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</si>
  <si>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</si>
  <si>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</si>
  <si>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</si>
  <si>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</si>
  <si>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</si>
  <si>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</si>
  <si>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</si>
  <si>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</si>
  <si>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</si>
  <si>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</si>
  <si>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</si>
  <si>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</si>
  <si>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</si>
  <si>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</si>
  <si>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</si>
  <si>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</si>
  <si>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</si>
  <si>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</si>
  <si>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</si>
  <si>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</si>
  <si>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</si>
  <si>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</si>
  <si>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</si>
  <si>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</si>
  <si>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</si>
  <si>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</si>
  <si>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</si>
  <si>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</si>
  <si>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</si>
  <si>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</si>
  <si>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</si>
  <si>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</si>
  <si>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</si>
  <si>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</si>
  <si>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</si>
  <si>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</si>
  <si>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</si>
  <si>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</si>
  <si>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</si>
  <si>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</si>
  <si>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</si>
  <si>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</si>
  <si>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</si>
  <si>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</si>
  <si>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</si>
  <si>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</si>
  <si>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</si>
  <si>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</si>
  <si>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</si>
  <si>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</si>
  <si>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</si>
  <si>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</si>
  <si>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</si>
  <si>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</si>
  <si>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</si>
  <si>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</si>
  <si>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</si>
  <si>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</si>
  <si>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</si>
  <si>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</si>
  <si>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</si>
  <si>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</si>
  <si>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</si>
  <si>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</si>
  <si>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</si>
  <si>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</si>
  <si>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</si>
  <si>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</si>
  <si>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</si>
  <si>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</si>
  <si>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</si>
  <si>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</si>
  <si>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</si>
  <si>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</si>
  <si>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</si>
  <si>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</si>
  <si>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</si>
  <si>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</si>
  <si>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</si>
  <si>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</si>
  <si>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</si>
  <si>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</si>
  <si>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</si>
  <si>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</si>
  <si>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</si>
  <si>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</si>
  <si>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</si>
  <si>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</si>
  <si>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</si>
  <si>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</si>
  <si>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</si>
  <si>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</si>
  <si>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</si>
  <si>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</si>
  <si>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</si>
  <si>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</si>
  <si>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</si>
  <si>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</si>
  <si>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</si>
  <si>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</si>
  <si>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</si>
  <si>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</si>
  <si>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</si>
  <si>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</si>
  <si>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</si>
  <si>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</si>
  <si>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</si>
  <si>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</si>
  <si>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</si>
  <si>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</si>
  <si>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</si>
  <si>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</si>
  <si>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</si>
  <si>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</si>
  <si>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</si>
  <si>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</si>
  <si>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</si>
  <si>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</si>
  <si>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</si>
  <si>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</si>
  <si>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</si>
  <si>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</si>
  <si>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</si>
  <si>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</si>
  <si>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</si>
  <si>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</si>
  <si>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</si>
  <si>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</si>
  <si>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</si>
  <si>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</si>
  <si>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</si>
  <si>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</si>
  <si>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</si>
  <si>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</si>
  <si>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</si>
  <si>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</si>
  <si>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</si>
  <si>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</si>
  <si>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</si>
  <si>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</si>
  <si>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</si>
  <si>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</si>
  <si>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</si>
  <si>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</si>
  <si>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</si>
  <si>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</si>
  <si>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</si>
  <si>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</si>
  <si>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</si>
  <si>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</si>
  <si>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</si>
  <si>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</si>
  <si>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</si>
  <si>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</si>
  <si>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</si>
  <si>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</si>
  <si>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</si>
  <si>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</si>
  <si>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</si>
  <si>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</si>
  <si>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</si>
  <si>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</si>
  <si>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</si>
  <si>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</si>
  <si>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</si>
  <si>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</si>
  <si>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</si>
  <si>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</si>
  <si>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</si>
  <si>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</si>
  <si>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</si>
  <si>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</si>
  <si>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</si>
  <si>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</si>
  <si>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</si>
  <si>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</si>
  <si>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</si>
  <si>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</si>
  <si>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</si>
  <si>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status of the campaign</t>
  </si>
  <si>
    <t xml:space="preserve"> average donation</t>
  </si>
  <si>
    <t xml:space="preserve"> duration</t>
  </si>
  <si>
    <t xml:space="preserve"> and backers.</t>
  </si>
  <si>
    <t>Walken on Sunshine</t>
  </si>
  <si>
    <t>1 month</t>
  </si>
  <si>
    <t>Name</t>
  </si>
  <si>
    <t>Blurb</t>
  </si>
  <si>
    <t xml:space="preserve">Goal </t>
  </si>
  <si>
    <t>Pledged</t>
  </si>
  <si>
    <t>Numbers of Backers</t>
  </si>
  <si>
    <t>0</t>
  </si>
  <si>
    <t>Parent Category</t>
  </si>
  <si>
    <t>Mean Goal</t>
  </si>
  <si>
    <t>Median Goal</t>
  </si>
  <si>
    <t>Mean Pledged</t>
  </si>
  <si>
    <t>Median Pledged</t>
  </si>
  <si>
    <t>Successful</t>
  </si>
  <si>
    <t>Failed</t>
  </si>
  <si>
    <t>Data Set with Median of 50 and mean of 55</t>
  </si>
  <si>
    <t xml:space="preserve">Mean Goal </t>
  </si>
  <si>
    <t xml:space="preserve">Median Goal </t>
  </si>
  <si>
    <t xml:space="preserve">Standard Deviation of Goal </t>
  </si>
  <si>
    <t>Upper Quartile of Goal</t>
  </si>
  <si>
    <t>Lower Quartile of Gol</t>
  </si>
  <si>
    <t>IQR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</si>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</sst>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464646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9" fontId="2" fillId="0" borderId="0" xfId="0" applyNumberFormat="1" applyFont="1"/>
    <xf numFmtId="0" fontId="3" fillId="0" borderId="0" xfId="0" applyFont="1"/>
    <xf numFmtId="165" fontId="0" fillId="0" borderId="0" xfId="0" applyNumberFormat="1"/>
    <xf numFmtId="0" fontId="0" fillId="2" borderId="0" xfId="0" applyFill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5" fontId="0" fillId="0" borderId="0" xfId="1" applyNumberFormat="1" applyFont="1"/>
    <xf numFmtId="165" fontId="5" fillId="0" borderId="0" xfId="0" applyNumberFormat="1" applyFont="1" applyAlignment="1">
      <alignment vertical="center" wrapText="1"/>
    </xf>
    <xf numFmtId="165" fontId="5" fillId="0" borderId="0" xfId="0" applyNumberFormat="1" applyFont="1"/>
  </cellXfs>
  <cellStyles count="2">
    <cellStyle name="Currency" xfId="1" builtinId="4"/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layout>
        <c:manualLayout>
          <c:xMode val="edge"/>
          <c:yMode val="edge"/>
          <c:x val="0.2633125546806648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5-4CA3-B98B-34AB51B081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5-4CA3-B98B-34AB51B081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5-4CA3-B98B-34AB51B081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5-4CA3-B98B-34AB51B08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0262576"/>
        <c:axId val="1750267152"/>
      </c:barChart>
      <c:catAx>
        <c:axId val="175026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67152"/>
        <c:crosses val="autoZero"/>
        <c:auto val="1"/>
        <c:lblAlgn val="ctr"/>
        <c:lblOffset val="100"/>
        <c:noMultiLvlLbl val="0"/>
      </c:catAx>
      <c:valAx>
        <c:axId val="175026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6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303455818022747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B-4CD9-B952-C91EB16B05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0B-4CD9-B952-C91EB16B05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B-4CD9-B952-C91EB16B0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855151"/>
        <c:axId val="296856399"/>
      </c:barChart>
      <c:catAx>
        <c:axId val="29685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56399"/>
        <c:crosses val="autoZero"/>
        <c:auto val="1"/>
        <c:lblAlgn val="ctr"/>
        <c:lblOffset val="100"/>
        <c:noMultiLvlLbl val="0"/>
      </c:catAx>
      <c:valAx>
        <c:axId val="29685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5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06266675343268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592655256935859E-2"/>
          <c:y val="0.22944006999125111"/>
          <c:w val="0.6860901065052819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2-4B8D-AA5F-EFAAAD77759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2-4B8D-AA5F-EFAAAD77759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72-4B8D-AA5F-EFAAAD77759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72-4B8D-AA5F-EFAAAD777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09615"/>
        <c:axId val="431110031"/>
      </c:lineChart>
      <c:catAx>
        <c:axId val="43110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10031"/>
        <c:crosses val="autoZero"/>
        <c:auto val="1"/>
        <c:lblAlgn val="ctr"/>
        <c:lblOffset val="100"/>
        <c:noMultiLvlLbl val="0"/>
      </c:catAx>
      <c:valAx>
        <c:axId val="4311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424F45E-8FBE-4141-A13C-D201609E7F83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AB5B90F-BF54-4C75-96C7-B87EA6A09A09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131DC8-B431-45EA-B71D-9C71DA3197DF}">
  <sheetPr/>
  <sheetViews>
    <sheetView tabSelected="1"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3810</xdr:rowOff>
    </xdr:from>
    <xdr:to>
      <xdr:col>14</xdr:col>
      <xdr:colOff>281940</xdr:colOff>
      <xdr:row>16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4AAA5C-DE28-49A8-92AD-6ADA590A9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0</xdr:row>
      <xdr:rowOff>0</xdr:rowOff>
    </xdr:from>
    <xdr:to>
      <xdr:col>14</xdr:col>
      <xdr:colOff>396240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4AD76-E16E-436D-9BFB-E6957052A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0</xdr:rowOff>
    </xdr:from>
    <xdr:to>
      <xdr:col>15</xdr:col>
      <xdr:colOff>381000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EB7DD-CEFB-4A3F-AD13-6E886F5CD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9795" cy="78548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62F306-FF69-4E73-964C-83E5EB2327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BDFE85-D764-46B9-8FE1-51F460AEFB5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9795" cy="78548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kem" refreshedDate="44648.853614699074" createdVersion="7" refreshedVersion="7" minRefreshableVersion="3" recordCount="4114" xr:uid="{48E93B4F-F975-4542-A661-EE9B68953B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kem" refreshedDate="44648.853615162036" createdVersion="7" refreshedVersion="7" minRefreshableVersion="3" recordCount="4114" xr:uid="{53F91055-A2D0-4CAC-9D0D-625373DD32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6A005-C11C-4525-9CAB-64C994A81EC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FFB51-F21B-4744-97B6-7850794B5D1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046E8-765A-4538-BAF0-763848B9E36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3" ySplit="1" topLeftCell="D2622" activePane="bottomRight" state="frozen"/>
      <selection pane="topRight" activeCell="D1" sqref="D1"/>
      <selection pane="bottomLeft" activeCell="A2" sqref="A2"/>
      <selection pane="bottomRight" activeCell="D2622" sqref="D1:E1048576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" customWidth="1"/>
    <col min="15" max="15" width="18" bestFit="1" customWidth="1"/>
    <col min="16" max="16" width="16.77734375" bestFit="1" customWidth="1"/>
    <col min="17" max="17" width="41.109375" customWidth="1"/>
    <col min="18" max="18" width="16.88671875" bestFit="1" customWidth="1"/>
    <col min="19" max="19" width="23.109375" bestFit="1" customWidth="1"/>
    <col min="20" max="20" width="21.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8305</v>
      </c>
      <c r="O1" s="9" t="s">
        <v>8306</v>
      </c>
      <c r="P1" s="9" t="s">
        <v>8307</v>
      </c>
      <c r="Q1" s="10" t="s">
        <v>8391</v>
      </c>
      <c r="R1" s="9" t="s">
        <v>8359</v>
      </c>
      <c r="S1" s="9" t="s">
        <v>8365</v>
      </c>
      <c r="T1" s="9" t="s">
        <v>8366</v>
      </c>
    </row>
    <row r="2" spans="1:20" ht="43.2" hidden="1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IFERROR(ROUND(E2/D2*100,0),"N/A")</f>
        <v>7814</v>
      </c>
      <c r="P2">
        <f>IFERROR(ROUND(E2/L2,2),"0")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hidden="1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IFERROR(ROUND(E3/D3*100,0),"N/A")</f>
        <v>21535</v>
      </c>
      <c r="P3">
        <f t="shared" ref="P3:P66" si="1">IFERROR(ROUND(E3/L3,2),"0")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hidden="1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8.8" hidden="1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8.8" hidden="1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3.2" hidden="1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3.2" hidden="1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3.2" hidden="1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3.2" hidden="1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3.2" hidden="1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3.2" hidden="1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3.2" hidden="1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3.2" hidden="1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8.8" hidden="1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3.2" hidden="1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3.2" hidden="1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2" hidden="1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3.2" hidden="1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7.6" hidden="1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7.6" hidden="1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2" hidden="1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2" hidden="1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2" hidden="1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2" hidden="1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2" hidden="1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2" hidden="1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2" hidden="1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8.8" hidden="1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2" hidden="1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2" hidden="1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2" hidden="1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7.6" hidden="1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8.8" hidden="1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2" hidden="1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8.8" hidden="1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2" hidden="1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2" hidden="1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2" hidden="1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2" hidden="1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28.8" hidden="1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2" hidden="1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2" hidden="1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3.2" hidden="1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2" hidden="1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3.2" hidden="1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7.6" hidden="1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2" hidden="1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3.2" hidden="1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2" hidden="1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2" hidden="1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2" hidden="1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2" hidden="1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2" hidden="1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8.8" hidden="1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8.8" hidden="1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2" hidden="1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8.8" hidden="1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3.2" hidden="1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2" hidden="1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2" hidden="1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7.6" hidden="1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7.6" hidden="1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2" hidden="1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2" hidden="1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2" hidden="1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2" hidden="1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IFERROR(ROUND(E67/D67*100,0),"N/A")</f>
        <v>579</v>
      </c>
      <c r="P67">
        <f t="shared" ref="P67:P130" si="5">IFERROR(ROUND(E67/L67,2),"0")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hidden="1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7.6" hidden="1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2" hidden="1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" hidden="1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2" hidden="1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2" hidden="1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2" hidden="1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2" hidden="1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2" hidden="1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7.6" hidden="1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2" hidden="1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7.6" hidden="1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2" hidden="1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2" hidden="1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2" hidden="1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7.6" hidden="1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2" hidden="1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7.6" hidden="1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7.6" hidden="1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2" hidden="1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2" hidden="1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8.8" hidden="1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2" hidden="1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2" hidden="1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8.8" hidden="1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8.8" hidden="1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8.8" hidden="1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2" hidden="1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2" hidden="1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2" hidden="1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2" hidden="1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7.6" hidden="1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7.6" hidden="1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2" hidden="1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7.6" hidden="1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7.6" hidden="1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2" hidden="1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3.2" hidden="1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2" hidden="1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7.6" hidden="1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3.2" hidden="1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2" hidden="1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2" hidden="1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2" hidden="1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2" hidden="1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2" hidden="1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2" hidden="1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2" hidden="1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7.6" hidden="1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3.2" hidden="1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2" hidden="1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7.6" hidden="1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2" hidden="1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3.2" hidden="1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3.2" hidden="1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2" hidden="1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8.8" hidden="1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7.6" hidden="1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2" hidden="1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3.2" hidden="1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7.6" hidden="1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8.8" hidden="1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2" hidden="1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IFERROR(ROUND(E131/D131*100,0),"N/A")</f>
        <v>120</v>
      </c>
      <c r="P131">
        <f t="shared" ref="P131:P194" si="9">IFERROR(ROUND(E131/L131,2),"0")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7.6" hidden="1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2" hidden="1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2" hidden="1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2" hidden="1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3.2" hidden="1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3.2" hidden="1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2" hidden="1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2" hidden="1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2" hidden="1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2" hidden="1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2" hidden="1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8.8" hidden="1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7.6" hidden="1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2" hidden="1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3.2" hidden="1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7.6" hidden="1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2" hidden="1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2" hidden="1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2" hidden="1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2" hidden="1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2" hidden="1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2" hidden="1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7.6" hidden="1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2" hidden="1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2" hidden="1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8.8" hidden="1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3.2" hidden="1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8.8" hidden="1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2" hidden="1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2" hidden="1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8.8" hidden="1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2" hidden="1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7.6" hidden="1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3.2" hidden="1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7.6" hidden="1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2" hidden="1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2" hidden="1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2" hidden="1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2" hidden="1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2" hidden="1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3.2" hidden="1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7.6" hidden="1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2" hidden="1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2" hidden="1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2" hidden="1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8.8" hidden="1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2" hidden="1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2" hidden="1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7.6" hidden="1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2" hidden="1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3.2" hidden="1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2" hidden="1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8.8" hidden="1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2" hidden="1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3.2" hidden="1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2" hidden="1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7.6" hidden="1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2" hidden="1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2" hidden="1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2" hidden="1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2" hidden="1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2" hidden="1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8.8" hidden="1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IFERROR(ROUND(E195/D195*100,0),"N/A")</f>
        <v>104</v>
      </c>
      <c r="P195">
        <f t="shared" ref="P195:P258" si="13">IFERROR(ROUND(E195/L195,2),"0")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hidden="1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2" hidden="1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2" hidden="1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8.8" hidden="1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3.2" hidden="1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8.8" hidden="1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2" hidden="1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2" hidden="1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8.8" hidden="1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3.2" hidden="1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2" hidden="1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2" hidden="1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2" hidden="1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2" hidden="1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8.8" hidden="1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7.6" hidden="1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2" hidden="1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2" hidden="1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2" hidden="1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8.8" hidden="1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2" hidden="1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2" hidden="1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2" hidden="1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2" hidden="1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8.8" hidden="1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7.6" hidden="1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2" hidden="1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2" hidden="1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2" hidden="1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2" hidden="1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3.2" hidden="1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2" hidden="1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2" hidden="1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2" hidden="1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2" hidden="1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8.8" hidden="1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2" hidden="1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7.6" hidden="1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2" hidden="1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7.6" hidden="1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2" hidden="1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3.2" hidden="1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2" hidden="1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2" hidden="1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7.6" hidden="1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2" hidden="1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2" hidden="1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8.8" hidden="1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2" hidden="1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8.8" hidden="1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2" hidden="1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2" hidden="1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2" hidden="1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2" hidden="1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7.6" hidden="1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2" hidden="1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2" hidden="1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2" hidden="1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2" hidden="1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8.8" hidden="1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2" hidden="1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2" hidden="1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2" hidden="1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IFERROR(ROUND(E259/D259*100,0),"N/A")</f>
        <v>265</v>
      </c>
      <c r="P259">
        <f t="shared" ref="P259:P322" si="17">IFERROR(ROUND(E259/L259,2),"0")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hidden="1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2" hidden="1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2" hidden="1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2" hidden="1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2" hidden="1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7.6" hidden="1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2" hidden="1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2" hidden="1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2" hidden="1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2" hidden="1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8.8" hidden="1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7.6" hidden="1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7.6" hidden="1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7.6" hidden="1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2" hidden="1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2" hidden="1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3.2" hidden="1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7.6" hidden="1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2" hidden="1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2" hidden="1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8.8" hidden="1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2" hidden="1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8.8" hidden="1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2" hidden="1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2" hidden="1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2" hidden="1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7.6" hidden="1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2" hidden="1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2" hidden="1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2" hidden="1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2" hidden="1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7.6" hidden="1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2" hidden="1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8.8" hidden="1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3.2" hidden="1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7.6" hidden="1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2" hidden="1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2" hidden="1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2" hidden="1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7.6" hidden="1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7.6" hidden="1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2" hidden="1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2" hidden="1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8.8" hidden="1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2" hidden="1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2" hidden="1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2" hidden="1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2" hidden="1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7.6" hidden="1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3.2" hidden="1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2" hidden="1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8.8" hidden="1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2" hidden="1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2" hidden="1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3.2" hidden="1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2" hidden="1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2" hidden="1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2" hidden="1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2" hidden="1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2" hidden="1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8.8" hidden="1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8.8" hidden="1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2" hidden="1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7.6" hidden="1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IFERROR(ROUND(E323/D323*100,0),"N/A")</f>
        <v>29</v>
      </c>
      <c r="P323">
        <f t="shared" ref="P323:P386" si="21">IFERROR(ROUND(E323/L323,2),"0")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hidden="1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2" hidden="1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3.2" hidden="1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2" hidden="1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3.2" hidden="1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8.8" hidden="1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2" hidden="1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2" hidden="1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2" hidden="1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2" hidden="1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2" hidden="1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2" hidden="1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7.6" hidden="1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2" hidden="1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7.6" hidden="1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2" hidden="1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2" hidden="1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2" hidden="1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2" hidden="1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7.6" hidden="1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2" hidden="1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2" hidden="1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2" hidden="1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2" hidden="1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2" hidden="1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2" hidden="1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2" hidden="1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2" hidden="1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2" hidden="1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3.2" hidden="1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8.8" hidden="1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2" hidden="1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2" hidden="1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2" hidden="1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2" hidden="1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2" hidden="1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2" hidden="1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2" hidden="1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2" hidden="1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2" hidden="1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2" hidden="1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2" hidden="1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2" hidden="1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2" hidden="1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2" hidden="1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2" hidden="1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2" hidden="1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7.6" hidden="1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2" hidden="1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7.6" hidden="1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2" hidden="1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2" hidden="1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2" hidden="1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28.8" hidden="1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2" hidden="1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7.6" hidden="1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2" hidden="1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7.6" hidden="1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2" hidden="1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2" hidden="1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2" hidden="1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2" hidden="1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8.8" hidden="1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IFERROR(ROUND(E387/D387*100,0),"N/A")</f>
        <v>107</v>
      </c>
      <c r="P387">
        <f t="shared" ref="P387:P450" si="25">IFERROR(ROUND(E387/L387,2),"0")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hidden="1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2" hidden="1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3.2" hidden="1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2" hidden="1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2" hidden="1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2" hidden="1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2" hidden="1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8.8" hidden="1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2" hidden="1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2" hidden="1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2" hidden="1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2" hidden="1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7.6" hidden="1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8.8" hidden="1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8.8" hidden="1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2" hidden="1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2" hidden="1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3.2" hidden="1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8.8" hidden="1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2" hidden="1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8.8" hidden="1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8.8" hidden="1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2" hidden="1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2" hidden="1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2" hidden="1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2" hidden="1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2" hidden="1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7.6" hidden="1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2" hidden="1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2" hidden="1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8.8" hidden="1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2" hidden="1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2" hidden="1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2" hidden="1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8.8" hidden="1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2" hidden="1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2" hidden="1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3.2" hidden="1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2" hidden="1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8.8" hidden="1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2" hidden="1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28.8" hidden="1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2" hidden="1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2" hidden="1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2" hidden="1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2" hidden="1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2" hidden="1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2" hidden="1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8.8" hidden="1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3.2" hidden="1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2" hidden="1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2" hidden="1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2" hidden="1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2" hidden="1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3.2" hidden="1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2" hidden="1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2" hidden="1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7.6" hidden="1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2" hidden="1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7.6" hidden="1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2" hidden="1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2" hidden="1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IFERROR(ROUND(E451/D451*100,0),"N/A")</f>
        <v>118</v>
      </c>
      <c r="P451">
        <f t="shared" ref="P451:P514" si="29">IFERROR(ROUND(E451/L451,2),"0")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hidden="1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2" hidden="1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3.2" hidden="1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2" hidden="1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7.6" hidden="1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2" hidden="1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8.8" hidden="1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2" hidden="1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2" hidden="1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2" hidden="1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2" hidden="1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2" hidden="1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7.6" hidden="1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8.8" hidden="1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8.8" hidden="1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2" hidden="1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2" hidden="1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2" hidden="1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3.2" hidden="1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2" hidden="1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2" hidden="1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7.6" hidden="1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2" hidden="1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2" hidden="1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2" hidden="1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2" hidden="1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2" hidden="1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2" hidden="1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2" hidden="1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2" hidden="1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2" hidden="1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7.6" hidden="1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2" hidden="1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8.8" hidden="1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2" hidden="1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2" hidden="1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7.6" hidden="1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2" hidden="1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8.8" hidden="1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2" hidden="1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2" hidden="1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2" hidden="1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2" hidden="1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2" hidden="1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2" hidden="1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2" hidden="1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7.6" hidden="1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7.6" hidden="1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2" hidden="1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7.6" hidden="1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8.8" hidden="1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2" hidden="1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2" hidden="1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2" hidden="1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2" hidden="1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3.2" hidden="1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3.2" hidden="1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2" hidden="1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2" hidden="1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2" hidden="1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2" hidden="1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7.6" hidden="1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8.8" hidden="1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2" hidden="1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IFERROR(ROUND(E515/D515*100,0),"N/A")</f>
        <v>102</v>
      </c>
      <c r="P515">
        <f t="shared" ref="P515:P578" si="33">IFERROR(ROUND(E515/L515,2),"0")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hidden="1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2" hidden="1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8.8" hidden="1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2" hidden="1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7.6" hidden="1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2" hidden="1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2" hidden="1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8.8" hidden="1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2" hidden="1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8.8" hidden="1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2" hidden="1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2" hidden="1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7.6" hidden="1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2" hidden="1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2" hidden="1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8.8" hidden="1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3.2" hidden="1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2" hidden="1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2" hidden="1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2" hidden="1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2" hidden="1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2" hidden="1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2" hidden="1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2" hidden="1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2" hidden="1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2" hidden="1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8.8" hidden="1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8.8" hidden="1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2" hidden="1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8.8" hidden="1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2" hidden="1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2" hidden="1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3.2" hidden="1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3.2" hidden="1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7.6" hidden="1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3.2" hidden="1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2" hidden="1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2" hidden="1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7.6" hidden="1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2" hidden="1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2" hidden="1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2" hidden="1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2" hidden="1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2" hidden="1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8.8" hidden="1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8.8" hidden="1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8.8" hidden="1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7.6" hidden="1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2" hidden="1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2" hidden="1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2" hidden="1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2" hidden="1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2" hidden="1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2" hidden="1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7.6" hidden="1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2" hidden="1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2" hidden="1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2" hidden="1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2" hidden="1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2" hidden="1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2" hidden="1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57.6" hidden="1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3.2" hidden="1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2" hidden="1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IFERROR(ROUND(E579/D579*100,0),"N/A")</f>
        <v>127</v>
      </c>
      <c r="P579">
        <f t="shared" ref="P579:P642" si="37">IFERROR(ROUND(E579/L579,2),"0")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hidden="1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2" hidden="1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8.8" hidden="1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8.8" hidden="1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8.8" hidden="1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2" hidden="1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7.6" hidden="1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8.8" hidden="1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7.6" hidden="1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2" hidden="1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2" hidden="1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2" hidden="1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2" hidden="1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3.2" hidden="1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2" hidden="1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7.6" hidden="1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2" hidden="1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2" hidden="1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7.6" hidden="1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2" hidden="1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7.6" hidden="1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8.8" hidden="1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8.8" hidden="1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2" hidden="1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2" hidden="1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2" hidden="1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2" hidden="1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7.6" hidden="1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7.6" hidden="1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2" hidden="1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2" hidden="1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2" hidden="1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2" hidden="1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7.6" hidden="1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8.8" hidden="1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2" hidden="1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" hidden="1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2" hidden="1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7.6" hidden="1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2" hidden="1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2" hidden="1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2" hidden="1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7.6" hidden="1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2" hidden="1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2" hidden="1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2" hidden="1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7.6" hidden="1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2" hidden="1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2" hidden="1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7.6" hidden="1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2" hidden="1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8.8" hidden="1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7.6" hidden="1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2" hidden="1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2" hidden="1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2" hidden="1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2" hidden="1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8.8" hidden="1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2" hidden="1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2" hidden="1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2" hidden="1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2" hidden="1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IFERROR(ROUND(E643/D643*100,0),"N/A")</f>
        <v>119</v>
      </c>
      <c r="P643">
        <f t="shared" ref="P643:P706" si="41">IFERROR(ROUND(E643/L643,2),"0")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hidden="1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7.6" hidden="1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3.2" hidden="1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2" hidden="1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2" hidden="1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8.8" hidden="1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8.8" hidden="1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8.8" hidden="1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2" hidden="1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2" hidden="1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2" hidden="1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7.6" hidden="1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7.6" hidden="1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2" hidden="1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3.2" hidden="1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2" hidden="1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2" hidden="1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2" hidden="1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2" hidden="1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2" hidden="1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2" hidden="1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7.6" hidden="1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2" hidden="1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7.6" hidden="1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7.6" hidden="1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2" hidden="1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2" hidden="1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7.6" hidden="1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7.6" hidden="1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2" hidden="1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2" hidden="1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2" hidden="1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2" hidden="1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2" hidden="1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2" hidden="1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7.6" hidden="1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3.2" hidden="1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2" hidden="1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2" hidden="1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2" hidden="1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8.8" hidden="1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2" hidden="1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2" hidden="1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3.2" hidden="1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2" hidden="1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8.8" hidden="1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2" hidden="1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2" hidden="1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2" hidden="1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2" hidden="1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2" hidden="1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2" hidden="1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2" hidden="1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2" hidden="1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8.8" hidden="1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2" hidden="1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2" hidden="1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3.2" hidden="1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8.8" hidden="1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3.2" hidden="1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7.6" hidden="1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2" hidden="1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3.2" hidden="1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IFERROR(ROUND(E707/D707*100,0),"N/A")</f>
        <v>102</v>
      </c>
      <c r="P707">
        <f t="shared" ref="P707:P770" si="45">IFERROR(ROUND(E707/L707,2),"0")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hidden="1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2" hidden="1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7.6" hidden="1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2" hidden="1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7.6" hidden="1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2" hidden="1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7.6" hidden="1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2" hidden="1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2" hidden="1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2" hidden="1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2" hidden="1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3.2" hidden="1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7.6" hidden="1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2" hidden="1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2" hidden="1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2" hidden="1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2" hidden="1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2" hidden="1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3.2" hidden="1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2" hidden="1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8.8" hidden="1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7.6" hidden="1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2" hidden="1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2" hidden="1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2" hidden="1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57.6" hidden="1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7.6" hidden="1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2" hidden="1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2" hidden="1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2" hidden="1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8.8" hidden="1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2" hidden="1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2" hidden="1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2" hidden="1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2" hidden="1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3.2" hidden="1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2" hidden="1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2" hidden="1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8.8" hidden="1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2" hidden="1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2" hidden="1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2" hidden="1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8.8" hidden="1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2" hidden="1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2" hidden="1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3.2" hidden="1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7.6" hidden="1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3.2" hidden="1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8.8" hidden="1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2" hidden="1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2" hidden="1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8.8" hidden="1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2" hidden="1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2" hidden="1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7.6" hidden="1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7.6" hidden="1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2" hidden="1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3.2" hidden="1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7.6" hidden="1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2" hidden="1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2" hidden="1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2" hidden="1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IFERROR(ROUND(E771/D771*100,0),"N/A")</f>
        <v>15</v>
      </c>
      <c r="P771">
        <f t="shared" ref="P771:P834" si="49">IFERROR(ROUND(E771/L771,2),"0")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hidden="1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2" hidden="1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8.8" hidden="1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2" hidden="1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2" hidden="1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2" hidden="1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2" hidden="1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2" hidden="1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8.8" hidden="1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7.6" hidden="1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7.6" hidden="1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2" hidden="1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2" hidden="1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7.6" hidden="1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2" hidden="1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2" hidden="1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8.8" hidden="1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7.6" hidden="1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8.8" hidden="1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2" hidden="1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8.8" hidden="1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2" hidden="1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7.6" hidden="1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8.8" hidden="1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2" hidden="1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8.8" hidden="1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8.8" hidden="1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2" hidden="1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8.8" hidden="1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7.6" hidden="1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2" hidden="1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2" hidden="1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2" hidden="1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2" hidden="1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2" hidden="1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2" hidden="1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2" hidden="1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3.2" hidden="1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3.2" hidden="1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8.8" hidden="1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2" hidden="1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2" hidden="1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2" hidden="1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3.2" hidden="1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2" hidden="1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2" hidden="1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2" hidden="1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2" hidden="1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2" hidden="1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2" hidden="1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2" hidden="1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2" hidden="1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7.6" hidden="1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2" hidden="1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2" hidden="1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2" hidden="1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57.6" hidden="1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2" hidden="1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8.8" hidden="1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2" hidden="1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IFERROR(ROUND(E835/D835*100,0),"N/A")</f>
        <v>101</v>
      </c>
      <c r="P835">
        <f t="shared" ref="P835:P898" si="53">IFERROR(ROUND(E835/L835,2),"0")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hidden="1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2" hidden="1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8.8" hidden="1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2" hidden="1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2" hidden="1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8.8" hidden="1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3.2" hidden="1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2" hidden="1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2" hidden="1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2" hidden="1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2" hidden="1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2" hidden="1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2" hidden="1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2" hidden="1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2" hidden="1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2" hidden="1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2" hidden="1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2" hidden="1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2" hidden="1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8.8" hidden="1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2" hidden="1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2" hidden="1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2" hidden="1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2" hidden="1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8.8" hidden="1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2" hidden="1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2" hidden="1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2" hidden="1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2" hidden="1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2" hidden="1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2" hidden="1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2" hidden="1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2" hidden="1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2" hidden="1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2" hidden="1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2" hidden="1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7.6" hidden="1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2" hidden="1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3.2" hidden="1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2" hidden="1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28.8" hidden="1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7.6" hidden="1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8.8" hidden="1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2" hidden="1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2" hidden="1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2" hidden="1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7.6" hidden="1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7.6" hidden="1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2" hidden="1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7.6" hidden="1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2" hidden="1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2" hidden="1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7.6" hidden="1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3.2" hidden="1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8.8" hidden="1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2" hidden="1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2" hidden="1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7.6" hidden="1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2" hidden="1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3.2" hidden="1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2" hidden="1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2" hidden="1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IFERROR(ROUND(E899/D899*100,0),"N/A")</f>
        <v>29</v>
      </c>
      <c r="P899">
        <f t="shared" ref="P899:P962" si="57">IFERROR(ROUND(E899/L899,2),"0")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hidden="1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2" hidden="1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2" hidden="1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3.2" hidden="1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2" hidden="1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2" hidden="1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2" hidden="1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7.6" hidden="1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2" hidden="1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2" hidden="1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8.8" hidden="1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2" hidden="1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2" hidden="1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3.2" hidden="1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7.6" hidden="1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7.6" hidden="1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8.8" hidden="1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3.2" hidden="1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2" hidden="1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2" hidden="1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2" hidden="1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2" hidden="1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7.6" hidden="1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8.8" hidden="1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2" hidden="1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2" hidden="1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3.2" hidden="1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7.6" hidden="1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8.8" hidden="1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7.6" hidden="1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2" hidden="1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2" hidden="1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7.6" hidden="1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2" hidden="1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2" hidden="1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8.8" hidden="1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2" hidden="1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2" hidden="1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2" hidden="1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7.6" hidden="1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2" hidden="1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2" hidden="1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7.6" hidden="1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2" hidden="1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2" hidden="1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7.6" hidden="1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7.6" hidden="1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7.6" hidden="1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3.2" hidden="1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3.2" hidden="1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2" hidden="1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2" hidden="1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8.8" hidden="1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2" hidden="1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2" hidden="1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2" hidden="1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3.2" hidden="1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2" hidden="1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7.6" hidden="1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8.8" hidden="1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8.8" hidden="1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2" hidden="1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8.8" hidden="1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IFERROR(ROUND(E963/D963*100,0),"N/A")</f>
        <v>106</v>
      </c>
      <c r="P963">
        <f t="shared" ref="P963:P1026" si="61">IFERROR(ROUND(E963/L963,2),"0")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hidden="1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2" hidden="1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2" hidden="1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7.6" hidden="1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2" hidden="1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2" hidden="1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7.6" hidden="1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8.8" hidden="1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2" hidden="1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8.8" hidden="1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8.8" hidden="1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2" hidden="1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2" hidden="1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2" hidden="1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7.6" hidden="1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2" hidden="1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2" hidden="1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2" hidden="1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2" hidden="1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2" hidden="1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2" hidden="1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2" hidden="1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2" hidden="1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2" hidden="1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8.8" hidden="1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2" hidden="1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2" hidden="1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7.6" hidden="1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8.8" hidden="1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2" hidden="1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2" hidden="1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2" hidden="1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2" hidden="1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8.8" hidden="1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7.6" hidden="1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2" hidden="1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2" hidden="1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7.6" hidden="1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2" hidden="1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2" hidden="1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2" hidden="1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6.4" hidden="1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7.6" hidden="1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3.2" hidden="1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3.2" hidden="1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2" hidden="1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7.6" hidden="1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2" hidden="1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2" hidden="1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2" hidden="1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3.2" hidden="1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8.8" hidden="1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8.8" hidden="1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7.6" hidden="1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3.2" hidden="1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3.2" hidden="1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2" hidden="1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8.8" hidden="1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7.6" hidden="1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2" hidden="1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2" hidden="1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2" hidden="1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IFERROR(ROUND(E1027/D1027*100,0),"N/A")</f>
        <v>49</v>
      </c>
      <c r="P1027">
        <f t="shared" ref="P1027:P1090" si="65">IFERROR(ROUND(E1027/L1027,2),"0")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hidden="1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2" hidden="1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2" hidden="1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2" hidden="1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3.2" hidden="1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2" hidden="1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7.6" hidden="1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7.6" hidden="1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28.8" hidden="1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2" hidden="1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8.8" hidden="1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2" hidden="1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2" hidden="1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8.8" hidden="1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2" hidden="1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2" hidden="1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7.6" hidden="1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2" hidden="1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2" hidden="1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2" hidden="1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7.6" hidden="1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2" hidden="1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8.8" hidden="1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8.8" hidden="1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2" hidden="1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7.6" hidden="1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2" hidden="1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2" hidden="1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7.6" hidden="1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2" hidden="1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2" hidden="1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7.6" hidden="1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2" hidden="1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8.8" hidden="1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2" hidden="1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7.6" hidden="1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7.6" hidden="1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2" hidden="1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2" hidden="1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8.8" hidden="1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2" hidden="1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2" hidden="1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2" hidden="1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3.2" hidden="1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7.6" hidden="1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3.2" hidden="1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7.6" hidden="1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2" hidden="1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8.8" hidden="1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3.2" hidden="1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7.6" hidden="1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8.8" hidden="1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2" hidden="1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2" hidden="1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2" hidden="1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2" hidden="1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7.6" hidden="1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8.8" hidden="1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7.6" hidden="1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3.2" hidden="1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7.6" hidden="1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7.6" hidden="1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IFERROR(ROUND(E1091/D1091*100,0),"N/A")</f>
        <v>15</v>
      </c>
      <c r="P1091">
        <f t="shared" ref="P1091:P1154" si="69">IFERROR(ROUND(E1091/L1091,2),"0")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hidden="1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3.2" hidden="1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8.8" hidden="1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3.2" hidden="1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2" hidden="1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2" hidden="1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3.2" hidden="1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7.6" hidden="1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7.6" hidden="1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3.2" hidden="1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8.8" hidden="1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2" hidden="1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8.8" hidden="1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2" hidden="1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7.6" hidden="1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2" hidden="1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2" hidden="1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8.8" hidden="1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2" hidden="1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2" hidden="1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2" hidden="1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3.2" hidden="1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7.6" hidden="1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3.2" hidden="1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2" hidden="1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2" hidden="1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2" hidden="1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2" hidden="1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2" hidden="1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2" hidden="1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2" hidden="1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2" hidden="1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2" hidden="1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2" hidden="1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2" hidden="1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2" hidden="1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2" hidden="1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2" hidden="1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2" hidden="1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2" hidden="1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2" hidden="1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3.2" hidden="1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3.2" hidden="1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2" hidden="1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8.8" hidden="1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2" hidden="1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2" hidden="1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3.2" hidden="1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7.6" hidden="1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3.2" hidden="1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2" hidden="1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2" hidden="1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2" hidden="1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2" hidden="1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7.6" hidden="1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2" hidden="1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2" hidden="1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7.6" hidden="1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2" hidden="1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2" hidden="1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28.8" hidden="1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7.6" hidden="1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2" hidden="1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2" hidden="1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IFERROR(ROUND(E1155/D1155*100,0),"N/A")</f>
        <v>102</v>
      </c>
      <c r="P1155">
        <f t="shared" ref="P1155:P1218" si="73">IFERROR(ROUND(E1155/L1155,2),"0")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hidden="1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3.2" hidden="1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2" hidden="1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2" hidden="1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3.2" hidden="1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2" hidden="1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3.2" hidden="1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2" hidden="1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3.2" hidden="1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2" hidden="1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2" hidden="1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2" hidden="1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2" hidden="1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8.8" hidden="1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2" hidden="1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2" hidden="1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7.6" hidden="1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2" hidden="1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2" hidden="1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3.2" hidden="1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3.2" hidden="1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3.2" hidden="1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3.2" hidden="1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3.2" hidden="1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7.6" hidden="1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2" hidden="1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" hidden="1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2" hidden="1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8.8" hidden="1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2" hidden="1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2" hidden="1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3.2" hidden="1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2" hidden="1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7.6" hidden="1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2" hidden="1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8.8" hidden="1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2" hidden="1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3.2" hidden="1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2" hidden="1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7.6" hidden="1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2" hidden="1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2" hidden="1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2" hidden="1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2" hidden="1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8.8" hidden="1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7.6" hidden="1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2" hidden="1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7.6" hidden="1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2" hidden="1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2" hidden="1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2" hidden="1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2" hidden="1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2" hidden="1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7.6" hidden="1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3.2" hidden="1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2" hidden="1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2" hidden="1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2" hidden="1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2" hidden="1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2" hidden="1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3.2" hidden="1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3.2" hidden="1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IFERROR(ROUND(E1219/D1219*100,0),"N/A")</f>
        <v>4</v>
      </c>
      <c r="P1219">
        <f t="shared" ref="P1219:P1282" si="77">IFERROR(ROUND(E1219/L1219,2),"0")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hidden="1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2" hidden="1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8.8" hidden="1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7.6" hidden="1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2" hidden="1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2" hidden="1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2" hidden="1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8.8" hidden="1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2" hidden="1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2" hidden="1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2" hidden="1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2" hidden="1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2" hidden="1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2" hidden="1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7.6" hidden="1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3.2" hidden="1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7.6" hidden="1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3.2" hidden="1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3.2" hidden="1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2" hidden="1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2" hidden="1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2" hidden="1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3.2" hidden="1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2" hidden="1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2" hidden="1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2" hidden="1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8.8" hidden="1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2" hidden="1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2" hidden="1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2" hidden="1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2" hidden="1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2" hidden="1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2" hidden="1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2" hidden="1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2" hidden="1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2" hidden="1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2" hidden="1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8.8" hidden="1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2" hidden="1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2" hidden="1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3.2" hidden="1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2" hidden="1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2" hidden="1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8.8" hidden="1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2" hidden="1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2" hidden="1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7.6" hidden="1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2" hidden="1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8.8" hidden="1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2" hidden="1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8.8" hidden="1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2" hidden="1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2" hidden="1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2" hidden="1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2" hidden="1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2" hidden="1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2" hidden="1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7.6" hidden="1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2" hidden="1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8.8" hidden="1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7.6" hidden="1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2" hidden="1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2" hidden="1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IFERROR(ROUND(E1283/D1283*100,0),"N/A")</f>
        <v>119</v>
      </c>
      <c r="P1283">
        <f t="shared" ref="P1283:P1346" si="81">IFERROR(ROUND(E1283/L1283,2),"0")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hidden="1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2" hidden="1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3.2" hidden="1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7.6" hidden="1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7.6" hidden="1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2" hidden="1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2" hidden="1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2" hidden="1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2" hidden="1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7.6" hidden="1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7.6" hidden="1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2" hidden="1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2" hidden="1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7.6" hidden="1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2" hidden="1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7.6" hidden="1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2" hidden="1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2" hidden="1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2" hidden="1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2" hidden="1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2" hidden="1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2" hidden="1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2" hidden="1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3.2" hidden="1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2" hidden="1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2" hidden="1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2" hidden="1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2" hidden="1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3.2" hidden="1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3.2" hidden="1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3.2" hidden="1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8.8" hidden="1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8.8" hidden="1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2" hidden="1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2" hidden="1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2" hidden="1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2" hidden="1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2" hidden="1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3.2" hidden="1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2" hidden="1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2" hidden="1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7.6" hidden="1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2" hidden="1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7.6" hidden="1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2" hidden="1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2" hidden="1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2" hidden="1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7.6" hidden="1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3.2" hidden="1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3.2" hidden="1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7.6" hidden="1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2" hidden="1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3.2" hidden="1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8.8" hidden="1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2" hidden="1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2" hidden="1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2" hidden="1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2" hidden="1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2" hidden="1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2" hidden="1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7.6" hidden="1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IFERROR(ROUND(E1347/D1347*100,0),"N/A")</f>
        <v>118</v>
      </c>
      <c r="P1347">
        <f t="shared" ref="P1347:P1410" si="85">IFERROR(ROUND(E1347/L1347,2),"0")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hidden="1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2" hidden="1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2" hidden="1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2" hidden="1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2" hidden="1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2" hidden="1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2" hidden="1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8.8" hidden="1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2" hidden="1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2" hidden="1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8.8" hidden="1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2" hidden="1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2" hidden="1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2" hidden="1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7.6" hidden="1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2" hidden="1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2" hidden="1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7.6" hidden="1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2" hidden="1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2" hidden="1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7.6" hidden="1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2" hidden="1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8.8" hidden="1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2" hidden="1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2" hidden="1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8.8" hidden="1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7.6" hidden="1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8.8" hidden="1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2" hidden="1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2" hidden="1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2" hidden="1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7.6" hidden="1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2" hidden="1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2" hidden="1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7.6" hidden="1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3.2" hidden="1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2" hidden="1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2" hidden="1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2" hidden="1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2" hidden="1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2" hidden="1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2" hidden="1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2" hidden="1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2" hidden="1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2" hidden="1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2" hidden="1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7.6" hidden="1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2" hidden="1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2" hidden="1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3.2" hidden="1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3.2" hidden="1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2" hidden="1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2" hidden="1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2" hidden="1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7.6" hidden="1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8.8" hidden="1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2" hidden="1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28.8" hidden="1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7.6" hidden="1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3.2" hidden="1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2" hidden="1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8.8" hidden="1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3.2" hidden="1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2" hidden="1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IFERROR(ROUND(E1411/D1411*100,0),"N/A")</f>
        <v>139</v>
      </c>
      <c r="P1411">
        <f t="shared" ref="P1411:P1474" si="89">IFERROR(ROUND(E1411/L1411,2),"0")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hidden="1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3.2" hidden="1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6.4" hidden="1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8.8" hidden="1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2" hidden="1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8.8" hidden="1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2" hidden="1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2" hidden="1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7.6" hidden="1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2" hidden="1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2" hidden="1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2" hidden="1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2" hidden="1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7.6" hidden="1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7.6" hidden="1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7.6" hidden="1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2" hidden="1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2" hidden="1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2" hidden="1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2" hidden="1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8.8" hidden="1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2" hidden="1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7.6" hidden="1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2" hidden="1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3.2" hidden="1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3.2" hidden="1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3.2" hidden="1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2" hidden="1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2" hidden="1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2" hidden="1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2" hidden="1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2" hidden="1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7.6" hidden="1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2" hidden="1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3.2" hidden="1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2" hidden="1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3.2" hidden="1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2" hidden="1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2" hidden="1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3.2" hidden="1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2" hidden="1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8.8" hidden="1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8.8" hidden="1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2" hidden="1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2" hidden="1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7.6" hidden="1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2" hidden="1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2" hidden="1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2" hidden="1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8.8" hidden="1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2" hidden="1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2" hidden="1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7.6" hidden="1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2" hidden="1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3.2" hidden="1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2" hidden="1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2" hidden="1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3.2" hidden="1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2" hidden="1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2" hidden="1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2" hidden="1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2" hidden="1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IFERROR(ROUND(E1475/D1475*100,0),"N/A")</f>
        <v>108</v>
      </c>
      <c r="P1475">
        <f t="shared" ref="P1475:P1538" si="93">IFERROR(ROUND(E1475/L1475,2),"0")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hidden="1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7.6" hidden="1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2" hidden="1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8.8" hidden="1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7.6" hidden="1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2" hidden="1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2" hidden="1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2" hidden="1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2" hidden="1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2" hidden="1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7.6" hidden="1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3.2" hidden="1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3.2" hidden="1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3.2" hidden="1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2" hidden="1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2" hidden="1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2" hidden="1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2" hidden="1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7.6" hidden="1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7.6" hidden="1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2" hidden="1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7.6" hidden="1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2" hidden="1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2" hidden="1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2" hidden="1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" hidden="1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3.2" hidden="1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2" hidden="1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7.6" hidden="1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8.8" hidden="1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2" hidden="1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8.8" hidden="1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2" hidden="1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3.2" hidden="1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2" hidden="1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3.2" hidden="1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3.2" hidden="1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3.2" hidden="1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57.6" hidden="1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2" hidden="1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2" hidden="1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2" hidden="1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8.8" hidden="1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2" hidden="1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7.6" hidden="1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7.6" hidden="1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7.6" hidden="1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2" hidden="1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2" hidden="1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8.8" hidden="1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28.8" hidden="1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2" hidden="1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3.2" hidden="1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3.2" hidden="1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7.6" hidden="1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2" hidden="1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3.2" hidden="1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3.2" hidden="1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28.8" hidden="1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2" hidden="1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8.8" hidden="1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2" hidden="1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2" hidden="1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IFERROR(ROUND(E1539/D1539*100,0),"N/A")</f>
        <v>101</v>
      </c>
      <c r="P1539">
        <f t="shared" ref="P1539:P1602" si="97">IFERROR(ROUND(E1539/L1539,2),"0")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7.6" hidden="1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2" hidden="1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7.6" hidden="1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2" hidden="1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7.6" hidden="1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3.2" hidden="1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2" hidden="1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2" hidden="1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7.6" hidden="1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7.6" hidden="1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8.8" hidden="1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2" hidden="1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2" hidden="1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3.2" hidden="1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2" hidden="1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2" hidden="1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2" hidden="1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8.8" hidden="1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2" hidden="1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2" hidden="1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8.8" hidden="1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2" hidden="1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2" hidden="1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2" hidden="1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2" hidden="1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7.6" hidden="1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2" hidden="1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2" hidden="1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2" hidden="1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7.6" hidden="1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8.8" hidden="1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2" hidden="1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2" hidden="1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7.6" hidden="1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7.6" hidden="1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7.6" hidden="1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8.8" hidden="1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2" hidden="1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2" hidden="1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2" hidden="1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2" hidden="1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2" hidden="1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2" hidden="1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2" hidden="1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2" hidden="1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2" hidden="1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3.2" hidden="1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2" hidden="1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3.2" hidden="1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7.6" hidden="1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2" hidden="1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2" hidden="1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2" hidden="1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2" hidden="1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2" hidden="1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2" hidden="1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2" hidden="1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2" hidden="1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2" hidden="1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IFERROR(ROUND(E1603/D1603*100,0),"N/A")</f>
        <v>47</v>
      </c>
      <c r="P1603">
        <f t="shared" ref="P1603:P1666" si="101">IFERROR(ROUND(E1603/L1603,2),"0")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hidden="1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8.8" hidden="1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2" hidden="1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3.2" hidden="1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57.6" hidden="1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3.2" hidden="1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2" hidden="1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2" hidden="1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2" hidden="1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2" hidden="1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2" hidden="1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2" hidden="1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7.6" hidden="1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2" hidden="1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2" hidden="1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" hidden="1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2" hidden="1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2" hidden="1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3.2" hidden="1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2" hidden="1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2" hidden="1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2" hidden="1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3.2" hidden="1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3.2" hidden="1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3.2" hidden="1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2" hidden="1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2" hidden="1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2" hidden="1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3.2" hidden="1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3.2" hidden="1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2" hidden="1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7.6" hidden="1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2" hidden="1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2" hidden="1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2" hidden="1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2" hidden="1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3.2" hidden="1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2" hidden="1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8.8" hidden="1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3.2" hidden="1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57.6" hidden="1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3.2" hidden="1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8.8" hidden="1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7.6" hidden="1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2" hidden="1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2" hidden="1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2" hidden="1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3.2" hidden="1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3.2" hidden="1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2" hidden="1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2" hidden="1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2" hidden="1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7.6" hidden="1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2" hidden="1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8.8" hidden="1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2" hidden="1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6.4" hidden="1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7.6" hidden="1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3.2" hidden="1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7.6" hidden="1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7.6" hidden="1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8.8" hidden="1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2" hidden="1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IFERROR(ROUND(E1667/D1667*100,0),"N/A")</f>
        <v>103</v>
      </c>
      <c r="P1667">
        <f t="shared" ref="P1667:P1730" si="105">IFERROR(ROUND(E1667/L1667,2),"0")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hidden="1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2" hidden="1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2" hidden="1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8.8" hidden="1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2" hidden="1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3.2" hidden="1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5.2" hidden="1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3.2" hidden="1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2" hidden="1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2" hidden="1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8.8" hidden="1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57.6" hidden="1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3.2" hidden="1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3.2" hidden="1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2" hidden="1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2" hidden="1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2" hidden="1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7.6" hidden="1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2" hidden="1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8.8" hidden="1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2" hidden="1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2" hidden="1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2" hidden="1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2" hidden="1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2" hidden="1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8.8" hidden="1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2" hidden="1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3.2" hidden="1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8.8" hidden="1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8.8" hidden="1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2" hidden="1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7.6" hidden="1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2" hidden="1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" hidden="1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2" hidden="1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2" hidden="1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2" hidden="1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2" hidden="1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2" hidden="1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3.2" hidden="1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3.2" hidden="1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8.8" hidden="1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3.2" hidden="1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8.8" hidden="1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57.6" hidden="1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3.2" hidden="1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3.2" hidden="1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2" hidden="1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3.2" hidden="1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8.8" hidden="1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3.2" hidden="1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8.8" hidden="1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2" hidden="1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2" hidden="1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2" hidden="1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" hidden="1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2" hidden="1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2" hidden="1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2" hidden="1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7.6" hidden="1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2" hidden="1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8.8" hidden="1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2" hidden="1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8.8" hidden="1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IFERROR(ROUND(E1731/D1731*100,0),"N/A")</f>
        <v>160</v>
      </c>
      <c r="P1731">
        <f t="shared" ref="P1731:P1794" si="109">IFERROR(ROUND(E1731/L1731,2),"0")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hidden="1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7.6" hidden="1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2" hidden="1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8.8" hidden="1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2" hidden="1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2" hidden="1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2" hidden="1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2" hidden="1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8.8" hidden="1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2" hidden="1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8.8" hidden="1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3.2" hidden="1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2" hidden="1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2" hidden="1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2" hidden="1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2" hidden="1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2" hidden="1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8.8" hidden="1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2" hidden="1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2" hidden="1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2" hidden="1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2" hidden="1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2" hidden="1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2" hidden="1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2" hidden="1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2" hidden="1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3.2" hidden="1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57.6" hidden="1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3.2" hidden="1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8.8" hidden="1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7.6" hidden="1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2" hidden="1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2" hidden="1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2" hidden="1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8.8" hidden="1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2" hidden="1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2" hidden="1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2" hidden="1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2" hidden="1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2" hidden="1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2" hidden="1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2" hidden="1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2" hidden="1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2" hidden="1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2" hidden="1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2" hidden="1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3.2" hidden="1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3.2" hidden="1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3.2" hidden="1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3.2" hidden="1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7.6" hidden="1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2" hidden="1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2" hidden="1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8.8" hidden="1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2" hidden="1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2" hidden="1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2" hidden="1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2" hidden="1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2" hidden="1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7.6" hidden="1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2" hidden="1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2" hidden="1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IFERROR(ROUND(E1795/D1795*100,0),"N/A")</f>
        <v>109</v>
      </c>
      <c r="P1795">
        <f t="shared" ref="P1795:P1858" si="113">IFERROR(ROUND(E1795/L1795,2),"0")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hidden="1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2" hidden="1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2" hidden="1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2" hidden="1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2" hidden="1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7.6" hidden="1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2" hidden="1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2" hidden="1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2" hidden="1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7.6" hidden="1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7.6" hidden="1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2" hidden="1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2" hidden="1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2" hidden="1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8.8" hidden="1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7.6" hidden="1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2" hidden="1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2" hidden="1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3.2" hidden="1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3.2" hidden="1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2" hidden="1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2" hidden="1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2" hidden="1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2" hidden="1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2" hidden="1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3.2" hidden="1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2" hidden="1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7.6" hidden="1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2" hidden="1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2" hidden="1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2" hidden="1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8.8" hidden="1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2" hidden="1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7.6" hidden="1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2" hidden="1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2" hidden="1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7.6" hidden="1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3.2" hidden="1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3.2" hidden="1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7.6" hidden="1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2" hidden="1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2" hidden="1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2" hidden="1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2" hidden="1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2" hidden="1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2" hidden="1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3.2" hidden="1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2" hidden="1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2" hidden="1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3.2" hidden="1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7.6" hidden="1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2" hidden="1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2" hidden="1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7.6" hidden="1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3.2" hidden="1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3.2" hidden="1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3.2" hidden="1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3.2" hidden="1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2" hidden="1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7.6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2" hidden="1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2" hidden="1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3.2" hidden="1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2" hidden="1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IFERROR(ROUND(E1859/D1859*100,0),"N/A")</f>
        <v>205</v>
      </c>
      <c r="P1859">
        <f t="shared" ref="P1859:P1922" si="117">IFERROR(ROUND(E1859/L1859,2),"0")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3.2" hidden="1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28.8" hidden="1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2" hidden="1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2" hidden="1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3.2" hidden="1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2" hidden="1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2" hidden="1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8.8" hidden="1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2" hidden="1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2" hidden="1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8.8" hidden="1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2" hidden="1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2" hidden="1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2" hidden="1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2" hidden="1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3.2" hidden="1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3.2" hidden="1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2" hidden="1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2" hidden="1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7.6" hidden="1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3.2" hidden="1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2" hidden="1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3.2" hidden="1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3.2" hidden="1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8.8" hidden="1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2" hidden="1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2" hidden="1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2" hidden="1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2" hidden="1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2" hidden="1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2" hidden="1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3.2" hidden="1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3.2" hidden="1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8.8" hidden="1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2" hidden="1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3.2" hidden="1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8.8" hidden="1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2" hidden="1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3.2" hidden="1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3.2" hidden="1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2" hidden="1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2" hidden="1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2" hidden="1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2" hidden="1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7.6" hidden="1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2" hidden="1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8.8" hidden="1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2" hidden="1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7.6" hidden="1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2" hidden="1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3.2" hidden="1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3.2" hidden="1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3.2" hidden="1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8.8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7.6" hidden="1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3.2" hidden="1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3.2" hidden="1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3.2" hidden="1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3.2" hidden="1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3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3.2" hidden="1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2" hidden="1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2" hidden="1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IFERROR(ROUND(E1923/D1923*100,0),"N/A")</f>
        <v>7</v>
      </c>
      <c r="P1923">
        <f t="shared" ref="P1923:P1986" si="121">IFERROR(ROUND(E1923/L1923,2),"0")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hidden="1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2" hidden="1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2" hidden="1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2" hidden="1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2" hidden="1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2" hidden="1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2" hidden="1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7.6" hidden="1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2" hidden="1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2" hidden="1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7.6" hidden="1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7.6" hidden="1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7.6" hidden="1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2" hidden="1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2" hidden="1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2" hidden="1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57.6" hidden="1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3.2" hidden="1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3.2" hidden="1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2" hidden="1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7.6" hidden="1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2" hidden="1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7.6" hidden="1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8.8" hidden="1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2" hidden="1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3.2" hidden="1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2" hidden="1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2" hidden="1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2" hidden="1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2" hidden="1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7.6" hidden="1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3.2" hidden="1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8.8" hidden="1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2" hidden="1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2" hidden="1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7.6" hidden="1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2" hidden="1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2" hidden="1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8.8" hidden="1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2" hidden="1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2" hidden="1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2" hidden="1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8.8" hidden="1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2" hidden="1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3.2" hidden="1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3.2" hidden="1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7.6" hidden="1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8.8" hidden="1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7.6" hidden="1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8.8" hidden="1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2" hidden="1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2" hidden="1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3.2" hidden="1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8.8" hidden="1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3.2" hidden="1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3.2" hidden="1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7.6" hidden="1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2" hidden="1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8.8" hidden="1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2" hidden="1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3.2" hidden="1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2" hidden="1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IFERROR(ROUND(E1987/D1987*100,0),"N/A")</f>
        <v>293</v>
      </c>
      <c r="P1987">
        <f t="shared" ref="P1987:P2050" si="125">IFERROR(ROUND(E1987/L1987,2),"0")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hidden="1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2" hidden="1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3.2" hidden="1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2" hidden="1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8.8" hidden="1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2" hidden="1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7.6" hidden="1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2" hidden="1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2" hidden="1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7.6" hidden="1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8.8" hidden="1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2" hidden="1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2" hidden="1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2" hidden="1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2" hidden="1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2" hidden="1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3.2" hidden="1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3.2" hidden="1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7.6" hidden="1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3.2" hidden="1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3.2" hidden="1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7.6" hidden="1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8.8" hidden="1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2" hidden="1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2" hidden="1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7.6" hidden="1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2" hidden="1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2" hidden="1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2" hidden="1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7.6" hidden="1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3.2" hidden="1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7.6" hidden="1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3.2" hidden="1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7.6" hidden="1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3.2" hidden="1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2" hidden="1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2" hidden="1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2" hidden="1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2" hidden="1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7.6" hidden="1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3.2" hidden="1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2" hidden="1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2" hidden="1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2" hidden="1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8.8" hidden="1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2" hidden="1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2" hidden="1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3.2" hidden="1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3.2" hidden="1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2" hidden="1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2" hidden="1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2" hidden="1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8.8" hidden="1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2" hidden="1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8.8" hidden="1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2" hidden="1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7.6" hidden="1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3.2" hidden="1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2" hidden="1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3.2" hidden="1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3.2" hidden="1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3.2" hidden="1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3.2" hidden="1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8.8" hidden="1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IFERROR(ROUND(E2051/D2051*100,0),"N/A")</f>
        <v>26</v>
      </c>
      <c r="P2051">
        <f t="shared" ref="P2051:P2114" si="129">IFERROR(ROUND(E2051/L2051,2),"0")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hidden="1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2" hidden="1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3.2" hidden="1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3.2" hidden="1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3.2" hidden="1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3.2" hidden="1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3.2" hidden="1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2" hidden="1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7.6" hidden="1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7.6" hidden="1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8.8" hidden="1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3.2" hidden="1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57.6" hidden="1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7.6" hidden="1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8.8" hidden="1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3.2" hidden="1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2" hidden="1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3.2" hidden="1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2" hidden="1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7.6" hidden="1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7.6" hidden="1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8.8" hidden="1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3.2" hidden="1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2" hidden="1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2" hidden="1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3.2" hidden="1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2" hidden="1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2" hidden="1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2" hidden="1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2" hidden="1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2" hidden="1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2" hidden="1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2" hidden="1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2" hidden="1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7.6" hidden="1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2" hidden="1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2" hidden="1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3.2" hidden="1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8.8" hidden="1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3.2" hidden="1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8.8" hidden="1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3.2" hidden="1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7.6" hidden="1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2" hidden="1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2" hidden="1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2" hidden="1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2" hidden="1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8.8" hidden="1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2" hidden="1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3.2" hidden="1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3.2" hidden="1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3.2" hidden="1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3.2" hidden="1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3.2" hidden="1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57.6" hidden="1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3.2" hidden="1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7.6" hidden="1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2" hidden="1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7.6" hidden="1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2" hidden="1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2" hidden="1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3.2" hidden="1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3.2" hidden="1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2" hidden="1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IFERROR(ROUND(E2115/D2115*100,0),"N/A")</f>
        <v>1</v>
      </c>
      <c r="P2115">
        <f t="shared" ref="P2115:P2178" si="133">IFERROR(ROUND(E2115/L2115,2),"0")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hidden="1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7.6" hidden="1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3.2" hidden="1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3.2" hidden="1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2" hidden="1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2" hidden="1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2" hidden="1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7.6" hidden="1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7.6" hidden="1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7.6" hidden="1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2" hidden="1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2" hidden="1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2" hidden="1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2" hidden="1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7.6" hidden="1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7.6" hidden="1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2" hidden="1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7.6" hidden="1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2" hidden="1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2" hidden="1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2" hidden="1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7.6" hidden="1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8.8" hidden="1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7.6" hidden="1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2" hidden="1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2" hidden="1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2" hidden="1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8.8" hidden="1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8.8" hidden="1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2" hidden="1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2" hidden="1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2" hidden="1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2" hidden="1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2" hidden="1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2" hidden="1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2" hidden="1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2" hidden="1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2" hidden="1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2" hidden="1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2" hidden="1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6.4" hidden="1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3.2" hidden="1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3.2" hidden="1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8.8" hidden="1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2" hidden="1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2" hidden="1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2" hidden="1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2" hidden="1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2" hidden="1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8.8" hidden="1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8.8" hidden="1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3.2" hidden="1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2" hidden="1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2" hidden="1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2" hidden="1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2" hidden="1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7.6" hidden="1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2" hidden="1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2" hidden="1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2" hidden="1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2" hidden="1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2" hidden="1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IFERROR(ROUND(E2179/D2179*100,0),"N/A")</f>
        <v>100</v>
      </c>
      <c r="P2179">
        <f t="shared" ref="P2179:P2242" si="137">IFERROR(ROUND(E2179/L2179,2),"0")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hidden="1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2" hidden="1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3.2" hidden="1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2" hidden="1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2" hidden="1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2" hidden="1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7.6" hidden="1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8.8" hidden="1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8.8" hidden="1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2" hidden="1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2" hidden="1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8.8" hidden="1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2" hidden="1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2" hidden="1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2" hidden="1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2" hidden="1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8.8" hidden="1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28.8" hidden="1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2" hidden="1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8.8" hidden="1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2" hidden="1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2" hidden="1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2" hidden="1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2" hidden="1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2" hidden="1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3.2" hidden="1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3.2" hidden="1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2" hidden="1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2" hidden="1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2" hidden="1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2" hidden="1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2" hidden="1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3.2" hidden="1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3.2" hidden="1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3.2" hidden="1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7.6" hidden="1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2" hidden="1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3.2" hidden="1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2" hidden="1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3.2" hidden="1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3.2" hidden="1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8.8" hidden="1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2" hidden="1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3.2" hidden="1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2" hidden="1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7.6" hidden="1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3.2" hidden="1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3.2" hidden="1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8.8" hidden="1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3.2" hidden="1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8.8" hidden="1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3.2" hidden="1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2" hidden="1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2" hidden="1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3.2" hidden="1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3.2" hidden="1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3.2" hidden="1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2" hidden="1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8.8" hidden="1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2" hidden="1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8.8" hidden="1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2" hidden="1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2" hidden="1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IFERROR(ROUND(E2243/D2243*100,0),"N/A")</f>
        <v>117</v>
      </c>
      <c r="P2243">
        <f t="shared" ref="P2243:P2306" si="141">IFERROR(ROUND(E2243/L2243,2),"0")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hidden="1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7.6" hidden="1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2" hidden="1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2" hidden="1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2" hidden="1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2" hidden="1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2" hidden="1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7.6" hidden="1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8.8" hidden="1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3.2" hidden="1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3.2" hidden="1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8.8" hidden="1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3.2" hidden="1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7.6" hidden="1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2" hidden="1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8.8" hidden="1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2" hidden="1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8.8" hidden="1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3.2" hidden="1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3.2" hidden="1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2" hidden="1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7.6" hidden="1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2" hidden="1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2" hidden="1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2" hidden="1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7.6" hidden="1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2" hidden="1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3.2" hidden="1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2" hidden="1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2" hidden="1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2" hidden="1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7.6" hidden="1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2" hidden="1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2" hidden="1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2" hidden="1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2" hidden="1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2" hidden="1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3.2" hidden="1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3.2" hidden="1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3.2" hidden="1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7.6" hidden="1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2" hidden="1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2" hidden="1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2" hidden="1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2" hidden="1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2" hidden="1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3.2" hidden="1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3.2" hidden="1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2" hidden="1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8.8" hidden="1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8.8" hidden="1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2" hidden="1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7.6" hidden="1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2" hidden="1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2" hidden="1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8.8" hidden="1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7.6" hidden="1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2" hidden="1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2" hidden="1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2" hidden="1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7.6" hidden="1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8.8" hidden="1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3.2" hidden="1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2" hidden="1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IFERROR(ROUND(E2307/D2307*100,0),"N/A")</f>
        <v>50</v>
      </c>
      <c r="P2307">
        <f t="shared" ref="P2307:P2370" si="145">IFERROR(ROUND(E2307/L2307,2),"0")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hidden="1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2" hidden="1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2" hidden="1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2" hidden="1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8.8" hidden="1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3.2" hidden="1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3.2" hidden="1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2" hidden="1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2" hidden="1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2" hidden="1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2" hidden="1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2" hidden="1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3.2" hidden="1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8.8" hidden="1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7.6" hidden="1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72" hidden="1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3.2" hidden="1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3.2" hidden="1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3.2" hidden="1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7.6" hidden="1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3.2" hidden="1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3.2" hidden="1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2" hidden="1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2" hidden="1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3.2" hidden="1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7.6" hidden="1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3.2" hidden="1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3.2" hidden="1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3.2" hidden="1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3.2" hidden="1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3.2" hidden="1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3.2" hidden="1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3.2" hidden="1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2" hidden="1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2" hidden="1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2" hidden="1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2" hidden="1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2" hidden="1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3.2" hidden="1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8.8" hidden="1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2" hidden="1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8.8" hidden="1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8.8" hidden="1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7.6" hidden="1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3.2" hidden="1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2" hidden="1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3.2" hidden="1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3.2" hidden="1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3.2" hidden="1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3.2" hidden="1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8.8" hidden="1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8.8" hidden="1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2" hidden="1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6.4" hidden="1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3.2" hidden="1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3.2" hidden="1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57.6" hidden="1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8.8" hidden="1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3.2" hidden="1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3.2" hidden="1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3.2" hidden="1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IFERROR(ROUND(E2371/D2371*100,0),"N/A")</f>
        <v>100</v>
      </c>
      <c r="P2371">
        <f t="shared" ref="P2371:P2434" si="149">IFERROR(ROUND(E2371/L2371,2),"0")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3.2" hidden="1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3.2" hidden="1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3.2" hidden="1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3.2" hidden="1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2" hidden="1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7.6" hidden="1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2" hidden="1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2" hidden="1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3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3.2" hidden="1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8.8" hidden="1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7.6" hidden="1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2" hidden="1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2" hidden="1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7.6" hidden="1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2" hidden="1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3.2" hidden="1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3.2" hidden="1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7.6" hidden="1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3.2" hidden="1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8.8" hidden="1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8.8" hidden="1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2" hidden="1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3.2" hidden="1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57.6" hidden="1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2" hidden="1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2" hidden="1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2" hidden="1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7.6" hidden="1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2" hidden="1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3.2" hidden="1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2" hidden="1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2" hidden="1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3.2" hidden="1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2" hidden="1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3.2" hidden="1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3.2" hidden="1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2" hidden="1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2" hidden="1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2" hidden="1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2" hidden="1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28.8" hidden="1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3.2" hidden="1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57.6" hidden="1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3.2" hidden="1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3.2" hidden="1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2" hidden="1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3.2" hidden="1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2" hidden="1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8.8" hidden="1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3.2" hidden="1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3.2" hidden="1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3.2" hidden="1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2" hidden="1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3.2" hidden="1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7.6" hidden="1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8.8" hidden="1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2" hidden="1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2" hidden="1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2" hidden="1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2" hidden="1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8.8" hidden="1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3.2" hidden="1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IFERROR(ROUND(E2435/D2435*100,0),"N/A")</f>
        <v>39</v>
      </c>
      <c r="P2435">
        <f t="shared" ref="P2435:P2498" si="153">IFERROR(ROUND(E2435/L2435,2),"0")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hidden="1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3.2" hidden="1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7.6" hidden="1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7.6" hidden="1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3.2" hidden="1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2" hidden="1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2" hidden="1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8.8" hidden="1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7.6" hidden="1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2" hidden="1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2" hidden="1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2" hidden="1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2" hidden="1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3.2" hidden="1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3.2" hidden="1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3.2" hidden="1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7.6" hidden="1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3.2" hidden="1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2" hidden="1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2" hidden="1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2" hidden="1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7.6" hidden="1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7.6" hidden="1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2" hidden="1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2" hidden="1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2" hidden="1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3.2" hidden="1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3.2" hidden="1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3.2" hidden="1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3.2" hidden="1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3.2" hidden="1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3.2" hidden="1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3.2" hidden="1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3.2" hidden="1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7.6" hidden="1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3.2" hidden="1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3.2" hidden="1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3.2" hidden="1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3.2" hidden="1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2" hidden="1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2" hidden="1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2" hidden="1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3.2" hidden="1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3.2" hidden="1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3.2" hidden="1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7.6" hidden="1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2" hidden="1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2" hidden="1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2" hidden="1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7.6" hidden="1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2" hidden="1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2" hidden="1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2" hidden="1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2" hidden="1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2" hidden="1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8.8" hidden="1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2" hidden="1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3.2" hidden="1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8.8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57.6" hidden="1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3.2" hidden="1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2" hidden="1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2" hidden="1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7.6" hidden="1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IFERROR(ROUND(E2499/D2499*100,0),"N/A")</f>
        <v>3</v>
      </c>
      <c r="P2499">
        <f t="shared" ref="P2499:P2562" si="157">IFERROR(ROUND(E2499/L2499,2),"0")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hidden="1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7.6" hidden="1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2" hidden="1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3.2" hidden="1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8.8" hidden="1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2" hidden="1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2" hidden="1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2" hidden="1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7.6" hidden="1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2" hidden="1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2" hidden="1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3.2" hidden="1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28.8" hidden="1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28.8" hidden="1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3.2" hidden="1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3.2" hidden="1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2" hidden="1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2" hidden="1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7.6" hidden="1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2" hidden="1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3.2" hidden="1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2" hidden="1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3.2" hidden="1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8.8" hidden="1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2" hidden="1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3.2" hidden="1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3.2" hidden="1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2" hidden="1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2" hidden="1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2" hidden="1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2" hidden="1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8.8" hidden="1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28.8" hidden="1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2" hidden="1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2" hidden="1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7.6" hidden="1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2" hidden="1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3.2" hidden="1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3.2" hidden="1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2" hidden="1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7.6" hidden="1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3.2" hidden="1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3.2" hidden="1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3.2" hidden="1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8.8" hidden="1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7.6" hidden="1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3.2" hidden="1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3.2" hidden="1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57.6" hidden="1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3.2" hidden="1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3.2" hidden="1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8.8" hidden="1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2" hidden="1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3.2" hidden="1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3.2" hidden="1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7.6" hidden="1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3.2" hidden="1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3.2" hidden="1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2" hidden="1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2" hidden="1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7.6" hidden="1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2" hidden="1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8.8" hidden="1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IFERROR(ROUND(E2563/D2563*100,0),"N/A")</f>
        <v>1</v>
      </c>
      <c r="P2563">
        <f t="shared" ref="P2563:P2626" si="161">IFERROR(ROUND(E2563/L2563,2),"0")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hidden="1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57.6" hidden="1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8.8" hidden="1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3.2" hidden="1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2" hidden="1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3.2" hidden="1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3.2" hidden="1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7.6" hidden="1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2" hidden="1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2" hidden="1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2" hidden="1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2" hidden="1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2" hidden="1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2" hidden="1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idden="1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3.2" hidden="1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3.2" hidden="1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3.2" hidden="1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8.8" hidden="1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2" hidden="1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2" hidden="1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3.2" hidden="1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3.2" hidden="1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57.6" hidden="1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2" hidden="1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2" hidden="1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8.8" hidden="1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72" hidden="1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3.2" hidden="1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3.2" hidden="1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3.2" hidden="1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3.2" hidden="1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3.2" hidden="1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8.8" hidden="1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3.2" hidden="1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3.2" hidden="1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3.2" hidden="1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2" hidden="1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7.6" hidden="1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2" hidden="1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2" hidden="1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2" hidden="1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2" hidden="1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2" hidden="1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3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3.2" hidden="1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7.6" hidden="1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2" hidden="1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8.8" hidden="1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2" hidden="1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7.6" hidden="1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2" hidden="1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7.6" hidden="1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8.8" hidden="1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2" hidden="1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7.6" hidden="1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7.6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2" hidden="1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2" hidden="1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2" hidden="1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2" hidden="1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3.2" hidden="1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IFERROR(ROUND(E2627/D2627*100,0),"N/A")</f>
        <v>10</v>
      </c>
      <c r="P2627">
        <f t="shared" ref="P2627:P2690" si="165">IFERROR(ROUND(E2627/L2627,2),"0")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hidden="1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3.2" hidden="1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8.8" hidden="1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2" hidden="1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3.2" hidden="1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8.8" hidden="1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3.2" hidden="1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2" hidden="1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3.2" hidden="1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3.2" hidden="1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3.2" hidden="1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3.2" hidden="1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3.2" hidden="1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2" hidden="1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7.6" hidden="1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3.2" hidden="1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3.2" hidden="1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2" hidden="1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2" hidden="1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3.2" hidden="1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7.6" hidden="1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7.6" hidden="1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2" hidden="1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2" hidden="1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2" hidden="1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2" hidden="1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2" hidden="1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2" hidden="1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7.6" hidden="1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3.2" hidden="1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3.2" hidden="1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7.6" hidden="1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7.6" hidden="1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7.6" hidden="1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3.2" hidden="1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3.2" hidden="1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3.2" hidden="1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2" hidden="1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2" hidden="1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2" hidden="1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2" hidden="1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2" hidden="1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7.6" hidden="1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2" hidden="1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2" hidden="1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2" hidden="1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8.8" hidden="1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2" hidden="1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3.2" hidden="1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3.2" hidden="1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3.2" hidden="1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3.2" hidden="1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3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3.2" hidden="1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7.6" hidden="1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8.8" hidden="1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3.2" hidden="1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3.2" hidden="1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7.6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2" hidden="1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3.2" hidden="1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2" hidden="1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2" hidden="1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7.6" hidden="1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IFERROR(ROUND(E2691/D2691*100,0),"N/A")</f>
        <v>10</v>
      </c>
      <c r="P2691">
        <f t="shared" ref="P2691:P2754" si="169">IFERROR(ROUND(E2691/L2691,2),"0")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hidden="1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2" hidden="1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7.6" hidden="1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2" hidden="1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2" hidden="1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2" hidden="1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8.8" hidden="1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7.6" hidden="1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3.2" hidden="1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7.6" hidden="1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3.2" hidden="1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2" hidden="1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2" hidden="1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8.8" hidden="1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3.2" hidden="1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3.2" hidden="1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3.2" hidden="1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3.2" hidden="1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3.2" hidden="1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7.6" hidden="1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57.6" hidden="1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3.2" hidden="1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2" hidden="1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7.6" hidden="1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8.8" hidden="1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2" hidden="1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3.2" hidden="1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57.6" hidden="1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57.6" hidden="1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3.2" hidden="1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7.6" hidden="1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3.2" hidden="1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3.2" hidden="1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2" hidden="1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8.8" hidden="1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3.2" hidden="1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3.2" hidden="1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2" hidden="1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2" hidden="1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3.2" hidden="1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3.2" hidden="1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3.2" hidden="1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3.2" hidden="1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57.6" hidden="1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2" hidden="1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2" hidden="1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2" hidden="1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3.2" hidden="1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3.2" hidden="1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3.2" hidden="1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3.2" hidden="1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3.2" hidden="1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8.8" hidden="1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7.6" hidden="1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2" hidden="1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2" hidden="1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2" hidden="1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2" hidden="1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3.2" hidden="1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8.8" hidden="1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3.2" hidden="1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3.2" hidden="1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3.2" hidden="1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2" hidden="1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IFERROR(ROUND(E2755/D2755*100,0),"N/A")</f>
        <v>1</v>
      </c>
      <c r="P2755">
        <f t="shared" ref="P2755:P2818" si="173">IFERROR(ROUND(E2755/L2755,2),"0")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3.2" hidden="1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3.2" hidden="1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3.2" hidden="1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2" hidden="1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3.2" hidden="1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8.8" hidden="1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7.6" hidden="1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7.6" hidden="1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3.2" hidden="1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57.6" hidden="1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3.2" hidden="1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3.2" hidden="1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2" hidden="1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2" hidden="1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2" hidden="1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3.2" hidden="1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3.2" hidden="1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2" hidden="1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2" hidden="1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3.2" hidden="1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3.2" hidden="1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8.8" hidden="1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8.8" hidden="1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3.2" hidden="1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3.2" hidden="1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3.2" hidden="1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3.2" hidden="1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8.8" hidden="1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2" hidden="1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7.6" hidden="1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3.2" hidden="1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3.2" hidden="1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2" hidden="1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2" hidden="1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2" hidden="1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2" hidden="1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2" hidden="1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7.6" hidden="1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2" hidden="1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2" hidden="1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2" hidden="1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2" hidden="1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2" hidden="1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2" hidden="1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2" hidden="1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2" hidden="1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3.2" hidden="1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57.6" hidden="1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2" hidden="1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7.6" hidden="1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2" hidden="1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2" hidden="1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2" hidden="1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3.2" hidden="1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3.2" hidden="1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3.2" hidden="1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8.8" hidden="1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3.2" hidden="1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2" hidden="1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2" hidden="1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2" hidden="1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3.2" hidden="1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IFERROR(ROUND(E2819/D2819*100,0),"N/A")</f>
        <v>4</v>
      </c>
      <c r="P2819">
        <f t="shared" ref="P2819:P2882" si="177">IFERROR(ROUND(E2819/L2819,2),"0")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hidden="1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3.2" hidden="1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2" hidden="1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8.8" hidden="1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3.2" hidden="1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3.2" hidden="1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3.2" hidden="1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2" hidden="1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3.2" hidden="1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2" hidden="1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57.6" hidden="1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3.2" hidden="1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8.8" hidden="1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3.2" hidden="1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2" hidden="1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3.2" hidden="1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2" hidden="1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8.8" hidden="1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3.2" hidden="1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3.2" hidden="1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3.2" hidden="1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3.2" hidden="1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3.2" hidden="1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8.8" hidden="1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3.2" hidden="1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3.2" hidden="1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57.6" hidden="1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3.2" hidden="1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7.6" hidden="1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3.2" hidden="1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3.2" hidden="1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3.2" hidden="1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2" hidden="1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2" hidden="1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8.8" hidden="1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8.8" hidden="1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2" hidden="1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2" hidden="1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2" hidden="1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3.2" hidden="1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7.6" hidden="1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3.2" hidden="1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2" hidden="1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2" hidden="1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3.2" hidden="1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3.2" hidden="1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3.2" hidden="1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3.2" hidden="1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28.8" hidden="1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2" hidden="1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2" hidden="1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2" hidden="1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8.8" hidden="1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2" hidden="1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2" hidden="1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2" hidden="1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2" hidden="1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2" hidden="1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3.2" hidden="1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28.8" hidden="1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2" hidden="1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IFERROR(ROUND(E2883/D2883*100,0),"N/A")</f>
        <v>108</v>
      </c>
      <c r="P2883">
        <f t="shared" ref="P2883:P2946" si="181">IFERROR(ROUND(E2883/L2883,2),"0")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hidden="1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7.6" hidden="1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7.6" hidden="1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2" hidden="1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2" hidden="1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2" hidden="1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3.2" hidden="1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3.2" hidden="1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3.2" hidden="1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3.2" hidden="1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3.2" hidden="1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8.8" hidden="1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7.6" hidden="1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7.6" hidden="1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2" hidden="1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8.8" hidden="1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2" hidden="1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2" hidden="1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3.2" hidden="1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3.2" hidden="1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3.2" hidden="1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3.2" hidden="1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3.2" hidden="1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3.2" hidden="1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3.2" hidden="1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3.2" hidden="1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3.2" hidden="1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3.2" hidden="1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3.2" hidden="1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3.2" hidden="1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7.6" hidden="1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57.6" hidden="1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3.2" hidden="1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7.6" hidden="1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2" hidden="1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2" hidden="1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3.2" hidden="1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3.2" hidden="1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8.8" hidden="1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7.6" hidden="1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3.2" hidden="1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2" hidden="1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2" hidden="1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2" hidden="1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2" hidden="1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7.6" hidden="1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2" hidden="1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8.8" hidden="1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7.6" hidden="1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7.6" hidden="1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2" hidden="1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2" hidden="1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2" hidden="1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2" hidden="1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3.2" hidden="1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3.2" hidden="1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3.2" hidden="1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57.6" hidden="1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3.2" hidden="1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3.2" hidden="1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3.2" hidden="1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8.8" hidden="1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3.2" hidden="1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3.2" hidden="1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IFERROR(ROUND(E2947/D2947*100,0),"N/A")</f>
        <v>0</v>
      </c>
      <c r="P2947">
        <f t="shared" ref="P2947:P3010" si="185">IFERROR(ROUND(E2947/L2947,2),"0")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hidden="1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3.2" hidden="1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2" hidden="1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2" hidden="1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3.2" hidden="1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3.2" hidden="1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7.6" hidden="1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2" hidden="1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2" hidden="1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3.2" hidden="1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3.2" hidden="1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3.2" hidden="1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7.6" hidden="1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3.2" hidden="1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57.6" hidden="1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28.8" hidden="1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3.2" hidden="1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2" hidden="1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3.2" hidden="1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idden="1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3.2" hidden="1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2" hidden="1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3.2" hidden="1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8.8" hidden="1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8.8" hidden="1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3.2" hidden="1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3.2" hidden="1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57.6" hidden="1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3.2" hidden="1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3.2" hidden="1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3.2" hidden="1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3.2" hidden="1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2" hidden="1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7.6" hidden="1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3.2" hidden="1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3.2" hidden="1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8.8" hidden="1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3.2" hidden="1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2" hidden="1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2" hidden="1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2" hidden="1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2" hidden="1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2" hidden="1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8.8" hidden="1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2" hidden="1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8.8" hidden="1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3.2" hidden="1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8.8" hidden="1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3.2" hidden="1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3.2" hidden="1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2" hidden="1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7.6" hidden="1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57.6" hidden="1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7.6" hidden="1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8.8" hidden="1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3.2" hidden="1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3.2" hidden="1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2" hidden="1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3.2" hidden="1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3.2" hidden="1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3.2" hidden="1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7.6" hidden="1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3.2" hidden="1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IFERROR(ROUND(E3011/D3011*100,0),"N/A")</f>
        <v>41</v>
      </c>
      <c r="P3011">
        <f t="shared" ref="P3011:P3074" si="189">IFERROR(ROUND(E3011/L3011,2),"0")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hidden="1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3.2" hidden="1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2" hidden="1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3.2" hidden="1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3.2" hidden="1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8.8" hidden="1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2" hidden="1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57.6" hidden="1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3.2" hidden="1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3.2" hidden="1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2" hidden="1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3.2" hidden="1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7.6" hidden="1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3.2" hidden="1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2" hidden="1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2" hidden="1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3.2" hidden="1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3.2" hidden="1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3.2" hidden="1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2" hidden="1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7.6" hidden="1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2" hidden="1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idden="1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3.2" hidden="1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3.2" hidden="1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8.8" hidden="1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2" hidden="1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3.2" hidden="1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3.2" hidden="1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2" hidden="1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8.8" hidden="1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2" hidden="1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idden="1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2" hidden="1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2" hidden="1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2" hidden="1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3.2" hidden="1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3.2" hidden="1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3.2" hidden="1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3.2" hidden="1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3.2" hidden="1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7.6" hidden="1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8.8" hidden="1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2" hidden="1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2" hidden="1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3.2" hidden="1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3.2" hidden="1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8.8" hidden="1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3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8.8" hidden="1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8.8" hidden="1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8.8" hidden="1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3.2" hidden="1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3.2" hidden="1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3.2" hidden="1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3.2" hidden="1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57.6" hidden="1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57.6" hidden="1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3.2" hidden="1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3.2" hidden="1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3.2" hidden="1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3.2" hidden="1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3.2" hidden="1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3.2" hidden="1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IFERROR(ROUND(E3075/D3075*100,0),"N/A")</f>
        <v>1</v>
      </c>
      <c r="P3075">
        <f t="shared" ref="P3075:P3138" si="193">IFERROR(ROUND(E3075/L3075,2),"0")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hidden="1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7.6" hidden="1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2" hidden="1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2" hidden="1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3.2" hidden="1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3.2" hidden="1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3.2" hidden="1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3.2" hidden="1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3.2" hidden="1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57.6" hidden="1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3.2" hidden="1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2" hidden="1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2" hidden="1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3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3.2" hidden="1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7.6" hidden="1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7.6" hidden="1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3.2" hidden="1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3.2" hidden="1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2" hidden="1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3.2" hidden="1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3.2" hidden="1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8.8" hidden="1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7.6" hidden="1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3.2" hidden="1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3.2" hidden="1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3.2" hidden="1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2" hidden="1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3.2" hidden="1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8.8" hidden="1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28.8" hidden="1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2" hidden="1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3.2" hidden="1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2" hidden="1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3.2" hidden="1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3.2" hidden="1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57.6" hidden="1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57.6" hidden="1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8.8" hidden="1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2" hidden="1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3.2" hidden="1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2" hidden="1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3.2" hidden="1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3.2" hidden="1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8.8" hidden="1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2" hidden="1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3.2" hidden="1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57.6" hidden="1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3.2" hidden="1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3.2" hidden="1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8.8" hidden="1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3.2" hidden="1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3.2" hidden="1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3.2" hidden="1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3.2" hidden="1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3.2" hidden="1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57.6" hidden="1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3.2" hidden="1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3.2" hidden="1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3.2" hidden="1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3.2" hidden="1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IFERROR(ROUND(E3139/D3139*100,0),"N/A")</f>
        <v>3</v>
      </c>
      <c r="P3139">
        <f t="shared" ref="P3139:P3202" si="197">IFERROR(ROUND(E3139/L3139,2),"0")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2" hidden="1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3.2" hidden="1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3.2" hidden="1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2" hidden="1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3.2" hidden="1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3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3.2" hidden="1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3.2" hidden="1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8.8" hidden="1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3.2" hidden="1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3.2" hidden="1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57.6" hidden="1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2" hidden="1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2" hidden="1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2" hidden="1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3.2" hidden="1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3.2" hidden="1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3.2" hidden="1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8.8" hidden="1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2" hidden="1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2" hidden="1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2" hidden="1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3.2" hidden="1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3.2" hidden="1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7.6" hidden="1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8.8" hidden="1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8.8" hidden="1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2" hidden="1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7.6" hidden="1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2" hidden="1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3.2" hidden="1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3.2" hidden="1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3.2" hidden="1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8.8" hidden="1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3.2" hidden="1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3.2" hidden="1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3.2" hidden="1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3.2" hidden="1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2" hidden="1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2" hidden="1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3.2" hidden="1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57.6" hidden="1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2" hidden="1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3.2" hidden="1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57.6" hidden="1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3.2" hidden="1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3.2" hidden="1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57.6" hidden="1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3.2" hidden="1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3.2" hidden="1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2" hidden="1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2" hidden="1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3.2" hidden="1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28.8" hidden="1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8.8" hidden="1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3.2" hidden="1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57.6" hidden="1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3.2" hidden="1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57.6" hidden="1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57.6" hidden="1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3.2" hidden="1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3.2" hidden="1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IFERROR(ROUND(E3203/D3203*100,0),"N/A")</f>
        <v>0</v>
      </c>
      <c r="P3203">
        <f t="shared" ref="P3203:P3266" si="201">IFERROR(ROUND(E3203/L3203,2),"0")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hidden="1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8.8" hidden="1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8.8" hidden="1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7.6" hidden="1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2" hidden="1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2" hidden="1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3.2" hidden="1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3.2" hidden="1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3.2" hidden="1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2" hidden="1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3.2" hidden="1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3.2" hidden="1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7.6" hidden="1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3.2" hidden="1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3.2" hidden="1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3.2" hidden="1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8.8" hidden="1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2" hidden="1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7.6" hidden="1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3.2" hidden="1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3.2" hidden="1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3.2" hidden="1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3.2" hidden="1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28.8" hidden="1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8.8" hidden="1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8.8" hidden="1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3.2" hidden="1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3.2" hidden="1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3.2" hidden="1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2" hidden="1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2" hidden="1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3.2" hidden="1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3.2" hidden="1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8.8" hidden="1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3.2" hidden="1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3.2" hidden="1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7.6" hidden="1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28.8" hidden="1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3.2" hidden="1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3.2" hidden="1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3.2" hidden="1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3.2" hidden="1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3.2" hidden="1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2" hidden="1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2" hidden="1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3.2" hidden="1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3.2" hidden="1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7.6" hidden="1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3.2" hidden="1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3.2" hidden="1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3.2" hidden="1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3.2" hidden="1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3.2" hidden="1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3.2" hidden="1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2" hidden="1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2" hidden="1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2" hidden="1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3.2" hidden="1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2" hidden="1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2" hidden="1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2" hidden="1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3.2" hidden="1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idden="1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3.2" hidden="1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IFERROR(ROUND(E3267/D3267*100,0),"N/A")</f>
        <v>3</v>
      </c>
      <c r="P3267">
        <f t="shared" ref="P3267:P3330" si="205">IFERROR(ROUND(E3267/L3267,2),"0")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hidden="1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3.2" hidden="1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3.2" hidden="1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3.2" hidden="1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3.2" hidden="1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3.2" hidden="1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3.2" hidden="1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3.2" hidden="1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28.8" hidden="1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3.2" hidden="1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3.2" hidden="1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3.2" hidden="1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3.2" hidden="1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7.6" hidden="1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7.6" hidden="1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3.2" hidden="1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3.2" hidden="1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57.6" hidden="1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8.8" hidden="1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3.2" hidden="1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8.8" hidden="1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7.6" hidden="1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3.2" hidden="1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3.2" hidden="1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7.6" hidden="1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3.2" hidden="1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28.8" hidden="1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3.2" hidden="1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3.2" hidden="1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3.2" hidden="1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3.2" hidden="1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7.6" hidden="1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3.2" hidden="1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3.2" hidden="1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8.8" hidden="1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3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3.2" hidden="1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2" hidden="1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57.6" hidden="1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57.6" hidden="1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2" hidden="1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2" hidden="1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2" hidden="1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3.2" hidden="1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3.2" hidden="1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3.2" hidden="1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8.8" hidden="1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7.6" hidden="1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8.8" hidden="1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7.6" hidden="1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3.2" hidden="1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3.2" hidden="1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3.2" hidden="1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3.2" hidden="1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2" hidden="1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3.2" hidden="1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3.2" hidden="1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57.6" hidden="1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57.6" hidden="1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3.2" hidden="1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7.6" hidden="1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7.6" hidden="1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8.8" hidden="1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IFERROR(ROUND(E3331/D3331*100,0),"N/A")</f>
        <v>0</v>
      </c>
      <c r="P3331">
        <f t="shared" ref="P3331:P3394" si="209">IFERROR(ROUND(E3331/L3331,2),"0")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hidden="1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3.2" hidden="1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3.2" hidden="1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3.2" hidden="1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3.2" hidden="1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3.2" hidden="1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3.2" hidden="1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3.2" hidden="1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3.2" hidden="1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3.2" hidden="1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3.2" hidden="1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57.6" hidden="1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8.8" hidden="1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3.2" hidden="1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3.2" hidden="1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2" hidden="1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8.8" hidden="1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2" hidden="1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2" hidden="1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3.2" hidden="1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3.2" hidden="1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8.8" hidden="1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2" hidden="1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3.2" hidden="1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57.6" hidden="1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3.2" hidden="1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3.2" hidden="1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3.2" hidden="1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8.8" hidden="1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8.8" hidden="1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3.2" hidden="1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8.8" hidden="1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3.2" hidden="1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3.2" hidden="1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8.8" hidden="1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3.2" hidden="1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3.2" hidden="1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2" hidden="1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8.8" hidden="1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2" hidden="1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3.2" hidden="1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3.2" hidden="1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8.8" hidden="1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3.2" hidden="1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3.2" hidden="1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3.2" hidden="1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3.2" hidden="1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57.6" hidden="1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3.2" hidden="1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57.6" hidden="1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3.2" hidden="1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3.2" hidden="1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3.2" hidden="1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3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3.2" hidden="1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2" hidden="1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3.2" hidden="1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3.2" hidden="1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3.2" hidden="1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8.8" hidden="1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8.8" hidden="1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2" hidden="1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IFERROR(ROUND(E3395/D3395*100,0),"N/A")</f>
        <v>0</v>
      </c>
      <c r="P3395">
        <f t="shared" ref="P3395:P3458" si="213">IFERROR(ROUND(E3395/L3395,2),"0")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hidden="1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8.8" hidden="1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3.2" hidden="1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3.2" hidden="1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7.6" hidden="1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7.6" hidden="1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3.2" hidden="1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3.2" hidden="1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idden="1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3.2" hidden="1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3.2" hidden="1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7.6" hidden="1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3.2" hidden="1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8.8" hidden="1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3.2" hidden="1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3.2" hidden="1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3.2" hidden="1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57.6" hidden="1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3.2" hidden="1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57.6" hidden="1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3.2" hidden="1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3.2" hidden="1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3.2" hidden="1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3.2" hidden="1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28.8" hidden="1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3.2" hidden="1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3.2" hidden="1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3.2" hidden="1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idden="1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3.2" hidden="1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3.2" hidden="1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3.2" hidden="1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3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8.8" hidden="1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57.6" hidden="1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28.8" hidden="1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3.2" hidden="1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3.2" hidden="1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7.6" hidden="1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3.2" hidden="1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7.6" hidden="1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3.2" hidden="1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7.6" hidden="1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3.2" hidden="1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3.2" hidden="1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8.8" hidden="1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7.6" hidden="1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3.2" hidden="1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8.8" hidden="1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7.6" hidden="1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3.2" hidden="1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7.6" hidden="1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3.2" hidden="1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7.6" hidden="1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8.8" hidden="1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3.2" hidden="1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3.2" hidden="1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3.2" hidden="1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3.2" hidden="1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3.2" hidden="1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3.2" hidden="1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3.2" hidden="1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8.8" hidden="1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IFERROR(ROUND(E3459/D3459*100,0),"N/A")</f>
        <v>0</v>
      </c>
      <c r="P3459">
        <f t="shared" ref="P3459:P3522" si="217">IFERROR(ROUND(E3459/L3459,2),"0")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hidden="1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3.2" hidden="1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8.8" hidden="1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3.2" hidden="1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3.2" hidden="1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7.6" hidden="1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2" hidden="1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2" hidden="1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7.6" hidden="1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2" hidden="1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3.2" hidden="1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3.2" hidden="1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8.8" hidden="1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3.2" hidden="1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idden="1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3.2" hidden="1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3.2" hidden="1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3.2" hidden="1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57.6" hidden="1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3.2" hidden="1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3.2" hidden="1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28.8" hidden="1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7.6" hidden="1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2" hidden="1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8.8" hidden="1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3.2" hidden="1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8.8" hidden="1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2" hidden="1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8.8" hidden="1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2" hidden="1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2" hidden="1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2" hidden="1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2" hidden="1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3.2" hidden="1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7.6" hidden="1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3.2" hidden="1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3.2" hidden="1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3.2" hidden="1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8.8" hidden="1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8.8" hidden="1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3.2" hidden="1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7.6" hidden="1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7.6" hidden="1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3.2" hidden="1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3.2" hidden="1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3.2" hidden="1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3.2" hidden="1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3.2" hidden="1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3.2" hidden="1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3.2" hidden="1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3.2" hidden="1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57.6" hidden="1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57.6" hidden="1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3.2" hidden="1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8.8" hidden="1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3.2" hidden="1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28.8" hidden="1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3.2" hidden="1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3.2" hidden="1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7.6" hidden="1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3.2" hidden="1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3.2" hidden="1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IFERROR(ROUND(E3523/D3523*100,0),"N/A")</f>
        <v>0</v>
      </c>
      <c r="P3523">
        <f t="shared" ref="P3523:P3586" si="221">IFERROR(ROUND(E3523/L3523,2),"0")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hidden="1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3.2" hidden="1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3.2" hidden="1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57.6" hidden="1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3.2" hidden="1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57.6" hidden="1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3.2" hidden="1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3.2" hidden="1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28.8" hidden="1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3.2" hidden="1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8.8" hidden="1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3.2" hidden="1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3.2" hidden="1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3.2" hidden="1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3.2" hidden="1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3.2" hidden="1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28.8" hidden="1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3.2" hidden="1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8.8" hidden="1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3.2" hidden="1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3.2" hidden="1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3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7.6" hidden="1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3.2" hidden="1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3.2" hidden="1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28.8" hidden="1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3.2" hidden="1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7.6" hidden="1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3.2" hidden="1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3.2" hidden="1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2" hidden="1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3.2" hidden="1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3.2" hidden="1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57.6" hidden="1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3.2" hidden="1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7.6" hidden="1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3.2" hidden="1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3.2" hidden="1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3.2" hidden="1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3.2" hidden="1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28.8" hidden="1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3.2" hidden="1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57.6" hidden="1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3.2" hidden="1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3.2" hidden="1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3.2" hidden="1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3.2" hidden="1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3.2" hidden="1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3.2" hidden="1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3.2" hidden="1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3.2" hidden="1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3.2" hidden="1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3.2" hidden="1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57.6" hidden="1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3.2" hidden="1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3.2" hidden="1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3.2" hidden="1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3.2" hidden="1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3.2" hidden="1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3.2" hidden="1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3.2" hidden="1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3.2" hidden="1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IFERROR(ROUND(E3587/D3587*100,0),"N/A")</f>
        <v>0</v>
      </c>
      <c r="P3587">
        <f t="shared" ref="P3587:P3650" si="225">IFERROR(ROUND(E3587/L3587,2),"0")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hidden="1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8.8" hidden="1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3.2" hidden="1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3.2" hidden="1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3.2" hidden="1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57.6" hidden="1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57.6" hidden="1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3.2" hidden="1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3.2" hidden="1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3.2" hidden="1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3.2" hidden="1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3.2" hidden="1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3.2" hidden="1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3.2" hidden="1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8.8" hidden="1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7.6" hidden="1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7.6" hidden="1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2" hidden="1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57.6" hidden="1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8.8" hidden="1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8.8" hidden="1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8.8" hidden="1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3.2" hidden="1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57.6" hidden="1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3.2" hidden="1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8.8" hidden="1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3.2" hidden="1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3.2" hidden="1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3.2" hidden="1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3.2" hidden="1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28.8" hidden="1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3.2" hidden="1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3.2" hidden="1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28.8" hidden="1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3.2" hidden="1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8.8" hidden="1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3.2" hidden="1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28.8" hidden="1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3.2" hidden="1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3.2" hidden="1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2" hidden="1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3.2" hidden="1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3.2" hidden="1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3.2" hidden="1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7.6" hidden="1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3.2" hidden="1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7.6" hidden="1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3.2" hidden="1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8.8" hidden="1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3.2" hidden="1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8.8" hidden="1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3.2" hidden="1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8.8" hidden="1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7.6" hidden="1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3.2" hidden="1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7.6" hidden="1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3.2" hidden="1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3.2" hidden="1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3.2" hidden="1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3.2" hidden="1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8.8" hidden="1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28.8" hidden="1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28.8" hidden="1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IFERROR(ROUND(E3651/D3651*100,0),"N/A")</f>
        <v>0</v>
      </c>
      <c r="P3651">
        <f t="shared" ref="P3651:P3714" si="229">IFERROR(ROUND(E3651/L3651,2),"0")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hidden="1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8.8" hidden="1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3.2" hidden="1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3.2" hidden="1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3.2" hidden="1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3.2" hidden="1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3.2" hidden="1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3.2" hidden="1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3.2" hidden="1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57.6" hidden="1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3.2" hidden="1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3.2" hidden="1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57.6" hidden="1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7.6" hidden="1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28.8" hidden="1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3.2" hidden="1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3.2" hidden="1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3.2" hidden="1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3.2" hidden="1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3.2" hidden="1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3.2" hidden="1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3.2" hidden="1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28.8" hidden="1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8.8" hidden="1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7.6" hidden="1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8.8" hidden="1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8.8" hidden="1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8.8" hidden="1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3.2" hidden="1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3.2" hidden="1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7.6" hidden="1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3.2" hidden="1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2" hidden="1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8.8" hidden="1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3.2" hidden="1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3.2" hidden="1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3.2" hidden="1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7.6" hidden="1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3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3.2" hidden="1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3.2" hidden="1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3.2" hidden="1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7.6" hidden="1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3.2" hidden="1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8.8" hidden="1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3.2" hidden="1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3.2" hidden="1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3.2" hidden="1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3.2" hidden="1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7.6" hidden="1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3.2" hidden="1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3.2" hidden="1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8.8" hidden="1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str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2" hidden="1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str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7.6" hidden="1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str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3.2" hidden="1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str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str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8.8" hidden="1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str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8.8" hidden="1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str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7.6" hidden="1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str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3.2" hidden="1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str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3.2" hidden="1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IFERROR(ROUND(E3715/D3715*100,0),"N/A")</f>
        <v>0</v>
      </c>
      <c r="P3715" t="str">
        <f t="shared" ref="P3715:P3778" si="233">IFERROR(ROUND(E3715/L3715,2),"0")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hidden="1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str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8.8" hidden="1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str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3.2" hidden="1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str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3.2" hidden="1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str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7.6" hidden="1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str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8.8" hidden="1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str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3.2" hidden="1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str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3.2" hidden="1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str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3.2" hidden="1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str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3.2" hidden="1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str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8.8" hidden="1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str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3.2" hidden="1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str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3.2" hidden="1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str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3.2" hidden="1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str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57.6" hidden="1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str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3.2" hidden="1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str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3.2" hidden="1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str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str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3.2" hidden="1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str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3.2" hidden="1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str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3.2" hidden="1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str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idden="1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str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3.2" hidden="1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str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3.2" hidden="1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str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3.2" hidden="1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str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3.2" hidden="1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str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8.8" hidden="1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str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3.2" hidden="1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str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3.2" hidden="1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str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3.2" hidden="1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str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3.2" hidden="1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str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3.2" hidden="1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str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3.2" hidden="1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str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57.6" hidden="1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str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7.6" hidden="1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str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7.6" hidden="1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str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3.2" hidden="1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str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3.2" hidden="1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str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3.2" hidden="1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str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3.2" hidden="1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str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3.2" hidden="1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str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3.2" hidden="1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str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3.2" hidden="1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str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3.2" hidden="1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str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3.2" hidden="1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str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8.8" hidden="1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str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57.6" hidden="1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str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57.6" hidden="1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str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3.2" hidden="1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str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3.2" hidden="1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str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3.2" hidden="1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str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str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3.2" hidden="1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str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3.2" hidden="1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str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3.2" hidden="1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str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3.2" hidden="1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str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3.2" hidden="1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str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3.2" hidden="1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str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8.8" hidden="1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str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3.2" hidden="1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str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57.6" hidden="1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str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3.2" hidden="1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str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3.2" hidden="1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str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3.2" hidden="1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IFERROR(ROUND(E3779/D3779*100,0),"N/A")</f>
        <v>0</v>
      </c>
      <c r="P3779" t="str">
        <f t="shared" ref="P3779:P3842" si="237">IFERROR(ROUND(E3779/L3779,2),"0")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hidden="1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str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3.2" hidden="1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str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3.2" hidden="1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str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3.2" hidden="1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3.2" hidden="1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3.2" hidden="1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str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3.2" hidden="1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3.2" hidden="1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str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3.2" hidden="1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str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3.2" hidden="1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3.2" hidden="1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3.2" hidden="1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28.8" hidden="1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3.2" hidden="1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str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3.2" hidden="1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3.2" hidden="1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3.2" hidden="1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57.6" hidden="1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str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3.2" hidden="1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3.2" hidden="1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3.2" hidden="1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28.8" hidden="1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3.2" hidden="1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str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57.6" hidden="1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str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3.2" hidden="1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str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8.8" hidden="1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str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3.2" hidden="1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str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3.2" hidden="1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str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3.2" hidden="1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str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3.2" hidden="1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str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3.2" hidden="1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str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3.2" hidden="1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str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7.6" hidden="1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str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3.2" hidden="1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str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3.2" hidden="1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str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7.6" hidden="1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str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8.8" hidden="1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str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28.8" hidden="1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str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3.2" hidden="1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str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3.2" hidden="1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str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3.2" hidden="1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str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3.2" hidden="1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str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3.2" hidden="1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str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7.6" hidden="1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str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8.8" hidden="1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str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3.2" hidden="1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str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3.2" hidden="1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str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3.2" hidden="1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str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7.6" hidden="1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str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3.2" hidden="1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str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3.2" hidden="1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str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str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28.8" hidden="1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str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3.2" hidden="1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str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57.6" hidden="1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str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57.6" hidden="1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str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3.2" hidden="1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str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3.2" hidden="1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str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3.2" hidden="1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str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3.2" hidden="1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str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str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28.8" hidden="1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str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3.2" hidden="1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str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3.2" hidden="1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IFERROR(ROUND(E3843/D3843*100,0),"N/A")</f>
        <v>0</v>
      </c>
      <c r="P3843" t="str">
        <f t="shared" ref="P3843:P3906" si="241">IFERROR(ROUND(E3843/L3843,2),"0")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str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3.2" hidden="1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str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7.6" hidden="1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str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3.2" hidden="1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str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57.6" hidden="1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str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3.2" hidden="1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str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3.2" hidden="1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str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3.2" hidden="1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str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str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3.2" hidden="1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str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3.2" hidden="1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str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3.2" hidden="1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str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57.6" hidden="1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str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3.2" hidden="1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str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3.2" hidden="1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str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3.2" hidden="1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str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3.2" hidden="1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str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7.6" hidden="1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str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28.8" hidden="1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str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3.2" hidden="1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str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3.2" hidden="1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str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3.2" hidden="1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str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3.2" hidden="1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str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3.2" hidden="1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str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idden="1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str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3.2" hidden="1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str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28.8" hidden="1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str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3.2" hidden="1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str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3.2" hidden="1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str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3.2" hidden="1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str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3.2" hidden="1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str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3.2" hidden="1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str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3.2" hidden="1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str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3.2" hidden="1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str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3.2" hidden="1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str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3.2" hidden="1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str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3.2" hidden="1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str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3.2" hidden="1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str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3.2" hidden="1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str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3.2" hidden="1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str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3.2" hidden="1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str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57.6" hidden="1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str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3.2" hidden="1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str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28.8" hidden="1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str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3.2" hidden="1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str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28.8" hidden="1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str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57.6" hidden="1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str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3.2" hidden="1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str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3.2" hidden="1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str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str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3.2" hidden="1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str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3.2" hidden="1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str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8.8" hidden="1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str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8.8" hidden="1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str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3.2" hidden="1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str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3.2" hidden="1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str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3.2" hidden="1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str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3.2" hidden="1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str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3.2" hidden="1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str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7.6" hidden="1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str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3.2" hidden="1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str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57.6" hidden="1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str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str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3.2" hidden="1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IFERROR(ROUND(E3907/D3907*100,0),"N/A")</f>
        <v>0</v>
      </c>
      <c r="P3907" t="str">
        <f t="shared" ref="P3907:P3970" si="245">IFERROR(ROUND(E3907/L3907,2),"0")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hidden="1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str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8.8" hidden="1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str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8.8" hidden="1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str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3.2" hidden="1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str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8.8" hidden="1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str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3.2" hidden="1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str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3.2" hidden="1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str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3.2" hidden="1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str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3.2" hidden="1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str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2" hidden="1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str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3.2" hidden="1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str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3.2" hidden="1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str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57.6" hidden="1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str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57.6" hidden="1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str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3.2" hidden="1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str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3.2" hidden="1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str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3.2" hidden="1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str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8.8" hidden="1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str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3.2" hidden="1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str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3.2" hidden="1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str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3.2" hidden="1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str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8.8" hidden="1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str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3.2" hidden="1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str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57.6" hidden="1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str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8.8" hidden="1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str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3.2" hidden="1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str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3.2" hidden="1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str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3.2" hidden="1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str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3.2" hidden="1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str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57.6" hidden="1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str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3.2" hidden="1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str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3.2" hidden="1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str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7.6" hidden="1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str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57.6" hidden="1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str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3.2" hidden="1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str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3.2" hidden="1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str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7.6" hidden="1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str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3.2" hidden="1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str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3.2" hidden="1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str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3.2" hidden="1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str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3.2" hidden="1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str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3.2" hidden="1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str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3.2" hidden="1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str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3.2" hidden="1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str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28.8" hidden="1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str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3.2" hidden="1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str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3.2" hidden="1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str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3.2" hidden="1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str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3.2" hidden="1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str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28.8" hidden="1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str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3.2" hidden="1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str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3.2" hidden="1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str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3.2" hidden="1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str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3.2" hidden="1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str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3.2" hidden="1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str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3.2" hidden="1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str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28.8" hidden="1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str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3.2" hidden="1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str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3.2" hidden="1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str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3.2" hidden="1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str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3.2" hidden="1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str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3.2" hidden="1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str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3.2" hidden="1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str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3.2" hidden="1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IFERROR(ROUND(E3971/D3971*100,0),"N/A")</f>
        <v>0</v>
      </c>
      <c r="P3971" t="str">
        <f t="shared" ref="P3971:P4034" si="249">IFERROR(ROUND(E3971/L3971,2),"0")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hidden="1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str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3.2" hidden="1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str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7.6" hidden="1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str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57.6" hidden="1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str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3.2" hidden="1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str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3.2" hidden="1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str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3.2" hidden="1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str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3.2" hidden="1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str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3.2" hidden="1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str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57.6" hidden="1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str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3.2" hidden="1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str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8.8" hidden="1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str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7.6" hidden="1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str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str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3.2" hidden="1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str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3.2" hidden="1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str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3.2" hidden="1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str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57.6" hidden="1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str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3.2" hidden="1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str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3.2" hidden="1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str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3.2" hidden="1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str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3.2" hidden="1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str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28.8" hidden="1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str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3.2" hidden="1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str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3.2" hidden="1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str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3.2" hidden="1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str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3.2" hidden="1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str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3.2" hidden="1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str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3.2" hidden="1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str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28.8" hidden="1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str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3.2" hidden="1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str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57.6" hidden="1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str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28.8" hidden="1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str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3.2" hidden="1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str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3.2" hidden="1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str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7.6" hidden="1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str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3.2" hidden="1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str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3.2" hidden="1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str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3.2" hidden="1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str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7.6" hidden="1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str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3.2" hidden="1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str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3.2" hidden="1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str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3.2" hidden="1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str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3.2" hidden="1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str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3.2" hidden="1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str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3.2" hidden="1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str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3.2" hidden="1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str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8.8" hidden="1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str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3.2" hidden="1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str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3.2" hidden="1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str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57.6" hidden="1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str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3.2" hidden="1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str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3.2" hidden="1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str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3.2" hidden="1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3.2" hidden="1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str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3.2" hidden="1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str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3.2" hidden="1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3.2" hidden="1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str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3.2" hidden="1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3.2" hidden="1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8.8" hidden="1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str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3.2" hidden="1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3.2" hidden="1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str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57.6" hidden="1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IFERROR(ROUND(E4035/D4035*100,0),"N/A")</f>
        <v>0</v>
      </c>
      <c r="P4035" t="str">
        <f t="shared" ref="P4035:P4098" si="253">IFERROR(ROUND(E4035/L4035,2),"0")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hidden="1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str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3.2" hidden="1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str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3.2" hidden="1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str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3.2" hidden="1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str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3.2" hidden="1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str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3.2" hidden="1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str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3.2" hidden="1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str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3.2" hidden="1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str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str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3.2" hidden="1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str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3.2" hidden="1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str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str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3.2" hidden="1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str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57.6" hidden="1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7.6" hidden="1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str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3.2" hidden="1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str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3.2" hidden="1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str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3.2" hidden="1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str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3.2" hidden="1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str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3.2" hidden="1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str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3.2" hidden="1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str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3.2" hidden="1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str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3.2" hidden="1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str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3.2" hidden="1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str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3.2" hidden="1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3.2" hidden="1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8.8" hidden="1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str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57.6" hidden="1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3.2" hidden="1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str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8.8" hidden="1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str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3.2" hidden="1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str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3.2" hidden="1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str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3.2" hidden="1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3.2" hidden="1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str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3.2" hidden="1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str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57.6" hidden="1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str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3.2" hidden="1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str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3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str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3.2" hidden="1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str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57.6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str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3.2" hidden="1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str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3.2" hidden="1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str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str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57.6" hidden="1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str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57.6" hidden="1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3.2" hidden="1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str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3.2" hidden="1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3.2" hidden="1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3.2" hidden="1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str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3.2" hidden="1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3.2" hidden="1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57.6" hidden="1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3.2" hidden="1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3.2" hidden="1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57.6" hidden="1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str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3.2" hidden="1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3.2" hidden="1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str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3.2" hidden="1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str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3.2" hidden="1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str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3.2" hidden="1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57.6" hidden="1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3.2" hidden="1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3.2" hidden="1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str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3.2" hidden="1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IFERROR(ROUND(E4099/D4099*100,0),"N/A")</f>
        <v>0</v>
      </c>
      <c r="P4099" t="str">
        <f t="shared" ref="P4099:P4115" si="257">IFERROR(ROUND(E4099/L4099,2),"0")</f>
        <v>0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hidden="1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3.2" hidden="1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3.2" hidden="1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3.2" hidden="1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3.2" hidden="1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3.2" hidden="1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str">
        <f t="shared" si="257"/>
        <v>0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57.6" hidden="1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str">
        <f t="shared" si="257"/>
        <v>0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3.2" hidden="1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7"/>
        <v>0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3.2" hidden="1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str">
        <f t="shared" si="257"/>
        <v>0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3.2" hidden="1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7"/>
        <v>0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7"/>
        <v>0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3.2" hidden="1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0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3.2" hidden="1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7"/>
        <v>0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3.2" hidden="1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7"/>
        <v>0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3.2" hidden="1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str">
        <f t="shared" si="257"/>
        <v>0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3.2" hidden="1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str">
        <f t="shared" si="257"/>
        <v>0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28E4-5E8E-489A-97CE-4969BAC868EC}">
  <dimension ref="A1:F14"/>
  <sheetViews>
    <sheetView workbookViewId="0">
      <selection activeCell="N23" sqref="N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8362</v>
      </c>
    </row>
    <row r="4" spans="1:6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786C9-2A35-42A8-AC15-CD6AA937C64D}">
  <dimension ref="A1:E7"/>
  <sheetViews>
    <sheetView workbookViewId="0">
      <selection activeCell="F19" sqref="F19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8391</v>
      </c>
      <c r="B2" t="s">
        <v>8364</v>
      </c>
    </row>
    <row r="4" spans="1:5">
      <c r="A4" s="12" t="s">
        <v>8363</v>
      </c>
      <c r="B4" s="12" t="s">
        <v>8362</v>
      </c>
    </row>
    <row r="5" spans="1: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52C1D-3E20-4B92-8392-AA76258CC8A0}">
  <dimension ref="A1:F17"/>
  <sheetViews>
    <sheetView workbookViewId="0">
      <selection activeCell="H17" sqref="H17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2" t="s">
        <v>8391</v>
      </c>
      <c r="B1" t="s">
        <v>8364</v>
      </c>
    </row>
    <row r="3" spans="1:6">
      <c r="A3" s="12" t="s">
        <v>8363</v>
      </c>
      <c r="B3" s="12" t="s">
        <v>8362</v>
      </c>
    </row>
    <row r="4" spans="1:6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F511-95A3-43D1-9855-DD5B9D577898}">
  <dimension ref="A1:D3"/>
  <sheetViews>
    <sheetView workbookViewId="0">
      <selection activeCell="A6" sqref="A6:A7"/>
    </sheetView>
  </sheetViews>
  <sheetFormatPr defaultRowHeight="14.4"/>
  <cols>
    <col min="1" max="1" width="24.21875" bestFit="1" customWidth="1"/>
    <col min="2" max="2" width="18.109375" bestFit="1" customWidth="1"/>
    <col min="3" max="3" width="9.6640625" bestFit="1" customWidth="1"/>
    <col min="4" max="4" width="11.6640625" bestFit="1" customWidth="1"/>
  </cols>
  <sheetData>
    <row r="1" spans="1:4">
      <c r="A1" t="s">
        <v>8383</v>
      </c>
    </row>
    <row r="2" spans="1:4" ht="15.6">
      <c r="A2" s="17" t="s">
        <v>8379</v>
      </c>
      <c r="B2" s="18" t="s">
        <v>8380</v>
      </c>
      <c r="C2" s="18" t="s">
        <v>8381</v>
      </c>
      <c r="D2" s="18" t="s">
        <v>8382</v>
      </c>
    </row>
    <row r="3" spans="1:4">
      <c r="A3" t="s">
        <v>8218</v>
      </c>
      <c r="B3">
        <f>Kickstarter!P591</f>
        <v>71.239999999999995</v>
      </c>
      <c r="C3" t="s">
        <v>8384</v>
      </c>
      <c r="D3">
        <f>Kickstarter!L591</f>
        <v>173</v>
      </c>
    </row>
  </sheetData>
  <conditionalFormatting sqref="A3">
    <cfRule type="cellIs" dxfId="19" priority="1" operator="equal">
      <formula>"canceled"</formula>
    </cfRule>
    <cfRule type="cellIs" dxfId="18" priority="2" operator="equal">
      <formula>"failed"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251DD-87FA-42CC-A379-5650E62DE28C}">
  <dimension ref="A1:F6"/>
  <sheetViews>
    <sheetView workbookViewId="0">
      <selection activeCell="G2" sqref="G2"/>
    </sheetView>
  </sheetViews>
  <sheetFormatPr defaultRowHeight="14.4"/>
  <cols>
    <col min="1" max="1" width="30.5546875" bestFit="1" customWidth="1"/>
    <col min="2" max="2" width="51.21875" customWidth="1"/>
    <col min="5" max="5" width="16.21875" bestFit="1" customWidth="1"/>
    <col min="6" max="6" width="18" bestFit="1" customWidth="1"/>
  </cols>
  <sheetData>
    <row r="1" spans="1:6">
      <c r="A1" s="9" t="s">
        <v>8385</v>
      </c>
      <c r="B1" s="9" t="s">
        <v>8386</v>
      </c>
      <c r="C1" s="9" t="s">
        <v>8387</v>
      </c>
      <c r="D1" s="9" t="s">
        <v>8388</v>
      </c>
      <c r="E1" s="9" t="s">
        <v>8307</v>
      </c>
      <c r="F1" s="9" t="s">
        <v>8389</v>
      </c>
    </row>
    <row r="2" spans="1:6" ht="43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Kickstarter!B:L,11,FALSE)</f>
        <v>39</v>
      </c>
    </row>
    <row r="3" spans="1:6" ht="43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Kickstarter!B:L,11,FALSE)</f>
        <v>56</v>
      </c>
    </row>
    <row r="4" spans="1:6" ht="43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Kickstarter!B:L,11,FALSE)</f>
        <v>78</v>
      </c>
    </row>
    <row r="5" spans="1:6" ht="28.8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Kickstarter!B:L,11,FALSE)</f>
        <v>26</v>
      </c>
    </row>
    <row r="6" spans="1:6" ht="43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0561-A612-40B6-98C7-F880AA656922}">
  <dimension ref="A1:T413"/>
  <sheetViews>
    <sheetView topLeftCell="A364" workbookViewId="0">
      <selection activeCell="D407" sqref="D407"/>
    </sheetView>
  </sheetViews>
  <sheetFormatPr defaultRowHeight="44.4" customHeight="1"/>
  <cols>
    <col min="3" max="3" width="48.88671875" customWidth="1"/>
    <col min="4" max="4" width="12.109375" bestFit="1" customWidth="1"/>
    <col min="5" max="5" width="11" bestFit="1" customWidth="1"/>
    <col min="10" max="10" width="11.44140625" bestFit="1" customWidth="1"/>
    <col min="12" max="12" width="13.44140625" bestFit="1" customWidth="1"/>
    <col min="14" max="14" width="23.5546875" bestFit="1" customWidth="1"/>
  </cols>
  <sheetData>
    <row r="1" spans="1:20" ht="44.4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44.4" customHeight="1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44.4" customHeight="1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44.4" customHeight="1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44.4" customHeight="1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44.4" customHeight="1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44.4" customHeight="1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44.4" customHeight="1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44.4" customHeight="1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44.4" customHeight="1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44.4" customHeight="1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44.4" customHeight="1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44.4" customHeight="1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44.4" customHeight="1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44.4" customHeight="1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44.4" customHeight="1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44.4" customHeight="1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44.4" customHeight="1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44.4" customHeight="1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44.4" customHeight="1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44.4" customHeight="1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44.4" customHeight="1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44.4" customHeight="1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44.4" customHeight="1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44.4" customHeight="1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44.4" customHeight="1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44.4" customHeight="1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44.4" customHeight="1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44.4" customHeight="1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44.4" customHeight="1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44.4" customHeight="1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44.4" customHeight="1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44.4" customHeight="1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44.4" customHeight="1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44.4" customHeight="1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44.4" customHeight="1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44.4" customHeight="1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44.4" customHeight="1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44.4" customHeight="1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44.4" customHeight="1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44.4" customHeight="1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44.4" customHeight="1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44.4" customHeight="1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44.4" customHeight="1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44.4" customHeight="1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44.4" customHeight="1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44.4" customHeight="1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44.4" customHeight="1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44.4" customHeight="1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44.4" customHeight="1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44.4" customHeight="1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44.4" customHeight="1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44.4" customHeight="1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44.4" customHeight="1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44.4" customHeight="1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44.4" customHeight="1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44.4" customHeight="1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44.4" customHeight="1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44.4" customHeight="1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44.4" customHeight="1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44.4" customHeight="1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44.4" customHeight="1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44.4" customHeight="1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44.4" customHeight="1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44.4" customHeight="1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44.4" customHeight="1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44.4" customHeight="1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44.4" customHeight="1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44.4" customHeight="1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44.4" customHeight="1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44.4" customHeight="1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44.4" customHeight="1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44.4" customHeight="1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44.4" customHeight="1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44.4" customHeight="1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44.4" customHeight="1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44.4" customHeight="1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44.4" customHeight="1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44.4" customHeight="1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44.4" customHeight="1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44.4" customHeight="1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44.4" customHeight="1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44.4" customHeight="1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44.4" customHeight="1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44.4" customHeight="1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44.4" customHeight="1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44.4" customHeight="1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44.4" customHeight="1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44.4" customHeight="1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44.4" customHeight="1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44.4" customHeight="1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44.4" customHeight="1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44.4" customHeight="1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44.4" customHeight="1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44.4" customHeight="1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44.4" customHeight="1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44.4" customHeight="1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44.4" customHeight="1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44.4" customHeight="1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44.4" customHeight="1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44.4" customHeight="1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44.4" customHeight="1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44.4" customHeight="1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44.4" customHeight="1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44.4" customHeight="1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44.4" customHeight="1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44.4" customHeight="1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44.4" customHeight="1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4.4" customHeight="1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44.4" customHeight="1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44.4" customHeight="1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44.4" customHeight="1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44.4" customHeight="1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44.4" customHeight="1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44.4" customHeight="1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44.4" customHeight="1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44.4" customHeight="1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44.4" customHeight="1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44.4" customHeight="1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44.4" customHeight="1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44.4" customHeight="1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44.4" customHeight="1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44.4" customHeight="1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44.4" customHeight="1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44.4" customHeight="1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44.4" customHeight="1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44.4" customHeight="1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44.4" customHeight="1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44.4" customHeight="1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44.4" customHeight="1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44.4" customHeight="1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44.4" customHeight="1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44.4" customHeight="1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44.4" customHeight="1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44.4" customHeight="1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44.4" customHeight="1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44.4" customHeight="1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44.4" customHeight="1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44.4" customHeight="1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44.4" customHeight="1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44.4" customHeight="1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44.4" customHeight="1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44.4" customHeight="1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44.4" customHeight="1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44.4" customHeight="1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44.4" customHeight="1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44.4" customHeight="1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44.4" customHeight="1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44.4" customHeight="1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44.4" customHeight="1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44.4" customHeight="1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44.4" customHeight="1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44.4" customHeight="1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44.4" customHeight="1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44.4" customHeight="1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44.4" customHeight="1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44.4" customHeight="1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44.4" customHeight="1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44.4" customHeight="1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44.4" customHeight="1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44.4" customHeight="1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44.4" customHeight="1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44.4" customHeight="1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44.4" customHeight="1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44.4" customHeight="1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44.4" customHeight="1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44.4" customHeight="1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44.4" customHeight="1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44.4" customHeight="1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44.4" customHeight="1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44.4" customHeight="1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44.4" customHeight="1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44.4" customHeight="1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44.4" customHeight="1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44.4" customHeight="1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44.4" customHeight="1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44.4" customHeight="1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44.4" customHeight="1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44.4" customHeight="1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44.4" customHeight="1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44.4" customHeight="1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44.4" customHeight="1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44.4" customHeight="1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44.4" customHeight="1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44.4" customHeight="1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44.4" customHeight="1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44.4" customHeight="1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44.4" customHeight="1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44.4" customHeight="1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44.4" customHeight="1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44.4" customHeight="1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44.4" customHeight="1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44.4" customHeight="1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44.4" customHeight="1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44.4" customHeight="1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44.4" customHeight="1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44.4" customHeight="1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44.4" customHeight="1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44.4" customHeight="1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44.4" customHeight="1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44.4" customHeight="1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44.4" customHeight="1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44.4" customHeight="1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44.4" customHeight="1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44.4" customHeight="1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44.4" customHeight="1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44.4" customHeight="1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44.4" customHeight="1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44.4" customHeight="1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44.4" customHeight="1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44.4" customHeight="1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44.4" customHeight="1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44.4" customHeight="1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44.4" customHeight="1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44.4" customHeight="1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44.4" customHeight="1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44.4" customHeight="1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44.4" customHeight="1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44.4" customHeight="1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44.4" customHeight="1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44.4" customHeight="1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44.4" customHeight="1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4.4" customHeight="1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44.4" customHeight="1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44.4" customHeight="1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44.4" customHeight="1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44.4" customHeight="1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44.4" customHeight="1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44.4" customHeight="1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44.4" customHeight="1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44.4" customHeight="1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44.4" customHeight="1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44.4" customHeight="1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44.4" customHeight="1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44.4" customHeight="1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44.4" customHeight="1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44.4" customHeight="1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44.4" customHeight="1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44.4" customHeight="1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44.4" customHeight="1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44.4" customHeight="1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44.4" customHeight="1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44.4" customHeight="1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44.4" customHeight="1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44.4" customHeight="1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44.4" customHeight="1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44.4" customHeight="1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44.4" customHeight="1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44.4" customHeight="1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44.4" customHeight="1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44.4" customHeight="1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44.4" customHeight="1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44.4" customHeight="1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44.4" customHeight="1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44.4" customHeight="1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44.4" customHeight="1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44.4" customHeight="1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44.4" customHeight="1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44.4" customHeight="1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44.4" customHeight="1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44.4" customHeight="1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44.4" customHeight="1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44.4" customHeight="1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44.4" customHeight="1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44.4" customHeight="1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44.4" customHeight="1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44.4" customHeight="1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44.4" customHeight="1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44.4" customHeight="1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44.4" customHeight="1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44.4" customHeight="1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44.4" customHeight="1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44.4" customHeight="1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44.4" customHeight="1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44.4" customHeight="1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44.4" customHeight="1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44.4" customHeight="1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44.4" customHeight="1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44.4" customHeight="1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44.4" customHeight="1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44.4" customHeight="1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44.4" customHeight="1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44.4" customHeight="1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44.4" customHeight="1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44.4" customHeight="1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44.4" customHeight="1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44.4" customHeight="1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44.4" customHeight="1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44.4" customHeight="1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44.4" customHeight="1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44.4" customHeight="1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44.4" customHeight="1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44.4" customHeight="1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44.4" customHeight="1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44.4" customHeight="1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44.4" customHeight="1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44.4" customHeight="1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44.4" customHeight="1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44.4" customHeight="1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44.4" customHeight="1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44.4" customHeight="1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44.4" customHeight="1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44.4" customHeight="1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44.4" customHeight="1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44.4" customHeight="1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44.4" customHeight="1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44.4" customHeight="1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44.4" customHeight="1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44.4" customHeight="1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44.4" customHeight="1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44.4" customHeight="1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44.4" customHeight="1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44.4" customHeight="1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44.4" customHeight="1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44.4" customHeight="1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44.4" customHeight="1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44.4" customHeight="1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44.4" customHeight="1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44.4" customHeight="1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44.4" customHeight="1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44.4" customHeight="1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44.4" customHeight="1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44.4" customHeight="1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44.4" customHeight="1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44.4" customHeight="1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44.4" customHeight="1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44.4" customHeight="1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44.4" customHeight="1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44.4" customHeight="1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44.4" customHeight="1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44.4" customHeight="1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44.4" customHeight="1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44.4" customHeight="1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44.4" customHeight="1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44.4" customHeight="1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44.4" customHeight="1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44.4" customHeight="1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44.4" customHeight="1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44.4" customHeight="1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44.4" customHeight="1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44.4" customHeight="1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44.4" customHeight="1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44.4" customHeight="1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44.4" customHeight="1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44.4" customHeight="1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44.4" customHeight="1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44.4" customHeight="1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44.4" customHeight="1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44.4" customHeight="1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44.4" customHeight="1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44.4" customHeight="1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44.4" customHeight="1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44.4" customHeight="1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44.4" customHeight="1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44.4" customHeight="1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44.4" customHeight="1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44.4" customHeight="1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44.4" customHeight="1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44.4" customHeight="1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44.4" customHeight="1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44.4" customHeight="1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44.4" customHeight="1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44.4" customHeight="1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44.4" customHeight="1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44.4" customHeight="1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44.4" customHeight="1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44.4" customHeight="1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44.4" customHeight="1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44.4" customHeight="1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44.4" customHeight="1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44.4" customHeight="1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44.4" customHeight="1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44.4" customHeight="1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44.4" customHeight="1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44.4" customHeight="1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44.4" customHeight="1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44.4" customHeight="1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44.4" customHeight="1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44.4" customHeight="1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44.4" customHeight="1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44.4" customHeight="1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44.4" customHeight="1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44.4" customHeight="1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44.4" customHeight="1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44.4" customHeight="1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44.4" customHeight="1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44.4" customHeight="1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44.4" customHeight="1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44.4" customHeight="1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44.4" customHeight="1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44.4" customHeight="1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44.4" customHeight="1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44.4" customHeight="1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44.4" customHeight="1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44.4" customHeight="1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44.4" customHeight="1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44.4" customHeight="1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44.4" customHeight="1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44.4" customHeight="1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44.4" customHeight="1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44.4" customHeight="1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44.4" customHeight="1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44.4" customHeight="1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44.4" customHeight="1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44.4" customHeight="1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44.4" customHeight="1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44.4" customHeight="1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44.4" customHeight="1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44.4" customHeight="1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44.4" customHeight="1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44.4" customHeight="1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44.4" customHeight="1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44.4" customHeight="1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6F9F-E3CB-4D7A-9866-008F25DF7636}">
  <dimension ref="A1:T251"/>
  <sheetViews>
    <sheetView workbookViewId="0">
      <selection activeCell="G12" sqref="G12"/>
    </sheetView>
  </sheetViews>
  <sheetFormatPr defaultRowHeight="45.6" customHeight="1"/>
  <cols>
    <col min="1" max="1" width="5" bestFit="1" customWidth="1"/>
    <col min="2" max="2" width="23.77734375" bestFit="1" customWidth="1"/>
    <col min="3" max="3" width="68.5546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ht="45.6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45.6" customHeight="1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45.6" customHeight="1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45.6" customHeight="1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45.6" customHeight="1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45.6" customHeight="1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45.6" customHeight="1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45.6" customHeight="1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45.6" customHeight="1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45.6" customHeight="1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45.6" customHeight="1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45.6" customHeight="1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45.6" customHeight="1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45.6" customHeight="1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45.6" customHeight="1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45.6" customHeight="1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45.6" customHeight="1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45.6" customHeight="1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45.6" customHeight="1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45.6" customHeight="1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45.6" customHeight="1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45.6" customHeight="1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45.6" customHeight="1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45.6" customHeight="1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45.6" customHeight="1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45.6" customHeight="1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45.6" customHeight="1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45.6" customHeight="1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45.6" customHeight="1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45.6" customHeight="1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45.6" customHeight="1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45.6" customHeight="1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45.6" customHeight="1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45.6" customHeight="1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45.6" customHeight="1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45.6" customHeight="1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45.6" customHeight="1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45.6" customHeight="1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45.6" customHeight="1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5.6" customHeight="1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45.6" customHeight="1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45.6" customHeight="1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45.6" customHeight="1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45.6" customHeight="1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45.6" customHeight="1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45.6" customHeight="1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45.6" customHeight="1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5.6" customHeight="1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45.6" customHeight="1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45.6" customHeight="1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45.6" customHeight="1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45.6" customHeight="1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45.6" customHeight="1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45.6" customHeight="1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45.6" customHeight="1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45.6" customHeight="1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45.6" customHeight="1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45.6" customHeight="1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45.6" customHeight="1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45.6" customHeight="1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45.6" customHeight="1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45.6" customHeight="1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45.6" customHeight="1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45.6" customHeight="1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45.6" customHeight="1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45.6" customHeight="1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45.6" customHeight="1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45.6" customHeight="1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45.6" customHeight="1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45.6" customHeight="1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45.6" customHeight="1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45.6" customHeight="1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45.6" customHeight="1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45.6" customHeight="1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45.6" customHeight="1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45.6" customHeight="1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45.6" customHeight="1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45.6" customHeight="1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45.6" customHeight="1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45.6" customHeight="1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45.6" customHeight="1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45.6" customHeight="1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45.6" customHeight="1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45.6" customHeight="1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45.6" customHeight="1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45.6" customHeight="1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45.6" customHeight="1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45.6" customHeight="1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45.6" customHeight="1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45.6" customHeight="1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45.6" customHeight="1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5.6" customHeight="1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45.6" customHeight="1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45.6" customHeight="1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45.6" customHeight="1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45.6" customHeight="1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45.6" customHeight="1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45.6" customHeight="1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45.6" customHeight="1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45.6" customHeight="1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45.6" customHeight="1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45.6" customHeight="1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45.6" customHeight="1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45.6" customHeight="1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45.6" customHeight="1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45.6" customHeight="1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45.6" customHeight="1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45.6" customHeight="1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45.6" customHeight="1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45.6" customHeight="1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45.6" customHeight="1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45.6" customHeight="1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45.6" customHeight="1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45.6" customHeight="1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45.6" customHeight="1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45.6" customHeight="1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45.6" customHeight="1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45.6" customHeight="1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45.6" customHeight="1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45.6" customHeight="1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45.6" customHeight="1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45.6" customHeight="1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45.6" customHeight="1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45.6" customHeight="1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45.6" customHeight="1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45.6" customHeight="1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45.6" customHeight="1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45.6" customHeight="1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45.6" customHeight="1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5.6" customHeight="1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45.6" customHeight="1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45.6" customHeight="1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45.6" customHeight="1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45.6" customHeight="1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45.6" customHeight="1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45.6" customHeight="1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45.6" customHeight="1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45.6" customHeight="1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45.6" customHeight="1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45.6" customHeight="1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45.6" customHeight="1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45.6" customHeight="1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45.6" customHeight="1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45.6" customHeight="1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45.6" customHeight="1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45.6" customHeight="1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45.6" customHeight="1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45.6" customHeight="1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45.6" customHeight="1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45.6" customHeight="1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45.6" customHeight="1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45.6" customHeight="1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45.6" customHeight="1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45.6" customHeight="1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45.6" customHeight="1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45.6" customHeight="1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45.6" customHeight="1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45.6" customHeight="1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45.6" customHeight="1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45.6" customHeight="1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45.6" customHeight="1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45.6" customHeight="1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45.6" customHeight="1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45.6" customHeight="1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45.6" customHeight="1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45.6" customHeight="1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45.6" customHeight="1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45.6" customHeight="1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45.6" customHeight="1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45.6" customHeight="1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45.6" customHeight="1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45.6" customHeight="1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45.6" customHeight="1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45.6" customHeight="1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45.6" customHeight="1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45.6" customHeight="1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45.6" customHeight="1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45.6" customHeight="1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45.6" customHeight="1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45.6" customHeight="1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45.6" customHeight="1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45.6" customHeight="1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45.6" customHeight="1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45.6" customHeight="1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45.6" customHeight="1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45.6" customHeight="1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45.6" customHeight="1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45.6" customHeight="1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45.6" customHeight="1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45.6" customHeight="1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45.6" customHeight="1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45.6" customHeight="1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45.6" customHeight="1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45.6" customHeight="1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45.6" customHeight="1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45.6" customHeight="1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45.6" customHeight="1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45.6" customHeight="1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45.6" customHeight="1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45.6" customHeight="1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45.6" customHeight="1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45.6" customHeight="1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45.6" customHeight="1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45.6" customHeight="1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45.6" customHeight="1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45.6" customHeight="1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45.6" customHeight="1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45.6" customHeight="1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45.6" customHeight="1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45.6" customHeight="1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45.6" customHeight="1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45.6" customHeight="1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45.6" customHeight="1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8390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45.6" customHeight="1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8390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45.6" customHeight="1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8390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45.6" customHeight="1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8390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45.6" customHeight="1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8390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45.6" customHeight="1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8390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45.6" customHeight="1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8390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45.6" customHeight="1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8390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45.6" customHeight="1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8390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45.6" customHeight="1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8390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45.6" customHeight="1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8390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45.6" customHeight="1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8390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45.6" customHeight="1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8390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45.6" customHeight="1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8390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45.6" customHeight="1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8390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45.6" customHeight="1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8390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45.6" customHeight="1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8390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45.6" customHeight="1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8390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45.6" customHeight="1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8390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45.6" customHeight="1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8390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45.6" customHeight="1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8390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45.6" customHeight="1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8390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45.6" customHeight="1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8390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45.6" customHeight="1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8390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45.6" customHeight="1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8390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45.6" customHeight="1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8390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45.6" customHeight="1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8390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45.6" customHeight="1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8390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45.6" customHeight="1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8390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45.6" customHeight="1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8390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45.6" customHeight="1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8390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45.6" customHeight="1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8390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45.6" customHeight="1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8390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45.6" customHeight="1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8390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45.6" customHeight="1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8390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45.6" customHeight="1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8390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45.6" customHeight="1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8390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45.6" customHeight="1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8390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45.6" customHeight="1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8390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2183-9126-4F05-93C8-C283FB79972B}">
  <dimension ref="A1:C14"/>
  <sheetViews>
    <sheetView workbookViewId="0">
      <selection activeCell="J7" sqref="J7"/>
    </sheetView>
  </sheetViews>
  <sheetFormatPr defaultRowHeight="14.4"/>
  <cols>
    <col min="1" max="1" width="28" bestFit="1" customWidth="1"/>
    <col min="2" max="2" width="10.109375" bestFit="1" customWidth="1"/>
    <col min="3" max="3" width="11.109375" bestFit="1" customWidth="1"/>
  </cols>
  <sheetData>
    <row r="1" spans="1:3">
      <c r="B1" s="19" t="s">
        <v>8396</v>
      </c>
      <c r="C1" s="19" t="s">
        <v>8397</v>
      </c>
    </row>
    <row r="2" spans="1:3">
      <c r="A2" t="s">
        <v>8392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>
      <c r="A3" t="s">
        <v>8393</v>
      </c>
      <c r="B3" s="19">
        <f>MEDIAN('Successful US Kickstarters'!D:D)</f>
        <v>3000</v>
      </c>
      <c r="C3" s="19">
        <f>MEDIAN('Failed US Kickstarters'!D:D)</f>
        <v>5000</v>
      </c>
    </row>
    <row r="4" spans="1:3">
      <c r="A4" t="s">
        <v>8401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>
      <c r="A5" t="s">
        <v>8402</v>
      </c>
      <c r="B5" s="29">
        <f>_xlfn.QUARTILE.EXC('Successful US Kickstarters'!D:D, 3)</f>
        <v>5000</v>
      </c>
      <c r="C5" s="30">
        <f>_xlfn.QUARTILE.EXC('Failed US Kickstarters'!D:D,3)</f>
        <v>10000</v>
      </c>
    </row>
    <row r="6" spans="1:3">
      <c r="A6" t="s">
        <v>8403</v>
      </c>
      <c r="B6" s="29">
        <f>_xlfn.QUARTILE.EXC('Successful US Kickstarters'!D:D, 1)</f>
        <v>1500</v>
      </c>
      <c r="C6" s="30">
        <f>_xlfn.QUARTILE.EXC('Failed US Kickstarters'!D:D,1)</f>
        <v>2000</v>
      </c>
    </row>
    <row r="7" spans="1:3">
      <c r="A7" t="s">
        <v>8404</v>
      </c>
      <c r="B7" s="30">
        <f>B5-B6</f>
        <v>3500</v>
      </c>
      <c r="C7" s="30">
        <f>C5-C6</f>
        <v>8000</v>
      </c>
    </row>
    <row r="8" spans="1:3">
      <c r="B8" s="19"/>
      <c r="C8" s="19"/>
    </row>
    <row r="9" spans="1:3">
      <c r="A9" t="s">
        <v>8394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>
      <c r="A10" t="s">
        <v>8395</v>
      </c>
      <c r="B10" s="19">
        <f>MEDIAN('Successful US Kickstarters'!E:E)</f>
        <v>3167.5</v>
      </c>
      <c r="C10" s="19">
        <f>MEDIAN('Failed US Kickstarters'!E:E)</f>
        <v>103</v>
      </c>
    </row>
    <row r="11" spans="1:3">
      <c r="A11" t="s">
        <v>8405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>
      <c r="A12" t="s">
        <v>8406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>
      <c r="A13" t="s">
        <v>8407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>
      <c r="A14" t="s">
        <v>8408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52F7-F0BF-4D42-BDA2-39A47F27025A}">
  <dimension ref="A1:G2"/>
  <sheetViews>
    <sheetView workbookViewId="0">
      <selection activeCell="E16" sqref="E16"/>
    </sheetView>
  </sheetViews>
  <sheetFormatPr defaultRowHeight="14.4"/>
  <sheetData>
    <row r="1" spans="1:7">
      <c r="A1" t="s">
        <v>8398</v>
      </c>
    </row>
    <row r="2" spans="1:7">
      <c r="A2">
        <v>29</v>
      </c>
      <c r="B2">
        <v>31</v>
      </c>
      <c r="C2">
        <v>45</v>
      </c>
      <c r="D2">
        <v>50</v>
      </c>
      <c r="E2">
        <v>67</v>
      </c>
      <c r="F2">
        <v>79</v>
      </c>
      <c r="G2">
        <v>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2C1CB-9A0E-4775-AF4C-3EDBCAA37384}">
  <dimension ref="A1:T35"/>
  <sheetViews>
    <sheetView workbookViewId="0">
      <selection sqref="A1:T35"/>
    </sheetView>
  </sheetViews>
  <sheetFormatPr defaultRowHeight="14.4"/>
  <cols>
    <col min="2" max="2" width="26.5546875" customWidth="1"/>
    <col min="3" max="3" width="36.44140625" customWidth="1"/>
    <col min="4" max="4" width="10.88671875" bestFit="1" customWidth="1"/>
    <col min="5" max="5" width="11" bestFit="1" customWidth="1"/>
    <col min="6" max="6" width="13.5546875" customWidth="1"/>
  </cols>
  <sheetData>
    <row r="1" spans="1:20" ht="57.6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3" t="s">
        <v>8305</v>
      </c>
      <c r="O1" s="24" t="s">
        <v>8306</v>
      </c>
      <c r="P1" s="24" t="s">
        <v>8307</v>
      </c>
      <c r="Q1" s="23" t="s">
        <v>8391</v>
      </c>
      <c r="R1" s="24" t="s">
        <v>8359</v>
      </c>
      <c r="S1" s="24" t="s">
        <v>8365</v>
      </c>
      <c r="T1" s="24" t="s">
        <v>8366</v>
      </c>
    </row>
    <row r="2" spans="1:20" ht="43.8" customHeight="1">
      <c r="A2" s="3">
        <v>2327</v>
      </c>
      <c r="B2" s="3" t="s">
        <v>2328</v>
      </c>
      <c r="C2" s="3" t="s">
        <v>6437</v>
      </c>
      <c r="D2" s="25">
        <v>35000</v>
      </c>
      <c r="E2" s="26">
        <v>184133.01</v>
      </c>
      <c r="F2" s="3" t="s">
        <v>8218</v>
      </c>
      <c r="G2" s="3" t="s">
        <v>8223</v>
      </c>
      <c r="H2" s="3" t="s">
        <v>8245</v>
      </c>
      <c r="I2" s="3">
        <v>1409090440</v>
      </c>
      <c r="J2" s="3">
        <v>1406066440</v>
      </c>
      <c r="K2" s="3" t="b">
        <v>1</v>
      </c>
      <c r="L2" s="3">
        <v>3355</v>
      </c>
      <c r="M2" s="3" t="b">
        <v>1</v>
      </c>
      <c r="N2" s="3" t="s">
        <v>8296</v>
      </c>
      <c r="O2" s="3">
        <v>526</v>
      </c>
      <c r="P2" s="3">
        <v>54.88</v>
      </c>
      <c r="Q2" s="27" t="s">
        <v>8319</v>
      </c>
      <c r="R2" s="3" t="s">
        <v>8320</v>
      </c>
      <c r="S2" s="4">
        <v>41842.917129629634</v>
      </c>
      <c r="T2" s="4">
        <v>41877.917129629634</v>
      </c>
    </row>
    <row r="3" spans="1:20" ht="57.6">
      <c r="A3" s="3">
        <v>2336</v>
      </c>
      <c r="B3" s="3" t="s">
        <v>2337</v>
      </c>
      <c r="C3" s="3" t="s">
        <v>6446</v>
      </c>
      <c r="D3" s="25">
        <v>20000</v>
      </c>
      <c r="E3" s="26">
        <v>104146.51</v>
      </c>
      <c r="F3" s="3" t="s">
        <v>8218</v>
      </c>
      <c r="G3" s="3" t="s">
        <v>8223</v>
      </c>
      <c r="H3" s="3" t="s">
        <v>8245</v>
      </c>
      <c r="I3" s="3">
        <v>1394316695</v>
      </c>
      <c r="J3" s="3">
        <v>1390860695</v>
      </c>
      <c r="K3" s="3" t="b">
        <v>1</v>
      </c>
      <c r="L3" s="3">
        <v>2165</v>
      </c>
      <c r="M3" s="3" t="b">
        <v>1</v>
      </c>
      <c r="N3" s="3" t="s">
        <v>8296</v>
      </c>
      <c r="O3" s="3">
        <v>521</v>
      </c>
      <c r="P3" s="3">
        <v>48.1</v>
      </c>
      <c r="Q3" s="27" t="s">
        <v>8319</v>
      </c>
      <c r="R3" s="3" t="s">
        <v>8320</v>
      </c>
      <c r="S3" s="4">
        <v>41666.924710648149</v>
      </c>
      <c r="T3" s="4">
        <v>41706.924710648149</v>
      </c>
    </row>
    <row r="4" spans="1:20" ht="72">
      <c r="A4" s="3">
        <v>2339</v>
      </c>
      <c r="B4" s="3" t="s">
        <v>2340</v>
      </c>
      <c r="C4" s="3" t="s">
        <v>6449</v>
      </c>
      <c r="D4" s="25">
        <v>25000</v>
      </c>
      <c r="E4" s="26">
        <v>73552</v>
      </c>
      <c r="F4" s="3" t="s">
        <v>8218</v>
      </c>
      <c r="G4" s="3" t="s">
        <v>8223</v>
      </c>
      <c r="H4" s="3" t="s">
        <v>8245</v>
      </c>
      <c r="I4" s="3">
        <v>1482134340</v>
      </c>
      <c r="J4" s="3">
        <v>1479496309</v>
      </c>
      <c r="K4" s="3" t="b">
        <v>1</v>
      </c>
      <c r="L4" s="3">
        <v>1104</v>
      </c>
      <c r="M4" s="3" t="b">
        <v>1</v>
      </c>
      <c r="N4" s="3" t="s">
        <v>8296</v>
      </c>
      <c r="O4" s="3">
        <v>294</v>
      </c>
      <c r="P4" s="3">
        <v>66.62</v>
      </c>
      <c r="Q4" s="27" t="s">
        <v>8319</v>
      </c>
      <c r="R4" s="3" t="s">
        <v>8320</v>
      </c>
      <c r="S4" s="4">
        <v>42692.79987268518</v>
      </c>
      <c r="T4" s="4">
        <v>42723.332638888889</v>
      </c>
    </row>
    <row r="5" spans="1:20" ht="86.4">
      <c r="A5" s="3">
        <v>2340</v>
      </c>
      <c r="B5" s="3" t="s">
        <v>2341</v>
      </c>
      <c r="C5" s="3" t="s">
        <v>6450</v>
      </c>
      <c r="D5" s="25">
        <v>40000</v>
      </c>
      <c r="E5" s="26">
        <v>42311</v>
      </c>
      <c r="F5" s="3" t="s">
        <v>8218</v>
      </c>
      <c r="G5" s="3" t="s">
        <v>8223</v>
      </c>
      <c r="H5" s="3" t="s">
        <v>8245</v>
      </c>
      <c r="I5" s="3">
        <v>1477841138</v>
      </c>
      <c r="J5" s="3">
        <v>1475249138</v>
      </c>
      <c r="K5" s="3" t="b">
        <v>1</v>
      </c>
      <c r="L5" s="3">
        <v>403</v>
      </c>
      <c r="M5" s="3" t="b">
        <v>1</v>
      </c>
      <c r="N5" s="3" t="s">
        <v>8296</v>
      </c>
      <c r="O5" s="3">
        <v>106</v>
      </c>
      <c r="P5" s="3">
        <v>104.99</v>
      </c>
      <c r="Q5" s="27" t="s">
        <v>8319</v>
      </c>
      <c r="R5" s="3" t="s">
        <v>8320</v>
      </c>
      <c r="S5" s="4">
        <v>42643.642800925925</v>
      </c>
      <c r="T5" s="4">
        <v>42673.642800925925</v>
      </c>
    </row>
    <row r="6" spans="1:20" ht="100.8">
      <c r="A6" s="3">
        <v>2443</v>
      </c>
      <c r="B6" s="3" t="s">
        <v>2444</v>
      </c>
      <c r="C6" s="3" t="s">
        <v>6553</v>
      </c>
      <c r="D6" s="25">
        <v>20000</v>
      </c>
      <c r="E6" s="26">
        <v>40502.99</v>
      </c>
      <c r="F6" s="3" t="s">
        <v>8218</v>
      </c>
      <c r="G6" s="3" t="s">
        <v>8223</v>
      </c>
      <c r="H6" s="3" t="s">
        <v>8245</v>
      </c>
      <c r="I6" s="3">
        <v>1408114822</v>
      </c>
      <c r="J6" s="3">
        <v>1405522822</v>
      </c>
      <c r="K6" s="3" t="b">
        <v>0</v>
      </c>
      <c r="L6" s="3">
        <v>311</v>
      </c>
      <c r="M6" s="3" t="b">
        <v>1</v>
      </c>
      <c r="N6" s="3" t="s">
        <v>8296</v>
      </c>
      <c r="O6" s="3">
        <v>203</v>
      </c>
      <c r="P6" s="3">
        <v>130.22999999999999</v>
      </c>
      <c r="Q6" s="27" t="s">
        <v>8319</v>
      </c>
      <c r="R6" s="3" t="s">
        <v>8320</v>
      </c>
      <c r="S6" s="4">
        <v>41836.625254629631</v>
      </c>
      <c r="T6" s="4">
        <v>41866.625254629631</v>
      </c>
    </row>
    <row r="7" spans="1:20" ht="115.2">
      <c r="A7" s="3">
        <v>2330</v>
      </c>
      <c r="B7" s="3" t="s">
        <v>2331</v>
      </c>
      <c r="C7" s="3" t="s">
        <v>6440</v>
      </c>
      <c r="D7" s="25">
        <v>35000</v>
      </c>
      <c r="E7" s="26">
        <v>35848</v>
      </c>
      <c r="F7" s="3" t="s">
        <v>8218</v>
      </c>
      <c r="G7" s="3" t="s">
        <v>8223</v>
      </c>
      <c r="H7" s="3" t="s">
        <v>8245</v>
      </c>
      <c r="I7" s="3">
        <v>1451001600</v>
      </c>
      <c r="J7" s="3">
        <v>1448400943</v>
      </c>
      <c r="K7" s="3" t="b">
        <v>1</v>
      </c>
      <c r="L7" s="3">
        <v>163</v>
      </c>
      <c r="M7" s="3" t="b">
        <v>1</v>
      </c>
      <c r="N7" s="3" t="s">
        <v>8296</v>
      </c>
      <c r="O7" s="3">
        <v>102</v>
      </c>
      <c r="P7" s="3">
        <v>219.93</v>
      </c>
      <c r="Q7" s="27" t="s">
        <v>8319</v>
      </c>
      <c r="R7" s="3" t="s">
        <v>8320</v>
      </c>
      <c r="S7" s="4">
        <v>42332.89980324074</v>
      </c>
      <c r="T7" s="4">
        <v>42363</v>
      </c>
    </row>
    <row r="8" spans="1:20" ht="72">
      <c r="A8" s="3">
        <v>2454</v>
      </c>
      <c r="B8" s="3" t="s">
        <v>2455</v>
      </c>
      <c r="C8" s="3" t="s">
        <v>6564</v>
      </c>
      <c r="D8" s="25">
        <v>35000</v>
      </c>
      <c r="E8" s="26">
        <v>35296</v>
      </c>
      <c r="F8" s="3" t="s">
        <v>8218</v>
      </c>
      <c r="G8" s="3" t="s">
        <v>8223</v>
      </c>
      <c r="H8" s="3" t="s">
        <v>8245</v>
      </c>
      <c r="I8" s="3">
        <v>1489207808</v>
      </c>
      <c r="J8" s="3">
        <v>1486183808</v>
      </c>
      <c r="K8" s="3" t="b">
        <v>0</v>
      </c>
      <c r="L8" s="3">
        <v>130</v>
      </c>
      <c r="M8" s="3" t="b">
        <v>1</v>
      </c>
      <c r="N8" s="3" t="s">
        <v>8296</v>
      </c>
      <c r="O8" s="3">
        <v>101</v>
      </c>
      <c r="P8" s="3">
        <v>271.51</v>
      </c>
      <c r="Q8" s="27" t="s">
        <v>8319</v>
      </c>
      <c r="R8" s="3" t="s">
        <v>8320</v>
      </c>
      <c r="S8" s="4">
        <v>42770.201481481476</v>
      </c>
      <c r="T8" s="4">
        <v>42805.201481481476</v>
      </c>
    </row>
    <row r="9" spans="1:20" ht="100.8">
      <c r="A9" s="3">
        <v>2459</v>
      </c>
      <c r="B9" s="3" t="s">
        <v>2460</v>
      </c>
      <c r="C9" s="3" t="s">
        <v>6569</v>
      </c>
      <c r="D9" s="25">
        <v>30000</v>
      </c>
      <c r="E9" s="26">
        <v>30675</v>
      </c>
      <c r="F9" s="3" t="s">
        <v>8218</v>
      </c>
      <c r="G9" s="3" t="s">
        <v>8223</v>
      </c>
      <c r="H9" s="3" t="s">
        <v>8245</v>
      </c>
      <c r="I9" s="3">
        <v>1458742685</v>
      </c>
      <c r="J9" s="3">
        <v>1454858285</v>
      </c>
      <c r="K9" s="3" t="b">
        <v>0</v>
      </c>
      <c r="L9" s="3">
        <v>282</v>
      </c>
      <c r="M9" s="3" t="b">
        <v>1</v>
      </c>
      <c r="N9" s="3" t="s">
        <v>8296</v>
      </c>
      <c r="O9" s="3">
        <v>102</v>
      </c>
      <c r="P9" s="3">
        <v>108.78</v>
      </c>
      <c r="Q9" s="27" t="s">
        <v>8319</v>
      </c>
      <c r="R9" s="3" t="s">
        <v>8320</v>
      </c>
      <c r="S9" s="4">
        <v>42407.637557870374</v>
      </c>
      <c r="T9" s="4">
        <v>42452.595891203702</v>
      </c>
    </row>
    <row r="10" spans="1:20" ht="129.6">
      <c r="A10" s="3">
        <v>2442</v>
      </c>
      <c r="B10" s="3" t="s">
        <v>2443</v>
      </c>
      <c r="C10" s="3" t="s">
        <v>6552</v>
      </c>
      <c r="D10" s="25">
        <v>24000</v>
      </c>
      <c r="E10" s="26">
        <v>30226</v>
      </c>
      <c r="F10" s="3" t="s">
        <v>8218</v>
      </c>
      <c r="G10" s="3" t="s">
        <v>8223</v>
      </c>
      <c r="H10" s="3" t="s">
        <v>8245</v>
      </c>
      <c r="I10" s="3">
        <v>1426777228</v>
      </c>
      <c r="J10" s="3">
        <v>1424188828</v>
      </c>
      <c r="K10" s="3" t="b">
        <v>0</v>
      </c>
      <c r="L10" s="3">
        <v>372</v>
      </c>
      <c r="M10" s="3" t="b">
        <v>1</v>
      </c>
      <c r="N10" s="3" t="s">
        <v>8296</v>
      </c>
      <c r="O10" s="3">
        <v>126</v>
      </c>
      <c r="P10" s="3">
        <v>81.25</v>
      </c>
      <c r="Q10" s="27" t="s">
        <v>8319</v>
      </c>
      <c r="R10" s="3" t="s">
        <v>8320</v>
      </c>
      <c r="S10" s="4">
        <v>42052.666990740734</v>
      </c>
      <c r="T10" s="4">
        <v>42082.625324074077</v>
      </c>
    </row>
    <row r="11" spans="1:20" ht="115.2">
      <c r="A11" s="3">
        <v>2332</v>
      </c>
      <c r="B11" s="3" t="s">
        <v>2333</v>
      </c>
      <c r="C11" s="3" t="s">
        <v>6442</v>
      </c>
      <c r="D11" s="25">
        <v>25000</v>
      </c>
      <c r="E11" s="26">
        <v>26577</v>
      </c>
      <c r="F11" s="3" t="s">
        <v>8218</v>
      </c>
      <c r="G11" s="3" t="s">
        <v>8223</v>
      </c>
      <c r="H11" s="3" t="s">
        <v>8245</v>
      </c>
      <c r="I11" s="3">
        <v>1423235071</v>
      </c>
      <c r="J11" s="3">
        <v>1420643071</v>
      </c>
      <c r="K11" s="3" t="b">
        <v>1</v>
      </c>
      <c r="L11" s="3">
        <v>352</v>
      </c>
      <c r="M11" s="3" t="b">
        <v>1</v>
      </c>
      <c r="N11" s="3" t="s">
        <v>8296</v>
      </c>
      <c r="O11" s="3">
        <v>106</v>
      </c>
      <c r="P11" s="3">
        <v>75.5</v>
      </c>
      <c r="Q11" s="27" t="s">
        <v>8319</v>
      </c>
      <c r="R11" s="3" t="s">
        <v>8320</v>
      </c>
      <c r="S11" s="4">
        <v>42011.628136574072</v>
      </c>
      <c r="T11" s="4">
        <v>42041.628136574072</v>
      </c>
    </row>
    <row r="12" spans="1:20" ht="57.6">
      <c r="A12" s="3">
        <v>2329</v>
      </c>
      <c r="B12" s="3" t="s">
        <v>2330</v>
      </c>
      <c r="C12" s="3" t="s">
        <v>6439</v>
      </c>
      <c r="D12" s="25">
        <v>25000</v>
      </c>
      <c r="E12" s="26">
        <v>26480</v>
      </c>
      <c r="F12" s="3" t="s">
        <v>8218</v>
      </c>
      <c r="G12" s="3" t="s">
        <v>8223</v>
      </c>
      <c r="H12" s="3" t="s">
        <v>8245</v>
      </c>
      <c r="I12" s="3">
        <v>1405609146</v>
      </c>
      <c r="J12" s="3">
        <v>1403017146</v>
      </c>
      <c r="K12" s="3" t="b">
        <v>1</v>
      </c>
      <c r="L12" s="3">
        <v>125</v>
      </c>
      <c r="M12" s="3" t="b">
        <v>1</v>
      </c>
      <c r="N12" s="3" t="s">
        <v>8296</v>
      </c>
      <c r="O12" s="3">
        <v>106</v>
      </c>
      <c r="P12" s="3">
        <v>211.84</v>
      </c>
      <c r="Q12" s="27" t="s">
        <v>8319</v>
      </c>
      <c r="R12" s="3" t="s">
        <v>8320</v>
      </c>
      <c r="S12" s="4">
        <v>41807.624374999999</v>
      </c>
      <c r="T12" s="4">
        <v>41837.624374999999</v>
      </c>
    </row>
    <row r="13" spans="1:20" ht="100.8">
      <c r="A13" s="3">
        <v>2335</v>
      </c>
      <c r="B13" s="3" t="s">
        <v>2336</v>
      </c>
      <c r="C13" s="3" t="s">
        <v>6445</v>
      </c>
      <c r="D13" s="25">
        <v>25000</v>
      </c>
      <c r="E13" s="26">
        <v>25568</v>
      </c>
      <c r="F13" s="3" t="s">
        <v>8218</v>
      </c>
      <c r="G13" s="3" t="s">
        <v>8223</v>
      </c>
      <c r="H13" s="3" t="s">
        <v>8245</v>
      </c>
      <c r="I13" s="3">
        <v>1402494243</v>
      </c>
      <c r="J13" s="3">
        <v>1399902243</v>
      </c>
      <c r="K13" s="3" t="b">
        <v>1</v>
      </c>
      <c r="L13" s="3">
        <v>221</v>
      </c>
      <c r="M13" s="3" t="b">
        <v>1</v>
      </c>
      <c r="N13" s="3" t="s">
        <v>8296</v>
      </c>
      <c r="O13" s="3">
        <v>102</v>
      </c>
      <c r="P13" s="3">
        <v>115.69</v>
      </c>
      <c r="Q13" s="27" t="s">
        <v>8319</v>
      </c>
      <c r="R13" s="3" t="s">
        <v>8320</v>
      </c>
      <c r="S13" s="4">
        <v>41771.572256944448</v>
      </c>
      <c r="T13" s="4">
        <v>41801.572256944448</v>
      </c>
    </row>
    <row r="14" spans="1:20" ht="72">
      <c r="A14" s="3">
        <v>2328</v>
      </c>
      <c r="B14" s="3" t="s">
        <v>2329</v>
      </c>
      <c r="C14" s="3" t="s">
        <v>6438</v>
      </c>
      <c r="D14" s="25">
        <v>10000</v>
      </c>
      <c r="E14" s="26">
        <v>25445</v>
      </c>
      <c r="F14" s="3" t="s">
        <v>8218</v>
      </c>
      <c r="G14" s="3" t="s">
        <v>8223</v>
      </c>
      <c r="H14" s="3" t="s">
        <v>8245</v>
      </c>
      <c r="I14" s="3">
        <v>1434307537</v>
      </c>
      <c r="J14" s="3">
        <v>1431715537</v>
      </c>
      <c r="K14" s="3" t="b">
        <v>1</v>
      </c>
      <c r="L14" s="3">
        <v>537</v>
      </c>
      <c r="M14" s="3" t="b">
        <v>1</v>
      </c>
      <c r="N14" s="3" t="s">
        <v>8296</v>
      </c>
      <c r="O14" s="3">
        <v>254</v>
      </c>
      <c r="P14" s="3">
        <v>47.38</v>
      </c>
      <c r="Q14" s="27" t="s">
        <v>8319</v>
      </c>
      <c r="R14" s="3" t="s">
        <v>8320</v>
      </c>
      <c r="S14" s="4">
        <v>42139.781678240746</v>
      </c>
      <c r="T14" s="4">
        <v>42169.781678240746</v>
      </c>
    </row>
    <row r="15" spans="1:20" ht="86.4">
      <c r="A15" s="3">
        <v>2457</v>
      </c>
      <c r="B15" s="3" t="s">
        <v>2458</v>
      </c>
      <c r="C15" s="3" t="s">
        <v>6567</v>
      </c>
      <c r="D15" s="25">
        <v>23000</v>
      </c>
      <c r="E15" s="26">
        <v>23530</v>
      </c>
      <c r="F15" s="3" t="s">
        <v>8218</v>
      </c>
      <c r="G15" s="3" t="s">
        <v>8223</v>
      </c>
      <c r="H15" s="3" t="s">
        <v>8245</v>
      </c>
      <c r="I15" s="3">
        <v>1458826056</v>
      </c>
      <c r="J15" s="3">
        <v>1456237656</v>
      </c>
      <c r="K15" s="3" t="b">
        <v>0</v>
      </c>
      <c r="L15" s="3">
        <v>124</v>
      </c>
      <c r="M15" s="3" t="b">
        <v>1</v>
      </c>
      <c r="N15" s="3" t="s">
        <v>8296</v>
      </c>
      <c r="O15" s="3">
        <v>102</v>
      </c>
      <c r="P15" s="3">
        <v>189.76</v>
      </c>
      <c r="Q15" s="27" t="s">
        <v>8319</v>
      </c>
      <c r="R15" s="3" t="s">
        <v>8320</v>
      </c>
      <c r="S15" s="4">
        <v>42423.602500000001</v>
      </c>
      <c r="T15" s="4">
        <v>42453.560833333337</v>
      </c>
    </row>
    <row r="16" spans="1:20" ht="72">
      <c r="A16" s="3">
        <v>2450</v>
      </c>
      <c r="B16" s="3" t="s">
        <v>2451</v>
      </c>
      <c r="C16" s="3" t="s">
        <v>6560</v>
      </c>
      <c r="D16" s="25">
        <v>15000</v>
      </c>
      <c r="E16" s="26">
        <v>15230.03</v>
      </c>
      <c r="F16" s="3" t="s">
        <v>8218</v>
      </c>
      <c r="G16" s="3" t="s">
        <v>8223</v>
      </c>
      <c r="H16" s="3" t="s">
        <v>8245</v>
      </c>
      <c r="I16" s="3">
        <v>1414465860</v>
      </c>
      <c r="J16" s="3">
        <v>1411177456</v>
      </c>
      <c r="K16" s="3" t="b">
        <v>0</v>
      </c>
      <c r="L16" s="3">
        <v>102</v>
      </c>
      <c r="M16" s="3" t="b">
        <v>1</v>
      </c>
      <c r="N16" s="3" t="s">
        <v>8296</v>
      </c>
      <c r="O16" s="3">
        <v>102</v>
      </c>
      <c r="P16" s="3">
        <v>149.31</v>
      </c>
      <c r="Q16" s="27" t="s">
        <v>8319</v>
      </c>
      <c r="R16" s="3" t="s">
        <v>8320</v>
      </c>
      <c r="S16" s="4">
        <v>41902.07240740741</v>
      </c>
      <c r="T16" s="4">
        <v>41940.132638888892</v>
      </c>
    </row>
    <row r="17" spans="1:20" ht="100.8">
      <c r="A17" s="3">
        <v>2338</v>
      </c>
      <c r="B17" s="3" t="s">
        <v>2339</v>
      </c>
      <c r="C17" s="3" t="s">
        <v>6448</v>
      </c>
      <c r="D17" s="25">
        <v>15000</v>
      </c>
      <c r="E17" s="26">
        <v>15171.5</v>
      </c>
      <c r="F17" s="3" t="s">
        <v>8218</v>
      </c>
      <c r="G17" s="3" t="s">
        <v>8223</v>
      </c>
      <c r="H17" s="3" t="s">
        <v>8245</v>
      </c>
      <c r="I17" s="3">
        <v>1404077484</v>
      </c>
      <c r="J17" s="3">
        <v>1401485484</v>
      </c>
      <c r="K17" s="3" t="b">
        <v>1</v>
      </c>
      <c r="L17" s="3">
        <v>123</v>
      </c>
      <c r="M17" s="3" t="b">
        <v>1</v>
      </c>
      <c r="N17" s="3" t="s">
        <v>8296</v>
      </c>
      <c r="O17" s="3">
        <v>101</v>
      </c>
      <c r="P17" s="3">
        <v>123.35</v>
      </c>
      <c r="Q17" s="27" t="s">
        <v>8319</v>
      </c>
      <c r="R17" s="3" t="s">
        <v>8320</v>
      </c>
      <c r="S17" s="4">
        <v>41789.896805555552</v>
      </c>
      <c r="T17" s="4">
        <v>41819.896805555552</v>
      </c>
    </row>
    <row r="18" spans="1:20" ht="86.4">
      <c r="A18" s="3">
        <v>2337</v>
      </c>
      <c r="B18" s="3" t="s">
        <v>2338</v>
      </c>
      <c r="C18" s="3" t="s">
        <v>6447</v>
      </c>
      <c r="D18" s="25">
        <v>12000</v>
      </c>
      <c r="E18" s="26">
        <v>13279</v>
      </c>
      <c r="F18" s="3" t="s">
        <v>8218</v>
      </c>
      <c r="G18" s="3" t="s">
        <v>8223</v>
      </c>
      <c r="H18" s="3" t="s">
        <v>8245</v>
      </c>
      <c r="I18" s="3">
        <v>1403796143</v>
      </c>
      <c r="J18" s="3">
        <v>1401204143</v>
      </c>
      <c r="K18" s="3" t="b">
        <v>1</v>
      </c>
      <c r="L18" s="3">
        <v>179</v>
      </c>
      <c r="M18" s="3" t="b">
        <v>1</v>
      </c>
      <c r="N18" s="3" t="s">
        <v>8296</v>
      </c>
      <c r="O18" s="3">
        <v>111</v>
      </c>
      <c r="P18" s="3">
        <v>74.180000000000007</v>
      </c>
      <c r="Q18" s="27" t="s">
        <v>8319</v>
      </c>
      <c r="R18" s="3" t="s">
        <v>8320</v>
      </c>
      <c r="S18" s="4">
        <v>41786.640543981484</v>
      </c>
      <c r="T18" s="4">
        <v>41816.640543981484</v>
      </c>
    </row>
    <row r="19" spans="1:20" ht="57.6">
      <c r="A19" s="3">
        <v>2331</v>
      </c>
      <c r="B19" s="3" t="s">
        <v>2332</v>
      </c>
      <c r="C19" s="3" t="s">
        <v>6441</v>
      </c>
      <c r="D19" s="25">
        <v>8000</v>
      </c>
      <c r="E19" s="26">
        <v>11545.1</v>
      </c>
      <c r="F19" s="3" t="s">
        <v>8218</v>
      </c>
      <c r="G19" s="3" t="s">
        <v>8223</v>
      </c>
      <c r="H19" s="3" t="s">
        <v>8245</v>
      </c>
      <c r="I19" s="3">
        <v>1408320490</v>
      </c>
      <c r="J19" s="3">
        <v>1405728490</v>
      </c>
      <c r="K19" s="3" t="b">
        <v>1</v>
      </c>
      <c r="L19" s="3">
        <v>283</v>
      </c>
      <c r="M19" s="3" t="b">
        <v>1</v>
      </c>
      <c r="N19" s="3" t="s">
        <v>8296</v>
      </c>
      <c r="O19" s="3">
        <v>144</v>
      </c>
      <c r="P19" s="3">
        <v>40.799999999999997</v>
      </c>
      <c r="Q19" s="27" t="s">
        <v>8319</v>
      </c>
      <c r="R19" s="3" t="s">
        <v>8320</v>
      </c>
      <c r="S19" s="4">
        <v>41839.005671296298</v>
      </c>
      <c r="T19" s="4">
        <v>41869.005671296298</v>
      </c>
    </row>
    <row r="20" spans="1:20" ht="57.6">
      <c r="A20" s="3">
        <v>2451</v>
      </c>
      <c r="B20" s="3" t="s">
        <v>2452</v>
      </c>
      <c r="C20" s="3" t="s">
        <v>6561</v>
      </c>
      <c r="D20" s="25">
        <v>10000</v>
      </c>
      <c r="E20" s="26">
        <v>11545</v>
      </c>
      <c r="F20" s="3" t="s">
        <v>8218</v>
      </c>
      <c r="G20" s="3" t="s">
        <v>8223</v>
      </c>
      <c r="H20" s="3" t="s">
        <v>8245</v>
      </c>
      <c r="I20" s="3">
        <v>1488750490</v>
      </c>
      <c r="J20" s="3">
        <v>1487022490</v>
      </c>
      <c r="K20" s="3" t="b">
        <v>0</v>
      </c>
      <c r="L20" s="3">
        <v>186</v>
      </c>
      <c r="M20" s="3" t="b">
        <v>1</v>
      </c>
      <c r="N20" s="3" t="s">
        <v>8296</v>
      </c>
      <c r="O20" s="3">
        <v>115</v>
      </c>
      <c r="P20" s="3">
        <v>62.07</v>
      </c>
      <c r="Q20" s="27" t="s">
        <v>8319</v>
      </c>
      <c r="R20" s="3" t="s">
        <v>8320</v>
      </c>
      <c r="S20" s="4">
        <v>42779.908449074079</v>
      </c>
      <c r="T20" s="4">
        <v>42799.908449074079</v>
      </c>
    </row>
    <row r="21" spans="1:20" ht="72">
      <c r="A21" s="3">
        <v>2449</v>
      </c>
      <c r="B21" s="3" t="s">
        <v>2450</v>
      </c>
      <c r="C21" s="3" t="s">
        <v>6559</v>
      </c>
      <c r="D21" s="25">
        <v>10000</v>
      </c>
      <c r="E21" s="26">
        <v>10800</v>
      </c>
      <c r="F21" s="3" t="s">
        <v>8218</v>
      </c>
      <c r="G21" s="3" t="s">
        <v>8223</v>
      </c>
      <c r="H21" s="3" t="s">
        <v>8245</v>
      </c>
      <c r="I21" s="3">
        <v>1417321515</v>
      </c>
      <c r="J21" s="3">
        <v>1414725915</v>
      </c>
      <c r="K21" s="3" t="b">
        <v>0</v>
      </c>
      <c r="L21" s="3">
        <v>120</v>
      </c>
      <c r="M21" s="3" t="b">
        <v>1</v>
      </c>
      <c r="N21" s="3" t="s">
        <v>8296</v>
      </c>
      <c r="O21" s="3">
        <v>108</v>
      </c>
      <c r="P21" s="3">
        <v>90</v>
      </c>
      <c r="Q21" s="27" t="s">
        <v>8319</v>
      </c>
      <c r="R21" s="3" t="s">
        <v>8320</v>
      </c>
      <c r="S21" s="4">
        <v>41943.142534722225</v>
      </c>
      <c r="T21" s="4">
        <v>41973.184201388889</v>
      </c>
    </row>
    <row r="22" spans="1:20" ht="86.4">
      <c r="A22" s="3">
        <v>2447</v>
      </c>
      <c r="B22" s="3" t="s">
        <v>2448</v>
      </c>
      <c r="C22" s="3" t="s">
        <v>6557</v>
      </c>
      <c r="D22" s="25">
        <v>2500</v>
      </c>
      <c r="E22" s="26">
        <v>10680</v>
      </c>
      <c r="F22" s="3" t="s">
        <v>8218</v>
      </c>
      <c r="G22" s="3" t="s">
        <v>8223</v>
      </c>
      <c r="H22" s="3" t="s">
        <v>8245</v>
      </c>
      <c r="I22" s="3">
        <v>1478923200</v>
      </c>
      <c r="J22" s="3">
        <v>1476184593</v>
      </c>
      <c r="K22" s="3" t="b">
        <v>0</v>
      </c>
      <c r="L22" s="3">
        <v>337</v>
      </c>
      <c r="M22" s="3" t="b">
        <v>1</v>
      </c>
      <c r="N22" s="3" t="s">
        <v>8296</v>
      </c>
      <c r="O22" s="3">
        <v>427</v>
      </c>
      <c r="P22" s="3">
        <v>31.69</v>
      </c>
      <c r="Q22" s="27" t="s">
        <v>8319</v>
      </c>
      <c r="R22" s="3" t="s">
        <v>8320</v>
      </c>
      <c r="S22" s="4">
        <v>42654.469826388886</v>
      </c>
      <c r="T22" s="4">
        <v>42686.166666666672</v>
      </c>
    </row>
    <row r="23" spans="1:20" ht="86.4">
      <c r="A23" s="3">
        <v>2445</v>
      </c>
      <c r="B23" s="3" t="s">
        <v>2446</v>
      </c>
      <c r="C23" s="3" t="s">
        <v>6555</v>
      </c>
      <c r="D23" s="25">
        <v>5000</v>
      </c>
      <c r="E23" s="26">
        <v>8640</v>
      </c>
      <c r="F23" s="3" t="s">
        <v>8218</v>
      </c>
      <c r="G23" s="3" t="s">
        <v>8223</v>
      </c>
      <c r="H23" s="3" t="s">
        <v>8245</v>
      </c>
      <c r="I23" s="3">
        <v>1443242021</v>
      </c>
      <c r="J23" s="3">
        <v>1440650021</v>
      </c>
      <c r="K23" s="3" t="b">
        <v>0</v>
      </c>
      <c r="L23" s="3">
        <v>115</v>
      </c>
      <c r="M23" s="3" t="b">
        <v>1</v>
      </c>
      <c r="N23" s="3" t="s">
        <v>8296</v>
      </c>
      <c r="O23" s="3">
        <v>173</v>
      </c>
      <c r="P23" s="3">
        <v>75.13</v>
      </c>
      <c r="Q23" s="27" t="s">
        <v>8319</v>
      </c>
      <c r="R23" s="3" t="s">
        <v>8320</v>
      </c>
      <c r="S23" s="4">
        <v>42243.190057870372</v>
      </c>
      <c r="T23" s="4">
        <v>42273.190057870372</v>
      </c>
    </row>
    <row r="24" spans="1:20" ht="72">
      <c r="A24" s="3">
        <v>2460</v>
      </c>
      <c r="B24" s="3" t="s">
        <v>2461</v>
      </c>
      <c r="C24" s="3" t="s">
        <v>6570</v>
      </c>
      <c r="D24" s="25">
        <v>8500</v>
      </c>
      <c r="E24" s="26">
        <v>8567</v>
      </c>
      <c r="F24" s="3" t="s">
        <v>8218</v>
      </c>
      <c r="G24" s="3" t="s">
        <v>8223</v>
      </c>
      <c r="H24" s="3" t="s">
        <v>8245</v>
      </c>
      <c r="I24" s="3">
        <v>1483417020</v>
      </c>
      <c r="J24" s="3">
        <v>1480480167</v>
      </c>
      <c r="K24" s="3" t="b">
        <v>0</v>
      </c>
      <c r="L24" s="3">
        <v>68</v>
      </c>
      <c r="M24" s="3" t="b">
        <v>1</v>
      </c>
      <c r="N24" s="3" t="s">
        <v>8296</v>
      </c>
      <c r="O24" s="3">
        <v>101</v>
      </c>
      <c r="P24" s="3">
        <v>125.99</v>
      </c>
      <c r="Q24" s="27" t="s">
        <v>8319</v>
      </c>
      <c r="R24" s="3" t="s">
        <v>8320</v>
      </c>
      <c r="S24" s="4">
        <v>42704.187118055561</v>
      </c>
      <c r="T24" s="4">
        <v>42738.178472222222</v>
      </c>
    </row>
    <row r="25" spans="1:20" ht="72">
      <c r="A25" s="3">
        <v>2446</v>
      </c>
      <c r="B25" s="3" t="s">
        <v>2447</v>
      </c>
      <c r="C25" s="3" t="s">
        <v>6556</v>
      </c>
      <c r="D25" s="25">
        <v>5000</v>
      </c>
      <c r="E25" s="26">
        <v>8399</v>
      </c>
      <c r="F25" s="3" t="s">
        <v>8218</v>
      </c>
      <c r="G25" s="3" t="s">
        <v>8223</v>
      </c>
      <c r="H25" s="3" t="s">
        <v>8245</v>
      </c>
      <c r="I25" s="3">
        <v>1480174071</v>
      </c>
      <c r="J25" s="3">
        <v>1477578471</v>
      </c>
      <c r="K25" s="3" t="b">
        <v>0</v>
      </c>
      <c r="L25" s="3">
        <v>111</v>
      </c>
      <c r="M25" s="3" t="b">
        <v>1</v>
      </c>
      <c r="N25" s="3" t="s">
        <v>8296</v>
      </c>
      <c r="O25" s="3">
        <v>168</v>
      </c>
      <c r="P25" s="3">
        <v>75.67</v>
      </c>
      <c r="Q25" s="27" t="s">
        <v>8319</v>
      </c>
      <c r="R25" s="3" t="s">
        <v>8320</v>
      </c>
      <c r="S25" s="4">
        <v>42670.602673611109</v>
      </c>
      <c r="T25" s="4">
        <v>42700.64434027778</v>
      </c>
    </row>
    <row r="26" spans="1:20" ht="72">
      <c r="A26" s="3">
        <v>2441</v>
      </c>
      <c r="B26" s="3" t="s">
        <v>2442</v>
      </c>
      <c r="C26" s="3" t="s">
        <v>6551</v>
      </c>
      <c r="D26" s="25">
        <v>7500</v>
      </c>
      <c r="E26" s="26">
        <v>8091</v>
      </c>
      <c r="F26" s="3" t="s">
        <v>8218</v>
      </c>
      <c r="G26" s="3" t="s">
        <v>8223</v>
      </c>
      <c r="H26" s="3" t="s">
        <v>8245</v>
      </c>
      <c r="I26" s="3">
        <v>1437627540</v>
      </c>
      <c r="J26" s="3">
        <v>1435806054</v>
      </c>
      <c r="K26" s="3" t="b">
        <v>0</v>
      </c>
      <c r="L26" s="3">
        <v>109</v>
      </c>
      <c r="M26" s="3" t="b">
        <v>1</v>
      </c>
      <c r="N26" s="3" t="s">
        <v>8296</v>
      </c>
      <c r="O26" s="3">
        <v>108</v>
      </c>
      <c r="P26" s="3">
        <v>74.23</v>
      </c>
      <c r="Q26" s="27" t="s">
        <v>8319</v>
      </c>
      <c r="R26" s="3" t="s">
        <v>8320</v>
      </c>
      <c r="S26" s="4">
        <v>42187.125625000001</v>
      </c>
      <c r="T26" s="4">
        <v>42208.207638888889</v>
      </c>
    </row>
    <row r="27" spans="1:20" ht="57.6">
      <c r="A27" s="3">
        <v>2458</v>
      </c>
      <c r="B27" s="3" t="s">
        <v>2459</v>
      </c>
      <c r="C27" s="3" t="s">
        <v>6568</v>
      </c>
      <c r="D27" s="25">
        <v>5000</v>
      </c>
      <c r="E27" s="26">
        <v>5509</v>
      </c>
      <c r="F27" s="3" t="s">
        <v>8218</v>
      </c>
      <c r="G27" s="3" t="s">
        <v>8223</v>
      </c>
      <c r="H27" s="3" t="s">
        <v>8245</v>
      </c>
      <c r="I27" s="3">
        <v>1465498800</v>
      </c>
      <c r="J27" s="3">
        <v>1462481718</v>
      </c>
      <c r="K27" s="3" t="b">
        <v>0</v>
      </c>
      <c r="L27" s="3">
        <v>80</v>
      </c>
      <c r="M27" s="3" t="b">
        <v>1</v>
      </c>
      <c r="N27" s="3" t="s">
        <v>8296</v>
      </c>
      <c r="O27" s="3">
        <v>110</v>
      </c>
      <c r="P27" s="3">
        <v>68.86</v>
      </c>
      <c r="Q27" s="27" t="s">
        <v>8319</v>
      </c>
      <c r="R27" s="3" t="s">
        <v>8320</v>
      </c>
      <c r="S27" s="4">
        <v>42495.871736111112</v>
      </c>
      <c r="T27" s="4">
        <v>42530.791666666672</v>
      </c>
    </row>
    <row r="28" spans="1:20" ht="86.4">
      <c r="A28" s="3">
        <v>2453</v>
      </c>
      <c r="B28" s="3" t="s">
        <v>2454</v>
      </c>
      <c r="C28" s="3" t="s">
        <v>6563</v>
      </c>
      <c r="D28" s="25">
        <v>3000</v>
      </c>
      <c r="E28" s="26">
        <v>4641</v>
      </c>
      <c r="F28" s="3" t="s">
        <v>8218</v>
      </c>
      <c r="G28" s="3" t="s">
        <v>8223</v>
      </c>
      <c r="H28" s="3" t="s">
        <v>8245</v>
      </c>
      <c r="I28" s="3">
        <v>1486053409</v>
      </c>
      <c r="J28" s="3">
        <v>1483461409</v>
      </c>
      <c r="K28" s="3" t="b">
        <v>0</v>
      </c>
      <c r="L28" s="3">
        <v>67</v>
      </c>
      <c r="M28" s="3" t="b">
        <v>1</v>
      </c>
      <c r="N28" s="3" t="s">
        <v>8296</v>
      </c>
      <c r="O28" s="3">
        <v>155</v>
      </c>
      <c r="P28" s="3">
        <v>69.27</v>
      </c>
      <c r="Q28" s="27" t="s">
        <v>8319</v>
      </c>
      <c r="R28" s="3" t="s">
        <v>8320</v>
      </c>
      <c r="S28" s="4">
        <v>42738.692233796297</v>
      </c>
      <c r="T28" s="4">
        <v>42768.692233796297</v>
      </c>
    </row>
    <row r="29" spans="1:20" ht="72">
      <c r="A29" s="3">
        <v>2334</v>
      </c>
      <c r="B29" s="3" t="s">
        <v>2335</v>
      </c>
      <c r="C29" s="3" t="s">
        <v>6444</v>
      </c>
      <c r="D29" s="25">
        <v>4000</v>
      </c>
      <c r="E29" s="26">
        <v>4078</v>
      </c>
      <c r="F29" s="3" t="s">
        <v>8218</v>
      </c>
      <c r="G29" s="3" t="s">
        <v>8223</v>
      </c>
      <c r="H29" s="3" t="s">
        <v>8245</v>
      </c>
      <c r="I29" s="3">
        <v>1415208840</v>
      </c>
      <c r="J29" s="3">
        <v>1412611498</v>
      </c>
      <c r="K29" s="3" t="b">
        <v>1</v>
      </c>
      <c r="L29" s="3">
        <v>67</v>
      </c>
      <c r="M29" s="3" t="b">
        <v>1</v>
      </c>
      <c r="N29" s="3" t="s">
        <v>8296</v>
      </c>
      <c r="O29" s="3">
        <v>102</v>
      </c>
      <c r="P29" s="3">
        <v>60.87</v>
      </c>
      <c r="Q29" s="27" t="s">
        <v>8319</v>
      </c>
      <c r="R29" s="3" t="s">
        <v>8320</v>
      </c>
      <c r="S29" s="4">
        <v>41918.670115740737</v>
      </c>
      <c r="T29" s="4">
        <v>41948.731944444444</v>
      </c>
    </row>
    <row r="30" spans="1:20" ht="57.6">
      <c r="A30" s="3">
        <v>2444</v>
      </c>
      <c r="B30" s="3" t="s">
        <v>2445</v>
      </c>
      <c r="C30" s="3" t="s">
        <v>6554</v>
      </c>
      <c r="D30" s="25">
        <v>3000</v>
      </c>
      <c r="E30" s="26">
        <v>3258</v>
      </c>
      <c r="F30" s="3" t="s">
        <v>8218</v>
      </c>
      <c r="G30" s="3" t="s">
        <v>8223</v>
      </c>
      <c r="H30" s="3" t="s">
        <v>8245</v>
      </c>
      <c r="I30" s="3">
        <v>1464199591</v>
      </c>
      <c r="J30" s="3">
        <v>1461607591</v>
      </c>
      <c r="K30" s="3" t="b">
        <v>0</v>
      </c>
      <c r="L30" s="3">
        <v>61</v>
      </c>
      <c r="M30" s="3" t="b">
        <v>1</v>
      </c>
      <c r="N30" s="3" t="s">
        <v>8296</v>
      </c>
      <c r="O30" s="3">
        <v>109</v>
      </c>
      <c r="P30" s="3">
        <v>53.41</v>
      </c>
      <c r="Q30" s="27" t="s">
        <v>8319</v>
      </c>
      <c r="R30" s="3" t="s">
        <v>8320</v>
      </c>
      <c r="S30" s="4">
        <v>42485.754525462966</v>
      </c>
      <c r="T30" s="4">
        <v>42515.754525462966</v>
      </c>
    </row>
    <row r="31" spans="1:20" ht="57.6">
      <c r="A31" s="3">
        <v>2456</v>
      </c>
      <c r="B31" s="3" t="s">
        <v>2457</v>
      </c>
      <c r="C31" s="3" t="s">
        <v>6566</v>
      </c>
      <c r="D31" s="25">
        <v>1500</v>
      </c>
      <c r="E31" s="26">
        <v>2713</v>
      </c>
      <c r="F31" s="3" t="s">
        <v>8218</v>
      </c>
      <c r="G31" s="3" t="s">
        <v>8223</v>
      </c>
      <c r="H31" s="3" t="s">
        <v>8245</v>
      </c>
      <c r="I31" s="3">
        <v>1488063839</v>
      </c>
      <c r="J31" s="3">
        <v>1485471839</v>
      </c>
      <c r="K31" s="3" t="b">
        <v>0</v>
      </c>
      <c r="L31" s="3">
        <v>67</v>
      </c>
      <c r="M31" s="3" t="b">
        <v>1</v>
      </c>
      <c r="N31" s="3" t="s">
        <v>8296</v>
      </c>
      <c r="O31" s="3">
        <v>181</v>
      </c>
      <c r="P31" s="3">
        <v>40.49</v>
      </c>
      <c r="Q31" s="27" t="s">
        <v>8319</v>
      </c>
      <c r="R31" s="3" t="s">
        <v>8320</v>
      </c>
      <c r="S31" s="4">
        <v>42761.961099537039</v>
      </c>
      <c r="T31" s="4">
        <v>42791.961099537039</v>
      </c>
    </row>
    <row r="32" spans="1:20" ht="57.6">
      <c r="A32" s="3">
        <v>2333</v>
      </c>
      <c r="B32" s="3" t="s">
        <v>2334</v>
      </c>
      <c r="C32" s="3" t="s">
        <v>6443</v>
      </c>
      <c r="D32" s="25">
        <v>600</v>
      </c>
      <c r="E32" s="26">
        <v>1273</v>
      </c>
      <c r="F32" s="3" t="s">
        <v>8218</v>
      </c>
      <c r="G32" s="3" t="s">
        <v>8223</v>
      </c>
      <c r="H32" s="3" t="s">
        <v>8245</v>
      </c>
      <c r="I32" s="3">
        <v>1401385800</v>
      </c>
      <c r="J32" s="3">
        <v>1399563390</v>
      </c>
      <c r="K32" s="3" t="b">
        <v>1</v>
      </c>
      <c r="L32" s="3">
        <v>94</v>
      </c>
      <c r="M32" s="3" t="b">
        <v>1</v>
      </c>
      <c r="N32" s="3" t="s">
        <v>8296</v>
      </c>
      <c r="O32" s="3">
        <v>212</v>
      </c>
      <c r="P32" s="3">
        <v>13.54</v>
      </c>
      <c r="Q32" s="27" t="s">
        <v>8319</v>
      </c>
      <c r="R32" s="3" t="s">
        <v>8320</v>
      </c>
      <c r="S32" s="4">
        <v>41767.650347222225</v>
      </c>
      <c r="T32" s="4">
        <v>41788.743055555555</v>
      </c>
    </row>
    <row r="33" spans="1:20" ht="86.4">
      <c r="A33" s="3">
        <v>2452</v>
      </c>
      <c r="B33" s="3" t="s">
        <v>2453</v>
      </c>
      <c r="C33" s="3" t="s">
        <v>6562</v>
      </c>
      <c r="D33" s="25">
        <v>600</v>
      </c>
      <c r="E33" s="26">
        <v>801</v>
      </c>
      <c r="F33" s="3" t="s">
        <v>8218</v>
      </c>
      <c r="G33" s="3" t="s">
        <v>8223</v>
      </c>
      <c r="H33" s="3" t="s">
        <v>8245</v>
      </c>
      <c r="I33" s="3">
        <v>1451430000</v>
      </c>
      <c r="J33" s="3">
        <v>1448914500</v>
      </c>
      <c r="K33" s="3" t="b">
        <v>0</v>
      </c>
      <c r="L33" s="3">
        <v>15</v>
      </c>
      <c r="M33" s="3" t="b">
        <v>1</v>
      </c>
      <c r="N33" s="3" t="s">
        <v>8296</v>
      </c>
      <c r="O33" s="3">
        <v>134</v>
      </c>
      <c r="P33" s="3">
        <v>53.4</v>
      </c>
      <c r="Q33" s="27" t="s">
        <v>8319</v>
      </c>
      <c r="R33" s="3" t="s">
        <v>8320</v>
      </c>
      <c r="S33" s="4">
        <v>42338.84375</v>
      </c>
      <c r="T33" s="4">
        <v>42367.958333333328</v>
      </c>
    </row>
    <row r="34" spans="1:20" ht="57.6">
      <c r="A34" s="3">
        <v>2455</v>
      </c>
      <c r="B34" s="3" t="s">
        <v>2456</v>
      </c>
      <c r="C34" s="3" t="s">
        <v>6565</v>
      </c>
      <c r="D34" s="25">
        <v>300</v>
      </c>
      <c r="E34" s="26">
        <v>546</v>
      </c>
      <c r="F34" s="3" t="s">
        <v>8218</v>
      </c>
      <c r="G34" s="3" t="s">
        <v>8223</v>
      </c>
      <c r="H34" s="3" t="s">
        <v>8245</v>
      </c>
      <c r="I34" s="3">
        <v>1461177950</v>
      </c>
      <c r="J34" s="3">
        <v>1458758750</v>
      </c>
      <c r="K34" s="3" t="b">
        <v>0</v>
      </c>
      <c r="L34" s="3">
        <v>16</v>
      </c>
      <c r="M34" s="3" t="b">
        <v>1</v>
      </c>
      <c r="N34" s="3" t="s">
        <v>8296</v>
      </c>
      <c r="O34" s="3">
        <v>182</v>
      </c>
      <c r="P34" s="3">
        <v>34.130000000000003</v>
      </c>
      <c r="Q34" s="27" t="s">
        <v>8319</v>
      </c>
      <c r="R34" s="3" t="s">
        <v>8320</v>
      </c>
      <c r="S34" s="4">
        <v>42452.781828703708</v>
      </c>
      <c r="T34" s="4">
        <v>42480.781828703708</v>
      </c>
    </row>
    <row r="35" spans="1:20" ht="115.2">
      <c r="A35" s="3">
        <v>2448</v>
      </c>
      <c r="B35" s="3" t="s">
        <v>2449</v>
      </c>
      <c r="C35" s="3" t="s">
        <v>6558</v>
      </c>
      <c r="D35" s="25">
        <v>400</v>
      </c>
      <c r="E35" s="26">
        <v>430</v>
      </c>
      <c r="F35" s="3" t="s">
        <v>8218</v>
      </c>
      <c r="G35" s="3" t="s">
        <v>8223</v>
      </c>
      <c r="H35" s="3" t="s">
        <v>8245</v>
      </c>
      <c r="I35" s="3">
        <v>1472621760</v>
      </c>
      <c r="J35" s="3">
        <v>1472110513</v>
      </c>
      <c r="K35" s="3" t="b">
        <v>0</v>
      </c>
      <c r="L35" s="3">
        <v>9</v>
      </c>
      <c r="M35" s="3" t="b">
        <v>1</v>
      </c>
      <c r="N35" s="3" t="s">
        <v>8296</v>
      </c>
      <c r="O35" s="3">
        <v>108</v>
      </c>
      <c r="P35" s="3">
        <v>47.78</v>
      </c>
      <c r="Q35" s="27" t="s">
        <v>8319</v>
      </c>
      <c r="R35" s="3" t="s">
        <v>8320</v>
      </c>
      <c r="S35" s="4">
        <v>42607.316122685181</v>
      </c>
      <c r="T35" s="4">
        <v>42613.233333333337</v>
      </c>
    </row>
  </sheetData>
  <conditionalFormatting sqref="F1:F35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3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38445-8F66-4F8C-BC91-CA3D68CD14CE}">
  <dimension ref="A1:T141"/>
  <sheetViews>
    <sheetView workbookViewId="0">
      <selection activeCell="G5" sqref="G5"/>
    </sheetView>
  </sheetViews>
  <sheetFormatPr defaultColWidth="32.5546875" defaultRowHeight="34.799999999999997" customHeight="1"/>
  <cols>
    <col min="1" max="1" width="17.44140625" customWidth="1"/>
    <col min="3" max="3" width="71.44140625" customWidth="1"/>
    <col min="4" max="5" width="16.109375" customWidth="1"/>
    <col min="6" max="6" width="17.6640625" customWidth="1"/>
  </cols>
  <sheetData>
    <row r="1" spans="1:20" ht="34.799999999999997" customHeight="1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3" t="s">
        <v>8305</v>
      </c>
      <c r="O1" s="24" t="s">
        <v>8306</v>
      </c>
      <c r="P1" s="24" t="s">
        <v>8307</v>
      </c>
      <c r="Q1" s="23" t="s">
        <v>8391</v>
      </c>
      <c r="R1" s="24" t="s">
        <v>8359</v>
      </c>
      <c r="S1" s="24" t="s">
        <v>8365</v>
      </c>
      <c r="T1" s="24" t="s">
        <v>8366</v>
      </c>
    </row>
    <row r="2" spans="1:20" ht="34.799999999999997" customHeight="1">
      <c r="A2" s="3">
        <v>2690</v>
      </c>
      <c r="B2" s="3" t="s">
        <v>2690</v>
      </c>
      <c r="C2" s="3" t="s">
        <v>6800</v>
      </c>
      <c r="D2" s="25">
        <v>80000</v>
      </c>
      <c r="E2" s="26">
        <v>8586</v>
      </c>
      <c r="F2" s="3" t="s">
        <v>8220</v>
      </c>
      <c r="G2" s="3" t="s">
        <v>8223</v>
      </c>
      <c r="H2" s="3" t="s">
        <v>8245</v>
      </c>
      <c r="I2" s="3">
        <v>1433298676</v>
      </c>
      <c r="J2" s="3">
        <v>1429410676</v>
      </c>
      <c r="K2" s="3" t="b">
        <v>0</v>
      </c>
      <c r="L2" s="3">
        <v>118</v>
      </c>
      <c r="M2" s="3" t="b">
        <v>0</v>
      </c>
      <c r="N2" s="3" t="s">
        <v>8282</v>
      </c>
      <c r="O2" s="3">
        <v>11</v>
      </c>
      <c r="P2" s="3">
        <v>72.760000000000005</v>
      </c>
      <c r="Q2" s="27" t="s">
        <v>8319</v>
      </c>
      <c r="R2" s="3" t="s">
        <v>8345</v>
      </c>
      <c r="S2" s="4">
        <v>42113.105046296296</v>
      </c>
      <c r="T2" s="4">
        <v>42158.105046296296</v>
      </c>
    </row>
    <row r="3" spans="1:20" ht="34.799999999999997" customHeight="1">
      <c r="A3" s="3">
        <v>2596</v>
      </c>
      <c r="B3" s="3" t="s">
        <v>2596</v>
      </c>
      <c r="C3" s="3" t="s">
        <v>6706</v>
      </c>
      <c r="D3" s="25">
        <v>35000</v>
      </c>
      <c r="E3" s="26">
        <v>8256</v>
      </c>
      <c r="F3" s="3" t="s">
        <v>8220</v>
      </c>
      <c r="G3" s="3" t="s">
        <v>8228</v>
      </c>
      <c r="H3" s="3" t="s">
        <v>8250</v>
      </c>
      <c r="I3" s="3">
        <v>1407427009</v>
      </c>
      <c r="J3" s="3">
        <v>1404835009</v>
      </c>
      <c r="K3" s="3" t="b">
        <v>0</v>
      </c>
      <c r="L3" s="3">
        <v>27</v>
      </c>
      <c r="M3" s="3" t="b">
        <v>0</v>
      </c>
      <c r="N3" s="3" t="s">
        <v>8282</v>
      </c>
      <c r="O3" s="3">
        <v>24</v>
      </c>
      <c r="P3" s="3">
        <v>305.77999999999997</v>
      </c>
      <c r="Q3" s="27" t="s">
        <v>8319</v>
      </c>
      <c r="R3" s="3" t="s">
        <v>8345</v>
      </c>
      <c r="S3" s="4">
        <v>41828.664456018516</v>
      </c>
      <c r="T3" s="4">
        <v>41858.664456018516</v>
      </c>
    </row>
    <row r="4" spans="1:20" ht="34.799999999999997" customHeight="1">
      <c r="A4" s="3">
        <v>2697</v>
      </c>
      <c r="B4" s="3" t="s">
        <v>2697</v>
      </c>
      <c r="C4" s="3" t="s">
        <v>6807</v>
      </c>
      <c r="D4" s="25">
        <v>23000</v>
      </c>
      <c r="E4" s="26">
        <v>6061</v>
      </c>
      <c r="F4" s="3" t="s">
        <v>8220</v>
      </c>
      <c r="G4" s="3" t="s">
        <v>8223</v>
      </c>
      <c r="H4" s="3" t="s">
        <v>8245</v>
      </c>
      <c r="I4" s="3">
        <v>1438552800</v>
      </c>
      <c r="J4" s="3">
        <v>1435876423</v>
      </c>
      <c r="K4" s="3" t="b">
        <v>0</v>
      </c>
      <c r="L4" s="3">
        <v>52</v>
      </c>
      <c r="M4" s="3" t="b">
        <v>0</v>
      </c>
      <c r="N4" s="3" t="s">
        <v>8282</v>
      </c>
      <c r="O4" s="3">
        <v>26</v>
      </c>
      <c r="P4" s="3">
        <v>116.56</v>
      </c>
      <c r="Q4" s="27" t="s">
        <v>8319</v>
      </c>
      <c r="R4" s="3" t="s">
        <v>8345</v>
      </c>
      <c r="S4" s="4">
        <v>42187.940081018518</v>
      </c>
      <c r="T4" s="4">
        <v>42218.916666666672</v>
      </c>
    </row>
    <row r="5" spans="1:20" ht="34.799999999999997" customHeight="1">
      <c r="A5" s="3">
        <v>1180</v>
      </c>
      <c r="B5" s="3" t="s">
        <v>1181</v>
      </c>
      <c r="C5" s="3" t="s">
        <v>5290</v>
      </c>
      <c r="D5" s="25">
        <v>50000</v>
      </c>
      <c r="E5" s="26">
        <v>5875</v>
      </c>
      <c r="F5" s="3" t="s">
        <v>8220</v>
      </c>
      <c r="G5" s="3" t="s">
        <v>8223</v>
      </c>
      <c r="H5" s="3" t="s">
        <v>8245</v>
      </c>
      <c r="I5" s="3">
        <v>1403983314</v>
      </c>
      <c r="J5" s="3">
        <v>1400786514</v>
      </c>
      <c r="K5" s="3" t="b">
        <v>0</v>
      </c>
      <c r="L5" s="3">
        <v>85</v>
      </c>
      <c r="M5" s="3" t="b">
        <v>0</v>
      </c>
      <c r="N5" s="3" t="s">
        <v>8282</v>
      </c>
      <c r="O5" s="3">
        <v>12</v>
      </c>
      <c r="P5" s="3">
        <v>69.12</v>
      </c>
      <c r="Q5" s="27" t="s">
        <v>8319</v>
      </c>
      <c r="R5" s="3" t="s">
        <v>8345</v>
      </c>
      <c r="S5" s="4">
        <v>41781.806875000002</v>
      </c>
      <c r="T5" s="4">
        <v>41818.806875000002</v>
      </c>
    </row>
    <row r="6" spans="1:20" ht="34.799999999999997" customHeight="1">
      <c r="A6" s="3">
        <v>2407</v>
      </c>
      <c r="B6" s="3" t="s">
        <v>2408</v>
      </c>
      <c r="C6" s="3" t="s">
        <v>6517</v>
      </c>
      <c r="D6" s="25">
        <v>22000</v>
      </c>
      <c r="E6" s="26">
        <v>5557</v>
      </c>
      <c r="F6" s="3" t="s">
        <v>8220</v>
      </c>
      <c r="G6" s="3" t="s">
        <v>8223</v>
      </c>
      <c r="H6" s="3" t="s">
        <v>8245</v>
      </c>
      <c r="I6" s="3">
        <v>1428732000</v>
      </c>
      <c r="J6" s="3">
        <v>1426772928</v>
      </c>
      <c r="K6" s="3" t="b">
        <v>0</v>
      </c>
      <c r="L6" s="3">
        <v>33</v>
      </c>
      <c r="M6" s="3" t="b">
        <v>0</v>
      </c>
      <c r="N6" s="3" t="s">
        <v>8282</v>
      </c>
      <c r="O6" s="3">
        <v>25</v>
      </c>
      <c r="P6" s="3">
        <v>168.39</v>
      </c>
      <c r="Q6" s="27" t="s">
        <v>8319</v>
      </c>
      <c r="R6" s="3" t="s">
        <v>8345</v>
      </c>
      <c r="S6" s="4">
        <v>42082.575555555552</v>
      </c>
      <c r="T6" s="4">
        <v>42105.25</v>
      </c>
    </row>
    <row r="7" spans="1:20" ht="34.799999999999997" customHeight="1">
      <c r="A7" s="3">
        <v>2600</v>
      </c>
      <c r="B7" s="3" t="s">
        <v>2600</v>
      </c>
      <c r="C7" s="3" t="s">
        <v>6710</v>
      </c>
      <c r="D7" s="25">
        <v>50000</v>
      </c>
      <c r="E7" s="26">
        <v>3466</v>
      </c>
      <c r="F7" s="3" t="s">
        <v>8220</v>
      </c>
      <c r="G7" s="3" t="s">
        <v>8223</v>
      </c>
      <c r="H7" s="3" t="s">
        <v>8245</v>
      </c>
      <c r="I7" s="3">
        <v>1458938200</v>
      </c>
      <c r="J7" s="3">
        <v>1453757800</v>
      </c>
      <c r="K7" s="3" t="b">
        <v>0</v>
      </c>
      <c r="L7" s="3">
        <v>30</v>
      </c>
      <c r="M7" s="3" t="b">
        <v>0</v>
      </c>
      <c r="N7" s="3" t="s">
        <v>8282</v>
      </c>
      <c r="O7" s="3">
        <v>7</v>
      </c>
      <c r="P7" s="3">
        <v>115.53</v>
      </c>
      <c r="Q7" s="27" t="s">
        <v>8319</v>
      </c>
      <c r="R7" s="3" t="s">
        <v>8345</v>
      </c>
      <c r="S7" s="4">
        <v>42394.900462962964</v>
      </c>
      <c r="T7" s="4">
        <v>42454.858796296292</v>
      </c>
    </row>
    <row r="8" spans="1:20" ht="34.799999999999997" customHeight="1">
      <c r="A8" s="3">
        <v>2696</v>
      </c>
      <c r="B8" s="3" t="s">
        <v>2696</v>
      </c>
      <c r="C8" s="3" t="s">
        <v>6806</v>
      </c>
      <c r="D8" s="25">
        <v>60000</v>
      </c>
      <c r="E8" s="26">
        <v>3390</v>
      </c>
      <c r="F8" s="3" t="s">
        <v>8220</v>
      </c>
      <c r="G8" s="3" t="s">
        <v>8223</v>
      </c>
      <c r="H8" s="3" t="s">
        <v>8245</v>
      </c>
      <c r="I8" s="3">
        <v>1419538560</v>
      </c>
      <c r="J8" s="3">
        <v>1416600960</v>
      </c>
      <c r="K8" s="3" t="b">
        <v>0</v>
      </c>
      <c r="L8" s="3">
        <v>38</v>
      </c>
      <c r="M8" s="3" t="b">
        <v>0</v>
      </c>
      <c r="N8" s="3" t="s">
        <v>8282</v>
      </c>
      <c r="O8" s="3">
        <v>6</v>
      </c>
      <c r="P8" s="3">
        <v>89.21</v>
      </c>
      <c r="Q8" s="27" t="s">
        <v>8319</v>
      </c>
      <c r="R8" s="3" t="s">
        <v>8345</v>
      </c>
      <c r="S8" s="4">
        <v>41964.844444444447</v>
      </c>
      <c r="T8" s="4">
        <v>41998.844444444447</v>
      </c>
    </row>
    <row r="9" spans="1:20" ht="34.799999999999997" customHeight="1">
      <c r="A9" s="3">
        <v>1179</v>
      </c>
      <c r="B9" s="3" t="s">
        <v>1180</v>
      </c>
      <c r="C9" s="3" t="s">
        <v>5289</v>
      </c>
      <c r="D9" s="25">
        <v>60000</v>
      </c>
      <c r="E9" s="26">
        <v>3200</v>
      </c>
      <c r="F9" s="3" t="s">
        <v>8220</v>
      </c>
      <c r="G9" s="3" t="s">
        <v>8228</v>
      </c>
      <c r="H9" s="3" t="s">
        <v>8250</v>
      </c>
      <c r="I9" s="3">
        <v>1446052627</v>
      </c>
      <c r="J9" s="3">
        <v>1443460627</v>
      </c>
      <c r="K9" s="3" t="b">
        <v>0</v>
      </c>
      <c r="L9" s="3">
        <v>5</v>
      </c>
      <c r="M9" s="3" t="b">
        <v>0</v>
      </c>
      <c r="N9" s="3" t="s">
        <v>8282</v>
      </c>
      <c r="O9" s="3">
        <v>5</v>
      </c>
      <c r="P9" s="3">
        <v>640</v>
      </c>
      <c r="Q9" s="27" t="s">
        <v>8319</v>
      </c>
      <c r="R9" s="3" t="s">
        <v>8345</v>
      </c>
      <c r="S9" s="4">
        <v>42275.720219907409</v>
      </c>
      <c r="T9" s="4">
        <v>42305.720219907409</v>
      </c>
    </row>
    <row r="10" spans="1:20" ht="34.799999999999997" customHeight="1">
      <c r="A10" s="3">
        <v>1166</v>
      </c>
      <c r="B10" s="3" t="s">
        <v>1167</v>
      </c>
      <c r="C10" s="3" t="s">
        <v>5276</v>
      </c>
      <c r="D10" s="25">
        <v>15000</v>
      </c>
      <c r="E10" s="26">
        <v>2871</v>
      </c>
      <c r="F10" s="3" t="s">
        <v>8220</v>
      </c>
      <c r="G10" s="3" t="s">
        <v>8223</v>
      </c>
      <c r="H10" s="3" t="s">
        <v>8245</v>
      </c>
      <c r="I10" s="3">
        <v>1435291200</v>
      </c>
      <c r="J10" s="3">
        <v>1432640342</v>
      </c>
      <c r="K10" s="3" t="b">
        <v>0</v>
      </c>
      <c r="L10" s="3">
        <v>8</v>
      </c>
      <c r="M10" s="3" t="b">
        <v>0</v>
      </c>
      <c r="N10" s="3" t="s">
        <v>8282</v>
      </c>
      <c r="O10" s="3">
        <v>19</v>
      </c>
      <c r="P10" s="3">
        <v>358.88</v>
      </c>
      <c r="Q10" s="27" t="s">
        <v>8319</v>
      </c>
      <c r="R10" s="3" t="s">
        <v>8345</v>
      </c>
      <c r="S10" s="4">
        <v>42150.485439814816</v>
      </c>
      <c r="T10" s="4">
        <v>42181.166666666672</v>
      </c>
    </row>
    <row r="11" spans="1:20" ht="34.799999999999997" customHeight="1">
      <c r="A11" s="3">
        <v>2420</v>
      </c>
      <c r="B11" s="3" t="s">
        <v>2421</v>
      </c>
      <c r="C11" s="3" t="s">
        <v>6530</v>
      </c>
      <c r="D11" s="25">
        <v>16870</v>
      </c>
      <c r="E11" s="26">
        <v>2501</v>
      </c>
      <c r="F11" s="3" t="s">
        <v>8220</v>
      </c>
      <c r="G11" s="3" t="s">
        <v>8223</v>
      </c>
      <c r="H11" s="3" t="s">
        <v>8245</v>
      </c>
      <c r="I11" s="3">
        <v>1415583695</v>
      </c>
      <c r="J11" s="3">
        <v>1410396095</v>
      </c>
      <c r="K11" s="3" t="b">
        <v>0</v>
      </c>
      <c r="L11" s="3">
        <v>36</v>
      </c>
      <c r="M11" s="3" t="b">
        <v>0</v>
      </c>
      <c r="N11" s="3" t="s">
        <v>8282</v>
      </c>
      <c r="O11" s="3">
        <v>15</v>
      </c>
      <c r="P11" s="3">
        <v>69.47</v>
      </c>
      <c r="Q11" s="27" t="s">
        <v>8319</v>
      </c>
      <c r="R11" s="3" t="s">
        <v>8345</v>
      </c>
      <c r="S11" s="4">
        <v>41893.028877314813</v>
      </c>
      <c r="T11" s="4">
        <v>41953.070543981477</v>
      </c>
    </row>
    <row r="12" spans="1:20" ht="34.799999999999997" customHeight="1">
      <c r="A12" s="3">
        <v>1165</v>
      </c>
      <c r="B12" s="3" t="s">
        <v>1166</v>
      </c>
      <c r="C12" s="3" t="s">
        <v>5275</v>
      </c>
      <c r="D12" s="25">
        <v>10000</v>
      </c>
      <c r="E12" s="26">
        <v>2070.5</v>
      </c>
      <c r="F12" s="3" t="s">
        <v>8220</v>
      </c>
      <c r="G12" s="3" t="s">
        <v>8223</v>
      </c>
      <c r="H12" s="3" t="s">
        <v>8245</v>
      </c>
      <c r="I12" s="3">
        <v>1404623330</v>
      </c>
      <c r="J12" s="3">
        <v>1401685730</v>
      </c>
      <c r="K12" s="3" t="b">
        <v>0</v>
      </c>
      <c r="L12" s="3">
        <v>25</v>
      </c>
      <c r="M12" s="3" t="b">
        <v>0</v>
      </c>
      <c r="N12" s="3" t="s">
        <v>8282</v>
      </c>
      <c r="O12" s="3">
        <v>21</v>
      </c>
      <c r="P12" s="3">
        <v>82.82</v>
      </c>
      <c r="Q12" s="27" t="s">
        <v>8319</v>
      </c>
      <c r="R12" s="3" t="s">
        <v>8345</v>
      </c>
      <c r="S12" s="4">
        <v>41792.214467592588</v>
      </c>
      <c r="T12" s="4">
        <v>41826.214467592588</v>
      </c>
    </row>
    <row r="13" spans="1:20" ht="34.799999999999997" customHeight="1">
      <c r="A13" s="3">
        <v>2429</v>
      </c>
      <c r="B13" s="3" t="s">
        <v>2430</v>
      </c>
      <c r="C13" s="3" t="s">
        <v>6539</v>
      </c>
      <c r="D13" s="25">
        <v>140000</v>
      </c>
      <c r="E13" s="26">
        <v>2005</v>
      </c>
      <c r="F13" s="3" t="s">
        <v>8220</v>
      </c>
      <c r="G13" s="3" t="s">
        <v>8233</v>
      </c>
      <c r="H13" s="3" t="s">
        <v>8253</v>
      </c>
      <c r="I13" s="3">
        <v>1486313040</v>
      </c>
      <c r="J13" s="3">
        <v>1483131966</v>
      </c>
      <c r="K13" s="3" t="b">
        <v>0</v>
      </c>
      <c r="L13" s="3">
        <v>4</v>
      </c>
      <c r="M13" s="3" t="b">
        <v>0</v>
      </c>
      <c r="N13" s="3" t="s">
        <v>8282</v>
      </c>
      <c r="O13" s="3">
        <v>1</v>
      </c>
      <c r="P13" s="3">
        <v>501.25</v>
      </c>
      <c r="Q13" s="27" t="s">
        <v>8319</v>
      </c>
      <c r="R13" s="3" t="s">
        <v>8345</v>
      </c>
      <c r="S13" s="4">
        <v>42734.879236111112</v>
      </c>
      <c r="T13" s="4">
        <v>42771.697222222225</v>
      </c>
    </row>
    <row r="14" spans="1:20" ht="34.799999999999997" customHeight="1">
      <c r="A14" s="3">
        <v>2595</v>
      </c>
      <c r="B14" s="3" t="s">
        <v>2595</v>
      </c>
      <c r="C14" s="3" t="s">
        <v>6705</v>
      </c>
      <c r="D14" s="25">
        <v>15000</v>
      </c>
      <c r="E14" s="26">
        <v>1825</v>
      </c>
      <c r="F14" s="3" t="s">
        <v>8220</v>
      </c>
      <c r="G14" s="3" t="s">
        <v>8223</v>
      </c>
      <c r="H14" s="3" t="s">
        <v>8245</v>
      </c>
      <c r="I14" s="3">
        <v>1487915500</v>
      </c>
      <c r="J14" s="3">
        <v>1485323500</v>
      </c>
      <c r="K14" s="3" t="b">
        <v>0</v>
      </c>
      <c r="L14" s="3">
        <v>19</v>
      </c>
      <c r="M14" s="3" t="b">
        <v>0</v>
      </c>
      <c r="N14" s="3" t="s">
        <v>8282</v>
      </c>
      <c r="O14" s="3">
        <v>12</v>
      </c>
      <c r="P14" s="3">
        <v>96.05</v>
      </c>
      <c r="Q14" s="27" t="s">
        <v>8319</v>
      </c>
      <c r="R14" s="3" t="s">
        <v>8345</v>
      </c>
      <c r="S14" s="4">
        <v>42760.244212962964</v>
      </c>
      <c r="T14" s="4">
        <v>42790.244212962964</v>
      </c>
    </row>
    <row r="15" spans="1:20" ht="34.799999999999997" customHeight="1">
      <c r="A15" s="3">
        <v>2517</v>
      </c>
      <c r="B15" s="3" t="s">
        <v>2517</v>
      </c>
      <c r="C15" s="3" t="s">
        <v>6627</v>
      </c>
      <c r="D15" s="25">
        <v>18000</v>
      </c>
      <c r="E15" s="26">
        <v>1767</v>
      </c>
      <c r="F15" s="3" t="s">
        <v>8220</v>
      </c>
      <c r="G15" s="3" t="s">
        <v>8228</v>
      </c>
      <c r="H15" s="3" t="s">
        <v>8250</v>
      </c>
      <c r="I15" s="3">
        <v>1426788930</v>
      </c>
      <c r="J15" s="3">
        <v>1424200530</v>
      </c>
      <c r="K15" s="3" t="b">
        <v>0</v>
      </c>
      <c r="L15" s="3">
        <v>33</v>
      </c>
      <c r="M15" s="3" t="b">
        <v>0</v>
      </c>
      <c r="N15" s="3" t="s">
        <v>8297</v>
      </c>
      <c r="O15" s="3">
        <v>10</v>
      </c>
      <c r="P15" s="3">
        <v>53.55</v>
      </c>
      <c r="Q15" s="27" t="s">
        <v>8319</v>
      </c>
      <c r="R15" s="3" t="s">
        <v>8357</v>
      </c>
      <c r="S15" s="4">
        <v>42052.802430555559</v>
      </c>
      <c r="T15" s="4">
        <v>42082.760763888888</v>
      </c>
    </row>
    <row r="16" spans="1:20" ht="34.799999999999997" customHeight="1">
      <c r="A16" s="3">
        <v>2682</v>
      </c>
      <c r="B16" s="3" t="s">
        <v>2682</v>
      </c>
      <c r="C16" s="3" t="s">
        <v>6792</v>
      </c>
      <c r="D16" s="25">
        <v>6000</v>
      </c>
      <c r="E16" s="26">
        <v>1698</v>
      </c>
      <c r="F16" s="3" t="s">
        <v>8220</v>
      </c>
      <c r="G16" s="3" t="s">
        <v>8223</v>
      </c>
      <c r="H16" s="3" t="s">
        <v>8245</v>
      </c>
      <c r="I16" s="3">
        <v>1416635940</v>
      </c>
      <c r="J16" s="3">
        <v>1413838540</v>
      </c>
      <c r="K16" s="3" t="b">
        <v>0</v>
      </c>
      <c r="L16" s="3">
        <v>20</v>
      </c>
      <c r="M16" s="3" t="b">
        <v>0</v>
      </c>
      <c r="N16" s="3" t="s">
        <v>8282</v>
      </c>
      <c r="O16" s="3">
        <v>28</v>
      </c>
      <c r="P16" s="3">
        <v>84.9</v>
      </c>
      <c r="Q16" s="27" t="s">
        <v>8319</v>
      </c>
      <c r="R16" s="3" t="s">
        <v>8345</v>
      </c>
      <c r="S16" s="4">
        <v>41932.871990740743</v>
      </c>
      <c r="T16" s="4">
        <v>41965.249305555553</v>
      </c>
    </row>
    <row r="17" spans="1:20" ht="34.799999999999997" customHeight="1">
      <c r="A17" s="3">
        <v>2406</v>
      </c>
      <c r="B17" s="3" t="s">
        <v>2407</v>
      </c>
      <c r="C17" s="3" t="s">
        <v>6516</v>
      </c>
      <c r="D17" s="25">
        <v>3250</v>
      </c>
      <c r="E17" s="26">
        <v>1345</v>
      </c>
      <c r="F17" s="3" t="s">
        <v>8220</v>
      </c>
      <c r="G17" s="3" t="s">
        <v>8223</v>
      </c>
      <c r="H17" s="3" t="s">
        <v>8245</v>
      </c>
      <c r="I17" s="3">
        <v>1421635190</v>
      </c>
      <c r="J17" s="3">
        <v>1418179190</v>
      </c>
      <c r="K17" s="3" t="b">
        <v>0</v>
      </c>
      <c r="L17" s="3">
        <v>16</v>
      </c>
      <c r="M17" s="3" t="b">
        <v>0</v>
      </c>
      <c r="N17" s="3" t="s">
        <v>8282</v>
      </c>
      <c r="O17" s="3">
        <v>41</v>
      </c>
      <c r="P17" s="3">
        <v>84.06</v>
      </c>
      <c r="Q17" s="27" t="s">
        <v>8319</v>
      </c>
      <c r="R17" s="3" t="s">
        <v>8345</v>
      </c>
      <c r="S17" s="4">
        <v>41983.110995370371</v>
      </c>
      <c r="T17" s="4">
        <v>42023.110995370371</v>
      </c>
    </row>
    <row r="18" spans="1:20" ht="34.799999999999997" customHeight="1">
      <c r="A18" s="3">
        <v>2435</v>
      </c>
      <c r="B18" s="3" t="s">
        <v>2436</v>
      </c>
      <c r="C18" s="3" t="s">
        <v>6545</v>
      </c>
      <c r="D18" s="25">
        <v>250000</v>
      </c>
      <c r="E18" s="26">
        <v>1224</v>
      </c>
      <c r="F18" s="3" t="s">
        <v>8220</v>
      </c>
      <c r="G18" s="3" t="s">
        <v>8234</v>
      </c>
      <c r="H18" s="3" t="s">
        <v>8254</v>
      </c>
      <c r="I18" s="3">
        <v>1444027186</v>
      </c>
      <c r="J18" s="3">
        <v>1441435186</v>
      </c>
      <c r="K18" s="3" t="b">
        <v>0</v>
      </c>
      <c r="L18" s="3">
        <v>4</v>
      </c>
      <c r="M18" s="3" t="b">
        <v>0</v>
      </c>
      <c r="N18" s="3" t="s">
        <v>8282</v>
      </c>
      <c r="O18" s="3">
        <v>0</v>
      </c>
      <c r="P18" s="3">
        <v>306</v>
      </c>
      <c r="Q18" s="27" t="s">
        <v>8319</v>
      </c>
      <c r="R18" s="3" t="s">
        <v>8345</v>
      </c>
      <c r="S18" s="4">
        <v>42252.277615740735</v>
      </c>
      <c r="T18" s="4">
        <v>42282.277615740735</v>
      </c>
    </row>
    <row r="19" spans="1:20" ht="34.799999999999997" customHeight="1">
      <c r="A19" s="3">
        <v>2587</v>
      </c>
      <c r="B19" s="3" t="s">
        <v>2587</v>
      </c>
      <c r="C19" s="3" t="s">
        <v>6697</v>
      </c>
      <c r="D19" s="25">
        <v>50000</v>
      </c>
      <c r="E19" s="26">
        <v>1217</v>
      </c>
      <c r="F19" s="3" t="s">
        <v>8220</v>
      </c>
      <c r="G19" s="3" t="s">
        <v>8223</v>
      </c>
      <c r="H19" s="3" t="s">
        <v>8245</v>
      </c>
      <c r="I19" s="3">
        <v>1451491953</v>
      </c>
      <c r="J19" s="3">
        <v>1448899953</v>
      </c>
      <c r="K19" s="3" t="b">
        <v>0</v>
      </c>
      <c r="L19" s="3">
        <v>6</v>
      </c>
      <c r="M19" s="3" t="b">
        <v>0</v>
      </c>
      <c r="N19" s="3" t="s">
        <v>8282</v>
      </c>
      <c r="O19" s="3">
        <v>2</v>
      </c>
      <c r="P19" s="3">
        <v>202.83</v>
      </c>
      <c r="Q19" s="27" t="s">
        <v>8319</v>
      </c>
      <c r="R19" s="3" t="s">
        <v>8345</v>
      </c>
      <c r="S19" s="4">
        <v>42338.675381944442</v>
      </c>
      <c r="T19" s="4">
        <v>42368.675381944442</v>
      </c>
    </row>
    <row r="20" spans="1:20" ht="34.799999999999997" customHeight="1">
      <c r="A20" s="3">
        <v>2598</v>
      </c>
      <c r="B20" s="3" t="s">
        <v>2598</v>
      </c>
      <c r="C20" s="3" t="s">
        <v>6708</v>
      </c>
      <c r="D20" s="25">
        <v>3000</v>
      </c>
      <c r="E20" s="26">
        <v>1170</v>
      </c>
      <c r="F20" s="3" t="s">
        <v>8220</v>
      </c>
      <c r="G20" s="3" t="s">
        <v>8223</v>
      </c>
      <c r="H20" s="3" t="s">
        <v>8245</v>
      </c>
      <c r="I20" s="3">
        <v>1443039001</v>
      </c>
      <c r="J20" s="3">
        <v>1440447001</v>
      </c>
      <c r="K20" s="3" t="b">
        <v>0</v>
      </c>
      <c r="L20" s="3">
        <v>14</v>
      </c>
      <c r="M20" s="3" t="b">
        <v>0</v>
      </c>
      <c r="N20" s="3" t="s">
        <v>8282</v>
      </c>
      <c r="O20" s="3">
        <v>39</v>
      </c>
      <c r="P20" s="3">
        <v>83.57</v>
      </c>
      <c r="Q20" s="27" t="s">
        <v>8319</v>
      </c>
      <c r="R20" s="3" t="s">
        <v>8345</v>
      </c>
      <c r="S20" s="4">
        <v>42240.840289351851</v>
      </c>
      <c r="T20" s="4">
        <v>42270.840289351851</v>
      </c>
    </row>
    <row r="21" spans="1:20" ht="34.799999999999997" customHeight="1">
      <c r="A21" s="3">
        <v>1160</v>
      </c>
      <c r="B21" s="3" t="s">
        <v>1161</v>
      </c>
      <c r="C21" s="3" t="s">
        <v>5270</v>
      </c>
      <c r="D21" s="25">
        <v>30000</v>
      </c>
      <c r="E21" s="26">
        <v>1155</v>
      </c>
      <c r="F21" s="3" t="s">
        <v>8220</v>
      </c>
      <c r="G21" s="3" t="s">
        <v>8223</v>
      </c>
      <c r="H21" s="3" t="s">
        <v>8245</v>
      </c>
      <c r="I21" s="3">
        <v>1427510586</v>
      </c>
      <c r="J21" s="3">
        <v>1424922186</v>
      </c>
      <c r="K21" s="3" t="b">
        <v>0</v>
      </c>
      <c r="L21" s="3">
        <v>19</v>
      </c>
      <c r="M21" s="3" t="b">
        <v>0</v>
      </c>
      <c r="N21" s="3" t="s">
        <v>8282</v>
      </c>
      <c r="O21" s="3">
        <v>4</v>
      </c>
      <c r="P21" s="3">
        <v>60.79</v>
      </c>
      <c r="Q21" s="27" t="s">
        <v>8319</v>
      </c>
      <c r="R21" s="3" t="s">
        <v>8345</v>
      </c>
      <c r="S21" s="4">
        <v>42061.154930555553</v>
      </c>
      <c r="T21" s="4">
        <v>42091.113263888896</v>
      </c>
    </row>
    <row r="22" spans="1:20" ht="34.799999999999997" customHeight="1">
      <c r="A22" s="3">
        <v>2405</v>
      </c>
      <c r="B22" s="3" t="s">
        <v>2406</v>
      </c>
      <c r="C22" s="3" t="s">
        <v>6515</v>
      </c>
      <c r="D22" s="25">
        <v>5000</v>
      </c>
      <c r="E22" s="26">
        <v>1126</v>
      </c>
      <c r="F22" s="3" t="s">
        <v>8220</v>
      </c>
      <c r="G22" s="3" t="s">
        <v>8223</v>
      </c>
      <c r="H22" s="3" t="s">
        <v>8245</v>
      </c>
      <c r="I22" s="3">
        <v>1472911375</v>
      </c>
      <c r="J22" s="3">
        <v>1471096975</v>
      </c>
      <c r="K22" s="3" t="b">
        <v>0</v>
      </c>
      <c r="L22" s="3">
        <v>20</v>
      </c>
      <c r="M22" s="3" t="b">
        <v>0</v>
      </c>
      <c r="N22" s="3" t="s">
        <v>8282</v>
      </c>
      <c r="O22" s="3">
        <v>23</v>
      </c>
      <c r="P22" s="3">
        <v>56.3</v>
      </c>
      <c r="Q22" s="27" t="s">
        <v>8319</v>
      </c>
      <c r="R22" s="3" t="s">
        <v>8345</v>
      </c>
      <c r="S22" s="4">
        <v>42595.585358796292</v>
      </c>
      <c r="T22" s="4">
        <v>42616.585358796292</v>
      </c>
    </row>
    <row r="23" spans="1:20" ht="34.799999999999997" customHeight="1">
      <c r="A23" s="3">
        <v>1168</v>
      </c>
      <c r="B23" s="3" t="s">
        <v>1169</v>
      </c>
      <c r="C23" s="3" t="s">
        <v>5278</v>
      </c>
      <c r="D23" s="25">
        <v>18000</v>
      </c>
      <c r="E23" s="26">
        <v>1020</v>
      </c>
      <c r="F23" s="3" t="s">
        <v>8220</v>
      </c>
      <c r="G23" s="3" t="s">
        <v>8223</v>
      </c>
      <c r="H23" s="3" t="s">
        <v>8245</v>
      </c>
      <c r="I23" s="3">
        <v>1474507065</v>
      </c>
      <c r="J23" s="3">
        <v>1471915065</v>
      </c>
      <c r="K23" s="3" t="b">
        <v>0</v>
      </c>
      <c r="L23" s="3">
        <v>3</v>
      </c>
      <c r="M23" s="3" t="b">
        <v>0</v>
      </c>
      <c r="N23" s="3" t="s">
        <v>8282</v>
      </c>
      <c r="O23" s="3">
        <v>6</v>
      </c>
      <c r="P23" s="3">
        <v>340</v>
      </c>
      <c r="Q23" s="27" t="s">
        <v>8319</v>
      </c>
      <c r="R23" s="3" t="s">
        <v>8345</v>
      </c>
      <c r="S23" s="4">
        <v>42605.053993055553</v>
      </c>
      <c r="T23" s="4">
        <v>42635.053993055553</v>
      </c>
    </row>
    <row r="24" spans="1:20" ht="34.799999999999997" customHeight="1">
      <c r="A24" s="3">
        <v>2509</v>
      </c>
      <c r="B24" s="3" t="s">
        <v>2509</v>
      </c>
      <c r="C24" s="3" t="s">
        <v>6619</v>
      </c>
      <c r="D24" s="25">
        <v>95000</v>
      </c>
      <c r="E24" s="26">
        <v>1000</v>
      </c>
      <c r="F24" s="3" t="s">
        <v>8220</v>
      </c>
      <c r="G24" s="3" t="s">
        <v>8224</v>
      </c>
      <c r="H24" s="3" t="s">
        <v>8246</v>
      </c>
      <c r="I24" s="3">
        <v>1429554349</v>
      </c>
      <c r="J24" s="3">
        <v>1424719549</v>
      </c>
      <c r="K24" s="3" t="b">
        <v>0</v>
      </c>
      <c r="L24" s="3">
        <v>28</v>
      </c>
      <c r="M24" s="3" t="b">
        <v>0</v>
      </c>
      <c r="N24" s="3" t="s">
        <v>8297</v>
      </c>
      <c r="O24" s="3">
        <v>1</v>
      </c>
      <c r="P24" s="3">
        <v>35.71</v>
      </c>
      <c r="Q24" s="27" t="s">
        <v>8319</v>
      </c>
      <c r="R24" s="3" t="s">
        <v>8357</v>
      </c>
      <c r="S24" s="4">
        <v>42058.809594907405</v>
      </c>
      <c r="T24" s="4">
        <v>42114.767928240741</v>
      </c>
    </row>
    <row r="25" spans="1:20" ht="34.799999999999997" customHeight="1">
      <c r="A25" s="3">
        <v>1167</v>
      </c>
      <c r="B25" s="3" t="s">
        <v>1168</v>
      </c>
      <c r="C25" s="3" t="s">
        <v>5277</v>
      </c>
      <c r="D25" s="25">
        <v>60000</v>
      </c>
      <c r="E25" s="26">
        <v>979</v>
      </c>
      <c r="F25" s="3" t="s">
        <v>8220</v>
      </c>
      <c r="G25" s="3" t="s">
        <v>8223</v>
      </c>
      <c r="H25" s="3" t="s">
        <v>8245</v>
      </c>
      <c r="I25" s="3">
        <v>1410543495</v>
      </c>
      <c r="J25" s="3">
        <v>1407865095</v>
      </c>
      <c r="K25" s="3" t="b">
        <v>0</v>
      </c>
      <c r="L25" s="3">
        <v>16</v>
      </c>
      <c r="M25" s="3" t="b">
        <v>0</v>
      </c>
      <c r="N25" s="3" t="s">
        <v>8282</v>
      </c>
      <c r="O25" s="3">
        <v>2</v>
      </c>
      <c r="P25" s="3">
        <v>61.19</v>
      </c>
      <c r="Q25" s="27" t="s">
        <v>8319</v>
      </c>
      <c r="R25" s="3" t="s">
        <v>8345</v>
      </c>
      <c r="S25" s="4">
        <v>41863.734895833331</v>
      </c>
      <c r="T25" s="4">
        <v>41894.734895833331</v>
      </c>
    </row>
    <row r="26" spans="1:20" ht="34.799999999999997" customHeight="1">
      <c r="A26" s="3">
        <v>2515</v>
      </c>
      <c r="B26" s="3" t="s">
        <v>2515</v>
      </c>
      <c r="C26" s="3" t="s">
        <v>6625</v>
      </c>
      <c r="D26" s="25">
        <v>5000</v>
      </c>
      <c r="E26" s="26">
        <v>930</v>
      </c>
      <c r="F26" s="3" t="s">
        <v>8220</v>
      </c>
      <c r="G26" s="3" t="s">
        <v>8223</v>
      </c>
      <c r="H26" s="3" t="s">
        <v>8245</v>
      </c>
      <c r="I26" s="3">
        <v>1424635753</v>
      </c>
      <c r="J26" s="3">
        <v>1422043753</v>
      </c>
      <c r="K26" s="3" t="b">
        <v>0</v>
      </c>
      <c r="L26" s="3">
        <v>12</v>
      </c>
      <c r="M26" s="3" t="b">
        <v>0</v>
      </c>
      <c r="N26" s="3" t="s">
        <v>8297</v>
      </c>
      <c r="O26" s="3">
        <v>19</v>
      </c>
      <c r="P26" s="3">
        <v>77.5</v>
      </c>
      <c r="Q26" s="27" t="s">
        <v>8319</v>
      </c>
      <c r="R26" s="3" t="s">
        <v>8357</v>
      </c>
      <c r="S26" s="4">
        <v>42027.839733796296</v>
      </c>
      <c r="T26" s="4">
        <v>42057.839733796296</v>
      </c>
    </row>
    <row r="27" spans="1:20" ht="34.799999999999997" customHeight="1">
      <c r="A27" s="3">
        <v>1152</v>
      </c>
      <c r="B27" s="3" t="s">
        <v>1153</v>
      </c>
      <c r="C27" s="3" t="s">
        <v>5262</v>
      </c>
      <c r="D27" s="25">
        <v>16000</v>
      </c>
      <c r="E27" s="26">
        <v>911</v>
      </c>
      <c r="F27" s="3" t="s">
        <v>8220</v>
      </c>
      <c r="G27" s="3" t="s">
        <v>8223</v>
      </c>
      <c r="H27" s="3" t="s">
        <v>8245</v>
      </c>
      <c r="I27" s="3">
        <v>1431709312</v>
      </c>
      <c r="J27" s="3">
        <v>1429117312</v>
      </c>
      <c r="K27" s="3" t="b">
        <v>0</v>
      </c>
      <c r="L27" s="3">
        <v>15</v>
      </c>
      <c r="M27" s="3" t="b">
        <v>0</v>
      </c>
      <c r="N27" s="3" t="s">
        <v>8282</v>
      </c>
      <c r="O27" s="3">
        <v>6</v>
      </c>
      <c r="P27" s="3">
        <v>60.73</v>
      </c>
      <c r="Q27" s="27" t="s">
        <v>8319</v>
      </c>
      <c r="R27" s="3" t="s">
        <v>8345</v>
      </c>
      <c r="S27" s="4">
        <v>42109.709629629629</v>
      </c>
      <c r="T27" s="4">
        <v>42139.709629629629</v>
      </c>
    </row>
    <row r="28" spans="1:20" ht="34.799999999999997" customHeight="1">
      <c r="A28" s="3">
        <v>1174</v>
      </c>
      <c r="B28" s="3" t="s">
        <v>1175</v>
      </c>
      <c r="C28" s="3" t="s">
        <v>5284</v>
      </c>
      <c r="D28" s="25">
        <v>15000</v>
      </c>
      <c r="E28" s="26">
        <v>886</v>
      </c>
      <c r="F28" s="3" t="s">
        <v>8220</v>
      </c>
      <c r="G28" s="3" t="s">
        <v>8223</v>
      </c>
      <c r="H28" s="3" t="s">
        <v>8245</v>
      </c>
      <c r="I28" s="3">
        <v>1462738327</v>
      </c>
      <c r="J28" s="3">
        <v>1460146327</v>
      </c>
      <c r="K28" s="3" t="b">
        <v>0</v>
      </c>
      <c r="L28" s="3">
        <v>19</v>
      </c>
      <c r="M28" s="3" t="b">
        <v>0</v>
      </c>
      <c r="N28" s="3" t="s">
        <v>8282</v>
      </c>
      <c r="O28" s="3">
        <v>6</v>
      </c>
      <c r="P28" s="3">
        <v>46.63</v>
      </c>
      <c r="Q28" s="27" t="s">
        <v>8319</v>
      </c>
      <c r="R28" s="3" t="s">
        <v>8345</v>
      </c>
      <c r="S28" s="4">
        <v>42468.84174768519</v>
      </c>
      <c r="T28" s="4">
        <v>42498.84174768519</v>
      </c>
    </row>
    <row r="29" spans="1:20" ht="34.799999999999997" customHeight="1">
      <c r="A29" s="3">
        <v>2684</v>
      </c>
      <c r="B29" s="3" t="s">
        <v>2684</v>
      </c>
      <c r="C29" s="3" t="s">
        <v>6794</v>
      </c>
      <c r="D29" s="25">
        <v>70000</v>
      </c>
      <c r="E29" s="26">
        <v>800</v>
      </c>
      <c r="F29" s="3" t="s">
        <v>8220</v>
      </c>
      <c r="G29" s="3" t="s">
        <v>8223</v>
      </c>
      <c r="H29" s="3" t="s">
        <v>8245</v>
      </c>
      <c r="I29" s="3">
        <v>1407621425</v>
      </c>
      <c r="J29" s="3">
        <v>1404165425</v>
      </c>
      <c r="K29" s="3" t="b">
        <v>0</v>
      </c>
      <c r="L29" s="3">
        <v>4</v>
      </c>
      <c r="M29" s="3" t="b">
        <v>0</v>
      </c>
      <c r="N29" s="3" t="s">
        <v>8282</v>
      </c>
      <c r="O29" s="3">
        <v>1</v>
      </c>
      <c r="P29" s="3">
        <v>200</v>
      </c>
      <c r="Q29" s="27" t="s">
        <v>8319</v>
      </c>
      <c r="R29" s="3" t="s">
        <v>8345</v>
      </c>
      <c r="S29" s="4">
        <v>41820.914641203701</v>
      </c>
      <c r="T29" s="4">
        <v>41860.914641203701</v>
      </c>
    </row>
    <row r="30" spans="1:20" ht="34.799999999999997" customHeight="1">
      <c r="A30" s="3">
        <v>1175</v>
      </c>
      <c r="B30" s="3" t="s">
        <v>1176</v>
      </c>
      <c r="C30" s="3" t="s">
        <v>5285</v>
      </c>
      <c r="D30" s="25">
        <v>20000</v>
      </c>
      <c r="E30" s="26">
        <v>585</v>
      </c>
      <c r="F30" s="3" t="s">
        <v>8220</v>
      </c>
      <c r="G30" s="3" t="s">
        <v>8223</v>
      </c>
      <c r="H30" s="3" t="s">
        <v>8245</v>
      </c>
      <c r="I30" s="3">
        <v>1436981339</v>
      </c>
      <c r="J30" s="3">
        <v>1434389339</v>
      </c>
      <c r="K30" s="3" t="b">
        <v>0</v>
      </c>
      <c r="L30" s="3">
        <v>9</v>
      </c>
      <c r="M30" s="3" t="b">
        <v>0</v>
      </c>
      <c r="N30" s="3" t="s">
        <v>8282</v>
      </c>
      <c r="O30" s="3">
        <v>3</v>
      </c>
      <c r="P30" s="3">
        <v>65</v>
      </c>
      <c r="Q30" s="27" t="s">
        <v>8319</v>
      </c>
      <c r="R30" s="3" t="s">
        <v>8345</v>
      </c>
      <c r="S30" s="4">
        <v>42170.728460648148</v>
      </c>
      <c r="T30" s="4">
        <v>42200.728460648148</v>
      </c>
    </row>
    <row r="31" spans="1:20" ht="34.799999999999997" customHeight="1">
      <c r="A31" s="3">
        <v>1146</v>
      </c>
      <c r="B31" s="3" t="s">
        <v>1147</v>
      </c>
      <c r="C31" s="3" t="s">
        <v>5256</v>
      </c>
      <c r="D31" s="25">
        <v>6000</v>
      </c>
      <c r="E31" s="26">
        <v>530</v>
      </c>
      <c r="F31" s="3" t="s">
        <v>8220</v>
      </c>
      <c r="G31" s="3" t="s">
        <v>8223</v>
      </c>
      <c r="H31" s="3" t="s">
        <v>8245</v>
      </c>
      <c r="I31" s="3">
        <v>1399071173</v>
      </c>
      <c r="J31" s="3">
        <v>1395787973</v>
      </c>
      <c r="K31" s="3" t="b">
        <v>0</v>
      </c>
      <c r="L31" s="3">
        <v>12</v>
      </c>
      <c r="M31" s="3" t="b">
        <v>0</v>
      </c>
      <c r="N31" s="3" t="s">
        <v>8282</v>
      </c>
      <c r="O31" s="3">
        <v>9</v>
      </c>
      <c r="P31" s="3">
        <v>44.17</v>
      </c>
      <c r="Q31" s="27" t="s">
        <v>8319</v>
      </c>
      <c r="R31" s="3" t="s">
        <v>8345</v>
      </c>
      <c r="S31" s="4">
        <v>41723.9533912037</v>
      </c>
      <c r="T31" s="4">
        <v>41761.9533912037</v>
      </c>
    </row>
    <row r="32" spans="1:20" ht="34.799999999999997" customHeight="1">
      <c r="A32" s="3">
        <v>2581</v>
      </c>
      <c r="B32" s="3" t="s">
        <v>2581</v>
      </c>
      <c r="C32" s="3" t="s">
        <v>6691</v>
      </c>
      <c r="D32" s="25">
        <v>5000</v>
      </c>
      <c r="E32" s="26">
        <v>530</v>
      </c>
      <c r="F32" s="3" t="s">
        <v>8220</v>
      </c>
      <c r="G32" s="3" t="s">
        <v>8223</v>
      </c>
      <c r="H32" s="3" t="s">
        <v>8245</v>
      </c>
      <c r="I32" s="3">
        <v>1447689898</v>
      </c>
      <c r="J32" s="3">
        <v>1445094298</v>
      </c>
      <c r="K32" s="3" t="b">
        <v>0</v>
      </c>
      <c r="L32" s="3">
        <v>11</v>
      </c>
      <c r="M32" s="3" t="b">
        <v>0</v>
      </c>
      <c r="N32" s="3" t="s">
        <v>8282</v>
      </c>
      <c r="O32" s="3">
        <v>11</v>
      </c>
      <c r="P32" s="3">
        <v>48.18</v>
      </c>
      <c r="Q32" s="27" t="s">
        <v>8319</v>
      </c>
      <c r="R32" s="3" t="s">
        <v>8345</v>
      </c>
      <c r="S32" s="4">
        <v>42294.628449074073</v>
      </c>
      <c r="T32" s="4">
        <v>42324.670115740737</v>
      </c>
    </row>
    <row r="33" spans="1:20" ht="34.799999999999997" customHeight="1">
      <c r="A33" s="3">
        <v>2409</v>
      </c>
      <c r="B33" s="3" t="s">
        <v>2410</v>
      </c>
      <c r="C33" s="3" t="s">
        <v>6519</v>
      </c>
      <c r="D33" s="25">
        <v>25000</v>
      </c>
      <c r="E33" s="26">
        <v>460</v>
      </c>
      <c r="F33" s="3" t="s">
        <v>8220</v>
      </c>
      <c r="G33" s="3" t="s">
        <v>8223</v>
      </c>
      <c r="H33" s="3" t="s">
        <v>8245</v>
      </c>
      <c r="I33" s="3">
        <v>1439931675</v>
      </c>
      <c r="J33" s="3">
        <v>1437339675</v>
      </c>
      <c r="K33" s="3" t="b">
        <v>0</v>
      </c>
      <c r="L33" s="3">
        <v>6</v>
      </c>
      <c r="M33" s="3" t="b">
        <v>0</v>
      </c>
      <c r="N33" s="3" t="s">
        <v>8282</v>
      </c>
      <c r="O33" s="3">
        <v>2</v>
      </c>
      <c r="P33" s="3">
        <v>76.67</v>
      </c>
      <c r="Q33" s="27" t="s">
        <v>8319</v>
      </c>
      <c r="R33" s="3" t="s">
        <v>8345</v>
      </c>
      <c r="S33" s="4">
        <v>42204.875868055555</v>
      </c>
      <c r="T33" s="4">
        <v>42234.875868055555</v>
      </c>
    </row>
    <row r="34" spans="1:20" ht="34.799999999999997" customHeight="1">
      <c r="A34" s="3">
        <v>2414</v>
      </c>
      <c r="B34" s="3" t="s">
        <v>2415</v>
      </c>
      <c r="C34" s="3" t="s">
        <v>6524</v>
      </c>
      <c r="D34" s="25">
        <v>15000</v>
      </c>
      <c r="E34" s="26">
        <v>460</v>
      </c>
      <c r="F34" s="3" t="s">
        <v>8220</v>
      </c>
      <c r="G34" s="3" t="s">
        <v>8223</v>
      </c>
      <c r="H34" s="3" t="s">
        <v>8245</v>
      </c>
      <c r="I34" s="3">
        <v>1440215940</v>
      </c>
      <c r="J34" s="3">
        <v>1436805660</v>
      </c>
      <c r="K34" s="3" t="b">
        <v>0</v>
      </c>
      <c r="L34" s="3">
        <v>13</v>
      </c>
      <c r="M34" s="3" t="b">
        <v>0</v>
      </c>
      <c r="N34" s="3" t="s">
        <v>8282</v>
      </c>
      <c r="O34" s="3">
        <v>3</v>
      </c>
      <c r="P34" s="3">
        <v>35.380000000000003</v>
      </c>
      <c r="Q34" s="27" t="s">
        <v>8319</v>
      </c>
      <c r="R34" s="3" t="s">
        <v>8345</v>
      </c>
      <c r="S34" s="4">
        <v>42198.695138888885</v>
      </c>
      <c r="T34" s="4">
        <v>42238.165972222225</v>
      </c>
    </row>
    <row r="35" spans="1:20" ht="34.799999999999997" customHeight="1">
      <c r="A35" s="3">
        <v>2415</v>
      </c>
      <c r="B35" s="3" t="s">
        <v>2416</v>
      </c>
      <c r="C35" s="3" t="s">
        <v>6525</v>
      </c>
      <c r="D35" s="25">
        <v>60000</v>
      </c>
      <c r="E35" s="26">
        <v>335</v>
      </c>
      <c r="F35" s="3" t="s">
        <v>8220</v>
      </c>
      <c r="G35" s="3" t="s">
        <v>8223</v>
      </c>
      <c r="H35" s="3" t="s">
        <v>8245</v>
      </c>
      <c r="I35" s="3">
        <v>1468615346</v>
      </c>
      <c r="J35" s="3">
        <v>1466023346</v>
      </c>
      <c r="K35" s="3" t="b">
        <v>0</v>
      </c>
      <c r="L35" s="3">
        <v>6</v>
      </c>
      <c r="M35" s="3" t="b">
        <v>0</v>
      </c>
      <c r="N35" s="3" t="s">
        <v>8282</v>
      </c>
      <c r="O35" s="3">
        <v>1</v>
      </c>
      <c r="P35" s="3">
        <v>55.83</v>
      </c>
      <c r="Q35" s="27" t="s">
        <v>8319</v>
      </c>
      <c r="R35" s="3" t="s">
        <v>8345</v>
      </c>
      <c r="S35" s="4">
        <v>42536.862800925926</v>
      </c>
      <c r="T35" s="4">
        <v>42566.862800925926</v>
      </c>
    </row>
    <row r="36" spans="1:20" ht="34.799999999999997" customHeight="1">
      <c r="A36" s="3">
        <v>1154</v>
      </c>
      <c r="B36" s="3" t="s">
        <v>1155</v>
      </c>
      <c r="C36" s="3" t="s">
        <v>5264</v>
      </c>
      <c r="D36" s="25">
        <v>5000</v>
      </c>
      <c r="E36" s="26">
        <v>325</v>
      </c>
      <c r="F36" s="3" t="s">
        <v>8220</v>
      </c>
      <c r="G36" s="3" t="s">
        <v>8223</v>
      </c>
      <c r="H36" s="3" t="s">
        <v>8245</v>
      </c>
      <c r="I36" s="3">
        <v>1441507006</v>
      </c>
      <c r="J36" s="3">
        <v>1438915006</v>
      </c>
      <c r="K36" s="3" t="b">
        <v>0</v>
      </c>
      <c r="L36" s="3">
        <v>3</v>
      </c>
      <c r="M36" s="3" t="b">
        <v>0</v>
      </c>
      <c r="N36" s="3" t="s">
        <v>8282</v>
      </c>
      <c r="O36" s="3">
        <v>7</v>
      </c>
      <c r="P36" s="3">
        <v>108.33</v>
      </c>
      <c r="Q36" s="27" t="s">
        <v>8319</v>
      </c>
      <c r="R36" s="3" t="s">
        <v>8345</v>
      </c>
      <c r="S36" s="4">
        <v>42223.108865740738</v>
      </c>
      <c r="T36" s="4">
        <v>42253.108865740738</v>
      </c>
    </row>
    <row r="37" spans="1:20" ht="34.799999999999997" customHeight="1">
      <c r="A37" s="3">
        <v>2424</v>
      </c>
      <c r="B37" s="3" t="s">
        <v>2425</v>
      </c>
      <c r="C37" s="3" t="s">
        <v>6534</v>
      </c>
      <c r="D37" s="25">
        <v>25000</v>
      </c>
      <c r="E37" s="26">
        <v>310</v>
      </c>
      <c r="F37" s="3" t="s">
        <v>8220</v>
      </c>
      <c r="G37" s="3" t="s">
        <v>8223</v>
      </c>
      <c r="H37" s="3" t="s">
        <v>8245</v>
      </c>
      <c r="I37" s="3">
        <v>1414445108</v>
      </c>
      <c r="J37" s="3">
        <v>1411853108</v>
      </c>
      <c r="K37" s="3" t="b">
        <v>0</v>
      </c>
      <c r="L37" s="3">
        <v>9</v>
      </c>
      <c r="M37" s="3" t="b">
        <v>0</v>
      </c>
      <c r="N37" s="3" t="s">
        <v>8282</v>
      </c>
      <c r="O37" s="3">
        <v>1</v>
      </c>
      <c r="P37" s="3">
        <v>34.44</v>
      </c>
      <c r="Q37" s="27" t="s">
        <v>8319</v>
      </c>
      <c r="R37" s="3" t="s">
        <v>8345</v>
      </c>
      <c r="S37" s="4">
        <v>41909.892453703702</v>
      </c>
      <c r="T37" s="4">
        <v>41939.892453703702</v>
      </c>
    </row>
    <row r="38" spans="1:20" ht="34.799999999999997" customHeight="1">
      <c r="A38" s="3">
        <v>2501</v>
      </c>
      <c r="B38" s="3" t="s">
        <v>2501</v>
      </c>
      <c r="C38" s="3" t="s">
        <v>6611</v>
      </c>
      <c r="D38" s="25">
        <v>11000</v>
      </c>
      <c r="E38" s="26">
        <v>281</v>
      </c>
      <c r="F38" s="3" t="s">
        <v>8220</v>
      </c>
      <c r="G38" s="3" t="s">
        <v>8228</v>
      </c>
      <c r="H38" s="3" t="s">
        <v>8250</v>
      </c>
      <c r="I38" s="3">
        <v>1443379104</v>
      </c>
      <c r="J38" s="3">
        <v>1440787104</v>
      </c>
      <c r="K38" s="3" t="b">
        <v>0</v>
      </c>
      <c r="L38" s="3">
        <v>7</v>
      </c>
      <c r="M38" s="3" t="b">
        <v>0</v>
      </c>
      <c r="N38" s="3" t="s">
        <v>8297</v>
      </c>
      <c r="O38" s="3">
        <v>3</v>
      </c>
      <c r="P38" s="3">
        <v>40.14</v>
      </c>
      <c r="Q38" s="27" t="s">
        <v>8319</v>
      </c>
      <c r="R38" s="3" t="s">
        <v>8357</v>
      </c>
      <c r="S38" s="4">
        <v>42244.776666666665</v>
      </c>
      <c r="T38" s="4">
        <v>42274.776666666665</v>
      </c>
    </row>
    <row r="39" spans="1:20" ht="34.799999999999997" customHeight="1">
      <c r="A39" s="3">
        <v>1150</v>
      </c>
      <c r="B39" s="3" t="s">
        <v>1151</v>
      </c>
      <c r="C39" s="3" t="s">
        <v>5260</v>
      </c>
      <c r="D39" s="25">
        <v>2500</v>
      </c>
      <c r="E39" s="26">
        <v>252</v>
      </c>
      <c r="F39" s="3" t="s">
        <v>8220</v>
      </c>
      <c r="G39" s="3" t="s">
        <v>8223</v>
      </c>
      <c r="H39" s="3" t="s">
        <v>8245</v>
      </c>
      <c r="I39" s="3">
        <v>1452293675</v>
      </c>
      <c r="J39" s="3">
        <v>1447109675</v>
      </c>
      <c r="K39" s="3" t="b">
        <v>0</v>
      </c>
      <c r="L39" s="3">
        <v>6</v>
      </c>
      <c r="M39" s="3" t="b">
        <v>0</v>
      </c>
      <c r="N39" s="3" t="s">
        <v>8282</v>
      </c>
      <c r="O39" s="3">
        <v>10</v>
      </c>
      <c r="P39" s="3">
        <v>42</v>
      </c>
      <c r="Q39" s="27" t="s">
        <v>8319</v>
      </c>
      <c r="R39" s="3" t="s">
        <v>8345</v>
      </c>
      <c r="S39" s="4">
        <v>42317.954571759255</v>
      </c>
      <c r="T39" s="4">
        <v>42377.954571759255</v>
      </c>
    </row>
    <row r="40" spans="1:20" ht="34.799999999999997" customHeight="1">
      <c r="A40" s="3">
        <v>2588</v>
      </c>
      <c r="B40" s="3" t="s">
        <v>2588</v>
      </c>
      <c r="C40" s="3" t="s">
        <v>6698</v>
      </c>
      <c r="D40" s="25">
        <v>6000</v>
      </c>
      <c r="E40" s="26">
        <v>233</v>
      </c>
      <c r="F40" s="3" t="s">
        <v>8220</v>
      </c>
      <c r="G40" s="3" t="s">
        <v>8223</v>
      </c>
      <c r="H40" s="3" t="s">
        <v>8245</v>
      </c>
      <c r="I40" s="3">
        <v>1427807640</v>
      </c>
      <c r="J40" s="3">
        <v>1423325626</v>
      </c>
      <c r="K40" s="3" t="b">
        <v>0</v>
      </c>
      <c r="L40" s="3">
        <v>8</v>
      </c>
      <c r="M40" s="3" t="b">
        <v>0</v>
      </c>
      <c r="N40" s="3" t="s">
        <v>8282</v>
      </c>
      <c r="O40" s="3">
        <v>4</v>
      </c>
      <c r="P40" s="3">
        <v>29.13</v>
      </c>
      <c r="Q40" s="27" t="s">
        <v>8319</v>
      </c>
      <c r="R40" s="3" t="s">
        <v>8345</v>
      </c>
      <c r="S40" s="4">
        <v>42042.676226851851</v>
      </c>
      <c r="T40" s="4">
        <v>42094.551388888889</v>
      </c>
    </row>
    <row r="41" spans="1:20" ht="34.799999999999997" customHeight="1">
      <c r="A41" s="3">
        <v>2514</v>
      </c>
      <c r="B41" s="3" t="s">
        <v>2514</v>
      </c>
      <c r="C41" s="3" t="s">
        <v>6624</v>
      </c>
      <c r="D41" s="25">
        <v>12000</v>
      </c>
      <c r="E41" s="26">
        <v>210</v>
      </c>
      <c r="F41" s="3" t="s">
        <v>8220</v>
      </c>
      <c r="G41" s="3" t="s">
        <v>8223</v>
      </c>
      <c r="H41" s="3" t="s">
        <v>8245</v>
      </c>
      <c r="I41" s="3">
        <v>1408526477</v>
      </c>
      <c r="J41" s="3">
        <v>1407057677</v>
      </c>
      <c r="K41" s="3" t="b">
        <v>0</v>
      </c>
      <c r="L41" s="3">
        <v>4</v>
      </c>
      <c r="M41" s="3" t="b">
        <v>0</v>
      </c>
      <c r="N41" s="3" t="s">
        <v>8297</v>
      </c>
      <c r="O41" s="3">
        <v>2</v>
      </c>
      <c r="P41" s="3">
        <v>52.5</v>
      </c>
      <c r="Q41" s="27" t="s">
        <v>8319</v>
      </c>
      <c r="R41" s="3" t="s">
        <v>8357</v>
      </c>
      <c r="S41" s="4">
        <v>41854.389780092592</v>
      </c>
      <c r="T41" s="4">
        <v>41871.389780092592</v>
      </c>
    </row>
    <row r="42" spans="1:20" ht="34.799999999999997" customHeight="1">
      <c r="A42" s="3">
        <v>2403</v>
      </c>
      <c r="B42" s="3" t="s">
        <v>2404</v>
      </c>
      <c r="C42" s="3" t="s">
        <v>6513</v>
      </c>
      <c r="D42" s="25">
        <v>1200</v>
      </c>
      <c r="E42" s="26">
        <v>202</v>
      </c>
      <c r="F42" s="3" t="s">
        <v>8220</v>
      </c>
      <c r="G42" s="3" t="s">
        <v>8224</v>
      </c>
      <c r="H42" s="3" t="s">
        <v>8246</v>
      </c>
      <c r="I42" s="3">
        <v>1459368658</v>
      </c>
      <c r="J42" s="3">
        <v>1454188258</v>
      </c>
      <c r="K42" s="3" t="b">
        <v>0</v>
      </c>
      <c r="L42" s="3">
        <v>12</v>
      </c>
      <c r="M42" s="3" t="b">
        <v>0</v>
      </c>
      <c r="N42" s="3" t="s">
        <v>8282</v>
      </c>
      <c r="O42" s="3">
        <v>17</v>
      </c>
      <c r="P42" s="3">
        <v>16.829999999999998</v>
      </c>
      <c r="Q42" s="27" t="s">
        <v>8319</v>
      </c>
      <c r="R42" s="3" t="s">
        <v>8345</v>
      </c>
      <c r="S42" s="4">
        <v>42399.882615740738</v>
      </c>
      <c r="T42" s="4">
        <v>42459.840949074074</v>
      </c>
    </row>
    <row r="43" spans="1:20" ht="34.799999999999997" customHeight="1">
      <c r="A43" s="3">
        <v>2401</v>
      </c>
      <c r="B43" s="3" t="s">
        <v>2402</v>
      </c>
      <c r="C43" s="3" t="s">
        <v>6511</v>
      </c>
      <c r="D43" s="25">
        <v>28000</v>
      </c>
      <c r="E43" s="26">
        <v>201</v>
      </c>
      <c r="F43" s="3" t="s">
        <v>8220</v>
      </c>
      <c r="G43" s="3" t="s">
        <v>8223</v>
      </c>
      <c r="H43" s="3" t="s">
        <v>8245</v>
      </c>
      <c r="I43" s="3">
        <v>1457207096</v>
      </c>
      <c r="J43" s="3">
        <v>1452023096</v>
      </c>
      <c r="K43" s="3" t="b">
        <v>0</v>
      </c>
      <c r="L43" s="3">
        <v>9</v>
      </c>
      <c r="M43" s="3" t="b">
        <v>0</v>
      </c>
      <c r="N43" s="3" t="s">
        <v>8282</v>
      </c>
      <c r="O43" s="3">
        <v>1</v>
      </c>
      <c r="P43" s="3">
        <v>22.33</v>
      </c>
      <c r="Q43" s="27" t="s">
        <v>8319</v>
      </c>
      <c r="R43" s="3" t="s">
        <v>8345</v>
      </c>
      <c r="S43" s="4">
        <v>42374.822870370372</v>
      </c>
      <c r="T43" s="4">
        <v>42434.822870370372</v>
      </c>
    </row>
    <row r="44" spans="1:20" ht="34.799999999999997" customHeight="1">
      <c r="A44" s="3">
        <v>1155</v>
      </c>
      <c r="B44" s="3" t="s">
        <v>1156</v>
      </c>
      <c r="C44" s="3" t="s">
        <v>5265</v>
      </c>
      <c r="D44" s="25">
        <v>25000</v>
      </c>
      <c r="E44" s="26">
        <v>188</v>
      </c>
      <c r="F44" s="3" t="s">
        <v>8220</v>
      </c>
      <c r="G44" s="3" t="s">
        <v>8223</v>
      </c>
      <c r="H44" s="3" t="s">
        <v>8245</v>
      </c>
      <c r="I44" s="3">
        <v>1408040408</v>
      </c>
      <c r="J44" s="3">
        <v>1405448408</v>
      </c>
      <c r="K44" s="3" t="b">
        <v>0</v>
      </c>
      <c r="L44" s="3">
        <v>8</v>
      </c>
      <c r="M44" s="3" t="b">
        <v>0</v>
      </c>
      <c r="N44" s="3" t="s">
        <v>8282</v>
      </c>
      <c r="O44" s="3">
        <v>1</v>
      </c>
      <c r="P44" s="3">
        <v>23.5</v>
      </c>
      <c r="Q44" s="27" t="s">
        <v>8319</v>
      </c>
      <c r="R44" s="3" t="s">
        <v>8345</v>
      </c>
      <c r="S44" s="4">
        <v>41835.763981481483</v>
      </c>
      <c r="T44" s="4">
        <v>41865.763981481483</v>
      </c>
    </row>
    <row r="45" spans="1:20" ht="34.799999999999997" customHeight="1">
      <c r="A45" s="3">
        <v>1157</v>
      </c>
      <c r="B45" s="3" t="s">
        <v>1158</v>
      </c>
      <c r="C45" s="3" t="s">
        <v>5267</v>
      </c>
      <c r="D45" s="25">
        <v>10000</v>
      </c>
      <c r="E45" s="26">
        <v>151</v>
      </c>
      <c r="F45" s="3" t="s">
        <v>8220</v>
      </c>
      <c r="G45" s="3" t="s">
        <v>8223</v>
      </c>
      <c r="H45" s="3" t="s">
        <v>8245</v>
      </c>
      <c r="I45" s="3">
        <v>1417795480</v>
      </c>
      <c r="J45" s="3">
        <v>1412607880</v>
      </c>
      <c r="K45" s="3" t="b">
        <v>0</v>
      </c>
      <c r="L45" s="3">
        <v>3</v>
      </c>
      <c r="M45" s="3" t="b">
        <v>0</v>
      </c>
      <c r="N45" s="3" t="s">
        <v>8282</v>
      </c>
      <c r="O45" s="3">
        <v>2</v>
      </c>
      <c r="P45" s="3">
        <v>50.33</v>
      </c>
      <c r="Q45" s="27" t="s">
        <v>8319</v>
      </c>
      <c r="R45" s="3" t="s">
        <v>8345</v>
      </c>
      <c r="S45" s="4">
        <v>41918.628240740742</v>
      </c>
      <c r="T45" s="4">
        <v>41978.669907407413</v>
      </c>
    </row>
    <row r="46" spans="1:20" ht="34.799999999999997" customHeight="1">
      <c r="A46" s="3">
        <v>2411</v>
      </c>
      <c r="B46" s="3" t="s">
        <v>2412</v>
      </c>
      <c r="C46" s="3" t="s">
        <v>6521</v>
      </c>
      <c r="D46" s="25">
        <v>25000</v>
      </c>
      <c r="E46" s="26">
        <v>151</v>
      </c>
      <c r="F46" s="3" t="s">
        <v>8220</v>
      </c>
      <c r="G46" s="3" t="s">
        <v>8223</v>
      </c>
      <c r="H46" s="3" t="s">
        <v>8245</v>
      </c>
      <c r="I46" s="3">
        <v>1440524082</v>
      </c>
      <c r="J46" s="3">
        <v>1437932082</v>
      </c>
      <c r="K46" s="3" t="b">
        <v>0</v>
      </c>
      <c r="L46" s="3">
        <v>3</v>
      </c>
      <c r="M46" s="3" t="b">
        <v>0</v>
      </c>
      <c r="N46" s="3" t="s">
        <v>8282</v>
      </c>
      <c r="O46" s="3">
        <v>1</v>
      </c>
      <c r="P46" s="3">
        <v>50.33</v>
      </c>
      <c r="Q46" s="27" t="s">
        <v>8319</v>
      </c>
      <c r="R46" s="3" t="s">
        <v>8345</v>
      </c>
      <c r="S46" s="4">
        <v>42211.732430555552</v>
      </c>
      <c r="T46" s="4">
        <v>42241.732430555552</v>
      </c>
    </row>
    <row r="47" spans="1:20" ht="34.799999999999997" customHeight="1">
      <c r="A47" s="3">
        <v>1145</v>
      </c>
      <c r="B47" s="3" t="s">
        <v>1146</v>
      </c>
      <c r="C47" s="3" t="s">
        <v>5255</v>
      </c>
      <c r="D47" s="25">
        <v>80000</v>
      </c>
      <c r="E47" s="26">
        <v>100</v>
      </c>
      <c r="F47" s="3" t="s">
        <v>8220</v>
      </c>
      <c r="G47" s="3" t="s">
        <v>8223</v>
      </c>
      <c r="H47" s="3" t="s">
        <v>8245</v>
      </c>
      <c r="I47" s="3">
        <v>1412272592</v>
      </c>
      <c r="J47" s="3">
        <v>1407088592</v>
      </c>
      <c r="K47" s="3" t="b">
        <v>0</v>
      </c>
      <c r="L47" s="3">
        <v>1</v>
      </c>
      <c r="M47" s="3" t="b">
        <v>0</v>
      </c>
      <c r="N47" s="3" t="s">
        <v>8282</v>
      </c>
      <c r="O47" s="3">
        <v>0</v>
      </c>
      <c r="P47" s="3">
        <v>100</v>
      </c>
      <c r="Q47" s="27" t="s">
        <v>8319</v>
      </c>
      <c r="R47" s="3" t="s">
        <v>8345</v>
      </c>
      <c r="S47" s="4">
        <v>41854.747592592597</v>
      </c>
      <c r="T47" s="4">
        <v>41914.747592592597</v>
      </c>
    </row>
    <row r="48" spans="1:20" ht="34.799999999999997" customHeight="1">
      <c r="A48" s="3">
        <v>1170</v>
      </c>
      <c r="B48" s="3" t="s">
        <v>1171</v>
      </c>
      <c r="C48" s="3" t="s">
        <v>5280</v>
      </c>
      <c r="D48" s="25">
        <v>25000</v>
      </c>
      <c r="E48" s="26">
        <v>100</v>
      </c>
      <c r="F48" s="3" t="s">
        <v>8220</v>
      </c>
      <c r="G48" s="3" t="s">
        <v>8224</v>
      </c>
      <c r="H48" s="3" t="s">
        <v>8246</v>
      </c>
      <c r="I48" s="3">
        <v>1433021171</v>
      </c>
      <c r="J48" s="3">
        <v>1430429171</v>
      </c>
      <c r="K48" s="3" t="b">
        <v>0</v>
      </c>
      <c r="L48" s="3">
        <v>2</v>
      </c>
      <c r="M48" s="3" t="b">
        <v>0</v>
      </c>
      <c r="N48" s="3" t="s">
        <v>8282</v>
      </c>
      <c r="O48" s="3">
        <v>0</v>
      </c>
      <c r="P48" s="3">
        <v>50</v>
      </c>
      <c r="Q48" s="27" t="s">
        <v>8319</v>
      </c>
      <c r="R48" s="3" t="s">
        <v>8345</v>
      </c>
      <c r="S48" s="4">
        <v>42124.893182870372</v>
      </c>
      <c r="T48" s="4">
        <v>42154.893182870372</v>
      </c>
    </row>
    <row r="49" spans="1:20" ht="34.799999999999997" customHeight="1">
      <c r="A49" s="3">
        <v>1183</v>
      </c>
      <c r="B49" s="3" t="s">
        <v>1184</v>
      </c>
      <c r="C49" s="3" t="s">
        <v>5293</v>
      </c>
      <c r="D49" s="25">
        <v>2500</v>
      </c>
      <c r="E49" s="26">
        <v>100</v>
      </c>
      <c r="F49" s="3" t="s">
        <v>8220</v>
      </c>
      <c r="G49" s="3" t="s">
        <v>8223</v>
      </c>
      <c r="H49" s="3" t="s">
        <v>8245</v>
      </c>
      <c r="I49" s="3">
        <v>1478059140</v>
      </c>
      <c r="J49" s="3">
        <v>1476391223</v>
      </c>
      <c r="K49" s="3" t="b">
        <v>0</v>
      </c>
      <c r="L49" s="3">
        <v>3</v>
      </c>
      <c r="M49" s="3" t="b">
        <v>0</v>
      </c>
      <c r="N49" s="3" t="s">
        <v>8282</v>
      </c>
      <c r="O49" s="3">
        <v>4</v>
      </c>
      <c r="P49" s="3">
        <v>33.33</v>
      </c>
      <c r="Q49" s="27" t="s">
        <v>8319</v>
      </c>
      <c r="R49" s="3" t="s">
        <v>8345</v>
      </c>
      <c r="S49" s="4">
        <v>42656.86137731481</v>
      </c>
      <c r="T49" s="4">
        <v>42676.165972222225</v>
      </c>
    </row>
    <row r="50" spans="1:20" ht="34.799999999999997" customHeight="1">
      <c r="A50" s="3">
        <v>2599</v>
      </c>
      <c r="B50" s="3" t="s">
        <v>2599</v>
      </c>
      <c r="C50" s="3" t="s">
        <v>6709</v>
      </c>
      <c r="D50" s="25">
        <v>9041</v>
      </c>
      <c r="E50" s="26">
        <v>90</v>
      </c>
      <c r="F50" s="3" t="s">
        <v>8220</v>
      </c>
      <c r="G50" s="3" t="s">
        <v>8223</v>
      </c>
      <c r="H50" s="3" t="s">
        <v>8245</v>
      </c>
      <c r="I50" s="3">
        <v>1407089147</v>
      </c>
      <c r="J50" s="3">
        <v>1403201147</v>
      </c>
      <c r="K50" s="3" t="b">
        <v>0</v>
      </c>
      <c r="L50" s="3">
        <v>5</v>
      </c>
      <c r="M50" s="3" t="b">
        <v>0</v>
      </c>
      <c r="N50" s="3" t="s">
        <v>8282</v>
      </c>
      <c r="O50" s="3">
        <v>1</v>
      </c>
      <c r="P50" s="3">
        <v>18</v>
      </c>
      <c r="Q50" s="27" t="s">
        <v>8319</v>
      </c>
      <c r="R50" s="3" t="s">
        <v>8345</v>
      </c>
      <c r="S50" s="4">
        <v>41809.754016203704</v>
      </c>
      <c r="T50" s="4">
        <v>41854.754016203704</v>
      </c>
    </row>
    <row r="51" spans="1:20" ht="34.799999999999997" customHeight="1">
      <c r="A51" s="3">
        <v>2502</v>
      </c>
      <c r="B51" s="3" t="s">
        <v>2502</v>
      </c>
      <c r="C51" s="3" t="s">
        <v>6612</v>
      </c>
      <c r="D51" s="25">
        <v>110000</v>
      </c>
      <c r="E51" s="26">
        <v>86</v>
      </c>
      <c r="F51" s="3" t="s">
        <v>8220</v>
      </c>
      <c r="G51" s="3" t="s">
        <v>8223</v>
      </c>
      <c r="H51" s="3" t="s">
        <v>8245</v>
      </c>
      <c r="I51" s="3">
        <v>1411328918</v>
      </c>
      <c r="J51" s="3">
        <v>1407440918</v>
      </c>
      <c r="K51" s="3" t="b">
        <v>0</v>
      </c>
      <c r="L51" s="3">
        <v>5</v>
      </c>
      <c r="M51" s="3" t="b">
        <v>0</v>
      </c>
      <c r="N51" s="3" t="s">
        <v>8297</v>
      </c>
      <c r="O51" s="3">
        <v>0</v>
      </c>
      <c r="P51" s="3">
        <v>17.2</v>
      </c>
      <c r="Q51" s="27" t="s">
        <v>8319</v>
      </c>
      <c r="R51" s="3" t="s">
        <v>8357</v>
      </c>
      <c r="S51" s="4">
        <v>41858.825439814813</v>
      </c>
      <c r="T51" s="4">
        <v>41903.825439814813</v>
      </c>
    </row>
    <row r="52" spans="1:20" ht="34.799999999999997" customHeight="1">
      <c r="A52" s="3">
        <v>2597</v>
      </c>
      <c r="B52" s="3" t="s">
        <v>2597</v>
      </c>
      <c r="C52" s="3" t="s">
        <v>6707</v>
      </c>
      <c r="D52" s="25">
        <v>1500</v>
      </c>
      <c r="E52" s="26">
        <v>85</v>
      </c>
      <c r="F52" s="3" t="s">
        <v>8220</v>
      </c>
      <c r="G52" s="3" t="s">
        <v>8224</v>
      </c>
      <c r="H52" s="3" t="s">
        <v>8246</v>
      </c>
      <c r="I52" s="3">
        <v>1466323917</v>
      </c>
      <c r="J52" s="3">
        <v>1463731917</v>
      </c>
      <c r="K52" s="3" t="b">
        <v>0</v>
      </c>
      <c r="L52" s="3">
        <v>7</v>
      </c>
      <c r="M52" s="3" t="b">
        <v>0</v>
      </c>
      <c r="N52" s="3" t="s">
        <v>8282</v>
      </c>
      <c r="O52" s="3">
        <v>6</v>
      </c>
      <c r="P52" s="3">
        <v>12.14</v>
      </c>
      <c r="Q52" s="27" t="s">
        <v>8319</v>
      </c>
      <c r="R52" s="3" t="s">
        <v>8345</v>
      </c>
      <c r="S52" s="4">
        <v>42510.341631944444</v>
      </c>
      <c r="T52" s="4">
        <v>42540.341631944444</v>
      </c>
    </row>
    <row r="53" spans="1:20" ht="34.799999999999997" customHeight="1">
      <c r="A53" s="3">
        <v>1149</v>
      </c>
      <c r="B53" s="3" t="s">
        <v>1150</v>
      </c>
      <c r="C53" s="3" t="s">
        <v>5259</v>
      </c>
      <c r="D53" s="25">
        <v>50000</v>
      </c>
      <c r="E53" s="26">
        <v>75</v>
      </c>
      <c r="F53" s="3" t="s">
        <v>8220</v>
      </c>
      <c r="G53" s="3" t="s">
        <v>8223</v>
      </c>
      <c r="H53" s="3" t="s">
        <v>8245</v>
      </c>
      <c r="I53" s="3">
        <v>1466096566</v>
      </c>
      <c r="J53" s="3">
        <v>1463504566</v>
      </c>
      <c r="K53" s="3" t="b">
        <v>0</v>
      </c>
      <c r="L53" s="3">
        <v>2</v>
      </c>
      <c r="M53" s="3" t="b">
        <v>0</v>
      </c>
      <c r="N53" s="3" t="s">
        <v>8282</v>
      </c>
      <c r="O53" s="3">
        <v>0</v>
      </c>
      <c r="P53" s="3">
        <v>37.5</v>
      </c>
      <c r="Q53" s="27" t="s">
        <v>8319</v>
      </c>
      <c r="R53" s="3" t="s">
        <v>8345</v>
      </c>
      <c r="S53" s="4">
        <v>42507.71025462963</v>
      </c>
      <c r="T53" s="4">
        <v>42537.71025462963</v>
      </c>
    </row>
    <row r="54" spans="1:20" ht="34.799999999999997" customHeight="1">
      <c r="A54" s="3">
        <v>2510</v>
      </c>
      <c r="B54" s="3" t="s">
        <v>2510</v>
      </c>
      <c r="C54" s="3" t="s">
        <v>6620</v>
      </c>
      <c r="D54" s="25">
        <v>50000</v>
      </c>
      <c r="E54" s="26">
        <v>75</v>
      </c>
      <c r="F54" s="3" t="s">
        <v>8220</v>
      </c>
      <c r="G54" s="3" t="s">
        <v>8223</v>
      </c>
      <c r="H54" s="3" t="s">
        <v>8245</v>
      </c>
      <c r="I54" s="3">
        <v>1431647772</v>
      </c>
      <c r="J54" s="3">
        <v>1426463772</v>
      </c>
      <c r="K54" s="3" t="b">
        <v>0</v>
      </c>
      <c r="L54" s="3">
        <v>2</v>
      </c>
      <c r="M54" s="3" t="b">
        <v>0</v>
      </c>
      <c r="N54" s="3" t="s">
        <v>8297</v>
      </c>
      <c r="O54" s="3">
        <v>0</v>
      </c>
      <c r="P54" s="3">
        <v>37.5</v>
      </c>
      <c r="Q54" s="27" t="s">
        <v>8319</v>
      </c>
      <c r="R54" s="3" t="s">
        <v>8357</v>
      </c>
      <c r="S54" s="4">
        <v>42078.997361111105</v>
      </c>
      <c r="T54" s="4">
        <v>42138.997361111105</v>
      </c>
    </row>
    <row r="55" spans="1:20" ht="34.799999999999997" customHeight="1">
      <c r="A55" s="3">
        <v>2688</v>
      </c>
      <c r="B55" s="3" t="s">
        <v>2688</v>
      </c>
      <c r="C55" s="3" t="s">
        <v>6798</v>
      </c>
      <c r="D55" s="25">
        <v>50000</v>
      </c>
      <c r="E55" s="26">
        <v>74</v>
      </c>
      <c r="F55" s="3" t="s">
        <v>8220</v>
      </c>
      <c r="G55" s="3" t="s">
        <v>8223</v>
      </c>
      <c r="H55" s="3" t="s">
        <v>8245</v>
      </c>
      <c r="I55" s="3">
        <v>1424746800</v>
      </c>
      <c r="J55" s="3">
        <v>1422067870</v>
      </c>
      <c r="K55" s="3" t="b">
        <v>0</v>
      </c>
      <c r="L55" s="3">
        <v>14</v>
      </c>
      <c r="M55" s="3" t="b">
        <v>0</v>
      </c>
      <c r="N55" s="3" t="s">
        <v>8282</v>
      </c>
      <c r="O55" s="3">
        <v>0</v>
      </c>
      <c r="P55" s="3">
        <v>5.29</v>
      </c>
      <c r="Q55" s="27" t="s">
        <v>8319</v>
      </c>
      <c r="R55" s="3" t="s">
        <v>8345</v>
      </c>
      <c r="S55" s="4">
        <v>42028.118865740747</v>
      </c>
      <c r="T55" s="4">
        <v>42059.125</v>
      </c>
    </row>
    <row r="56" spans="1:20" ht="34.799999999999997" customHeight="1">
      <c r="A56" s="3">
        <v>1148</v>
      </c>
      <c r="B56" s="3" t="s">
        <v>1149</v>
      </c>
      <c r="C56" s="3" t="s">
        <v>5258</v>
      </c>
      <c r="D56" s="25">
        <v>15000</v>
      </c>
      <c r="E56" s="26">
        <v>73</v>
      </c>
      <c r="F56" s="3" t="s">
        <v>8220</v>
      </c>
      <c r="G56" s="3" t="s">
        <v>8223</v>
      </c>
      <c r="H56" s="3" t="s">
        <v>8245</v>
      </c>
      <c r="I56" s="3">
        <v>1480568781</v>
      </c>
      <c r="J56" s="3">
        <v>1477973181</v>
      </c>
      <c r="K56" s="3" t="b">
        <v>0</v>
      </c>
      <c r="L56" s="3">
        <v>3</v>
      </c>
      <c r="M56" s="3" t="b">
        <v>0</v>
      </c>
      <c r="N56" s="3" t="s">
        <v>8282</v>
      </c>
      <c r="O56" s="3">
        <v>0</v>
      </c>
      <c r="P56" s="3">
        <v>24.33</v>
      </c>
      <c r="Q56" s="27" t="s">
        <v>8319</v>
      </c>
      <c r="R56" s="3" t="s">
        <v>8345</v>
      </c>
      <c r="S56" s="4">
        <v>42675.171076388884</v>
      </c>
      <c r="T56" s="4">
        <v>42705.212743055556</v>
      </c>
    </row>
    <row r="57" spans="1:20" ht="34.799999999999997" customHeight="1">
      <c r="A57" s="3">
        <v>2695</v>
      </c>
      <c r="B57" s="3" t="s">
        <v>2695</v>
      </c>
      <c r="C57" s="3" t="s">
        <v>6805</v>
      </c>
      <c r="D57" s="25">
        <v>15000</v>
      </c>
      <c r="E57" s="26">
        <v>71</v>
      </c>
      <c r="F57" s="3" t="s">
        <v>8220</v>
      </c>
      <c r="G57" s="3" t="s">
        <v>8223</v>
      </c>
      <c r="H57" s="3" t="s">
        <v>8245</v>
      </c>
      <c r="I57" s="3">
        <v>1428981718</v>
      </c>
      <c r="J57" s="3">
        <v>1423801318</v>
      </c>
      <c r="K57" s="3" t="b">
        <v>0</v>
      </c>
      <c r="L57" s="3">
        <v>3</v>
      </c>
      <c r="M57" s="3" t="b">
        <v>0</v>
      </c>
      <c r="N57" s="3" t="s">
        <v>8282</v>
      </c>
      <c r="O57" s="3">
        <v>0</v>
      </c>
      <c r="P57" s="3">
        <v>23.67</v>
      </c>
      <c r="Q57" s="27" t="s">
        <v>8319</v>
      </c>
      <c r="R57" s="3" t="s">
        <v>8345</v>
      </c>
      <c r="S57" s="4">
        <v>42048.181921296295</v>
      </c>
      <c r="T57" s="4">
        <v>42108.14025462963</v>
      </c>
    </row>
    <row r="58" spans="1:20" ht="34.799999999999997" customHeight="1">
      <c r="A58" s="3">
        <v>2700</v>
      </c>
      <c r="B58" s="3" t="s">
        <v>2700</v>
      </c>
      <c r="C58" s="3" t="s">
        <v>6810</v>
      </c>
      <c r="D58" s="25">
        <v>9999</v>
      </c>
      <c r="E58" s="26">
        <v>70</v>
      </c>
      <c r="F58" s="3" t="s">
        <v>8220</v>
      </c>
      <c r="G58" s="3" t="s">
        <v>8223</v>
      </c>
      <c r="H58" s="3" t="s">
        <v>8245</v>
      </c>
      <c r="I58" s="3">
        <v>1411073972</v>
      </c>
      <c r="J58" s="3">
        <v>1408481972</v>
      </c>
      <c r="K58" s="3" t="b">
        <v>0</v>
      </c>
      <c r="L58" s="3">
        <v>4</v>
      </c>
      <c r="M58" s="3" t="b">
        <v>0</v>
      </c>
      <c r="N58" s="3" t="s">
        <v>8282</v>
      </c>
      <c r="O58" s="3">
        <v>1</v>
      </c>
      <c r="P58" s="3">
        <v>17.5</v>
      </c>
      <c r="Q58" s="27" t="s">
        <v>8319</v>
      </c>
      <c r="R58" s="3" t="s">
        <v>8345</v>
      </c>
      <c r="S58" s="4">
        <v>41870.87467592593</v>
      </c>
      <c r="T58" s="4">
        <v>41900.87467592593</v>
      </c>
    </row>
    <row r="59" spans="1:20" ht="34.799999999999997" customHeight="1">
      <c r="A59" s="3">
        <v>2519</v>
      </c>
      <c r="B59" s="3" t="s">
        <v>2519</v>
      </c>
      <c r="C59" s="3" t="s">
        <v>6629</v>
      </c>
      <c r="D59" s="25">
        <v>150000</v>
      </c>
      <c r="E59" s="26">
        <v>65</v>
      </c>
      <c r="F59" s="3" t="s">
        <v>8220</v>
      </c>
      <c r="G59" s="3" t="s">
        <v>8223</v>
      </c>
      <c r="H59" s="3" t="s">
        <v>8245</v>
      </c>
      <c r="I59" s="3">
        <v>1405741404</v>
      </c>
      <c r="J59" s="3">
        <v>1403149404</v>
      </c>
      <c r="K59" s="3" t="b">
        <v>0</v>
      </c>
      <c r="L59" s="3">
        <v>4</v>
      </c>
      <c r="M59" s="3" t="b">
        <v>0</v>
      </c>
      <c r="N59" s="3" t="s">
        <v>8297</v>
      </c>
      <c r="O59" s="3">
        <v>0</v>
      </c>
      <c r="P59" s="3">
        <v>16.25</v>
      </c>
      <c r="Q59" s="27" t="s">
        <v>8319</v>
      </c>
      <c r="R59" s="3" t="s">
        <v>8357</v>
      </c>
      <c r="S59" s="4">
        <v>41809.155138888891</v>
      </c>
      <c r="T59" s="4">
        <v>41839.155138888891</v>
      </c>
    </row>
    <row r="60" spans="1:20" ht="34.799999999999997" customHeight="1">
      <c r="A60" s="3">
        <v>2681</v>
      </c>
      <c r="B60" s="3" t="s">
        <v>2681</v>
      </c>
      <c r="C60" s="3" t="s">
        <v>6791</v>
      </c>
      <c r="D60" s="25">
        <v>8000</v>
      </c>
      <c r="E60" s="26">
        <v>55</v>
      </c>
      <c r="F60" s="3" t="s">
        <v>8220</v>
      </c>
      <c r="G60" s="3" t="s">
        <v>8223</v>
      </c>
      <c r="H60" s="3" t="s">
        <v>8245</v>
      </c>
      <c r="I60" s="3">
        <v>1405027750</v>
      </c>
      <c r="J60" s="3">
        <v>1402867750</v>
      </c>
      <c r="K60" s="3" t="b">
        <v>0</v>
      </c>
      <c r="L60" s="3">
        <v>2</v>
      </c>
      <c r="M60" s="3" t="b">
        <v>0</v>
      </c>
      <c r="N60" s="3" t="s">
        <v>8282</v>
      </c>
      <c r="O60" s="3">
        <v>1</v>
      </c>
      <c r="P60" s="3">
        <v>27.5</v>
      </c>
      <c r="Q60" s="27" t="s">
        <v>8319</v>
      </c>
      <c r="R60" s="3" t="s">
        <v>8345</v>
      </c>
      <c r="S60" s="4">
        <v>41805.895254629628</v>
      </c>
      <c r="T60" s="4">
        <v>41830.895254629628</v>
      </c>
    </row>
    <row r="61" spans="1:20" ht="34.799999999999997" customHeight="1">
      <c r="A61" s="3">
        <v>2402</v>
      </c>
      <c r="B61" s="3" t="s">
        <v>2403</v>
      </c>
      <c r="C61" s="3" t="s">
        <v>6512</v>
      </c>
      <c r="D61" s="25">
        <v>12000</v>
      </c>
      <c r="E61" s="26">
        <v>52</v>
      </c>
      <c r="F61" s="3" t="s">
        <v>8220</v>
      </c>
      <c r="G61" s="3" t="s">
        <v>8223</v>
      </c>
      <c r="H61" s="3" t="s">
        <v>8245</v>
      </c>
      <c r="I61" s="3">
        <v>1431533931</v>
      </c>
      <c r="J61" s="3">
        <v>1428941931</v>
      </c>
      <c r="K61" s="3" t="b">
        <v>0</v>
      </c>
      <c r="L61" s="3">
        <v>1</v>
      </c>
      <c r="M61" s="3" t="b">
        <v>0</v>
      </c>
      <c r="N61" s="3" t="s">
        <v>8282</v>
      </c>
      <c r="O61" s="3">
        <v>0</v>
      </c>
      <c r="P61" s="3">
        <v>52</v>
      </c>
      <c r="Q61" s="27" t="s">
        <v>8319</v>
      </c>
      <c r="R61" s="3" t="s">
        <v>8345</v>
      </c>
      <c r="S61" s="4">
        <v>42107.679756944446</v>
      </c>
      <c r="T61" s="4">
        <v>42137.679756944446</v>
      </c>
    </row>
    <row r="62" spans="1:20" ht="34.799999999999997" customHeight="1">
      <c r="A62" s="3">
        <v>1153</v>
      </c>
      <c r="B62" s="3" t="s">
        <v>1154</v>
      </c>
      <c r="C62" s="3" t="s">
        <v>5263</v>
      </c>
      <c r="D62" s="25">
        <v>8000</v>
      </c>
      <c r="E62" s="26">
        <v>50</v>
      </c>
      <c r="F62" s="3" t="s">
        <v>8220</v>
      </c>
      <c r="G62" s="3" t="s">
        <v>8223</v>
      </c>
      <c r="H62" s="3" t="s">
        <v>8245</v>
      </c>
      <c r="I62" s="3">
        <v>1434647305</v>
      </c>
      <c r="J62" s="3">
        <v>1432055305</v>
      </c>
      <c r="K62" s="3" t="b">
        <v>0</v>
      </c>
      <c r="L62" s="3">
        <v>1</v>
      </c>
      <c r="M62" s="3" t="b">
        <v>0</v>
      </c>
      <c r="N62" s="3" t="s">
        <v>8282</v>
      </c>
      <c r="O62" s="3">
        <v>1</v>
      </c>
      <c r="P62" s="3">
        <v>50</v>
      </c>
      <c r="Q62" s="27" t="s">
        <v>8319</v>
      </c>
      <c r="R62" s="3" t="s">
        <v>8345</v>
      </c>
      <c r="S62" s="4">
        <v>42143.714178240742</v>
      </c>
      <c r="T62" s="4">
        <v>42173.714178240742</v>
      </c>
    </row>
    <row r="63" spans="1:20" ht="34.799999999999997" customHeight="1">
      <c r="A63" s="3">
        <v>2438</v>
      </c>
      <c r="B63" s="3" t="s">
        <v>2439</v>
      </c>
      <c r="C63" s="3" t="s">
        <v>6548</v>
      </c>
      <c r="D63" s="25">
        <v>15000</v>
      </c>
      <c r="E63" s="26">
        <v>50</v>
      </c>
      <c r="F63" s="3" t="s">
        <v>8220</v>
      </c>
      <c r="G63" s="3" t="s">
        <v>8223</v>
      </c>
      <c r="H63" s="3" t="s">
        <v>8245</v>
      </c>
      <c r="I63" s="3">
        <v>1449529062</v>
      </c>
      <c r="J63" s="3">
        <v>1444341462</v>
      </c>
      <c r="K63" s="3" t="b">
        <v>0</v>
      </c>
      <c r="L63" s="3">
        <v>1</v>
      </c>
      <c r="M63" s="3" t="b">
        <v>0</v>
      </c>
      <c r="N63" s="3" t="s">
        <v>8282</v>
      </c>
      <c r="O63" s="3">
        <v>0</v>
      </c>
      <c r="P63" s="3">
        <v>50</v>
      </c>
      <c r="Q63" s="27" t="s">
        <v>8319</v>
      </c>
      <c r="R63" s="3" t="s">
        <v>8345</v>
      </c>
      <c r="S63" s="4">
        <v>42285.91506944444</v>
      </c>
      <c r="T63" s="4">
        <v>42345.956736111111</v>
      </c>
    </row>
    <row r="64" spans="1:20" ht="34.799999999999997" customHeight="1">
      <c r="A64" s="3">
        <v>2585</v>
      </c>
      <c r="B64" s="3" t="s">
        <v>2585</v>
      </c>
      <c r="C64" s="3" t="s">
        <v>6695</v>
      </c>
      <c r="D64" s="25">
        <v>30000</v>
      </c>
      <c r="E64" s="26">
        <v>50</v>
      </c>
      <c r="F64" s="3" t="s">
        <v>8220</v>
      </c>
      <c r="G64" s="3" t="s">
        <v>8223</v>
      </c>
      <c r="H64" s="3" t="s">
        <v>8245</v>
      </c>
      <c r="I64" s="3">
        <v>1404601632</v>
      </c>
      <c r="J64" s="3">
        <v>1402009632</v>
      </c>
      <c r="K64" s="3" t="b">
        <v>0</v>
      </c>
      <c r="L64" s="3">
        <v>1</v>
      </c>
      <c r="M64" s="3" t="b">
        <v>0</v>
      </c>
      <c r="N64" s="3" t="s">
        <v>8282</v>
      </c>
      <c r="O64" s="3">
        <v>0</v>
      </c>
      <c r="P64" s="3">
        <v>50</v>
      </c>
      <c r="Q64" s="27" t="s">
        <v>8319</v>
      </c>
      <c r="R64" s="3" t="s">
        <v>8345</v>
      </c>
      <c r="S64" s="4">
        <v>41795.963333333333</v>
      </c>
      <c r="T64" s="4">
        <v>41825.963333333333</v>
      </c>
    </row>
    <row r="65" spans="1:20" ht="34.799999999999997" customHeight="1">
      <c r="A65" s="3">
        <v>2592</v>
      </c>
      <c r="B65" s="3" t="s">
        <v>2592</v>
      </c>
      <c r="C65" s="3" t="s">
        <v>6702</v>
      </c>
      <c r="D65" s="25">
        <v>30000</v>
      </c>
      <c r="E65" s="26">
        <v>50</v>
      </c>
      <c r="F65" s="3" t="s">
        <v>8220</v>
      </c>
      <c r="G65" s="3" t="s">
        <v>8223</v>
      </c>
      <c r="H65" s="3" t="s">
        <v>8245</v>
      </c>
      <c r="I65" s="3">
        <v>1412536421</v>
      </c>
      <c r="J65" s="3">
        <v>1409944421</v>
      </c>
      <c r="K65" s="3" t="b">
        <v>0</v>
      </c>
      <c r="L65" s="3">
        <v>1</v>
      </c>
      <c r="M65" s="3" t="b">
        <v>0</v>
      </c>
      <c r="N65" s="3" t="s">
        <v>8282</v>
      </c>
      <c r="O65" s="3">
        <v>0</v>
      </c>
      <c r="P65" s="3">
        <v>50</v>
      </c>
      <c r="Q65" s="27" t="s">
        <v>8319</v>
      </c>
      <c r="R65" s="3" t="s">
        <v>8345</v>
      </c>
      <c r="S65" s="4">
        <v>41887.801168981481</v>
      </c>
      <c r="T65" s="4">
        <v>41917.801168981481</v>
      </c>
    </row>
    <row r="66" spans="1:20" ht="34.799999999999997" customHeight="1">
      <c r="A66" s="3">
        <v>2436</v>
      </c>
      <c r="B66" s="3" t="s">
        <v>2437</v>
      </c>
      <c r="C66" s="3" t="s">
        <v>6546</v>
      </c>
      <c r="D66" s="25">
        <v>117000</v>
      </c>
      <c r="E66" s="26">
        <v>45</v>
      </c>
      <c r="F66" s="3" t="s">
        <v>8220</v>
      </c>
      <c r="G66" s="3" t="s">
        <v>8228</v>
      </c>
      <c r="H66" s="3" t="s">
        <v>8250</v>
      </c>
      <c r="I66" s="3">
        <v>1454078770</v>
      </c>
      <c r="J66" s="3">
        <v>1448894770</v>
      </c>
      <c r="K66" s="3" t="b">
        <v>0</v>
      </c>
      <c r="L66" s="3">
        <v>2</v>
      </c>
      <c r="M66" s="3" t="b">
        <v>0</v>
      </c>
      <c r="N66" s="3" t="s">
        <v>8282</v>
      </c>
      <c r="O66" s="3">
        <v>0</v>
      </c>
      <c r="P66" s="3">
        <v>22.5</v>
      </c>
      <c r="Q66" s="27" t="s">
        <v>8319</v>
      </c>
      <c r="R66" s="3" t="s">
        <v>8345</v>
      </c>
      <c r="S66" s="4">
        <v>42338.615393518514</v>
      </c>
      <c r="T66" s="4">
        <v>42398.615393518514</v>
      </c>
    </row>
    <row r="67" spans="1:20" ht="34.799999999999997" customHeight="1">
      <c r="A67" s="3">
        <v>1182</v>
      </c>
      <c r="B67" s="3" t="s">
        <v>1183</v>
      </c>
      <c r="C67" s="3" t="s">
        <v>5292</v>
      </c>
      <c r="D67" s="25">
        <v>1000</v>
      </c>
      <c r="E67" s="26">
        <v>42</v>
      </c>
      <c r="F67" s="3" t="s">
        <v>8220</v>
      </c>
      <c r="G67" s="3" t="s">
        <v>8223</v>
      </c>
      <c r="H67" s="3" t="s">
        <v>8245</v>
      </c>
      <c r="I67" s="3">
        <v>1484239320</v>
      </c>
      <c r="J67" s="3">
        <v>1482609088</v>
      </c>
      <c r="K67" s="3" t="b">
        <v>0</v>
      </c>
      <c r="L67" s="3">
        <v>4</v>
      </c>
      <c r="M67" s="3" t="b">
        <v>0</v>
      </c>
      <c r="N67" s="3" t="s">
        <v>8282</v>
      </c>
      <c r="O67" s="3">
        <v>4</v>
      </c>
      <c r="P67" s="3">
        <v>10.5</v>
      </c>
      <c r="Q67" s="27" t="s">
        <v>8319</v>
      </c>
      <c r="R67" s="3" t="s">
        <v>8345</v>
      </c>
      <c r="S67" s="4">
        <v>42728.827407407407</v>
      </c>
      <c r="T67" s="4">
        <v>42747.695833333331</v>
      </c>
    </row>
    <row r="68" spans="1:20" ht="34.799999999999997" customHeight="1">
      <c r="A68" s="3">
        <v>2693</v>
      </c>
      <c r="B68" s="3" t="s">
        <v>2693</v>
      </c>
      <c r="C68" s="3" t="s">
        <v>6803</v>
      </c>
      <c r="D68" s="25">
        <v>5000</v>
      </c>
      <c r="E68" s="26">
        <v>40</v>
      </c>
      <c r="F68" s="3" t="s">
        <v>8220</v>
      </c>
      <c r="G68" s="3" t="s">
        <v>8223</v>
      </c>
      <c r="H68" s="3" t="s">
        <v>8245</v>
      </c>
      <c r="I68" s="3">
        <v>1407899966</v>
      </c>
      <c r="J68" s="3">
        <v>1405307966</v>
      </c>
      <c r="K68" s="3" t="b">
        <v>0</v>
      </c>
      <c r="L68" s="3">
        <v>3</v>
      </c>
      <c r="M68" s="3" t="b">
        <v>0</v>
      </c>
      <c r="N68" s="3" t="s">
        <v>8282</v>
      </c>
      <c r="O68" s="3">
        <v>1</v>
      </c>
      <c r="P68" s="3">
        <v>13.33</v>
      </c>
      <c r="Q68" s="27" t="s">
        <v>8319</v>
      </c>
      <c r="R68" s="3" t="s">
        <v>8345</v>
      </c>
      <c r="S68" s="4">
        <v>41834.138495370367</v>
      </c>
      <c r="T68" s="4">
        <v>41864.138495370367</v>
      </c>
    </row>
    <row r="69" spans="1:20" ht="34.799999999999997" customHeight="1">
      <c r="A69" s="3">
        <v>2683</v>
      </c>
      <c r="B69" s="3" t="s">
        <v>2683</v>
      </c>
      <c r="C69" s="3" t="s">
        <v>6793</v>
      </c>
      <c r="D69" s="25">
        <v>15000</v>
      </c>
      <c r="E69" s="26">
        <v>36</v>
      </c>
      <c r="F69" s="3" t="s">
        <v>8220</v>
      </c>
      <c r="G69" s="3" t="s">
        <v>8223</v>
      </c>
      <c r="H69" s="3" t="s">
        <v>8245</v>
      </c>
      <c r="I69" s="3">
        <v>1425233240</v>
      </c>
      <c r="J69" s="3">
        <v>1422641240</v>
      </c>
      <c r="K69" s="3" t="b">
        <v>0</v>
      </c>
      <c r="L69" s="3">
        <v>3</v>
      </c>
      <c r="M69" s="3" t="b">
        <v>0</v>
      </c>
      <c r="N69" s="3" t="s">
        <v>8282</v>
      </c>
      <c r="O69" s="3">
        <v>0</v>
      </c>
      <c r="P69" s="3">
        <v>12</v>
      </c>
      <c r="Q69" s="27" t="s">
        <v>8319</v>
      </c>
      <c r="R69" s="3" t="s">
        <v>8345</v>
      </c>
      <c r="S69" s="4">
        <v>42034.75509259259</v>
      </c>
      <c r="T69" s="4">
        <v>42064.75509259259</v>
      </c>
    </row>
    <row r="70" spans="1:20" ht="34.799999999999997" customHeight="1">
      <c r="A70" s="3">
        <v>1158</v>
      </c>
      <c r="B70" s="3" t="s">
        <v>1159</v>
      </c>
      <c r="C70" s="3" t="s">
        <v>5268</v>
      </c>
      <c r="D70" s="25">
        <v>7500</v>
      </c>
      <c r="E70" s="26">
        <v>35</v>
      </c>
      <c r="F70" s="3" t="s">
        <v>8220</v>
      </c>
      <c r="G70" s="3" t="s">
        <v>8223</v>
      </c>
      <c r="H70" s="3" t="s">
        <v>8245</v>
      </c>
      <c r="I70" s="3">
        <v>1418091128</v>
      </c>
      <c r="J70" s="3">
        <v>1415499128</v>
      </c>
      <c r="K70" s="3" t="b">
        <v>0</v>
      </c>
      <c r="L70" s="3">
        <v>3</v>
      </c>
      <c r="M70" s="3" t="b">
        <v>0</v>
      </c>
      <c r="N70" s="3" t="s">
        <v>8282</v>
      </c>
      <c r="O70" s="3">
        <v>0</v>
      </c>
      <c r="P70" s="3">
        <v>11.67</v>
      </c>
      <c r="Q70" s="27" t="s">
        <v>8319</v>
      </c>
      <c r="R70" s="3" t="s">
        <v>8345</v>
      </c>
      <c r="S70" s="4">
        <v>41952.09175925926</v>
      </c>
      <c r="T70" s="4">
        <v>41982.09175925926</v>
      </c>
    </row>
    <row r="71" spans="1:20" ht="34.799999999999997" customHeight="1">
      <c r="A71" s="3">
        <v>1162</v>
      </c>
      <c r="B71" s="3" t="s">
        <v>1163</v>
      </c>
      <c r="C71" s="3" t="s">
        <v>5272</v>
      </c>
      <c r="D71" s="25">
        <v>60000</v>
      </c>
      <c r="E71" s="26">
        <v>35</v>
      </c>
      <c r="F71" s="3" t="s">
        <v>8220</v>
      </c>
      <c r="G71" s="3" t="s">
        <v>8223</v>
      </c>
      <c r="H71" s="3" t="s">
        <v>8245</v>
      </c>
      <c r="I71" s="3">
        <v>1411662264</v>
      </c>
      <c r="J71" s="3">
        <v>1408983864</v>
      </c>
      <c r="K71" s="3" t="b">
        <v>0</v>
      </c>
      <c r="L71" s="3">
        <v>2</v>
      </c>
      <c r="M71" s="3" t="b">
        <v>0</v>
      </c>
      <c r="N71" s="3" t="s">
        <v>8282</v>
      </c>
      <c r="O71" s="3">
        <v>0</v>
      </c>
      <c r="P71" s="3">
        <v>17.5</v>
      </c>
      <c r="Q71" s="27" t="s">
        <v>8319</v>
      </c>
      <c r="R71" s="3" t="s">
        <v>8345</v>
      </c>
      <c r="S71" s="4">
        <v>41876.683611111112</v>
      </c>
      <c r="T71" s="4">
        <v>41907.683611111112</v>
      </c>
    </row>
    <row r="72" spans="1:20" ht="34.799999999999997" customHeight="1">
      <c r="A72" s="3">
        <v>2691</v>
      </c>
      <c r="B72" s="3" t="s">
        <v>2691</v>
      </c>
      <c r="C72" s="3" t="s">
        <v>6801</v>
      </c>
      <c r="D72" s="25">
        <v>65000</v>
      </c>
      <c r="E72" s="26">
        <v>35</v>
      </c>
      <c r="F72" s="3" t="s">
        <v>8220</v>
      </c>
      <c r="G72" s="3" t="s">
        <v>8228</v>
      </c>
      <c r="H72" s="3" t="s">
        <v>8250</v>
      </c>
      <c r="I72" s="3">
        <v>1431278557</v>
      </c>
      <c r="J72" s="3">
        <v>1427390557</v>
      </c>
      <c r="K72" s="3" t="b">
        <v>0</v>
      </c>
      <c r="L72" s="3">
        <v>2</v>
      </c>
      <c r="M72" s="3" t="b">
        <v>0</v>
      </c>
      <c r="N72" s="3" t="s">
        <v>8282</v>
      </c>
      <c r="O72" s="3">
        <v>0</v>
      </c>
      <c r="P72" s="3">
        <v>17.5</v>
      </c>
      <c r="Q72" s="27" t="s">
        <v>8319</v>
      </c>
      <c r="R72" s="3" t="s">
        <v>8345</v>
      </c>
      <c r="S72" s="4">
        <v>42089.724039351851</v>
      </c>
      <c r="T72" s="4">
        <v>42134.724039351851</v>
      </c>
    </row>
    <row r="73" spans="1:20" ht="34.799999999999997" customHeight="1">
      <c r="A73" s="3">
        <v>1173</v>
      </c>
      <c r="B73" s="3" t="s">
        <v>1174</v>
      </c>
      <c r="C73" s="3" t="s">
        <v>5283</v>
      </c>
      <c r="D73" s="25">
        <v>125000</v>
      </c>
      <c r="E73" s="26">
        <v>30</v>
      </c>
      <c r="F73" s="3" t="s">
        <v>8220</v>
      </c>
      <c r="G73" s="3" t="s">
        <v>8223</v>
      </c>
      <c r="H73" s="3" t="s">
        <v>8245</v>
      </c>
      <c r="I73" s="3">
        <v>1438576057</v>
      </c>
      <c r="J73" s="3">
        <v>1435552057</v>
      </c>
      <c r="K73" s="3" t="b">
        <v>0</v>
      </c>
      <c r="L73" s="3">
        <v>1</v>
      </c>
      <c r="M73" s="3" t="b">
        <v>0</v>
      </c>
      <c r="N73" s="3" t="s">
        <v>8282</v>
      </c>
      <c r="O73" s="3">
        <v>0</v>
      </c>
      <c r="P73" s="3">
        <v>30</v>
      </c>
      <c r="Q73" s="27" t="s">
        <v>8319</v>
      </c>
      <c r="R73" s="3" t="s">
        <v>8345</v>
      </c>
      <c r="S73" s="4">
        <v>42184.185844907406</v>
      </c>
      <c r="T73" s="4">
        <v>42219.185844907406</v>
      </c>
    </row>
    <row r="74" spans="1:20" ht="34.799999999999997" customHeight="1">
      <c r="A74" s="3">
        <v>2408</v>
      </c>
      <c r="B74" s="3" t="s">
        <v>2409</v>
      </c>
      <c r="C74" s="3" t="s">
        <v>6518</v>
      </c>
      <c r="D74" s="25">
        <v>15000</v>
      </c>
      <c r="E74" s="26">
        <v>30</v>
      </c>
      <c r="F74" s="3" t="s">
        <v>8220</v>
      </c>
      <c r="G74" s="3" t="s">
        <v>8223</v>
      </c>
      <c r="H74" s="3" t="s">
        <v>8245</v>
      </c>
      <c r="I74" s="3">
        <v>1415247757</v>
      </c>
      <c r="J74" s="3">
        <v>1412652157</v>
      </c>
      <c r="K74" s="3" t="b">
        <v>0</v>
      </c>
      <c r="L74" s="3">
        <v>2</v>
      </c>
      <c r="M74" s="3" t="b">
        <v>0</v>
      </c>
      <c r="N74" s="3" t="s">
        <v>8282</v>
      </c>
      <c r="O74" s="3">
        <v>0</v>
      </c>
      <c r="P74" s="3">
        <v>15</v>
      </c>
      <c r="Q74" s="27" t="s">
        <v>8319</v>
      </c>
      <c r="R74" s="3" t="s">
        <v>8345</v>
      </c>
      <c r="S74" s="4">
        <v>41919.140706018516</v>
      </c>
      <c r="T74" s="4">
        <v>41949.182372685187</v>
      </c>
    </row>
    <row r="75" spans="1:20" ht="34.799999999999997" customHeight="1">
      <c r="A75" s="3">
        <v>2506</v>
      </c>
      <c r="B75" s="3" t="s">
        <v>2506</v>
      </c>
      <c r="C75" s="3" t="s">
        <v>6616</v>
      </c>
      <c r="D75" s="25">
        <v>5000</v>
      </c>
      <c r="E75" s="26">
        <v>30</v>
      </c>
      <c r="F75" s="3" t="s">
        <v>8220</v>
      </c>
      <c r="G75" s="3" t="s">
        <v>8224</v>
      </c>
      <c r="H75" s="3" t="s">
        <v>8246</v>
      </c>
      <c r="I75" s="3">
        <v>1443906000</v>
      </c>
      <c r="J75" s="3">
        <v>1441955269</v>
      </c>
      <c r="K75" s="3" t="b">
        <v>0</v>
      </c>
      <c r="L75" s="3">
        <v>2</v>
      </c>
      <c r="M75" s="3" t="b">
        <v>0</v>
      </c>
      <c r="N75" s="3" t="s">
        <v>8297</v>
      </c>
      <c r="O75" s="3">
        <v>1</v>
      </c>
      <c r="P75" s="3">
        <v>15</v>
      </c>
      <c r="Q75" s="27" t="s">
        <v>8319</v>
      </c>
      <c r="R75" s="3" t="s">
        <v>8357</v>
      </c>
      <c r="S75" s="4">
        <v>42258.297094907408</v>
      </c>
      <c r="T75" s="4">
        <v>42280.875</v>
      </c>
    </row>
    <row r="76" spans="1:20" ht="34.799999999999997" customHeight="1">
      <c r="A76" s="3">
        <v>2698</v>
      </c>
      <c r="B76" s="3" t="s">
        <v>2698</v>
      </c>
      <c r="C76" s="3" t="s">
        <v>6808</v>
      </c>
      <c r="D76" s="25">
        <v>8000</v>
      </c>
      <c r="E76" s="26">
        <v>26.01</v>
      </c>
      <c r="F76" s="3" t="s">
        <v>8220</v>
      </c>
      <c r="G76" s="3" t="s">
        <v>8223</v>
      </c>
      <c r="H76" s="3" t="s">
        <v>8245</v>
      </c>
      <c r="I76" s="3">
        <v>1403904808</v>
      </c>
      <c r="J76" s="3">
        <v>1401312808</v>
      </c>
      <c r="K76" s="3" t="b">
        <v>0</v>
      </c>
      <c r="L76" s="3">
        <v>2</v>
      </c>
      <c r="M76" s="3" t="b">
        <v>0</v>
      </c>
      <c r="N76" s="3" t="s">
        <v>8282</v>
      </c>
      <c r="O76" s="3">
        <v>0</v>
      </c>
      <c r="P76" s="3">
        <v>13.01</v>
      </c>
      <c r="Q76" s="27" t="s">
        <v>8319</v>
      </c>
      <c r="R76" s="3" t="s">
        <v>8345</v>
      </c>
      <c r="S76" s="4">
        <v>41787.898240740738</v>
      </c>
      <c r="T76" s="4">
        <v>41817.898240740738</v>
      </c>
    </row>
    <row r="77" spans="1:20" ht="34.799999999999997" customHeight="1">
      <c r="A77" s="3">
        <v>2434</v>
      </c>
      <c r="B77" s="3" t="s">
        <v>2435</v>
      </c>
      <c r="C77" s="3" t="s">
        <v>6544</v>
      </c>
      <c r="D77" s="25">
        <v>20000</v>
      </c>
      <c r="E77" s="26">
        <v>26</v>
      </c>
      <c r="F77" s="3" t="s">
        <v>8220</v>
      </c>
      <c r="G77" s="3" t="s">
        <v>8223</v>
      </c>
      <c r="H77" s="3" t="s">
        <v>8245</v>
      </c>
      <c r="I77" s="3">
        <v>1438662474</v>
      </c>
      <c r="J77" s="3">
        <v>1435206474</v>
      </c>
      <c r="K77" s="3" t="b">
        <v>0</v>
      </c>
      <c r="L77" s="3">
        <v>2</v>
      </c>
      <c r="M77" s="3" t="b">
        <v>0</v>
      </c>
      <c r="N77" s="3" t="s">
        <v>8282</v>
      </c>
      <c r="O77" s="3">
        <v>0</v>
      </c>
      <c r="P77" s="3">
        <v>13</v>
      </c>
      <c r="Q77" s="27" t="s">
        <v>8319</v>
      </c>
      <c r="R77" s="3" t="s">
        <v>8345</v>
      </c>
      <c r="S77" s="4">
        <v>42180.18604166666</v>
      </c>
      <c r="T77" s="4">
        <v>42220.18604166666</v>
      </c>
    </row>
    <row r="78" spans="1:20" ht="34.799999999999997" customHeight="1">
      <c r="A78" s="3">
        <v>2591</v>
      </c>
      <c r="B78" s="3" t="s">
        <v>2591</v>
      </c>
      <c r="C78" s="3" t="s">
        <v>6701</v>
      </c>
      <c r="D78" s="25">
        <v>1500</v>
      </c>
      <c r="E78" s="26">
        <v>26</v>
      </c>
      <c r="F78" s="3" t="s">
        <v>8220</v>
      </c>
      <c r="G78" s="3" t="s">
        <v>8223</v>
      </c>
      <c r="H78" s="3" t="s">
        <v>8245</v>
      </c>
      <c r="I78" s="3">
        <v>1457901924</v>
      </c>
      <c r="J78" s="3">
        <v>1452721524</v>
      </c>
      <c r="K78" s="3" t="b">
        <v>0</v>
      </c>
      <c r="L78" s="3">
        <v>2</v>
      </c>
      <c r="M78" s="3" t="b">
        <v>0</v>
      </c>
      <c r="N78" s="3" t="s">
        <v>8282</v>
      </c>
      <c r="O78" s="3">
        <v>2</v>
      </c>
      <c r="P78" s="3">
        <v>13</v>
      </c>
      <c r="Q78" s="27" t="s">
        <v>8319</v>
      </c>
      <c r="R78" s="3" t="s">
        <v>8345</v>
      </c>
      <c r="S78" s="4">
        <v>42382.906527777777</v>
      </c>
      <c r="T78" s="4">
        <v>42442.864861111113</v>
      </c>
    </row>
    <row r="79" spans="1:20" ht="34.799999999999997" customHeight="1">
      <c r="A79" s="3">
        <v>1171</v>
      </c>
      <c r="B79" s="3" t="s">
        <v>1172</v>
      </c>
      <c r="C79" s="3" t="s">
        <v>5281</v>
      </c>
      <c r="D79" s="25">
        <v>25000</v>
      </c>
      <c r="E79" s="26">
        <v>25</v>
      </c>
      <c r="F79" s="3" t="s">
        <v>8220</v>
      </c>
      <c r="G79" s="3" t="s">
        <v>8223</v>
      </c>
      <c r="H79" s="3" t="s">
        <v>8245</v>
      </c>
      <c r="I79" s="3">
        <v>1415909927</v>
      </c>
      <c r="J79" s="3">
        <v>1414351127</v>
      </c>
      <c r="K79" s="3" t="b">
        <v>0</v>
      </c>
      <c r="L79" s="3">
        <v>1</v>
      </c>
      <c r="M79" s="3" t="b">
        <v>0</v>
      </c>
      <c r="N79" s="3" t="s">
        <v>8282</v>
      </c>
      <c r="O79" s="3">
        <v>0</v>
      </c>
      <c r="P79" s="3">
        <v>25</v>
      </c>
      <c r="Q79" s="27" t="s">
        <v>8319</v>
      </c>
      <c r="R79" s="3" t="s">
        <v>8345</v>
      </c>
      <c r="S79" s="4">
        <v>41938.804710648146</v>
      </c>
      <c r="T79" s="4">
        <v>41956.846377314811</v>
      </c>
    </row>
    <row r="80" spans="1:20" ht="34.799999999999997" customHeight="1">
      <c r="A80" s="3">
        <v>2413</v>
      </c>
      <c r="B80" s="3" t="s">
        <v>2414</v>
      </c>
      <c r="C80" s="3" t="s">
        <v>6523</v>
      </c>
      <c r="D80" s="25">
        <v>3000</v>
      </c>
      <c r="E80" s="26">
        <v>25</v>
      </c>
      <c r="F80" s="3" t="s">
        <v>8220</v>
      </c>
      <c r="G80" s="3" t="s">
        <v>8223</v>
      </c>
      <c r="H80" s="3" t="s">
        <v>8245</v>
      </c>
      <c r="I80" s="3">
        <v>1401579000</v>
      </c>
      <c r="J80" s="3">
        <v>1398911882</v>
      </c>
      <c r="K80" s="3" t="b">
        <v>0</v>
      </c>
      <c r="L80" s="3">
        <v>3</v>
      </c>
      <c r="M80" s="3" t="b">
        <v>0</v>
      </c>
      <c r="N80" s="3" t="s">
        <v>8282</v>
      </c>
      <c r="O80" s="3">
        <v>1</v>
      </c>
      <c r="P80" s="3">
        <v>8.33</v>
      </c>
      <c r="Q80" s="27" t="s">
        <v>8319</v>
      </c>
      <c r="R80" s="3" t="s">
        <v>8345</v>
      </c>
      <c r="S80" s="4">
        <v>41760.10974537037</v>
      </c>
      <c r="T80" s="4">
        <v>41790.979166666664</v>
      </c>
    </row>
    <row r="81" spans="1:20" ht="34.799999999999997" customHeight="1">
      <c r="A81" s="3">
        <v>2692</v>
      </c>
      <c r="B81" s="3" t="s">
        <v>2692</v>
      </c>
      <c r="C81" s="3" t="s">
        <v>6802</v>
      </c>
      <c r="D81" s="25">
        <v>3500</v>
      </c>
      <c r="E81" s="26">
        <v>25</v>
      </c>
      <c r="F81" s="3" t="s">
        <v>8220</v>
      </c>
      <c r="G81" s="3" t="s">
        <v>8223</v>
      </c>
      <c r="H81" s="3" t="s">
        <v>8245</v>
      </c>
      <c r="I81" s="3">
        <v>1427266860</v>
      </c>
      <c r="J81" s="3">
        <v>1424678460</v>
      </c>
      <c r="K81" s="3" t="b">
        <v>0</v>
      </c>
      <c r="L81" s="3">
        <v>1</v>
      </c>
      <c r="M81" s="3" t="b">
        <v>0</v>
      </c>
      <c r="N81" s="3" t="s">
        <v>8282</v>
      </c>
      <c r="O81" s="3">
        <v>1</v>
      </c>
      <c r="P81" s="3">
        <v>25</v>
      </c>
      <c r="Q81" s="27" t="s">
        <v>8319</v>
      </c>
      <c r="R81" s="3" t="s">
        <v>8345</v>
      </c>
      <c r="S81" s="4">
        <v>42058.334027777775</v>
      </c>
      <c r="T81" s="4">
        <v>42088.292361111111</v>
      </c>
    </row>
    <row r="82" spans="1:20" ht="34.799999999999997" customHeight="1">
      <c r="A82" s="3">
        <v>2430</v>
      </c>
      <c r="B82" s="3" t="s">
        <v>2431</v>
      </c>
      <c r="C82" s="3" t="s">
        <v>6540</v>
      </c>
      <c r="D82" s="25">
        <v>3000</v>
      </c>
      <c r="E82" s="26">
        <v>21</v>
      </c>
      <c r="F82" s="3" t="s">
        <v>8220</v>
      </c>
      <c r="G82" s="3" t="s">
        <v>8223</v>
      </c>
      <c r="H82" s="3" t="s">
        <v>8245</v>
      </c>
      <c r="I82" s="3">
        <v>1455246504</v>
      </c>
      <c r="J82" s="3">
        <v>1452654504</v>
      </c>
      <c r="K82" s="3" t="b">
        <v>0</v>
      </c>
      <c r="L82" s="3">
        <v>2</v>
      </c>
      <c r="M82" s="3" t="b">
        <v>0</v>
      </c>
      <c r="N82" s="3" t="s">
        <v>8282</v>
      </c>
      <c r="O82" s="3">
        <v>1</v>
      </c>
      <c r="P82" s="3">
        <v>10.5</v>
      </c>
      <c r="Q82" s="27" t="s">
        <v>8319</v>
      </c>
      <c r="R82" s="3" t="s">
        <v>8345</v>
      </c>
      <c r="S82" s="4">
        <v>42382.130833333329</v>
      </c>
      <c r="T82" s="4">
        <v>42412.130833333329</v>
      </c>
    </row>
    <row r="83" spans="1:20" ht="34.799999999999997" customHeight="1">
      <c r="A83" s="3">
        <v>1169</v>
      </c>
      <c r="B83" s="3" t="s">
        <v>1170</v>
      </c>
      <c r="C83" s="3" t="s">
        <v>5279</v>
      </c>
      <c r="D83" s="25">
        <v>10000</v>
      </c>
      <c r="E83" s="26">
        <v>17</v>
      </c>
      <c r="F83" s="3" t="s">
        <v>8220</v>
      </c>
      <c r="G83" s="3" t="s">
        <v>8223</v>
      </c>
      <c r="H83" s="3" t="s">
        <v>8245</v>
      </c>
      <c r="I83" s="3">
        <v>1424593763</v>
      </c>
      <c r="J83" s="3">
        <v>1422001763</v>
      </c>
      <c r="K83" s="3" t="b">
        <v>0</v>
      </c>
      <c r="L83" s="3">
        <v>3</v>
      </c>
      <c r="M83" s="3" t="b">
        <v>0</v>
      </c>
      <c r="N83" s="3" t="s">
        <v>8282</v>
      </c>
      <c r="O83" s="3">
        <v>0</v>
      </c>
      <c r="P83" s="3">
        <v>5.67</v>
      </c>
      <c r="Q83" s="27" t="s">
        <v>8319</v>
      </c>
      <c r="R83" s="3" t="s">
        <v>8345</v>
      </c>
      <c r="S83" s="4">
        <v>42027.353738425925</v>
      </c>
      <c r="T83" s="4">
        <v>42057.353738425925</v>
      </c>
    </row>
    <row r="84" spans="1:20" ht="34.799999999999997" customHeight="1">
      <c r="A84" s="3">
        <v>1176</v>
      </c>
      <c r="B84" s="3" t="s">
        <v>1177</v>
      </c>
      <c r="C84" s="3" t="s">
        <v>5286</v>
      </c>
      <c r="D84" s="25">
        <v>175000</v>
      </c>
      <c r="E84" s="26">
        <v>10</v>
      </c>
      <c r="F84" s="3" t="s">
        <v>8220</v>
      </c>
      <c r="G84" s="3" t="s">
        <v>8225</v>
      </c>
      <c r="H84" s="3" t="s">
        <v>8247</v>
      </c>
      <c r="I84" s="3">
        <v>1488805200</v>
      </c>
      <c r="J84" s="3">
        <v>1484094498</v>
      </c>
      <c r="K84" s="3" t="b">
        <v>0</v>
      </c>
      <c r="L84" s="3">
        <v>1</v>
      </c>
      <c r="M84" s="3" t="b">
        <v>0</v>
      </c>
      <c r="N84" s="3" t="s">
        <v>8282</v>
      </c>
      <c r="O84" s="3">
        <v>0</v>
      </c>
      <c r="P84" s="3">
        <v>10</v>
      </c>
      <c r="Q84" s="27" t="s">
        <v>8319</v>
      </c>
      <c r="R84" s="3" t="s">
        <v>8345</v>
      </c>
      <c r="S84" s="4">
        <v>42746.019652777773</v>
      </c>
      <c r="T84" s="4">
        <v>42800.541666666672</v>
      </c>
    </row>
    <row r="85" spans="1:20" ht="34.799999999999997" customHeight="1">
      <c r="A85" s="3">
        <v>2440</v>
      </c>
      <c r="B85" s="3" t="s">
        <v>2441</v>
      </c>
      <c r="C85" s="3" t="s">
        <v>6550</v>
      </c>
      <c r="D85" s="25">
        <v>5000</v>
      </c>
      <c r="E85" s="26">
        <v>10</v>
      </c>
      <c r="F85" s="3" t="s">
        <v>8220</v>
      </c>
      <c r="G85" s="3" t="s">
        <v>8241</v>
      </c>
      <c r="H85" s="3" t="s">
        <v>8248</v>
      </c>
      <c r="I85" s="3">
        <v>1455399313</v>
      </c>
      <c r="J85" s="3">
        <v>1452807313</v>
      </c>
      <c r="K85" s="3" t="b">
        <v>0</v>
      </c>
      <c r="L85" s="3">
        <v>2</v>
      </c>
      <c r="M85" s="3" t="b">
        <v>0</v>
      </c>
      <c r="N85" s="3" t="s">
        <v>8282</v>
      </c>
      <c r="O85" s="3">
        <v>0</v>
      </c>
      <c r="P85" s="3">
        <v>5</v>
      </c>
      <c r="Q85" s="27" t="s">
        <v>8319</v>
      </c>
      <c r="R85" s="3" t="s">
        <v>8345</v>
      </c>
      <c r="S85" s="4">
        <v>42383.899456018517</v>
      </c>
      <c r="T85" s="4">
        <v>42413.899456018517</v>
      </c>
    </row>
    <row r="86" spans="1:20" ht="34.799999999999997" customHeight="1">
      <c r="A86" s="3">
        <v>2685</v>
      </c>
      <c r="B86" s="3" t="s">
        <v>2685</v>
      </c>
      <c r="C86" s="3" t="s">
        <v>6795</v>
      </c>
      <c r="D86" s="25">
        <v>50000</v>
      </c>
      <c r="E86" s="26">
        <v>10</v>
      </c>
      <c r="F86" s="3" t="s">
        <v>8220</v>
      </c>
      <c r="G86" s="3" t="s">
        <v>8223</v>
      </c>
      <c r="H86" s="3" t="s">
        <v>8245</v>
      </c>
      <c r="I86" s="3">
        <v>1430149330</v>
      </c>
      <c r="J86" s="3">
        <v>1424968930</v>
      </c>
      <c r="K86" s="3" t="b">
        <v>0</v>
      </c>
      <c r="L86" s="3">
        <v>1</v>
      </c>
      <c r="M86" s="3" t="b">
        <v>0</v>
      </c>
      <c r="N86" s="3" t="s">
        <v>8282</v>
      </c>
      <c r="O86" s="3">
        <v>0</v>
      </c>
      <c r="P86" s="3">
        <v>10</v>
      </c>
      <c r="Q86" s="27" t="s">
        <v>8319</v>
      </c>
      <c r="R86" s="3" t="s">
        <v>8345</v>
      </c>
      <c r="S86" s="4">
        <v>42061.69594907407</v>
      </c>
      <c r="T86" s="4">
        <v>42121.654282407413</v>
      </c>
    </row>
    <row r="87" spans="1:20" ht="34.799999999999997" customHeight="1">
      <c r="A87" s="3">
        <v>2423</v>
      </c>
      <c r="B87" s="3" t="s">
        <v>2424</v>
      </c>
      <c r="C87" s="3" t="s">
        <v>6533</v>
      </c>
      <c r="D87" s="25">
        <v>60000</v>
      </c>
      <c r="E87" s="26">
        <v>8</v>
      </c>
      <c r="F87" s="3" t="s">
        <v>8220</v>
      </c>
      <c r="G87" s="3" t="s">
        <v>8223</v>
      </c>
      <c r="H87" s="3" t="s">
        <v>8245</v>
      </c>
      <c r="I87" s="3">
        <v>1420044890</v>
      </c>
      <c r="J87" s="3">
        <v>1417452890</v>
      </c>
      <c r="K87" s="3" t="b">
        <v>0</v>
      </c>
      <c r="L87" s="3">
        <v>1</v>
      </c>
      <c r="M87" s="3" t="b">
        <v>0</v>
      </c>
      <c r="N87" s="3" t="s">
        <v>8282</v>
      </c>
      <c r="O87" s="3">
        <v>0</v>
      </c>
      <c r="P87" s="3">
        <v>8</v>
      </c>
      <c r="Q87" s="27" t="s">
        <v>8319</v>
      </c>
      <c r="R87" s="3" t="s">
        <v>8345</v>
      </c>
      <c r="S87" s="4">
        <v>41974.704745370371</v>
      </c>
      <c r="T87" s="4">
        <v>42004.704745370371</v>
      </c>
    </row>
    <row r="88" spans="1:20" ht="34.799999999999997" customHeight="1">
      <c r="A88" s="3">
        <v>1178</v>
      </c>
      <c r="B88" s="3" t="s">
        <v>1179</v>
      </c>
      <c r="C88" s="3" t="s">
        <v>5288</v>
      </c>
      <c r="D88" s="25">
        <v>75000</v>
      </c>
      <c r="E88" s="26">
        <v>5</v>
      </c>
      <c r="F88" s="3" t="s">
        <v>8220</v>
      </c>
      <c r="G88" s="3" t="s">
        <v>8223</v>
      </c>
      <c r="H88" s="3" t="s">
        <v>8245</v>
      </c>
      <c r="I88" s="3">
        <v>1408225452</v>
      </c>
      <c r="J88" s="3">
        <v>1405633452</v>
      </c>
      <c r="K88" s="3" t="b">
        <v>0</v>
      </c>
      <c r="L88" s="3">
        <v>1</v>
      </c>
      <c r="M88" s="3" t="b">
        <v>0</v>
      </c>
      <c r="N88" s="3" t="s">
        <v>8282</v>
      </c>
      <c r="O88" s="3">
        <v>0</v>
      </c>
      <c r="P88" s="3">
        <v>5</v>
      </c>
      <c r="Q88" s="27" t="s">
        <v>8319</v>
      </c>
      <c r="R88" s="3" t="s">
        <v>8345</v>
      </c>
      <c r="S88" s="4">
        <v>41837.905694444446</v>
      </c>
      <c r="T88" s="4">
        <v>41867.905694444446</v>
      </c>
    </row>
    <row r="89" spans="1:20" ht="34.799999999999997" customHeight="1">
      <c r="A89" s="3">
        <v>2416</v>
      </c>
      <c r="B89" s="3" t="s">
        <v>2417</v>
      </c>
      <c r="C89" s="3" t="s">
        <v>6526</v>
      </c>
      <c r="D89" s="25">
        <v>20000</v>
      </c>
      <c r="E89" s="26">
        <v>5</v>
      </c>
      <c r="F89" s="3" t="s">
        <v>8220</v>
      </c>
      <c r="G89" s="3" t="s">
        <v>8223</v>
      </c>
      <c r="H89" s="3" t="s">
        <v>8245</v>
      </c>
      <c r="I89" s="3">
        <v>1426345200</v>
      </c>
      <c r="J89" s="3">
        <v>1421343743</v>
      </c>
      <c r="K89" s="3" t="b">
        <v>0</v>
      </c>
      <c r="L89" s="3">
        <v>1</v>
      </c>
      <c r="M89" s="3" t="b">
        <v>0</v>
      </c>
      <c r="N89" s="3" t="s">
        <v>8282</v>
      </c>
      <c r="O89" s="3">
        <v>0</v>
      </c>
      <c r="P89" s="3">
        <v>5</v>
      </c>
      <c r="Q89" s="27" t="s">
        <v>8319</v>
      </c>
      <c r="R89" s="3" t="s">
        <v>8345</v>
      </c>
      <c r="S89" s="4">
        <v>42019.737766203703</v>
      </c>
      <c r="T89" s="4">
        <v>42077.625</v>
      </c>
    </row>
    <row r="90" spans="1:20" ht="34.799999999999997" customHeight="1">
      <c r="A90" s="3">
        <v>2418</v>
      </c>
      <c r="B90" s="3" t="s">
        <v>2419</v>
      </c>
      <c r="C90" s="3" t="s">
        <v>6528</v>
      </c>
      <c r="D90" s="25">
        <v>25000</v>
      </c>
      <c r="E90" s="26">
        <v>5</v>
      </c>
      <c r="F90" s="3" t="s">
        <v>8220</v>
      </c>
      <c r="G90" s="3" t="s">
        <v>8223</v>
      </c>
      <c r="H90" s="3" t="s">
        <v>8245</v>
      </c>
      <c r="I90" s="3">
        <v>1427225644</v>
      </c>
      <c r="J90" s="3">
        <v>1422045244</v>
      </c>
      <c r="K90" s="3" t="b">
        <v>0</v>
      </c>
      <c r="L90" s="3">
        <v>5</v>
      </c>
      <c r="M90" s="3" t="b">
        <v>0</v>
      </c>
      <c r="N90" s="3" t="s">
        <v>8282</v>
      </c>
      <c r="O90" s="3">
        <v>0</v>
      </c>
      <c r="P90" s="3">
        <v>1</v>
      </c>
      <c r="Q90" s="27" t="s">
        <v>8319</v>
      </c>
      <c r="R90" s="3" t="s">
        <v>8345</v>
      </c>
      <c r="S90" s="4">
        <v>42027.856990740736</v>
      </c>
      <c r="T90" s="4">
        <v>42087.815324074079</v>
      </c>
    </row>
    <row r="91" spans="1:20" ht="34.799999999999997" customHeight="1">
      <c r="A91" s="3">
        <v>2583</v>
      </c>
      <c r="B91" s="3" t="s">
        <v>2583</v>
      </c>
      <c r="C91" s="3" t="s">
        <v>6693</v>
      </c>
      <c r="D91" s="25">
        <v>1000</v>
      </c>
      <c r="E91" s="26">
        <v>5</v>
      </c>
      <c r="F91" s="3" t="s">
        <v>8220</v>
      </c>
      <c r="G91" s="3" t="s">
        <v>8223</v>
      </c>
      <c r="H91" s="3" t="s">
        <v>8245</v>
      </c>
      <c r="I91" s="3">
        <v>1426526880</v>
      </c>
      <c r="J91" s="3">
        <v>1421346480</v>
      </c>
      <c r="K91" s="3" t="b">
        <v>0</v>
      </c>
      <c r="L91" s="3">
        <v>5</v>
      </c>
      <c r="M91" s="3" t="b">
        <v>0</v>
      </c>
      <c r="N91" s="3" t="s">
        <v>8282</v>
      </c>
      <c r="O91" s="3">
        <v>1</v>
      </c>
      <c r="P91" s="3">
        <v>1</v>
      </c>
      <c r="Q91" s="27" t="s">
        <v>8319</v>
      </c>
      <c r="R91" s="3" t="s">
        <v>8345</v>
      </c>
      <c r="S91" s="4">
        <v>42019.76944444445</v>
      </c>
      <c r="T91" s="4">
        <v>42079.727777777778</v>
      </c>
    </row>
    <row r="92" spans="1:20" ht="34.799999999999997" customHeight="1">
      <c r="A92" s="3">
        <v>2586</v>
      </c>
      <c r="B92" s="3" t="s">
        <v>2586</v>
      </c>
      <c r="C92" s="3" t="s">
        <v>6696</v>
      </c>
      <c r="D92" s="25">
        <v>3000</v>
      </c>
      <c r="E92" s="26">
        <v>5</v>
      </c>
      <c r="F92" s="3" t="s">
        <v>8220</v>
      </c>
      <c r="G92" s="3" t="s">
        <v>8224</v>
      </c>
      <c r="H92" s="3" t="s">
        <v>8246</v>
      </c>
      <c r="I92" s="3">
        <v>1451030136</v>
      </c>
      <c r="J92" s="3">
        <v>1448438136</v>
      </c>
      <c r="K92" s="3" t="b">
        <v>0</v>
      </c>
      <c r="L92" s="3">
        <v>1</v>
      </c>
      <c r="M92" s="3" t="b">
        <v>0</v>
      </c>
      <c r="N92" s="3" t="s">
        <v>8282</v>
      </c>
      <c r="O92" s="3">
        <v>0</v>
      </c>
      <c r="P92" s="3">
        <v>5</v>
      </c>
      <c r="Q92" s="27" t="s">
        <v>8319</v>
      </c>
      <c r="R92" s="3" t="s">
        <v>8345</v>
      </c>
      <c r="S92" s="4">
        <v>42333.330277777779</v>
      </c>
      <c r="T92" s="4">
        <v>42363.330277777779</v>
      </c>
    </row>
    <row r="93" spans="1:20" ht="34.799999999999997" customHeight="1">
      <c r="A93" s="3">
        <v>2589</v>
      </c>
      <c r="B93" s="3" t="s">
        <v>2589</v>
      </c>
      <c r="C93" s="3" t="s">
        <v>6699</v>
      </c>
      <c r="D93" s="25">
        <v>50000</v>
      </c>
      <c r="E93" s="26">
        <v>5</v>
      </c>
      <c r="F93" s="3" t="s">
        <v>8220</v>
      </c>
      <c r="G93" s="3" t="s">
        <v>8231</v>
      </c>
      <c r="H93" s="3" t="s">
        <v>8252</v>
      </c>
      <c r="I93" s="3">
        <v>1458733927</v>
      </c>
      <c r="J93" s="3">
        <v>1456145527</v>
      </c>
      <c r="K93" s="3" t="b">
        <v>0</v>
      </c>
      <c r="L93" s="3">
        <v>1</v>
      </c>
      <c r="M93" s="3" t="b">
        <v>0</v>
      </c>
      <c r="N93" s="3" t="s">
        <v>8282</v>
      </c>
      <c r="O93" s="3">
        <v>0</v>
      </c>
      <c r="P93" s="3">
        <v>5</v>
      </c>
      <c r="Q93" s="27" t="s">
        <v>8319</v>
      </c>
      <c r="R93" s="3" t="s">
        <v>8345</v>
      </c>
      <c r="S93" s="4">
        <v>42422.536192129628</v>
      </c>
      <c r="T93" s="4">
        <v>42452.494525462964</v>
      </c>
    </row>
    <row r="94" spans="1:20" ht="34.799999999999997" customHeight="1">
      <c r="A94" s="3">
        <v>1181</v>
      </c>
      <c r="B94" s="3" t="s">
        <v>1182</v>
      </c>
      <c r="C94" s="3" t="s">
        <v>5291</v>
      </c>
      <c r="D94" s="25">
        <v>50000</v>
      </c>
      <c r="E94" s="26">
        <v>4</v>
      </c>
      <c r="F94" s="3" t="s">
        <v>8220</v>
      </c>
      <c r="G94" s="3" t="s">
        <v>8223</v>
      </c>
      <c r="H94" s="3" t="s">
        <v>8245</v>
      </c>
      <c r="I94" s="3">
        <v>1425197321</v>
      </c>
      <c r="J94" s="3">
        <v>1422605321</v>
      </c>
      <c r="K94" s="3" t="b">
        <v>0</v>
      </c>
      <c r="L94" s="3">
        <v>3</v>
      </c>
      <c r="M94" s="3" t="b">
        <v>0</v>
      </c>
      <c r="N94" s="3" t="s">
        <v>8282</v>
      </c>
      <c r="O94" s="3">
        <v>0</v>
      </c>
      <c r="P94" s="3">
        <v>1.33</v>
      </c>
      <c r="Q94" s="27" t="s">
        <v>8319</v>
      </c>
      <c r="R94" s="3" t="s">
        <v>8345</v>
      </c>
      <c r="S94" s="4">
        <v>42034.339363425926</v>
      </c>
      <c r="T94" s="4">
        <v>42064.339363425926</v>
      </c>
    </row>
    <row r="95" spans="1:20" ht="34.799999999999997" customHeight="1">
      <c r="A95" s="3">
        <v>2431</v>
      </c>
      <c r="B95" s="3" t="s">
        <v>2432</v>
      </c>
      <c r="C95" s="3" t="s">
        <v>6541</v>
      </c>
      <c r="D95" s="25">
        <v>100000</v>
      </c>
      <c r="E95" s="26">
        <v>2</v>
      </c>
      <c r="F95" s="3" t="s">
        <v>8220</v>
      </c>
      <c r="G95" s="3" t="s">
        <v>8223</v>
      </c>
      <c r="H95" s="3" t="s">
        <v>8245</v>
      </c>
      <c r="I95" s="3">
        <v>1467080613</v>
      </c>
      <c r="J95" s="3">
        <v>1461896613</v>
      </c>
      <c r="K95" s="3" t="b">
        <v>0</v>
      </c>
      <c r="L95" s="3">
        <v>2</v>
      </c>
      <c r="M95" s="3" t="b">
        <v>0</v>
      </c>
      <c r="N95" s="3" t="s">
        <v>8282</v>
      </c>
      <c r="O95" s="3">
        <v>0</v>
      </c>
      <c r="P95" s="3">
        <v>1</v>
      </c>
      <c r="Q95" s="27" t="s">
        <v>8319</v>
      </c>
      <c r="R95" s="3" t="s">
        <v>8345</v>
      </c>
      <c r="S95" s="4">
        <v>42489.099687499998</v>
      </c>
      <c r="T95" s="4">
        <v>42549.099687499998</v>
      </c>
    </row>
    <row r="96" spans="1:20" ht="34.799999999999997" customHeight="1">
      <c r="A96" s="3">
        <v>2432</v>
      </c>
      <c r="B96" s="3" t="s">
        <v>2433</v>
      </c>
      <c r="C96" s="3" t="s">
        <v>6542</v>
      </c>
      <c r="D96" s="25">
        <v>14000</v>
      </c>
      <c r="E96" s="26">
        <v>2</v>
      </c>
      <c r="F96" s="3" t="s">
        <v>8220</v>
      </c>
      <c r="G96" s="3" t="s">
        <v>8223</v>
      </c>
      <c r="H96" s="3" t="s">
        <v>8245</v>
      </c>
      <c r="I96" s="3">
        <v>1425791697</v>
      </c>
      <c r="J96" s="3">
        <v>1423199697</v>
      </c>
      <c r="K96" s="3" t="b">
        <v>0</v>
      </c>
      <c r="L96" s="3">
        <v>2</v>
      </c>
      <c r="M96" s="3" t="b">
        <v>0</v>
      </c>
      <c r="N96" s="3" t="s">
        <v>8282</v>
      </c>
      <c r="O96" s="3">
        <v>0</v>
      </c>
      <c r="P96" s="3">
        <v>1</v>
      </c>
      <c r="Q96" s="27" t="s">
        <v>8319</v>
      </c>
      <c r="R96" s="3" t="s">
        <v>8345</v>
      </c>
      <c r="S96" s="4">
        <v>42041.218715277777</v>
      </c>
      <c r="T96" s="4">
        <v>42071.218715277777</v>
      </c>
    </row>
    <row r="97" spans="1:20" ht="34.799999999999997" customHeight="1">
      <c r="A97" s="3">
        <v>2421</v>
      </c>
      <c r="B97" s="3" t="s">
        <v>2422</v>
      </c>
      <c r="C97" s="3" t="s">
        <v>6531</v>
      </c>
      <c r="D97" s="25">
        <v>6000</v>
      </c>
      <c r="E97" s="26">
        <v>1</v>
      </c>
      <c r="F97" s="3" t="s">
        <v>8220</v>
      </c>
      <c r="G97" s="3" t="s">
        <v>8223</v>
      </c>
      <c r="H97" s="3" t="s">
        <v>8245</v>
      </c>
      <c r="I97" s="3">
        <v>1424536196</v>
      </c>
      <c r="J97" s="3">
        <v>1421944196</v>
      </c>
      <c r="K97" s="3" t="b">
        <v>0</v>
      </c>
      <c r="L97" s="3">
        <v>1</v>
      </c>
      <c r="M97" s="3" t="b">
        <v>0</v>
      </c>
      <c r="N97" s="3" t="s">
        <v>8282</v>
      </c>
      <c r="O97" s="3">
        <v>0</v>
      </c>
      <c r="P97" s="3">
        <v>1</v>
      </c>
      <c r="Q97" s="27" t="s">
        <v>8319</v>
      </c>
      <c r="R97" s="3" t="s">
        <v>8345</v>
      </c>
      <c r="S97" s="4">
        <v>42026.687453703707</v>
      </c>
      <c r="T97" s="4">
        <v>42056.687453703707</v>
      </c>
    </row>
    <row r="98" spans="1:20" ht="34.799999999999997" customHeight="1">
      <c r="A98" s="3">
        <v>2422</v>
      </c>
      <c r="B98" s="3" t="s">
        <v>2423</v>
      </c>
      <c r="C98" s="3" t="s">
        <v>6532</v>
      </c>
      <c r="D98" s="25">
        <v>500</v>
      </c>
      <c r="E98" s="26">
        <v>1</v>
      </c>
      <c r="F98" s="3" t="s">
        <v>8220</v>
      </c>
      <c r="G98" s="3" t="s">
        <v>8223</v>
      </c>
      <c r="H98" s="3" t="s">
        <v>8245</v>
      </c>
      <c r="I98" s="3">
        <v>1426091036</v>
      </c>
      <c r="J98" s="3">
        <v>1423502636</v>
      </c>
      <c r="K98" s="3" t="b">
        <v>0</v>
      </c>
      <c r="L98" s="3">
        <v>1</v>
      </c>
      <c r="M98" s="3" t="b">
        <v>0</v>
      </c>
      <c r="N98" s="3" t="s">
        <v>8282</v>
      </c>
      <c r="O98" s="3">
        <v>0</v>
      </c>
      <c r="P98" s="3">
        <v>1</v>
      </c>
      <c r="Q98" s="27" t="s">
        <v>8319</v>
      </c>
      <c r="R98" s="3" t="s">
        <v>8345</v>
      </c>
      <c r="S98" s="4">
        <v>42044.724953703699</v>
      </c>
      <c r="T98" s="4">
        <v>42074.683287037042</v>
      </c>
    </row>
    <row r="99" spans="1:20" ht="34.799999999999997" customHeight="1">
      <c r="A99" s="3">
        <v>2425</v>
      </c>
      <c r="B99" s="3" t="s">
        <v>2426</v>
      </c>
      <c r="C99" s="3" t="s">
        <v>6535</v>
      </c>
      <c r="D99" s="25">
        <v>3500</v>
      </c>
      <c r="E99" s="26">
        <v>1</v>
      </c>
      <c r="F99" s="3" t="s">
        <v>8220</v>
      </c>
      <c r="G99" s="3" t="s">
        <v>8223</v>
      </c>
      <c r="H99" s="3" t="s">
        <v>8245</v>
      </c>
      <c r="I99" s="3">
        <v>1464386640</v>
      </c>
      <c r="J99" s="3">
        <v>1463090149</v>
      </c>
      <c r="K99" s="3" t="b">
        <v>0</v>
      </c>
      <c r="L99" s="3">
        <v>1</v>
      </c>
      <c r="M99" s="3" t="b">
        <v>0</v>
      </c>
      <c r="N99" s="3" t="s">
        <v>8282</v>
      </c>
      <c r="O99" s="3">
        <v>0</v>
      </c>
      <c r="P99" s="3">
        <v>1</v>
      </c>
      <c r="Q99" s="27" t="s">
        <v>8319</v>
      </c>
      <c r="R99" s="3" t="s">
        <v>8345</v>
      </c>
      <c r="S99" s="4">
        <v>42502.913761574076</v>
      </c>
      <c r="T99" s="4">
        <v>42517.919444444444</v>
      </c>
    </row>
    <row r="100" spans="1:20" ht="34.799999999999997" customHeight="1">
      <c r="A100" s="3">
        <v>2427</v>
      </c>
      <c r="B100" s="3" t="s">
        <v>2428</v>
      </c>
      <c r="C100" s="3" t="s">
        <v>6537</v>
      </c>
      <c r="D100" s="25">
        <v>50000</v>
      </c>
      <c r="E100" s="26">
        <v>1</v>
      </c>
      <c r="F100" s="3" t="s">
        <v>8220</v>
      </c>
      <c r="G100" s="3" t="s">
        <v>8223</v>
      </c>
      <c r="H100" s="3" t="s">
        <v>8245</v>
      </c>
      <c r="I100" s="3">
        <v>1458715133</v>
      </c>
      <c r="J100" s="3">
        <v>1455262733</v>
      </c>
      <c r="K100" s="3" t="b">
        <v>0</v>
      </c>
      <c r="L100" s="3">
        <v>1</v>
      </c>
      <c r="M100" s="3" t="b">
        <v>0</v>
      </c>
      <c r="N100" s="3" t="s">
        <v>8282</v>
      </c>
      <c r="O100" s="3">
        <v>0</v>
      </c>
      <c r="P100" s="3">
        <v>1</v>
      </c>
      <c r="Q100" s="27" t="s">
        <v>8319</v>
      </c>
      <c r="R100" s="3" t="s">
        <v>8345</v>
      </c>
      <c r="S100" s="4">
        <v>42412.318668981476</v>
      </c>
      <c r="T100" s="4">
        <v>42452.277002314819</v>
      </c>
    </row>
    <row r="101" spans="1:20" ht="34.799999999999997" customHeight="1">
      <c r="A101" s="3">
        <v>2428</v>
      </c>
      <c r="B101" s="3" t="s">
        <v>2429</v>
      </c>
      <c r="C101" s="3" t="s">
        <v>6538</v>
      </c>
      <c r="D101" s="25">
        <v>35000</v>
      </c>
      <c r="E101" s="26">
        <v>1</v>
      </c>
      <c r="F101" s="3" t="s">
        <v>8220</v>
      </c>
      <c r="G101" s="3" t="s">
        <v>8223</v>
      </c>
      <c r="H101" s="3" t="s">
        <v>8245</v>
      </c>
      <c r="I101" s="3">
        <v>1426182551</v>
      </c>
      <c r="J101" s="3">
        <v>1423594151</v>
      </c>
      <c r="K101" s="3" t="b">
        <v>0</v>
      </c>
      <c r="L101" s="3">
        <v>1</v>
      </c>
      <c r="M101" s="3" t="b">
        <v>0</v>
      </c>
      <c r="N101" s="3" t="s">
        <v>8282</v>
      </c>
      <c r="O101" s="3">
        <v>0</v>
      </c>
      <c r="P101" s="3">
        <v>1</v>
      </c>
      <c r="Q101" s="27" t="s">
        <v>8319</v>
      </c>
      <c r="R101" s="3" t="s">
        <v>8345</v>
      </c>
      <c r="S101" s="4">
        <v>42045.784155092595</v>
      </c>
      <c r="T101" s="4">
        <v>42075.742488425924</v>
      </c>
    </row>
    <row r="102" spans="1:20" ht="34.799999999999997" customHeight="1">
      <c r="A102" s="3">
        <v>2582</v>
      </c>
      <c r="B102" s="3" t="s">
        <v>2582</v>
      </c>
      <c r="C102" s="3" t="s">
        <v>6692</v>
      </c>
      <c r="D102" s="25">
        <v>90000</v>
      </c>
      <c r="E102" s="26">
        <v>1</v>
      </c>
      <c r="F102" s="3" t="s">
        <v>8220</v>
      </c>
      <c r="G102" s="3" t="s">
        <v>8223</v>
      </c>
      <c r="H102" s="3" t="s">
        <v>8245</v>
      </c>
      <c r="I102" s="3">
        <v>1477784634</v>
      </c>
      <c r="J102" s="3">
        <v>1475192634</v>
      </c>
      <c r="K102" s="3" t="b">
        <v>0</v>
      </c>
      <c r="L102" s="3">
        <v>1</v>
      </c>
      <c r="M102" s="3" t="b">
        <v>0</v>
      </c>
      <c r="N102" s="3" t="s">
        <v>8282</v>
      </c>
      <c r="O102" s="3">
        <v>0</v>
      </c>
      <c r="P102" s="3">
        <v>1</v>
      </c>
      <c r="Q102" s="27" t="s">
        <v>8319</v>
      </c>
      <c r="R102" s="3" t="s">
        <v>8345</v>
      </c>
      <c r="S102" s="4">
        <v>42642.988819444443</v>
      </c>
      <c r="T102" s="4">
        <v>42672.988819444443</v>
      </c>
    </row>
    <row r="103" spans="1:20" ht="34.799999999999997" customHeight="1">
      <c r="A103" s="3">
        <v>2594</v>
      </c>
      <c r="B103" s="3" t="s">
        <v>2594</v>
      </c>
      <c r="C103" s="3" t="s">
        <v>6704</v>
      </c>
      <c r="D103" s="25">
        <v>80000</v>
      </c>
      <c r="E103" s="26">
        <v>1</v>
      </c>
      <c r="F103" s="3" t="s">
        <v>8220</v>
      </c>
      <c r="G103" s="3" t="s">
        <v>8223</v>
      </c>
      <c r="H103" s="3" t="s">
        <v>8245</v>
      </c>
      <c r="I103" s="3">
        <v>1407453228</v>
      </c>
      <c r="J103" s="3">
        <v>1404861228</v>
      </c>
      <c r="K103" s="3" t="b">
        <v>0</v>
      </c>
      <c r="L103" s="3">
        <v>1</v>
      </c>
      <c r="M103" s="3" t="b">
        <v>0</v>
      </c>
      <c r="N103" s="3" t="s">
        <v>8282</v>
      </c>
      <c r="O103" s="3">
        <v>0</v>
      </c>
      <c r="P103" s="3">
        <v>1</v>
      </c>
      <c r="Q103" s="27" t="s">
        <v>8319</v>
      </c>
      <c r="R103" s="3" t="s">
        <v>8345</v>
      </c>
      <c r="S103" s="4">
        <v>41828.967916666668</v>
      </c>
      <c r="T103" s="4">
        <v>41858.967916666668</v>
      </c>
    </row>
    <row r="104" spans="1:20" ht="34.799999999999997" customHeight="1">
      <c r="A104" s="3">
        <v>2689</v>
      </c>
      <c r="B104" s="3" t="s">
        <v>2689</v>
      </c>
      <c r="C104" s="3" t="s">
        <v>6799</v>
      </c>
      <c r="D104" s="25">
        <v>35000</v>
      </c>
      <c r="E104" s="26">
        <v>1</v>
      </c>
      <c r="F104" s="3" t="s">
        <v>8220</v>
      </c>
      <c r="G104" s="3" t="s">
        <v>8223</v>
      </c>
      <c r="H104" s="3" t="s">
        <v>8245</v>
      </c>
      <c r="I104" s="3">
        <v>1469919890</v>
      </c>
      <c r="J104" s="3">
        <v>1467327890</v>
      </c>
      <c r="K104" s="3" t="b">
        <v>0</v>
      </c>
      <c r="L104" s="3">
        <v>1</v>
      </c>
      <c r="M104" s="3" t="b">
        <v>0</v>
      </c>
      <c r="N104" s="3" t="s">
        <v>8282</v>
      </c>
      <c r="O104" s="3">
        <v>0</v>
      </c>
      <c r="P104" s="3">
        <v>1</v>
      </c>
      <c r="Q104" s="27" t="s">
        <v>8319</v>
      </c>
      <c r="R104" s="3" t="s">
        <v>8345</v>
      </c>
      <c r="S104" s="4">
        <v>42551.961689814809</v>
      </c>
      <c r="T104" s="4">
        <v>42581.961689814809</v>
      </c>
    </row>
    <row r="105" spans="1:20" ht="34.799999999999997" customHeight="1">
      <c r="A105" s="3">
        <v>2694</v>
      </c>
      <c r="B105" s="3" t="s">
        <v>2694</v>
      </c>
      <c r="C105" s="3" t="s">
        <v>6804</v>
      </c>
      <c r="D105" s="25">
        <v>30000</v>
      </c>
      <c r="E105" s="26">
        <v>1</v>
      </c>
      <c r="F105" s="3" t="s">
        <v>8220</v>
      </c>
      <c r="G105" s="3" t="s">
        <v>8223</v>
      </c>
      <c r="H105" s="3" t="s">
        <v>8245</v>
      </c>
      <c r="I105" s="3">
        <v>1411701739</v>
      </c>
      <c r="J105" s="3">
        <v>1409109739</v>
      </c>
      <c r="K105" s="3" t="b">
        <v>0</v>
      </c>
      <c r="L105" s="3">
        <v>1</v>
      </c>
      <c r="M105" s="3" t="b">
        <v>0</v>
      </c>
      <c r="N105" s="3" t="s">
        <v>8282</v>
      </c>
      <c r="O105" s="3">
        <v>0</v>
      </c>
      <c r="P105" s="3">
        <v>1</v>
      </c>
      <c r="Q105" s="27" t="s">
        <v>8319</v>
      </c>
      <c r="R105" s="3" t="s">
        <v>8345</v>
      </c>
      <c r="S105" s="4">
        <v>41878.140497685185</v>
      </c>
      <c r="T105" s="4">
        <v>41908.140497685185</v>
      </c>
    </row>
    <row r="106" spans="1:20" ht="34.799999999999997" customHeight="1">
      <c r="A106" s="3">
        <v>1144</v>
      </c>
      <c r="B106" s="3" t="s">
        <v>1145</v>
      </c>
      <c r="C106" s="3" t="s">
        <v>5254</v>
      </c>
      <c r="D106" s="25">
        <v>9300</v>
      </c>
      <c r="E106" s="26">
        <v>0</v>
      </c>
      <c r="F106" s="3" t="s">
        <v>8220</v>
      </c>
      <c r="G106" s="3" t="s">
        <v>8223</v>
      </c>
      <c r="H106" s="3" t="s">
        <v>8245</v>
      </c>
      <c r="I106" s="3">
        <v>1430281320</v>
      </c>
      <c r="J106" s="3">
        <v>1427689320</v>
      </c>
      <c r="K106" s="3" t="b">
        <v>0</v>
      </c>
      <c r="L106" s="3">
        <v>0</v>
      </c>
      <c r="M106" s="3" t="b">
        <v>0</v>
      </c>
      <c r="N106" s="3" t="s">
        <v>8282</v>
      </c>
      <c r="O106" s="3">
        <v>0</v>
      </c>
      <c r="P106" s="3" t="s">
        <v>8390</v>
      </c>
      <c r="Q106" s="27" t="s">
        <v>8319</v>
      </c>
      <c r="R106" s="3" t="s">
        <v>8345</v>
      </c>
      <c r="S106" s="4">
        <v>42093.181944444441</v>
      </c>
      <c r="T106" s="4">
        <v>42123.181944444441</v>
      </c>
    </row>
    <row r="107" spans="1:20" ht="34.799999999999997" customHeight="1">
      <c r="A107" s="3">
        <v>1147</v>
      </c>
      <c r="B107" s="3" t="s">
        <v>1148</v>
      </c>
      <c r="C107" s="3" t="s">
        <v>5257</v>
      </c>
      <c r="D107" s="25">
        <v>25000</v>
      </c>
      <c r="E107" s="26">
        <v>0</v>
      </c>
      <c r="F107" s="3" t="s">
        <v>8220</v>
      </c>
      <c r="G107" s="3" t="s">
        <v>8228</v>
      </c>
      <c r="H107" s="3" t="s">
        <v>8250</v>
      </c>
      <c r="I107" s="3">
        <v>1413760783</v>
      </c>
      <c r="J107" s="3">
        <v>1408576783</v>
      </c>
      <c r="K107" s="3" t="b">
        <v>0</v>
      </c>
      <c r="L107" s="3">
        <v>0</v>
      </c>
      <c r="M107" s="3" t="b">
        <v>0</v>
      </c>
      <c r="N107" s="3" t="s">
        <v>8282</v>
      </c>
      <c r="O107" s="3">
        <v>0</v>
      </c>
      <c r="P107" s="3" t="s">
        <v>8390</v>
      </c>
      <c r="Q107" s="27" t="s">
        <v>8319</v>
      </c>
      <c r="R107" s="3" t="s">
        <v>8345</v>
      </c>
      <c r="S107" s="4">
        <v>41871.972025462965</v>
      </c>
      <c r="T107" s="4">
        <v>41931.972025462965</v>
      </c>
    </row>
    <row r="108" spans="1:20" ht="34.799999999999997" customHeight="1">
      <c r="A108" s="3">
        <v>1151</v>
      </c>
      <c r="B108" s="3" t="s">
        <v>1152</v>
      </c>
      <c r="C108" s="3" t="s">
        <v>5261</v>
      </c>
      <c r="D108" s="25">
        <v>25000</v>
      </c>
      <c r="E108" s="26">
        <v>0</v>
      </c>
      <c r="F108" s="3" t="s">
        <v>8220</v>
      </c>
      <c r="G108" s="3" t="s">
        <v>8223</v>
      </c>
      <c r="H108" s="3" t="s">
        <v>8245</v>
      </c>
      <c r="I108" s="3">
        <v>1441592863</v>
      </c>
      <c r="J108" s="3">
        <v>1439000863</v>
      </c>
      <c r="K108" s="3" t="b">
        <v>0</v>
      </c>
      <c r="L108" s="3">
        <v>0</v>
      </c>
      <c r="M108" s="3" t="b">
        <v>0</v>
      </c>
      <c r="N108" s="3" t="s">
        <v>8282</v>
      </c>
      <c r="O108" s="3">
        <v>0</v>
      </c>
      <c r="P108" s="3" t="s">
        <v>8390</v>
      </c>
      <c r="Q108" s="27" t="s">
        <v>8319</v>
      </c>
      <c r="R108" s="3" t="s">
        <v>8345</v>
      </c>
      <c r="S108" s="4">
        <v>42224.102581018517</v>
      </c>
      <c r="T108" s="4">
        <v>42254.102581018517</v>
      </c>
    </row>
    <row r="109" spans="1:20" ht="34.799999999999997" customHeight="1">
      <c r="A109" s="3">
        <v>1156</v>
      </c>
      <c r="B109" s="3" t="s">
        <v>1157</v>
      </c>
      <c r="C109" s="3" t="s">
        <v>5266</v>
      </c>
      <c r="D109" s="25">
        <v>6500</v>
      </c>
      <c r="E109" s="26">
        <v>0</v>
      </c>
      <c r="F109" s="3" t="s">
        <v>8220</v>
      </c>
      <c r="G109" s="3" t="s">
        <v>8223</v>
      </c>
      <c r="H109" s="3" t="s">
        <v>8245</v>
      </c>
      <c r="I109" s="3">
        <v>1424742162</v>
      </c>
      <c r="J109" s="3">
        <v>1422150162</v>
      </c>
      <c r="K109" s="3" t="b">
        <v>0</v>
      </c>
      <c r="L109" s="3">
        <v>0</v>
      </c>
      <c r="M109" s="3" t="b">
        <v>0</v>
      </c>
      <c r="N109" s="3" t="s">
        <v>8282</v>
      </c>
      <c r="O109" s="3">
        <v>0</v>
      </c>
      <c r="P109" s="3" t="s">
        <v>8390</v>
      </c>
      <c r="Q109" s="27" t="s">
        <v>8319</v>
      </c>
      <c r="R109" s="3" t="s">
        <v>8345</v>
      </c>
      <c r="S109" s="4">
        <v>42029.07131944444</v>
      </c>
      <c r="T109" s="4">
        <v>42059.07131944444</v>
      </c>
    </row>
    <row r="110" spans="1:20" ht="34.799999999999997" customHeight="1">
      <c r="A110" s="3">
        <v>1159</v>
      </c>
      <c r="B110" s="3" t="s">
        <v>1160</v>
      </c>
      <c r="C110" s="3" t="s">
        <v>5269</v>
      </c>
      <c r="D110" s="25">
        <v>6750</v>
      </c>
      <c r="E110" s="26">
        <v>0</v>
      </c>
      <c r="F110" s="3" t="s">
        <v>8220</v>
      </c>
      <c r="G110" s="3" t="s">
        <v>8223</v>
      </c>
      <c r="H110" s="3" t="s">
        <v>8245</v>
      </c>
      <c r="I110" s="3">
        <v>1435679100</v>
      </c>
      <c r="J110" s="3">
        <v>1433006765</v>
      </c>
      <c r="K110" s="3" t="b">
        <v>0</v>
      </c>
      <c r="L110" s="3">
        <v>0</v>
      </c>
      <c r="M110" s="3" t="b">
        <v>0</v>
      </c>
      <c r="N110" s="3" t="s">
        <v>8282</v>
      </c>
      <c r="O110" s="3">
        <v>0</v>
      </c>
      <c r="P110" s="3" t="s">
        <v>8390</v>
      </c>
      <c r="Q110" s="27" t="s">
        <v>8319</v>
      </c>
      <c r="R110" s="3" t="s">
        <v>8345</v>
      </c>
      <c r="S110" s="4">
        <v>42154.726446759261</v>
      </c>
      <c r="T110" s="4">
        <v>42185.65625</v>
      </c>
    </row>
    <row r="111" spans="1:20" ht="34.799999999999997" customHeight="1">
      <c r="A111" s="3">
        <v>1161</v>
      </c>
      <c r="B111" s="3" t="s">
        <v>1162</v>
      </c>
      <c r="C111" s="3" t="s">
        <v>5271</v>
      </c>
      <c r="D111" s="25">
        <v>18000</v>
      </c>
      <c r="E111" s="26">
        <v>0</v>
      </c>
      <c r="F111" s="3" t="s">
        <v>8220</v>
      </c>
      <c r="G111" s="3" t="s">
        <v>8223</v>
      </c>
      <c r="H111" s="3" t="s">
        <v>8245</v>
      </c>
      <c r="I111" s="3">
        <v>1432047989</v>
      </c>
      <c r="J111" s="3">
        <v>1430233589</v>
      </c>
      <c r="K111" s="3" t="b">
        <v>0</v>
      </c>
      <c r="L111" s="3">
        <v>0</v>
      </c>
      <c r="M111" s="3" t="b">
        <v>0</v>
      </c>
      <c r="N111" s="3" t="s">
        <v>8282</v>
      </c>
      <c r="O111" s="3">
        <v>0</v>
      </c>
      <c r="P111" s="3" t="s">
        <v>8390</v>
      </c>
      <c r="Q111" s="27" t="s">
        <v>8319</v>
      </c>
      <c r="R111" s="3" t="s">
        <v>8345</v>
      </c>
      <c r="S111" s="4">
        <v>42122.629502314812</v>
      </c>
      <c r="T111" s="4">
        <v>42143.629502314812</v>
      </c>
    </row>
    <row r="112" spans="1:20" ht="34.799999999999997" customHeight="1">
      <c r="A112" s="3">
        <v>1163</v>
      </c>
      <c r="B112" s="3" t="s">
        <v>1164</v>
      </c>
      <c r="C112" s="3" t="s">
        <v>5273</v>
      </c>
      <c r="D112" s="25">
        <v>5200</v>
      </c>
      <c r="E112" s="26">
        <v>0</v>
      </c>
      <c r="F112" s="3" t="s">
        <v>8220</v>
      </c>
      <c r="G112" s="3" t="s">
        <v>8223</v>
      </c>
      <c r="H112" s="3" t="s">
        <v>8245</v>
      </c>
      <c r="I112" s="3">
        <v>1407604920</v>
      </c>
      <c r="J112" s="3">
        <v>1405012920</v>
      </c>
      <c r="K112" s="3" t="b">
        <v>0</v>
      </c>
      <c r="L112" s="3">
        <v>0</v>
      </c>
      <c r="M112" s="3" t="b">
        <v>0</v>
      </c>
      <c r="N112" s="3" t="s">
        <v>8282</v>
      </c>
      <c r="O112" s="3">
        <v>0</v>
      </c>
      <c r="P112" s="3" t="s">
        <v>8390</v>
      </c>
      <c r="Q112" s="27" t="s">
        <v>8319</v>
      </c>
      <c r="R112" s="3" t="s">
        <v>8345</v>
      </c>
      <c r="S112" s="4">
        <v>41830.723611111112</v>
      </c>
      <c r="T112" s="4">
        <v>41860.723611111112</v>
      </c>
    </row>
    <row r="113" spans="1:20" ht="34.799999999999997" customHeight="1">
      <c r="A113" s="3">
        <v>1164</v>
      </c>
      <c r="B113" s="3" t="s">
        <v>1165</v>
      </c>
      <c r="C113" s="3" t="s">
        <v>5274</v>
      </c>
      <c r="D113" s="25">
        <v>10000</v>
      </c>
      <c r="E113" s="26">
        <v>0</v>
      </c>
      <c r="F113" s="3" t="s">
        <v>8220</v>
      </c>
      <c r="G113" s="3" t="s">
        <v>8223</v>
      </c>
      <c r="H113" s="3" t="s">
        <v>8245</v>
      </c>
      <c r="I113" s="3">
        <v>1466270582</v>
      </c>
      <c r="J113" s="3">
        <v>1463678582</v>
      </c>
      <c r="K113" s="3" t="b">
        <v>0</v>
      </c>
      <c r="L113" s="3">
        <v>0</v>
      </c>
      <c r="M113" s="3" t="b">
        <v>0</v>
      </c>
      <c r="N113" s="3" t="s">
        <v>8282</v>
      </c>
      <c r="O113" s="3">
        <v>0</v>
      </c>
      <c r="P113" s="3" t="s">
        <v>8390</v>
      </c>
      <c r="Q113" s="27" t="s">
        <v>8319</v>
      </c>
      <c r="R113" s="3" t="s">
        <v>8345</v>
      </c>
      <c r="S113" s="4">
        <v>42509.724328703705</v>
      </c>
      <c r="T113" s="4">
        <v>42539.724328703705</v>
      </c>
    </row>
    <row r="114" spans="1:20" ht="34.799999999999997" customHeight="1">
      <c r="A114" s="3">
        <v>1172</v>
      </c>
      <c r="B114" s="3" t="s">
        <v>1173</v>
      </c>
      <c r="C114" s="3" t="s">
        <v>5282</v>
      </c>
      <c r="D114" s="25">
        <v>9000</v>
      </c>
      <c r="E114" s="26">
        <v>0</v>
      </c>
      <c r="F114" s="3" t="s">
        <v>8220</v>
      </c>
      <c r="G114" s="3" t="s">
        <v>8223</v>
      </c>
      <c r="H114" s="3" t="s">
        <v>8245</v>
      </c>
      <c r="I114" s="3">
        <v>1408551752</v>
      </c>
      <c r="J114" s="3">
        <v>1405959752</v>
      </c>
      <c r="K114" s="3" t="b">
        <v>0</v>
      </c>
      <c r="L114" s="3">
        <v>0</v>
      </c>
      <c r="M114" s="3" t="b">
        <v>0</v>
      </c>
      <c r="N114" s="3" t="s">
        <v>8282</v>
      </c>
      <c r="O114" s="3">
        <v>0</v>
      </c>
      <c r="P114" s="3" t="s">
        <v>8390</v>
      </c>
      <c r="Q114" s="27" t="s">
        <v>8319</v>
      </c>
      <c r="R114" s="3" t="s">
        <v>8345</v>
      </c>
      <c r="S114" s="4">
        <v>41841.682314814818</v>
      </c>
      <c r="T114" s="4">
        <v>41871.682314814818</v>
      </c>
    </row>
    <row r="115" spans="1:20" ht="34.799999999999997" customHeight="1">
      <c r="A115" s="3">
        <v>1177</v>
      </c>
      <c r="B115" s="3" t="s">
        <v>1178</v>
      </c>
      <c r="C115" s="3" t="s">
        <v>5287</v>
      </c>
      <c r="D115" s="25">
        <v>6000</v>
      </c>
      <c r="E115" s="26">
        <v>0</v>
      </c>
      <c r="F115" s="3" t="s">
        <v>8220</v>
      </c>
      <c r="G115" s="3" t="s">
        <v>8224</v>
      </c>
      <c r="H115" s="3" t="s">
        <v>8246</v>
      </c>
      <c r="I115" s="3">
        <v>1413388296</v>
      </c>
      <c r="J115" s="3">
        <v>1410796296</v>
      </c>
      <c r="K115" s="3" t="b">
        <v>0</v>
      </c>
      <c r="L115" s="3">
        <v>0</v>
      </c>
      <c r="M115" s="3" t="b">
        <v>0</v>
      </c>
      <c r="N115" s="3" t="s">
        <v>8282</v>
      </c>
      <c r="O115" s="3">
        <v>0</v>
      </c>
      <c r="P115" s="3" t="s">
        <v>8390</v>
      </c>
      <c r="Q115" s="27" t="s">
        <v>8319</v>
      </c>
      <c r="R115" s="3" t="s">
        <v>8345</v>
      </c>
      <c r="S115" s="4">
        <v>41897.660833333335</v>
      </c>
      <c r="T115" s="4">
        <v>41927.660833333335</v>
      </c>
    </row>
    <row r="116" spans="1:20" ht="34.799999999999997" customHeight="1">
      <c r="A116" s="3">
        <v>2404</v>
      </c>
      <c r="B116" s="3" t="s">
        <v>2405</v>
      </c>
      <c r="C116" s="3" t="s">
        <v>6514</v>
      </c>
      <c r="D116" s="25">
        <v>15000</v>
      </c>
      <c r="E116" s="26">
        <v>0</v>
      </c>
      <c r="F116" s="3" t="s">
        <v>8220</v>
      </c>
      <c r="G116" s="3" t="s">
        <v>8223</v>
      </c>
      <c r="H116" s="3" t="s">
        <v>8245</v>
      </c>
      <c r="I116" s="3">
        <v>1451782607</v>
      </c>
      <c r="J116" s="3">
        <v>1449190607</v>
      </c>
      <c r="K116" s="3" t="b">
        <v>0</v>
      </c>
      <c r="L116" s="3">
        <v>0</v>
      </c>
      <c r="M116" s="3" t="b">
        <v>0</v>
      </c>
      <c r="N116" s="3" t="s">
        <v>8282</v>
      </c>
      <c r="O116" s="3">
        <v>0</v>
      </c>
      <c r="P116" s="3" t="s">
        <v>8390</v>
      </c>
      <c r="Q116" s="27" t="s">
        <v>8319</v>
      </c>
      <c r="R116" s="3" t="s">
        <v>8345</v>
      </c>
      <c r="S116" s="4">
        <v>42342.03943287037</v>
      </c>
      <c r="T116" s="4">
        <v>42372.03943287037</v>
      </c>
    </row>
    <row r="117" spans="1:20" ht="34.799999999999997" customHeight="1">
      <c r="A117" s="3">
        <v>2410</v>
      </c>
      <c r="B117" s="3" t="s">
        <v>2411</v>
      </c>
      <c r="C117" s="3" t="s">
        <v>6520</v>
      </c>
      <c r="D117" s="25">
        <v>15000</v>
      </c>
      <c r="E117" s="26">
        <v>0</v>
      </c>
      <c r="F117" s="3" t="s">
        <v>8220</v>
      </c>
      <c r="G117" s="3" t="s">
        <v>8225</v>
      </c>
      <c r="H117" s="3" t="s">
        <v>8247</v>
      </c>
      <c r="I117" s="3">
        <v>1441619275</v>
      </c>
      <c r="J117" s="3">
        <v>1439027275</v>
      </c>
      <c r="K117" s="3" t="b">
        <v>0</v>
      </c>
      <c r="L117" s="3">
        <v>0</v>
      </c>
      <c r="M117" s="3" t="b">
        <v>0</v>
      </c>
      <c r="N117" s="3" t="s">
        <v>8282</v>
      </c>
      <c r="O117" s="3">
        <v>0</v>
      </c>
      <c r="P117" s="3" t="s">
        <v>8390</v>
      </c>
      <c r="Q117" s="27" t="s">
        <v>8319</v>
      </c>
      <c r="R117" s="3" t="s">
        <v>8345</v>
      </c>
      <c r="S117" s="4">
        <v>42224.408275462964</v>
      </c>
      <c r="T117" s="4">
        <v>42254.408275462964</v>
      </c>
    </row>
    <row r="118" spans="1:20" ht="34.799999999999997" customHeight="1">
      <c r="A118" s="3">
        <v>2412</v>
      </c>
      <c r="B118" s="3" t="s">
        <v>2413</v>
      </c>
      <c r="C118" s="3" t="s">
        <v>6522</v>
      </c>
      <c r="D118" s="25">
        <v>8000</v>
      </c>
      <c r="E118" s="26">
        <v>0</v>
      </c>
      <c r="F118" s="3" t="s">
        <v>8220</v>
      </c>
      <c r="G118" s="3" t="s">
        <v>8229</v>
      </c>
      <c r="H118" s="3" t="s">
        <v>8248</v>
      </c>
      <c r="I118" s="3">
        <v>1480185673</v>
      </c>
      <c r="J118" s="3">
        <v>1476294073</v>
      </c>
      <c r="K118" s="3" t="b">
        <v>0</v>
      </c>
      <c r="L118" s="3">
        <v>0</v>
      </c>
      <c r="M118" s="3" t="b">
        <v>0</v>
      </c>
      <c r="N118" s="3" t="s">
        <v>8282</v>
      </c>
      <c r="O118" s="3">
        <v>0</v>
      </c>
      <c r="P118" s="3" t="s">
        <v>8390</v>
      </c>
      <c r="Q118" s="27" t="s">
        <v>8319</v>
      </c>
      <c r="R118" s="3" t="s">
        <v>8345</v>
      </c>
      <c r="S118" s="4">
        <v>42655.736956018518</v>
      </c>
      <c r="T118" s="4">
        <v>42700.778622685189</v>
      </c>
    </row>
    <row r="119" spans="1:20" ht="34.799999999999997" customHeight="1">
      <c r="A119" s="3">
        <v>2417</v>
      </c>
      <c r="B119" s="3" t="s">
        <v>2418</v>
      </c>
      <c r="C119" s="3" t="s">
        <v>6527</v>
      </c>
      <c r="D119" s="25">
        <v>1000</v>
      </c>
      <c r="E119" s="26">
        <v>0</v>
      </c>
      <c r="F119" s="3" t="s">
        <v>8220</v>
      </c>
      <c r="G119" s="3" t="s">
        <v>8223</v>
      </c>
      <c r="H119" s="3" t="s">
        <v>8245</v>
      </c>
      <c r="I119" s="3">
        <v>1407705187</v>
      </c>
      <c r="J119" s="3">
        <v>1405113187</v>
      </c>
      <c r="K119" s="3" t="b">
        <v>0</v>
      </c>
      <c r="L119" s="3">
        <v>0</v>
      </c>
      <c r="M119" s="3" t="b">
        <v>0</v>
      </c>
      <c r="N119" s="3" t="s">
        <v>8282</v>
      </c>
      <c r="O119" s="3">
        <v>0</v>
      </c>
      <c r="P119" s="3" t="s">
        <v>8390</v>
      </c>
      <c r="Q119" s="27" t="s">
        <v>8319</v>
      </c>
      <c r="R119" s="3" t="s">
        <v>8345</v>
      </c>
      <c r="S119" s="4">
        <v>41831.884108796294</v>
      </c>
      <c r="T119" s="4">
        <v>41861.884108796294</v>
      </c>
    </row>
    <row r="120" spans="1:20" ht="34.799999999999997" customHeight="1">
      <c r="A120" s="3">
        <v>2419</v>
      </c>
      <c r="B120" s="3" t="s">
        <v>2420</v>
      </c>
      <c r="C120" s="3" t="s">
        <v>6529</v>
      </c>
      <c r="D120" s="25">
        <v>3000</v>
      </c>
      <c r="E120" s="26">
        <v>0</v>
      </c>
      <c r="F120" s="3" t="s">
        <v>8220</v>
      </c>
      <c r="G120" s="3" t="s">
        <v>8223</v>
      </c>
      <c r="H120" s="3" t="s">
        <v>8245</v>
      </c>
      <c r="I120" s="3">
        <v>1424281389</v>
      </c>
      <c r="J120" s="3">
        <v>1419097389</v>
      </c>
      <c r="K120" s="3" t="b">
        <v>0</v>
      </c>
      <c r="L120" s="3">
        <v>0</v>
      </c>
      <c r="M120" s="3" t="b">
        <v>0</v>
      </c>
      <c r="N120" s="3" t="s">
        <v>8282</v>
      </c>
      <c r="O120" s="3">
        <v>0</v>
      </c>
      <c r="P120" s="3" t="s">
        <v>8390</v>
      </c>
      <c r="Q120" s="27" t="s">
        <v>8319</v>
      </c>
      <c r="R120" s="3" t="s">
        <v>8345</v>
      </c>
      <c r="S120" s="4">
        <v>41993.738298611104</v>
      </c>
      <c r="T120" s="4">
        <v>42053.738298611104</v>
      </c>
    </row>
    <row r="121" spans="1:20" ht="34.799999999999997" customHeight="1">
      <c r="A121" s="3">
        <v>2426</v>
      </c>
      <c r="B121" s="3" t="s">
        <v>2427</v>
      </c>
      <c r="C121" s="3" t="s">
        <v>6536</v>
      </c>
      <c r="D121" s="25">
        <v>20000</v>
      </c>
      <c r="E121" s="26">
        <v>0</v>
      </c>
      <c r="F121" s="3" t="s">
        <v>8220</v>
      </c>
      <c r="G121" s="3" t="s">
        <v>8223</v>
      </c>
      <c r="H121" s="3" t="s">
        <v>8245</v>
      </c>
      <c r="I121" s="3">
        <v>1439006692</v>
      </c>
      <c r="J121" s="3">
        <v>1433822692</v>
      </c>
      <c r="K121" s="3" t="b">
        <v>0</v>
      </c>
      <c r="L121" s="3">
        <v>0</v>
      </c>
      <c r="M121" s="3" t="b">
        <v>0</v>
      </c>
      <c r="N121" s="3" t="s">
        <v>8282</v>
      </c>
      <c r="O121" s="3">
        <v>0</v>
      </c>
      <c r="P121" s="3" t="s">
        <v>8390</v>
      </c>
      <c r="Q121" s="27" t="s">
        <v>8319</v>
      </c>
      <c r="R121" s="3" t="s">
        <v>8345</v>
      </c>
      <c r="S121" s="4">
        <v>42164.170046296291</v>
      </c>
      <c r="T121" s="4">
        <v>42224.170046296291</v>
      </c>
    </row>
    <row r="122" spans="1:20" ht="34.799999999999997" customHeight="1">
      <c r="A122" s="3">
        <v>2433</v>
      </c>
      <c r="B122" s="3" t="s">
        <v>2434</v>
      </c>
      <c r="C122" s="3" t="s">
        <v>6543</v>
      </c>
      <c r="D122" s="25">
        <v>10000</v>
      </c>
      <c r="E122" s="26">
        <v>0</v>
      </c>
      <c r="F122" s="3" t="s">
        <v>8220</v>
      </c>
      <c r="G122" s="3" t="s">
        <v>8223</v>
      </c>
      <c r="H122" s="3" t="s">
        <v>8245</v>
      </c>
      <c r="I122" s="3">
        <v>1456608943</v>
      </c>
      <c r="J122" s="3">
        <v>1454016943</v>
      </c>
      <c r="K122" s="3" t="b">
        <v>0</v>
      </c>
      <c r="L122" s="3">
        <v>0</v>
      </c>
      <c r="M122" s="3" t="b">
        <v>0</v>
      </c>
      <c r="N122" s="3" t="s">
        <v>8282</v>
      </c>
      <c r="O122" s="3">
        <v>0</v>
      </c>
      <c r="P122" s="3" t="s">
        <v>8390</v>
      </c>
      <c r="Q122" s="27" t="s">
        <v>8319</v>
      </c>
      <c r="R122" s="3" t="s">
        <v>8345</v>
      </c>
      <c r="S122" s="4">
        <v>42397.89980324074</v>
      </c>
      <c r="T122" s="4">
        <v>42427.89980324074</v>
      </c>
    </row>
    <row r="123" spans="1:20" ht="34.799999999999997" customHeight="1">
      <c r="A123" s="3">
        <v>2437</v>
      </c>
      <c r="B123" s="3" t="s">
        <v>2438</v>
      </c>
      <c r="C123" s="3" t="s">
        <v>6547</v>
      </c>
      <c r="D123" s="25">
        <v>8000</v>
      </c>
      <c r="E123" s="26">
        <v>0</v>
      </c>
      <c r="F123" s="3" t="s">
        <v>8220</v>
      </c>
      <c r="G123" s="3" t="s">
        <v>8223</v>
      </c>
      <c r="H123" s="3" t="s">
        <v>8245</v>
      </c>
      <c r="I123" s="3">
        <v>1426615200</v>
      </c>
      <c r="J123" s="3">
        <v>1422400188</v>
      </c>
      <c r="K123" s="3" t="b">
        <v>0</v>
      </c>
      <c r="L123" s="3">
        <v>0</v>
      </c>
      <c r="M123" s="3" t="b">
        <v>0</v>
      </c>
      <c r="N123" s="3" t="s">
        <v>8282</v>
      </c>
      <c r="O123" s="3">
        <v>0</v>
      </c>
      <c r="P123" s="3" t="s">
        <v>8390</v>
      </c>
      <c r="Q123" s="27" t="s">
        <v>8319</v>
      </c>
      <c r="R123" s="3" t="s">
        <v>8345</v>
      </c>
      <c r="S123" s="4">
        <v>42031.965138888889</v>
      </c>
      <c r="T123" s="4">
        <v>42080.75</v>
      </c>
    </row>
    <row r="124" spans="1:20" ht="34.799999999999997" customHeight="1">
      <c r="A124" s="3">
        <v>2439</v>
      </c>
      <c r="B124" s="3" t="s">
        <v>2440</v>
      </c>
      <c r="C124" s="3" t="s">
        <v>6549</v>
      </c>
      <c r="D124" s="25">
        <v>10000</v>
      </c>
      <c r="E124" s="26">
        <v>0</v>
      </c>
      <c r="F124" s="3" t="s">
        <v>8220</v>
      </c>
      <c r="G124" s="3" t="s">
        <v>8223</v>
      </c>
      <c r="H124" s="3" t="s">
        <v>8245</v>
      </c>
      <c r="I124" s="3">
        <v>1445197129</v>
      </c>
      <c r="J124" s="3">
        <v>1442605129</v>
      </c>
      <c r="K124" s="3" t="b">
        <v>0</v>
      </c>
      <c r="L124" s="3">
        <v>0</v>
      </c>
      <c r="M124" s="3" t="b">
        <v>0</v>
      </c>
      <c r="N124" s="3" t="s">
        <v>8282</v>
      </c>
      <c r="O124" s="3">
        <v>0</v>
      </c>
      <c r="P124" s="3" t="s">
        <v>8390</v>
      </c>
      <c r="Q124" s="27" t="s">
        <v>8319</v>
      </c>
      <c r="R124" s="3" t="s">
        <v>8345</v>
      </c>
      <c r="S124" s="4">
        <v>42265.818622685183</v>
      </c>
      <c r="T124" s="4">
        <v>42295.818622685183</v>
      </c>
    </row>
    <row r="125" spans="1:20" ht="34.799999999999997" customHeight="1">
      <c r="A125" s="3">
        <v>2503</v>
      </c>
      <c r="B125" s="3" t="s">
        <v>2503</v>
      </c>
      <c r="C125" s="3" t="s">
        <v>6613</v>
      </c>
      <c r="D125" s="25">
        <v>10000</v>
      </c>
      <c r="E125" s="26">
        <v>0</v>
      </c>
      <c r="F125" s="3" t="s">
        <v>8220</v>
      </c>
      <c r="G125" s="3" t="s">
        <v>8223</v>
      </c>
      <c r="H125" s="3" t="s">
        <v>8245</v>
      </c>
      <c r="I125" s="3">
        <v>1465333560</v>
      </c>
      <c r="J125" s="3">
        <v>1462743308</v>
      </c>
      <c r="K125" s="3" t="b">
        <v>0</v>
      </c>
      <c r="L125" s="3">
        <v>0</v>
      </c>
      <c r="M125" s="3" t="b">
        <v>0</v>
      </c>
      <c r="N125" s="3" t="s">
        <v>8297</v>
      </c>
      <c r="O125" s="3">
        <v>0</v>
      </c>
      <c r="P125" s="3" t="s">
        <v>8390</v>
      </c>
      <c r="Q125" s="27" t="s">
        <v>8319</v>
      </c>
      <c r="R125" s="3" t="s">
        <v>8357</v>
      </c>
      <c r="S125" s="4">
        <v>42498.899398148147</v>
      </c>
      <c r="T125" s="4">
        <v>42528.879166666666</v>
      </c>
    </row>
    <row r="126" spans="1:20" ht="34.799999999999997" customHeight="1">
      <c r="A126" s="3">
        <v>2504</v>
      </c>
      <c r="B126" s="3" t="s">
        <v>2504</v>
      </c>
      <c r="C126" s="3" t="s">
        <v>6614</v>
      </c>
      <c r="D126" s="25">
        <v>35000</v>
      </c>
      <c r="E126" s="26">
        <v>0</v>
      </c>
      <c r="F126" s="3" t="s">
        <v>8220</v>
      </c>
      <c r="G126" s="3" t="s">
        <v>8223</v>
      </c>
      <c r="H126" s="3" t="s">
        <v>8245</v>
      </c>
      <c r="I126" s="3">
        <v>1416014534</v>
      </c>
      <c r="J126" s="3">
        <v>1413418934</v>
      </c>
      <c r="K126" s="3" t="b">
        <v>0</v>
      </c>
      <c r="L126" s="3">
        <v>0</v>
      </c>
      <c r="M126" s="3" t="b">
        <v>0</v>
      </c>
      <c r="N126" s="3" t="s">
        <v>8297</v>
      </c>
      <c r="O126" s="3">
        <v>0</v>
      </c>
      <c r="P126" s="3" t="s">
        <v>8390</v>
      </c>
      <c r="Q126" s="27" t="s">
        <v>8319</v>
      </c>
      <c r="R126" s="3" t="s">
        <v>8357</v>
      </c>
      <c r="S126" s="4">
        <v>41928.015439814815</v>
      </c>
      <c r="T126" s="4">
        <v>41958.057106481487</v>
      </c>
    </row>
    <row r="127" spans="1:20" ht="34.799999999999997" customHeight="1">
      <c r="A127" s="3">
        <v>2505</v>
      </c>
      <c r="B127" s="3" t="s">
        <v>2505</v>
      </c>
      <c r="C127" s="3" t="s">
        <v>6615</v>
      </c>
      <c r="D127" s="25">
        <v>7000</v>
      </c>
      <c r="E127" s="26">
        <v>0</v>
      </c>
      <c r="F127" s="3" t="s">
        <v>8220</v>
      </c>
      <c r="G127" s="3" t="s">
        <v>8223</v>
      </c>
      <c r="H127" s="3" t="s">
        <v>8245</v>
      </c>
      <c r="I127" s="3">
        <v>1426292416</v>
      </c>
      <c r="J127" s="3">
        <v>1423704016</v>
      </c>
      <c r="K127" s="3" t="b">
        <v>0</v>
      </c>
      <c r="L127" s="3">
        <v>0</v>
      </c>
      <c r="M127" s="3" t="b">
        <v>0</v>
      </c>
      <c r="N127" s="3" t="s">
        <v>8297</v>
      </c>
      <c r="O127" s="3">
        <v>0</v>
      </c>
      <c r="P127" s="3" t="s">
        <v>8390</v>
      </c>
      <c r="Q127" s="27" t="s">
        <v>8319</v>
      </c>
      <c r="R127" s="3" t="s">
        <v>8357</v>
      </c>
      <c r="S127" s="4">
        <v>42047.05574074074</v>
      </c>
      <c r="T127" s="4">
        <v>42077.014074074075</v>
      </c>
    </row>
    <row r="128" spans="1:20" ht="34.799999999999997" customHeight="1">
      <c r="A128" s="3">
        <v>2507</v>
      </c>
      <c r="B128" s="3" t="s">
        <v>2507</v>
      </c>
      <c r="C128" s="3" t="s">
        <v>6617</v>
      </c>
      <c r="D128" s="25">
        <v>42850</v>
      </c>
      <c r="E128" s="26">
        <v>0</v>
      </c>
      <c r="F128" s="3" t="s">
        <v>8220</v>
      </c>
      <c r="G128" s="3" t="s">
        <v>8223</v>
      </c>
      <c r="H128" s="3" t="s">
        <v>8245</v>
      </c>
      <c r="I128" s="3">
        <v>1431308704</v>
      </c>
      <c r="J128" s="3">
        <v>1428716704</v>
      </c>
      <c r="K128" s="3" t="b">
        <v>0</v>
      </c>
      <c r="L128" s="3">
        <v>0</v>
      </c>
      <c r="M128" s="3" t="b">
        <v>0</v>
      </c>
      <c r="N128" s="3" t="s">
        <v>8297</v>
      </c>
      <c r="O128" s="3">
        <v>0</v>
      </c>
      <c r="P128" s="3" t="s">
        <v>8390</v>
      </c>
      <c r="Q128" s="27" t="s">
        <v>8319</v>
      </c>
      <c r="R128" s="3" t="s">
        <v>8357</v>
      </c>
      <c r="S128" s="4">
        <v>42105.072962962964</v>
      </c>
      <c r="T128" s="4">
        <v>42135.072962962964</v>
      </c>
    </row>
    <row r="129" spans="1:20" ht="34.799999999999997" customHeight="1">
      <c r="A129" s="3">
        <v>2508</v>
      </c>
      <c r="B129" s="3" t="s">
        <v>2508</v>
      </c>
      <c r="C129" s="3" t="s">
        <v>6618</v>
      </c>
      <c r="D129" s="25">
        <v>20000</v>
      </c>
      <c r="E129" s="26">
        <v>0</v>
      </c>
      <c r="F129" s="3" t="s">
        <v>8220</v>
      </c>
      <c r="G129" s="3" t="s">
        <v>8223</v>
      </c>
      <c r="H129" s="3" t="s">
        <v>8245</v>
      </c>
      <c r="I129" s="3">
        <v>1408056634</v>
      </c>
      <c r="J129" s="3">
        <v>1405464634</v>
      </c>
      <c r="K129" s="3" t="b">
        <v>0</v>
      </c>
      <c r="L129" s="3">
        <v>0</v>
      </c>
      <c r="M129" s="3" t="b">
        <v>0</v>
      </c>
      <c r="N129" s="3" t="s">
        <v>8297</v>
      </c>
      <c r="O129" s="3">
        <v>0</v>
      </c>
      <c r="P129" s="3" t="s">
        <v>8390</v>
      </c>
      <c r="Q129" s="27" t="s">
        <v>8319</v>
      </c>
      <c r="R129" s="3" t="s">
        <v>8357</v>
      </c>
      <c r="S129" s="4">
        <v>41835.951782407406</v>
      </c>
      <c r="T129" s="4">
        <v>41865.951782407406</v>
      </c>
    </row>
    <row r="130" spans="1:20" ht="34.799999999999997" customHeight="1">
      <c r="A130" s="3">
        <v>2511</v>
      </c>
      <c r="B130" s="3" t="s">
        <v>2511</v>
      </c>
      <c r="C130" s="3" t="s">
        <v>6621</v>
      </c>
      <c r="D130" s="25">
        <v>100000</v>
      </c>
      <c r="E130" s="26">
        <v>0</v>
      </c>
      <c r="F130" s="3" t="s">
        <v>8220</v>
      </c>
      <c r="G130" s="3" t="s">
        <v>8224</v>
      </c>
      <c r="H130" s="3" t="s">
        <v>8246</v>
      </c>
      <c r="I130" s="3">
        <v>1454323413</v>
      </c>
      <c r="J130" s="3">
        <v>1451731413</v>
      </c>
      <c r="K130" s="3" t="b">
        <v>0</v>
      </c>
      <c r="L130" s="3">
        <v>0</v>
      </c>
      <c r="M130" s="3" t="b">
        <v>0</v>
      </c>
      <c r="N130" s="3" t="s">
        <v>8297</v>
      </c>
      <c r="O130" s="3">
        <v>0</v>
      </c>
      <c r="P130" s="3" t="s">
        <v>8390</v>
      </c>
      <c r="Q130" s="27" t="s">
        <v>8319</v>
      </c>
      <c r="R130" s="3" t="s">
        <v>8357</v>
      </c>
      <c r="S130" s="4">
        <v>42371.446909722217</v>
      </c>
      <c r="T130" s="4">
        <v>42401.446909722217</v>
      </c>
    </row>
    <row r="131" spans="1:20" ht="34.799999999999997" customHeight="1">
      <c r="A131" s="3">
        <v>2512</v>
      </c>
      <c r="B131" s="3" t="s">
        <v>2512</v>
      </c>
      <c r="C131" s="3" t="s">
        <v>6622</v>
      </c>
      <c r="D131" s="25">
        <v>1150</v>
      </c>
      <c r="E131" s="26">
        <v>0</v>
      </c>
      <c r="F131" s="3" t="s">
        <v>8220</v>
      </c>
      <c r="G131" s="3" t="s">
        <v>8223</v>
      </c>
      <c r="H131" s="3" t="s">
        <v>8245</v>
      </c>
      <c r="I131" s="3">
        <v>1418504561</v>
      </c>
      <c r="J131" s="3">
        <v>1417208561</v>
      </c>
      <c r="K131" s="3" t="b">
        <v>0</v>
      </c>
      <c r="L131" s="3">
        <v>0</v>
      </c>
      <c r="M131" s="3" t="b">
        <v>0</v>
      </c>
      <c r="N131" s="3" t="s">
        <v>8297</v>
      </c>
      <c r="O131" s="3">
        <v>0</v>
      </c>
      <c r="P131" s="3" t="s">
        <v>8390</v>
      </c>
      <c r="Q131" s="27" t="s">
        <v>8319</v>
      </c>
      <c r="R131" s="3" t="s">
        <v>8357</v>
      </c>
      <c r="S131" s="4">
        <v>41971.876863425925</v>
      </c>
      <c r="T131" s="4">
        <v>41986.876863425925</v>
      </c>
    </row>
    <row r="132" spans="1:20" ht="34.799999999999997" customHeight="1">
      <c r="A132" s="3">
        <v>2513</v>
      </c>
      <c r="B132" s="3" t="s">
        <v>2513</v>
      </c>
      <c r="C132" s="3" t="s">
        <v>6623</v>
      </c>
      <c r="D132" s="25">
        <v>180000</v>
      </c>
      <c r="E132" s="26">
        <v>0</v>
      </c>
      <c r="F132" s="3" t="s">
        <v>8220</v>
      </c>
      <c r="G132" s="3" t="s">
        <v>8235</v>
      </c>
      <c r="H132" s="3" t="s">
        <v>8248</v>
      </c>
      <c r="I132" s="3">
        <v>1488067789</v>
      </c>
      <c r="J132" s="3">
        <v>1482883789</v>
      </c>
      <c r="K132" s="3" t="b">
        <v>0</v>
      </c>
      <c r="L132" s="3">
        <v>0</v>
      </c>
      <c r="M132" s="3" t="b">
        <v>0</v>
      </c>
      <c r="N132" s="3" t="s">
        <v>8297</v>
      </c>
      <c r="O132" s="3">
        <v>0</v>
      </c>
      <c r="P132" s="3" t="s">
        <v>8390</v>
      </c>
      <c r="Q132" s="27" t="s">
        <v>8319</v>
      </c>
      <c r="R132" s="3" t="s">
        <v>8357</v>
      </c>
      <c r="S132" s="4">
        <v>42732.00681712963</v>
      </c>
      <c r="T132" s="4">
        <v>42792.00681712963</v>
      </c>
    </row>
    <row r="133" spans="1:20" ht="34.799999999999997" customHeight="1">
      <c r="A133" s="3">
        <v>2516</v>
      </c>
      <c r="B133" s="3" t="s">
        <v>2516</v>
      </c>
      <c r="C133" s="3" t="s">
        <v>6626</v>
      </c>
      <c r="D133" s="25">
        <v>22000</v>
      </c>
      <c r="E133" s="26">
        <v>0</v>
      </c>
      <c r="F133" s="3" t="s">
        <v>8220</v>
      </c>
      <c r="G133" s="3" t="s">
        <v>8223</v>
      </c>
      <c r="H133" s="3" t="s">
        <v>8245</v>
      </c>
      <c r="I133" s="3">
        <v>1417279252</v>
      </c>
      <c r="J133" s="3">
        <v>1414683652</v>
      </c>
      <c r="K133" s="3" t="b">
        <v>0</v>
      </c>
      <c r="L133" s="3">
        <v>0</v>
      </c>
      <c r="M133" s="3" t="b">
        <v>0</v>
      </c>
      <c r="N133" s="3" t="s">
        <v>8297</v>
      </c>
      <c r="O133" s="3">
        <v>0</v>
      </c>
      <c r="P133" s="3" t="s">
        <v>8390</v>
      </c>
      <c r="Q133" s="27" t="s">
        <v>8319</v>
      </c>
      <c r="R133" s="3" t="s">
        <v>8357</v>
      </c>
      <c r="S133" s="4">
        <v>41942.653379629628</v>
      </c>
      <c r="T133" s="4">
        <v>41972.6950462963</v>
      </c>
    </row>
    <row r="134" spans="1:20" ht="34.799999999999997" customHeight="1">
      <c r="A134" s="3">
        <v>2518</v>
      </c>
      <c r="B134" s="3" t="s">
        <v>2518</v>
      </c>
      <c r="C134" s="3" t="s">
        <v>6628</v>
      </c>
      <c r="D134" s="25">
        <v>5000</v>
      </c>
      <c r="E134" s="26">
        <v>0</v>
      </c>
      <c r="F134" s="3" t="s">
        <v>8220</v>
      </c>
      <c r="G134" s="3" t="s">
        <v>8223</v>
      </c>
      <c r="H134" s="3" t="s">
        <v>8245</v>
      </c>
      <c r="I134" s="3">
        <v>1415899228</v>
      </c>
      <c r="J134" s="3">
        <v>1413303628</v>
      </c>
      <c r="K134" s="3" t="b">
        <v>0</v>
      </c>
      <c r="L134" s="3">
        <v>0</v>
      </c>
      <c r="M134" s="3" t="b">
        <v>0</v>
      </c>
      <c r="N134" s="3" t="s">
        <v>8297</v>
      </c>
      <c r="O134" s="3">
        <v>0</v>
      </c>
      <c r="P134" s="3" t="s">
        <v>8390</v>
      </c>
      <c r="Q134" s="27" t="s">
        <v>8319</v>
      </c>
      <c r="R134" s="3" t="s">
        <v>8357</v>
      </c>
      <c r="S134" s="4">
        <v>41926.680879629632</v>
      </c>
      <c r="T134" s="4">
        <v>41956.722546296296</v>
      </c>
    </row>
    <row r="135" spans="1:20" ht="34.799999999999997" customHeight="1">
      <c r="A135" s="3">
        <v>2520</v>
      </c>
      <c r="B135" s="3" t="s">
        <v>2520</v>
      </c>
      <c r="C135" s="3" t="s">
        <v>6630</v>
      </c>
      <c r="D135" s="25">
        <v>100000</v>
      </c>
      <c r="E135" s="26">
        <v>0</v>
      </c>
      <c r="F135" s="3" t="s">
        <v>8220</v>
      </c>
      <c r="G135" s="3" t="s">
        <v>8223</v>
      </c>
      <c r="H135" s="3" t="s">
        <v>8245</v>
      </c>
      <c r="I135" s="3">
        <v>1476559260</v>
      </c>
      <c r="J135" s="3">
        <v>1472567085</v>
      </c>
      <c r="K135" s="3" t="b">
        <v>0</v>
      </c>
      <c r="L135" s="3">
        <v>0</v>
      </c>
      <c r="M135" s="3" t="b">
        <v>0</v>
      </c>
      <c r="N135" s="3" t="s">
        <v>8297</v>
      </c>
      <c r="O135" s="3">
        <v>0</v>
      </c>
      <c r="P135" s="3" t="s">
        <v>8390</v>
      </c>
      <c r="Q135" s="27" t="s">
        <v>8319</v>
      </c>
      <c r="R135" s="3" t="s">
        <v>8357</v>
      </c>
      <c r="S135" s="4">
        <v>42612.600520833337</v>
      </c>
      <c r="T135" s="4">
        <v>42658.806249999994</v>
      </c>
    </row>
    <row r="136" spans="1:20" ht="34.799999999999997" customHeight="1">
      <c r="A136" s="3">
        <v>2584</v>
      </c>
      <c r="B136" s="3" t="s">
        <v>2584</v>
      </c>
      <c r="C136" s="3" t="s">
        <v>6694</v>
      </c>
      <c r="D136" s="25">
        <v>10000</v>
      </c>
      <c r="E136" s="26">
        <v>0</v>
      </c>
      <c r="F136" s="3" t="s">
        <v>8220</v>
      </c>
      <c r="G136" s="3" t="s">
        <v>8223</v>
      </c>
      <c r="H136" s="3" t="s">
        <v>8245</v>
      </c>
      <c r="I136" s="3">
        <v>1434341369</v>
      </c>
      <c r="J136" s="3">
        <v>1431749369</v>
      </c>
      <c r="K136" s="3" t="b">
        <v>0</v>
      </c>
      <c r="L136" s="3">
        <v>0</v>
      </c>
      <c r="M136" s="3" t="b">
        <v>0</v>
      </c>
      <c r="N136" s="3" t="s">
        <v>8282</v>
      </c>
      <c r="O136" s="3">
        <v>0</v>
      </c>
      <c r="P136" s="3" t="s">
        <v>8390</v>
      </c>
      <c r="Q136" s="27" t="s">
        <v>8319</v>
      </c>
      <c r="R136" s="3" t="s">
        <v>8345</v>
      </c>
      <c r="S136" s="4">
        <v>42140.173252314817</v>
      </c>
      <c r="T136" s="4">
        <v>42170.173252314817</v>
      </c>
    </row>
    <row r="137" spans="1:20" ht="34.799999999999997" customHeight="1">
      <c r="A137" s="3">
        <v>2590</v>
      </c>
      <c r="B137" s="3" t="s">
        <v>2590</v>
      </c>
      <c r="C137" s="3" t="s">
        <v>6700</v>
      </c>
      <c r="D137" s="25">
        <v>3000</v>
      </c>
      <c r="E137" s="26">
        <v>0</v>
      </c>
      <c r="F137" s="3" t="s">
        <v>8220</v>
      </c>
      <c r="G137" s="3" t="s">
        <v>8225</v>
      </c>
      <c r="H137" s="3" t="s">
        <v>8247</v>
      </c>
      <c r="I137" s="3">
        <v>1453817297</v>
      </c>
      <c r="J137" s="3">
        <v>1453212497</v>
      </c>
      <c r="K137" s="3" t="b">
        <v>0</v>
      </c>
      <c r="L137" s="3">
        <v>0</v>
      </c>
      <c r="M137" s="3" t="b">
        <v>0</v>
      </c>
      <c r="N137" s="3" t="s">
        <v>8282</v>
      </c>
      <c r="O137" s="3">
        <v>0</v>
      </c>
      <c r="P137" s="3" t="s">
        <v>8390</v>
      </c>
      <c r="Q137" s="27" t="s">
        <v>8319</v>
      </c>
      <c r="R137" s="3" t="s">
        <v>8345</v>
      </c>
      <c r="S137" s="4">
        <v>42388.589085648149</v>
      </c>
      <c r="T137" s="4">
        <v>42395.589085648149</v>
      </c>
    </row>
    <row r="138" spans="1:20" ht="34.799999999999997" customHeight="1">
      <c r="A138" s="3">
        <v>2593</v>
      </c>
      <c r="B138" s="3" t="s">
        <v>2593</v>
      </c>
      <c r="C138" s="3" t="s">
        <v>6703</v>
      </c>
      <c r="D138" s="25">
        <v>10000</v>
      </c>
      <c r="E138" s="26">
        <v>0</v>
      </c>
      <c r="F138" s="3" t="s">
        <v>8220</v>
      </c>
      <c r="G138" s="3" t="s">
        <v>8223</v>
      </c>
      <c r="H138" s="3" t="s">
        <v>8245</v>
      </c>
      <c r="I138" s="3">
        <v>1429993026</v>
      </c>
      <c r="J138" s="3">
        <v>1427401026</v>
      </c>
      <c r="K138" s="3" t="b">
        <v>0</v>
      </c>
      <c r="L138" s="3">
        <v>0</v>
      </c>
      <c r="M138" s="3" t="b">
        <v>0</v>
      </c>
      <c r="N138" s="3" t="s">
        <v>8282</v>
      </c>
      <c r="O138" s="3">
        <v>0</v>
      </c>
      <c r="P138" s="3" t="s">
        <v>8390</v>
      </c>
      <c r="Q138" s="27" t="s">
        <v>8319</v>
      </c>
      <c r="R138" s="3" t="s">
        <v>8345</v>
      </c>
      <c r="S138" s="4">
        <v>42089.84520833334</v>
      </c>
      <c r="T138" s="4">
        <v>42119.84520833334</v>
      </c>
    </row>
    <row r="139" spans="1:20" ht="34.799999999999997" customHeight="1">
      <c r="A139" s="3">
        <v>2686</v>
      </c>
      <c r="B139" s="3" t="s">
        <v>2686</v>
      </c>
      <c r="C139" s="3" t="s">
        <v>6796</v>
      </c>
      <c r="D139" s="25">
        <v>30000</v>
      </c>
      <c r="E139" s="26">
        <v>0</v>
      </c>
      <c r="F139" s="3" t="s">
        <v>8220</v>
      </c>
      <c r="G139" s="3" t="s">
        <v>8223</v>
      </c>
      <c r="H139" s="3" t="s">
        <v>8245</v>
      </c>
      <c r="I139" s="3">
        <v>1412119423</v>
      </c>
      <c r="J139" s="3">
        <v>1410391423</v>
      </c>
      <c r="K139" s="3" t="b">
        <v>0</v>
      </c>
      <c r="L139" s="3">
        <v>0</v>
      </c>
      <c r="M139" s="3" t="b">
        <v>0</v>
      </c>
      <c r="N139" s="3" t="s">
        <v>8282</v>
      </c>
      <c r="O139" s="3">
        <v>0</v>
      </c>
      <c r="P139" s="3" t="s">
        <v>8390</v>
      </c>
      <c r="Q139" s="27" t="s">
        <v>8319</v>
      </c>
      <c r="R139" s="3" t="s">
        <v>8345</v>
      </c>
      <c r="S139" s="4">
        <v>41892.974803240737</v>
      </c>
      <c r="T139" s="4">
        <v>41912.974803240737</v>
      </c>
    </row>
    <row r="140" spans="1:20" ht="34.799999999999997" customHeight="1">
      <c r="A140" s="3">
        <v>2687</v>
      </c>
      <c r="B140" s="3" t="s">
        <v>2687</v>
      </c>
      <c r="C140" s="3" t="s">
        <v>6797</v>
      </c>
      <c r="D140" s="25">
        <v>15000</v>
      </c>
      <c r="E140" s="26">
        <v>0</v>
      </c>
      <c r="F140" s="3" t="s">
        <v>8220</v>
      </c>
      <c r="G140" s="3" t="s">
        <v>8223</v>
      </c>
      <c r="H140" s="3" t="s">
        <v>8245</v>
      </c>
      <c r="I140" s="3">
        <v>1435591318</v>
      </c>
      <c r="J140" s="3">
        <v>1432999318</v>
      </c>
      <c r="K140" s="3" t="b">
        <v>0</v>
      </c>
      <c r="L140" s="3">
        <v>0</v>
      </c>
      <c r="M140" s="3" t="b">
        <v>0</v>
      </c>
      <c r="N140" s="3" t="s">
        <v>8282</v>
      </c>
      <c r="O140" s="3">
        <v>0</v>
      </c>
      <c r="P140" s="3" t="s">
        <v>8390</v>
      </c>
      <c r="Q140" s="27" t="s">
        <v>8319</v>
      </c>
      <c r="R140" s="3" t="s">
        <v>8345</v>
      </c>
      <c r="S140" s="4">
        <v>42154.64025462963</v>
      </c>
      <c r="T140" s="4">
        <v>42184.64025462963</v>
      </c>
    </row>
    <row r="141" spans="1:20" ht="34.799999999999997" customHeight="1">
      <c r="A141" s="3">
        <v>2699</v>
      </c>
      <c r="B141" s="3" t="s">
        <v>2699</v>
      </c>
      <c r="C141" s="3" t="s">
        <v>6809</v>
      </c>
      <c r="D141" s="25">
        <v>2</v>
      </c>
      <c r="E141" s="26">
        <v>0</v>
      </c>
      <c r="F141" s="3" t="s">
        <v>8220</v>
      </c>
      <c r="G141" s="3" t="s">
        <v>8228</v>
      </c>
      <c r="H141" s="3" t="s">
        <v>8250</v>
      </c>
      <c r="I141" s="3">
        <v>1407533463</v>
      </c>
      <c r="J141" s="3">
        <v>1404941463</v>
      </c>
      <c r="K141" s="3" t="b">
        <v>0</v>
      </c>
      <c r="L141" s="3">
        <v>0</v>
      </c>
      <c r="M141" s="3" t="b">
        <v>0</v>
      </c>
      <c r="N141" s="3" t="s">
        <v>8282</v>
      </c>
      <c r="O141" s="3">
        <v>0</v>
      </c>
      <c r="P141" s="3" t="s">
        <v>8390</v>
      </c>
      <c r="Q141" s="27" t="s">
        <v>8319</v>
      </c>
      <c r="R141" s="3" t="s">
        <v>8345</v>
      </c>
      <c r="S141" s="4">
        <v>41829.896562499998</v>
      </c>
      <c r="T141" s="4">
        <v>41859.896562499998</v>
      </c>
    </row>
  </sheetData>
  <conditionalFormatting sqref="F1:F1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4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121A-A4D6-4407-9BA4-ADD4E079215A}">
  <dimension ref="A1:C6"/>
  <sheetViews>
    <sheetView workbookViewId="0">
      <selection activeCell="A11" sqref="A11"/>
    </sheetView>
  </sheetViews>
  <sheetFormatPr defaultRowHeight="14.4"/>
  <cols>
    <col min="1" max="1" width="20.5546875" bestFit="1" customWidth="1"/>
    <col min="2" max="2" width="13.33203125" bestFit="1" customWidth="1"/>
  </cols>
  <sheetData>
    <row r="1" spans="1:3">
      <c r="A1" s="20" t="s">
        <v>8319</v>
      </c>
      <c r="B1" t="s">
        <v>8396</v>
      </c>
      <c r="C1" t="s">
        <v>8397</v>
      </c>
    </row>
    <row r="2" spans="1:3">
      <c r="A2" t="s">
        <v>8399</v>
      </c>
      <c r="B2" s="28">
        <f>AVERAGE('Sucessful Food Kickstarters'!D:D)</f>
        <v>14379.411764705883</v>
      </c>
      <c r="C2" s="19">
        <f>AVERAGE('Failed Food Kickstarters'!D:D)</f>
        <v>31593.657142857144</v>
      </c>
    </row>
    <row r="3" spans="1:3">
      <c r="A3" t="s">
        <v>8400</v>
      </c>
      <c r="B3" s="28">
        <f>MEDIAN('Successful US Kickstarters'!D:D)</f>
        <v>3000</v>
      </c>
      <c r="C3" s="19">
        <f>MEDIAN('Failed Food Kickstarters'!D:D)</f>
        <v>15000</v>
      </c>
    </row>
    <row r="4" spans="1:3">
      <c r="B4" s="28"/>
      <c r="C4" s="19"/>
    </row>
    <row r="5" spans="1:3">
      <c r="A5" t="s">
        <v>8394</v>
      </c>
      <c r="B5" s="28">
        <f>AVERAGE('Sucessful Food Kickstarters'!E:E)</f>
        <v>24984.915882352943</v>
      </c>
      <c r="C5" s="19">
        <f>AVERAGE('Failed Food Kickstarters'!E:E)</f>
        <v>573.57507142857139</v>
      </c>
    </row>
    <row r="6" spans="1:3">
      <c r="A6" t="s">
        <v>8395</v>
      </c>
      <c r="B6" s="28">
        <f>MEDIAN('Sucessful Food Kickstarters'!E:E)</f>
        <v>12412.05</v>
      </c>
      <c r="C6" s="19">
        <f>MEDIAN('Failed Food Kickstarters'!E:E)</f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Skill Drill 1.4.1</vt:lpstr>
      <vt:lpstr>Edinburgh Research</vt:lpstr>
      <vt:lpstr>Successful US Kickstarters</vt:lpstr>
      <vt:lpstr>Failed US Kickstarters</vt:lpstr>
      <vt:lpstr>Descriptive Statistics</vt:lpstr>
      <vt:lpstr>Skill Drill 1.5.1.1</vt:lpstr>
      <vt:lpstr>Sucessful Food Kickstarters</vt:lpstr>
      <vt:lpstr>Failed Food Kickstarters</vt:lpstr>
      <vt:lpstr>Skill Drill 1.5.1.2</vt:lpstr>
      <vt:lpstr>Louise 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Pikem</cp:lastModifiedBy>
  <dcterms:created xsi:type="dcterms:W3CDTF">2017-04-20T15:17:24Z</dcterms:created>
  <dcterms:modified xsi:type="dcterms:W3CDTF">2022-03-31T00:36:35Z</dcterms:modified>
</cp:coreProperties>
</file>