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TimeSheetReport\Updated\EPIC 17\"/>
    </mc:Choice>
  </mc:AlternateContent>
  <xr:revisionPtr revIDLastSave="0" documentId="13_ncr:1_{2C5C3344-5994-495F-8046-D49473E50F42}" xr6:coauthVersionLast="46" xr6:coauthVersionMax="46" xr10:uidLastSave="{00000000-0000-0000-0000-000000000000}"/>
  <bookViews>
    <workbookView xWindow="3345" yWindow="2865" windowWidth="20115" windowHeight="10485" xr2:uid="{00000000-000D-0000-FFFF-FFFF00000000}"/>
  </bookViews>
  <sheets>
    <sheet name="Project Managemen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H26" i="1" s="1"/>
  <c r="I26" i="1" s="1"/>
  <c r="H27" i="1" s="1"/>
  <c r="I27" i="1" s="1"/>
  <c r="H28" i="1" s="1"/>
  <c r="I28" i="1" s="1"/>
  <c r="H29" i="1" s="1"/>
  <c r="I29" i="1" s="1"/>
  <c r="H30" i="1" s="1"/>
  <c r="I30" i="1" s="1"/>
  <c r="H31" i="1" s="1"/>
  <c r="I31" i="1" s="1"/>
  <c r="J25" i="1"/>
  <c r="G25" i="1"/>
  <c r="F19" i="1"/>
  <c r="H19" i="1" s="1"/>
  <c r="I19" i="1" s="1"/>
  <c r="H20" i="1" s="1"/>
  <c r="I20" i="1" s="1"/>
  <c r="H21" i="1" s="1"/>
  <c r="I21" i="1" s="1"/>
  <c r="H22" i="1" s="1"/>
  <c r="I22" i="1" s="1"/>
  <c r="H23" i="1" s="1"/>
  <c r="I23" i="1" s="1"/>
  <c r="H24" i="1" s="1"/>
  <c r="I24" i="1" s="1"/>
  <c r="J18" i="1"/>
  <c r="G18" i="1"/>
  <c r="F12" i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J11" i="1"/>
  <c r="G11" i="1"/>
  <c r="I8" i="1"/>
  <c r="J8" i="1" s="1"/>
  <c r="I7" i="1"/>
  <c r="J7" i="1" s="1"/>
  <c r="J6" i="1"/>
  <c r="I4" i="1"/>
  <c r="H5" i="1" s="1"/>
  <c r="F4" i="1"/>
  <c r="E5" i="1" s="1"/>
  <c r="J2" i="1"/>
  <c r="G2" i="1"/>
  <c r="E27" i="1" l="1"/>
  <c r="F27" i="1" s="1"/>
  <c r="E28" i="1" s="1"/>
  <c r="F28" i="1" s="1"/>
  <c r="E29" i="1" s="1"/>
  <c r="F29" i="1" s="1"/>
  <c r="E30" i="1" s="1"/>
  <c r="F30" i="1" s="1"/>
  <c r="E31" i="1" s="1"/>
  <c r="F31" i="1" s="1"/>
  <c r="E20" i="1"/>
  <c r="F20" i="1" s="1"/>
  <c r="E21" i="1" s="1"/>
  <c r="F21" i="1" s="1"/>
  <c r="E22" i="1" s="1"/>
  <c r="F22" i="1" s="1"/>
  <c r="E23" i="1" s="1"/>
  <c r="F23" i="1" s="1"/>
  <c r="E24" i="1" s="1"/>
  <c r="F24" i="1" s="1"/>
  <c r="H12" i="1"/>
  <c r="I12" i="1" s="1"/>
  <c r="H13" i="1" s="1"/>
  <c r="I13" i="1" s="1"/>
  <c r="H14" i="1" s="1"/>
  <c r="I14" i="1" s="1"/>
  <c r="H15" i="1" s="1"/>
  <c r="I15" i="1" s="1"/>
  <c r="H16" i="1" s="1"/>
  <c r="I16" i="1" s="1"/>
  <c r="H17" i="1" s="1"/>
  <c r="I17" i="1" s="1"/>
  <c r="H9" i="1"/>
  <c r="J4" i="1"/>
  <c r="F5" i="1"/>
  <c r="I5" i="1"/>
  <c r="I9" i="1"/>
  <c r="H10" i="1" s="1"/>
  <c r="H3" i="1" s="1"/>
  <c r="G4" i="1"/>
  <c r="J9" i="1" l="1"/>
  <c r="E6" i="1"/>
  <c r="I10" i="1"/>
  <c r="I3" i="1" s="1"/>
  <c r="J3" i="1" s="1"/>
  <c r="J10" i="1"/>
  <c r="J5" i="1"/>
  <c r="G5" i="1"/>
  <c r="E8" i="1" l="1"/>
  <c r="F6" i="1"/>
  <c r="E7" i="1" l="1"/>
  <c r="F8" i="1"/>
  <c r="E9" i="1" s="1"/>
  <c r="F9" i="1" s="1"/>
  <c r="E10" i="1" s="1"/>
  <c r="G6" i="1"/>
  <c r="G8" i="1" l="1"/>
  <c r="F7" i="1"/>
  <c r="G7" i="1" l="1"/>
  <c r="F10" i="1"/>
  <c r="F3" i="1" s="1"/>
  <c r="E3" i="1"/>
  <c r="G9" i="1"/>
  <c r="G10" i="1" l="1"/>
  <c r="G3" i="1"/>
</calcChain>
</file>

<file path=xl/sharedStrings.xml><?xml version="1.0" encoding="utf-8"?>
<sst xmlns="http://schemas.openxmlformats.org/spreadsheetml/2006/main" count="64" uniqueCount="54">
  <si>
    <t>TASK DESCRIPTION</t>
  </si>
  <si>
    <t>ASSIGNED
TO</t>
  </si>
  <si>
    <t>PROGRESS</t>
  </si>
  <si>
    <t>PLAN
START</t>
  </si>
  <si>
    <t>PLAN
END</t>
  </si>
  <si>
    <t>ACTUAL
START</t>
  </si>
  <si>
    <t>ACTUAL
END</t>
  </si>
  <si>
    <t>ACTUAL
DAYS</t>
  </si>
  <si>
    <t>Quarter 1 : Planning</t>
  </si>
  <si>
    <t>Quarter 2 Analysis and Design</t>
  </si>
  <si>
    <t xml:space="preserve">Bill </t>
  </si>
  <si>
    <t>Sue</t>
  </si>
  <si>
    <t>Quarter 3 Development</t>
  </si>
  <si>
    <t>Quarter 4 Testing and Deployment</t>
  </si>
  <si>
    <t>Complete Project Charter</t>
  </si>
  <si>
    <t>Project Management Plan</t>
  </si>
  <si>
    <t>Setup Monitering and processes</t>
  </si>
  <si>
    <t>Conduct Feasibility Study</t>
  </si>
  <si>
    <t>Complete Business Case</t>
  </si>
  <si>
    <t>Complete Project Planning</t>
  </si>
  <si>
    <t xml:space="preserve">Management Approval </t>
  </si>
  <si>
    <t>Start Requirement Gathering</t>
  </si>
  <si>
    <t>Complete Requirements Gathering</t>
  </si>
  <si>
    <t>Complete Security Planning</t>
  </si>
  <si>
    <t>Requirements Analysis Completed</t>
  </si>
  <si>
    <t>Complete Detailed Design</t>
  </si>
  <si>
    <t>Complete Technical Specification</t>
  </si>
  <si>
    <t>Complete Build/Devlop</t>
  </si>
  <si>
    <t>Complete Integration Planning</t>
  </si>
  <si>
    <t>Complete Documentation</t>
  </si>
  <si>
    <t>Complete Test Planning</t>
  </si>
  <si>
    <t>Complete Deployment Planning</t>
  </si>
  <si>
    <t>Complete Training Planning</t>
  </si>
  <si>
    <t>Complete Function Test</t>
  </si>
  <si>
    <t>Complete Integration Test</t>
  </si>
  <si>
    <t>Complete Regression Test</t>
  </si>
  <si>
    <t>Complete User Acceptance Test</t>
  </si>
  <si>
    <t>Complete Deployment</t>
  </si>
  <si>
    <t>Complete  Support</t>
  </si>
  <si>
    <t>Rajesh</t>
  </si>
  <si>
    <t>Mrinal</t>
  </si>
  <si>
    <t>Kunal</t>
  </si>
  <si>
    <t>Abhi</t>
  </si>
  <si>
    <t>Sujith</t>
  </si>
  <si>
    <t>Anjuman Kumar</t>
  </si>
  <si>
    <t>Rekha Vali</t>
  </si>
  <si>
    <t>Jatin</t>
  </si>
  <si>
    <t>Padam Sethi</t>
  </si>
  <si>
    <t>Manav</t>
  </si>
  <si>
    <t>Manav, Sunita</t>
  </si>
  <si>
    <t>John</t>
  </si>
  <si>
    <t>Raoul</t>
  </si>
  <si>
    <t>Difficulty Level</t>
  </si>
  <si>
    <t>Estimated PLAN
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</si>
</sst>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/yy;@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theme="1"/>
      <name val="Arial"/>
      <family val="2"/>
      <scheme val="minor"/>
    </font>
    <font>
      <b/>
      <sz val="9"/>
      <color theme="0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darkUp">
        <fgColor theme="1" tint="0.499984740745262"/>
        <bgColor theme="4" tint="0.3999145481734672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4" fillId="2" borderId="1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2" xfId="1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1" applyNumberFormat="1" applyFont="1" applyFill="1" applyBorder="1" applyAlignment="1">
      <alignment horizontal="center" vertical="center"/>
    </xf>
    <xf numFmtId="9" fontId="5" fillId="4" borderId="2" xfId="2" applyFon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165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E$5" horiz="1" max="100" min="1" page="4" val="1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552450</xdr:colOff>
          <xdr:row>2</xdr:row>
          <xdr:rowOff>171450</xdr:rowOff>
        </xdr:from>
        <xdr:to>
          <xdr:col>14</xdr:col>
          <xdr:colOff>533400</xdr:colOff>
          <xdr:row>4</xdr:row>
          <xdr:rowOff>38100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31" workbookViewId="0">
      <selection sqref="A1:A1048576"/>
    </sheetView>
  </sheetViews>
  <sheetFormatPr defaultColWidth="14.42578125" defaultRowHeight="15.75" customHeight="1" x14ac:dyDescent="0.2"/>
  <cols>
    <col min="1" max="1" width="38.42578125" customWidth="1"/>
    <col min="2" max="2" width="20.5703125" customWidth="1"/>
    <col min="10" max="10" width="8.28515625" customWidth="1"/>
  </cols>
  <sheetData>
    <row r="1" spans="1:10" ht="24.75" thickBot="1" x14ac:dyDescent="0.25">
      <c r="A1" s="2" t="s">
        <v>0</v>
      </c>
      <c r="B1" s="3" t="s">
        <v>1</v>
      </c>
      <c r="C1" s="3" t="s">
        <v>52</v>
      </c>
      <c r="D1" s="3" t="s">
        <v>2</v>
      </c>
      <c r="E1" s="4" t="s">
        <v>3</v>
      </c>
      <c r="F1" s="4" t="s">
        <v>4</v>
      </c>
      <c r="G1" s="4" t="s">
        <v>53</v>
      </c>
      <c r="H1" s="3" t="s">
        <v>5</v>
      </c>
      <c r="I1" s="3" t="s">
        <v>6</v>
      </c>
      <c r="J1" s="3" t="s">
        <v>7</v>
      </c>
    </row>
    <row r="2" spans="1:10" ht="15" thickBot="1" x14ac:dyDescent="0.25">
      <c r="A2" s="5"/>
      <c r="B2" s="6"/>
      <c r="C2" s="7"/>
      <c r="D2" s="8"/>
      <c r="E2" s="9"/>
      <c r="F2" s="10"/>
      <c r="G2" s="11" t="str">
        <f>IF(OR(ISBLANK(E2),ISBLANK(F2)),"",F2-E2+1)</f>
        <v/>
      </c>
      <c r="H2" s="9"/>
      <c r="I2" s="10"/>
      <c r="J2" s="11" t="str">
        <f>IF(OR(ISBLANK(H2),ISBLANK(I2)),"",I2-H2+1)</f>
        <v/>
      </c>
    </row>
    <row r="3" spans="1:10" thickBot="1" x14ac:dyDescent="0.25">
      <c r="A3" s="12" t="s">
        <v>8</v>
      </c>
      <c r="B3" s="13"/>
      <c r="C3" s="14"/>
      <c r="D3" s="15">
        <v>0.25</v>
      </c>
      <c r="E3" s="16">
        <f>MIN(E4:E10)</f>
        <v>43845</v>
      </c>
      <c r="F3" s="17">
        <f>MAX(F4:F10)</f>
        <v>43926</v>
      </c>
      <c r="G3" s="18">
        <f>IF(OR(ISBLANK(E3),ISBLANK(F3)),"",F3-E3+1)</f>
        <v>82</v>
      </c>
      <c r="H3" s="16">
        <f>MIN(H4:H10)</f>
        <v>42767</v>
      </c>
      <c r="I3" s="17">
        <f>MAX(I4:I10)</f>
        <v>42862</v>
      </c>
      <c r="J3" s="18">
        <f>IF(OR(ISBLANK(H3),ISBLANK(I3)),"",I3-H3+1)</f>
        <v>96</v>
      </c>
    </row>
    <row r="4" spans="1:10" ht="15" thickBot="1" x14ac:dyDescent="0.25">
      <c r="A4" s="19" t="s">
        <v>14</v>
      </c>
      <c r="B4" s="6" t="s">
        <v>10</v>
      </c>
      <c r="C4" s="7">
        <v>1</v>
      </c>
      <c r="D4" s="8">
        <v>0.25</v>
      </c>
      <c r="E4" s="9">
        <v>43845</v>
      </c>
      <c r="F4" s="10">
        <f>E4+13</f>
        <v>43858</v>
      </c>
      <c r="G4" s="11">
        <f t="shared" ref="G4:G11" si="0">IF(OR(ISBLANK(E4),ISBLANK(F4)),"",F4-E4+1)</f>
        <v>14</v>
      </c>
      <c r="H4" s="9">
        <v>42767</v>
      </c>
      <c r="I4" s="10">
        <f>H4+13</f>
        <v>42780</v>
      </c>
      <c r="J4" s="11">
        <f t="shared" ref="J4:J11" si="1">IF(OR(ISBLANK(H4),ISBLANK(I4)),"",I4-H4+1)</f>
        <v>14</v>
      </c>
    </row>
    <row r="5" spans="1:10" ht="15" thickBot="1" x14ac:dyDescent="0.25">
      <c r="A5" s="19" t="s">
        <v>15</v>
      </c>
      <c r="B5" s="6" t="s">
        <v>10</v>
      </c>
      <c r="C5" s="7">
        <v>1</v>
      </c>
      <c r="D5" s="8">
        <v>0.6</v>
      </c>
      <c r="E5" s="9">
        <f>F4+1</f>
        <v>43859</v>
      </c>
      <c r="F5" s="10">
        <f>E5+27</f>
        <v>43886</v>
      </c>
      <c r="G5" s="11">
        <f t="shared" si="0"/>
        <v>28</v>
      </c>
      <c r="H5" s="9">
        <f>I4+1</f>
        <v>42781</v>
      </c>
      <c r="I5" s="10">
        <f>H5+20</f>
        <v>42801</v>
      </c>
      <c r="J5" s="11">
        <f t="shared" si="1"/>
        <v>21</v>
      </c>
    </row>
    <row r="6" spans="1:10" ht="15" thickBot="1" x14ac:dyDescent="0.25">
      <c r="A6" s="19" t="s">
        <v>16</v>
      </c>
      <c r="B6" s="6" t="s">
        <v>10</v>
      </c>
      <c r="C6" s="7">
        <v>2</v>
      </c>
      <c r="D6" s="8">
        <v>0.5</v>
      </c>
      <c r="E6" s="9">
        <f>F5+1</f>
        <v>43887</v>
      </c>
      <c r="F6" s="10">
        <f>E6+17</f>
        <v>43904</v>
      </c>
      <c r="G6" s="11">
        <f t="shared" si="0"/>
        <v>18</v>
      </c>
      <c r="H6" s="9">
        <v>42767</v>
      </c>
      <c r="I6" s="10">
        <v>42776</v>
      </c>
      <c r="J6" s="11">
        <f t="shared" si="1"/>
        <v>10</v>
      </c>
    </row>
    <row r="7" spans="1:10" ht="15" thickBot="1" x14ac:dyDescent="0.25">
      <c r="A7" s="19" t="s">
        <v>17</v>
      </c>
      <c r="B7" s="6" t="s">
        <v>11</v>
      </c>
      <c r="C7" s="7">
        <v>2</v>
      </c>
      <c r="D7" s="8"/>
      <c r="E7" s="9">
        <f>F6+1</f>
        <v>43905</v>
      </c>
      <c r="F7" s="10">
        <f>E7+21</f>
        <v>43926</v>
      </c>
      <c r="G7" s="11">
        <f t="shared" si="0"/>
        <v>22</v>
      </c>
      <c r="H7" s="9">
        <v>42779</v>
      </c>
      <c r="I7" s="10">
        <f>H7+40</f>
        <v>42819</v>
      </c>
      <c r="J7" s="11">
        <f t="shared" si="1"/>
        <v>41</v>
      </c>
    </row>
    <row r="8" spans="1:10" ht="15" thickBot="1" x14ac:dyDescent="0.25">
      <c r="A8" s="19" t="s">
        <v>18</v>
      </c>
      <c r="B8" s="6" t="s">
        <v>11</v>
      </c>
      <c r="C8" s="7">
        <v>2</v>
      </c>
      <c r="D8" s="8"/>
      <c r="E8" s="9">
        <f>E6</f>
        <v>43887</v>
      </c>
      <c r="F8" s="10">
        <f>E8+35</f>
        <v>43922</v>
      </c>
      <c r="G8" s="11">
        <f t="shared" si="0"/>
        <v>36</v>
      </c>
      <c r="H8" s="9">
        <v>42794</v>
      </c>
      <c r="I8" s="10">
        <f>H8+35</f>
        <v>42829</v>
      </c>
      <c r="J8" s="11">
        <f t="shared" si="1"/>
        <v>36</v>
      </c>
    </row>
    <row r="9" spans="1:10" ht="15" thickBot="1" x14ac:dyDescent="0.25">
      <c r="A9" s="19" t="s">
        <v>19</v>
      </c>
      <c r="B9" s="6" t="s">
        <v>11</v>
      </c>
      <c r="C9" s="7">
        <v>2</v>
      </c>
      <c r="D9" s="8"/>
      <c r="E9" s="9">
        <f>F8-10</f>
        <v>43912</v>
      </c>
      <c r="F9" s="10">
        <f>E9+4</f>
        <v>43916</v>
      </c>
      <c r="G9" s="11">
        <f t="shared" si="0"/>
        <v>5</v>
      </c>
      <c r="H9" s="9">
        <f>I8-10</f>
        <v>42819</v>
      </c>
      <c r="I9" s="10">
        <f>H9+42</f>
        <v>42861</v>
      </c>
      <c r="J9" s="11">
        <f t="shared" si="1"/>
        <v>43</v>
      </c>
    </row>
    <row r="10" spans="1:10" ht="15" thickBot="1" x14ac:dyDescent="0.25">
      <c r="A10" s="19" t="s">
        <v>20</v>
      </c>
      <c r="B10" s="6" t="s">
        <v>11</v>
      </c>
      <c r="C10" s="7">
        <v>2</v>
      </c>
      <c r="D10" s="8"/>
      <c r="E10" s="9">
        <f>F9+1</f>
        <v>43917</v>
      </c>
      <c r="F10" s="10">
        <f>E10</f>
        <v>43917</v>
      </c>
      <c r="G10" s="11">
        <f t="shared" si="0"/>
        <v>1</v>
      </c>
      <c r="H10" s="9">
        <f>I9+1</f>
        <v>42862</v>
      </c>
      <c r="I10" s="10">
        <f>H10</f>
        <v>42862</v>
      </c>
      <c r="J10" s="11">
        <f t="shared" si="1"/>
        <v>1</v>
      </c>
    </row>
    <row r="11" spans="1:10" thickBot="1" x14ac:dyDescent="0.25">
      <c r="A11" s="12" t="s">
        <v>9</v>
      </c>
      <c r="B11" s="13"/>
      <c r="C11" s="14"/>
      <c r="D11" s="15"/>
      <c r="E11" s="16"/>
      <c r="F11" s="17"/>
      <c r="G11" s="18" t="str">
        <f t="shared" si="0"/>
        <v/>
      </c>
      <c r="H11" s="16"/>
      <c r="I11" s="17"/>
      <c r="J11" s="18" t="str">
        <f t="shared" si="1"/>
        <v/>
      </c>
    </row>
    <row r="12" spans="1:10" ht="15" thickBot="1" x14ac:dyDescent="0.25">
      <c r="A12" s="19" t="s">
        <v>21</v>
      </c>
      <c r="B12" s="6" t="s">
        <v>39</v>
      </c>
      <c r="C12" s="7">
        <v>3</v>
      </c>
      <c r="D12" s="8"/>
      <c r="E12" s="9">
        <v>43899</v>
      </c>
      <c r="F12" s="10">
        <f>E12+G12-1</f>
        <v>43919</v>
      </c>
      <c r="G12" s="11">
        <v>21</v>
      </c>
      <c r="H12" s="9">
        <f>F12+8</f>
        <v>43927</v>
      </c>
      <c r="I12" s="10">
        <f>H12+J12-1</f>
        <v>43939</v>
      </c>
      <c r="J12" s="11">
        <v>13</v>
      </c>
    </row>
    <row r="13" spans="1:10" ht="15" thickBot="1" x14ac:dyDescent="0.25">
      <c r="A13" s="19" t="s">
        <v>22</v>
      </c>
      <c r="B13" s="6" t="s">
        <v>40</v>
      </c>
      <c r="C13" s="7">
        <v>3</v>
      </c>
      <c r="D13" s="8"/>
      <c r="E13" s="9">
        <f>F12+1</f>
        <v>43920</v>
      </c>
      <c r="F13" s="10">
        <f t="shared" ref="F13:F17" si="2">E13+G13-1</f>
        <v>43940</v>
      </c>
      <c r="G13" s="11">
        <v>21</v>
      </c>
      <c r="H13" s="9">
        <f>I12-1</f>
        <v>43938</v>
      </c>
      <c r="I13" s="10">
        <f t="shared" ref="I13:I17" si="3">H13+J13-1</f>
        <v>43950</v>
      </c>
      <c r="J13" s="11">
        <v>13</v>
      </c>
    </row>
    <row r="14" spans="1:10" ht="15" thickBot="1" x14ac:dyDescent="0.25">
      <c r="A14" s="19" t="s">
        <v>23</v>
      </c>
      <c r="B14" s="6" t="s">
        <v>41</v>
      </c>
      <c r="C14" s="7">
        <v>2</v>
      </c>
      <c r="D14" s="8"/>
      <c r="E14" s="9">
        <f>F13+1</f>
        <v>43941</v>
      </c>
      <c r="F14" s="10">
        <f t="shared" si="2"/>
        <v>43961</v>
      </c>
      <c r="G14" s="11">
        <v>21</v>
      </c>
      <c r="H14" s="9">
        <f>I13-1</f>
        <v>43949</v>
      </c>
      <c r="I14" s="10">
        <f t="shared" si="3"/>
        <v>43961</v>
      </c>
      <c r="J14" s="11">
        <v>13</v>
      </c>
    </row>
    <row r="15" spans="1:10" ht="15" thickBot="1" x14ac:dyDescent="0.25">
      <c r="A15" s="19" t="s">
        <v>24</v>
      </c>
      <c r="B15" s="6" t="s">
        <v>39</v>
      </c>
      <c r="C15" s="7">
        <v>2</v>
      </c>
      <c r="D15" s="8"/>
      <c r="E15" s="9">
        <f>F14+1</f>
        <v>43962</v>
      </c>
      <c r="F15" s="10">
        <f t="shared" si="2"/>
        <v>43982</v>
      </c>
      <c r="G15" s="11">
        <v>21</v>
      </c>
      <c r="H15" s="9">
        <f>I14-1</f>
        <v>43960</v>
      </c>
      <c r="I15" s="10">
        <f t="shared" si="3"/>
        <v>43972</v>
      </c>
      <c r="J15" s="11">
        <v>13</v>
      </c>
    </row>
    <row r="16" spans="1:10" ht="15" thickBot="1" x14ac:dyDescent="0.25">
      <c r="A16" s="19" t="s">
        <v>25</v>
      </c>
      <c r="B16" s="6" t="s">
        <v>42</v>
      </c>
      <c r="C16" s="7">
        <v>1</v>
      </c>
      <c r="D16" s="8"/>
      <c r="E16" s="9">
        <f>F15+1</f>
        <v>43983</v>
      </c>
      <c r="F16" s="10">
        <f t="shared" si="2"/>
        <v>44003</v>
      </c>
      <c r="G16" s="11">
        <v>21</v>
      </c>
      <c r="H16" s="9">
        <f>I15-1</f>
        <v>43971</v>
      </c>
      <c r="I16" s="10">
        <f t="shared" si="3"/>
        <v>43983</v>
      </c>
      <c r="J16" s="11">
        <v>13</v>
      </c>
    </row>
    <row r="17" spans="1:10" ht="15" thickBot="1" x14ac:dyDescent="0.25">
      <c r="A17" s="19" t="s">
        <v>26</v>
      </c>
      <c r="B17" s="6" t="s">
        <v>42</v>
      </c>
      <c r="C17" s="7">
        <v>1</v>
      </c>
      <c r="D17" s="8"/>
      <c r="E17" s="9">
        <f>F16+1</f>
        <v>44004</v>
      </c>
      <c r="F17" s="10">
        <f t="shared" si="2"/>
        <v>44024</v>
      </c>
      <c r="G17" s="11">
        <v>21</v>
      </c>
      <c r="H17" s="9">
        <f>I16-1</f>
        <v>43982</v>
      </c>
      <c r="I17" s="10">
        <f t="shared" si="3"/>
        <v>43994</v>
      </c>
      <c r="J17" s="11">
        <v>13</v>
      </c>
    </row>
    <row r="18" spans="1:10" thickBot="1" x14ac:dyDescent="0.25">
      <c r="A18" s="12" t="s">
        <v>12</v>
      </c>
      <c r="B18" s="13"/>
      <c r="C18" s="14"/>
      <c r="D18" s="15"/>
      <c r="E18" s="16"/>
      <c r="F18" s="17"/>
      <c r="G18" s="18" t="str">
        <f t="shared" ref="G18" si="4">IF(OR(ISBLANK(E18),ISBLANK(F18)),"",F18-E18+1)</f>
        <v/>
      </c>
      <c r="H18" s="16"/>
      <c r="I18" s="17"/>
      <c r="J18" s="18" t="str">
        <f t="shared" ref="J18" si="5">IF(OR(ISBLANK(H18),ISBLANK(I18)),"",I18-H18+1)</f>
        <v/>
      </c>
    </row>
    <row r="19" spans="1:10" ht="15" thickBot="1" x14ac:dyDescent="0.25">
      <c r="A19" s="19" t="s">
        <v>27</v>
      </c>
      <c r="B19" s="6" t="s">
        <v>43</v>
      </c>
      <c r="C19" s="7">
        <v>3</v>
      </c>
      <c r="D19" s="8"/>
      <c r="E19" s="9">
        <v>43991</v>
      </c>
      <c r="F19" s="10">
        <f>E19+G19-1</f>
        <v>44011</v>
      </c>
      <c r="G19" s="11">
        <v>21</v>
      </c>
      <c r="H19" s="9">
        <f>F19+8</f>
        <v>44019</v>
      </c>
      <c r="I19" s="10">
        <f>H19+J19-1</f>
        <v>44031</v>
      </c>
      <c r="J19" s="11">
        <v>13</v>
      </c>
    </row>
    <row r="20" spans="1:10" ht="15" thickBot="1" x14ac:dyDescent="0.25">
      <c r="A20" s="19" t="s">
        <v>28</v>
      </c>
      <c r="B20" s="6" t="s">
        <v>43</v>
      </c>
      <c r="C20" s="7">
        <v>3</v>
      </c>
      <c r="D20" s="8"/>
      <c r="E20" s="9">
        <f>F19+1</f>
        <v>44012</v>
      </c>
      <c r="F20" s="10">
        <f t="shared" ref="F20:F24" si="6">E20+G20-1</f>
        <v>44032</v>
      </c>
      <c r="G20" s="11">
        <v>21</v>
      </c>
      <c r="H20" s="9">
        <f>I19-1</f>
        <v>44030</v>
      </c>
      <c r="I20" s="10">
        <f t="shared" ref="I20:I24" si="7">H20+J20-1</f>
        <v>44042</v>
      </c>
      <c r="J20" s="11">
        <v>13</v>
      </c>
    </row>
    <row r="21" spans="1:10" ht="15" thickBot="1" x14ac:dyDescent="0.25">
      <c r="A21" s="19" t="s">
        <v>29</v>
      </c>
      <c r="B21" s="6" t="s">
        <v>44</v>
      </c>
      <c r="C21" s="7">
        <v>2</v>
      </c>
      <c r="D21" s="8"/>
      <c r="E21" s="9">
        <f>F20+1</f>
        <v>44033</v>
      </c>
      <c r="F21" s="10">
        <f t="shared" si="6"/>
        <v>44053</v>
      </c>
      <c r="G21" s="11">
        <v>21</v>
      </c>
      <c r="H21" s="9">
        <f>I20-1</f>
        <v>44041</v>
      </c>
      <c r="I21" s="10">
        <f t="shared" si="7"/>
        <v>44053</v>
      </c>
      <c r="J21" s="11">
        <v>13</v>
      </c>
    </row>
    <row r="22" spans="1:10" ht="15" thickBot="1" x14ac:dyDescent="0.25">
      <c r="A22" s="19" t="s">
        <v>30</v>
      </c>
      <c r="B22" s="6" t="s">
        <v>45</v>
      </c>
      <c r="C22" s="7">
        <v>2</v>
      </c>
      <c r="D22" s="8"/>
      <c r="E22" s="9">
        <f>F21+1</f>
        <v>44054</v>
      </c>
      <c r="F22" s="10">
        <f t="shared" si="6"/>
        <v>44074</v>
      </c>
      <c r="G22" s="11">
        <v>21</v>
      </c>
      <c r="H22" s="9">
        <f>I21-1</f>
        <v>44052</v>
      </c>
      <c r="I22" s="10">
        <f t="shared" si="7"/>
        <v>44064</v>
      </c>
      <c r="J22" s="11">
        <v>13</v>
      </c>
    </row>
    <row r="23" spans="1:10" ht="15" thickBot="1" x14ac:dyDescent="0.25">
      <c r="A23" s="19" t="s">
        <v>31</v>
      </c>
      <c r="B23" s="6" t="s">
        <v>46</v>
      </c>
      <c r="C23" s="7">
        <v>1</v>
      </c>
      <c r="D23" s="8"/>
      <c r="E23" s="9">
        <f>F22+1</f>
        <v>44075</v>
      </c>
      <c r="F23" s="10">
        <f t="shared" si="6"/>
        <v>44095</v>
      </c>
      <c r="G23" s="11">
        <v>21</v>
      </c>
      <c r="H23" s="9">
        <f>I22-1</f>
        <v>44063</v>
      </c>
      <c r="I23" s="10">
        <f t="shared" si="7"/>
        <v>44075</v>
      </c>
      <c r="J23" s="11">
        <v>13</v>
      </c>
    </row>
    <row r="24" spans="1:10" ht="15" thickBot="1" x14ac:dyDescent="0.25">
      <c r="A24" s="19" t="s">
        <v>32</v>
      </c>
      <c r="B24" s="6" t="s">
        <v>47</v>
      </c>
      <c r="C24" s="7">
        <v>1</v>
      </c>
      <c r="D24" s="8"/>
      <c r="E24" s="9">
        <f>F23+1</f>
        <v>44096</v>
      </c>
      <c r="F24" s="10">
        <f t="shared" si="6"/>
        <v>44116</v>
      </c>
      <c r="G24" s="11">
        <v>21</v>
      </c>
      <c r="H24" s="9">
        <f>I23-1</f>
        <v>44074</v>
      </c>
      <c r="I24" s="10">
        <f t="shared" si="7"/>
        <v>44086</v>
      </c>
      <c r="J24" s="11">
        <v>13</v>
      </c>
    </row>
    <row r="25" spans="1:10" thickBot="1" x14ac:dyDescent="0.25">
      <c r="A25" s="12" t="s">
        <v>13</v>
      </c>
      <c r="B25" s="13"/>
      <c r="C25" s="14"/>
      <c r="D25" s="15"/>
      <c r="E25" s="16"/>
      <c r="F25" s="17"/>
      <c r="G25" s="18" t="str">
        <f t="shared" ref="G25" si="8">IF(OR(ISBLANK(E25),ISBLANK(F25)),"",F25-E25+1)</f>
        <v/>
      </c>
      <c r="H25" s="16"/>
      <c r="I25" s="17"/>
      <c r="J25" s="18" t="str">
        <f t="shared" ref="J25" si="9">IF(OR(ISBLANK(H25),ISBLANK(I25)),"",I25-H25+1)</f>
        <v/>
      </c>
    </row>
    <row r="26" spans="1:10" ht="15" thickBot="1" x14ac:dyDescent="0.25">
      <c r="A26" s="19" t="s">
        <v>33</v>
      </c>
      <c r="B26" s="6" t="s">
        <v>45</v>
      </c>
      <c r="C26" s="7">
        <v>2</v>
      </c>
      <c r="D26" s="8"/>
      <c r="E26" s="9">
        <v>44113</v>
      </c>
      <c r="F26" s="10">
        <f>E26+G26-1</f>
        <v>44133</v>
      </c>
      <c r="G26" s="11">
        <v>21</v>
      </c>
      <c r="H26" s="9">
        <f>F26+8</f>
        <v>44141</v>
      </c>
      <c r="I26" s="10">
        <f>H26+J26-1</f>
        <v>44153</v>
      </c>
      <c r="J26" s="11">
        <v>13</v>
      </c>
    </row>
    <row r="27" spans="1:10" ht="15" thickBot="1" x14ac:dyDescent="0.25">
      <c r="A27" s="19" t="s">
        <v>34</v>
      </c>
      <c r="B27" s="6" t="s">
        <v>48</v>
      </c>
      <c r="C27" s="7">
        <v>3</v>
      </c>
      <c r="D27" s="8"/>
      <c r="E27" s="9">
        <f>F26+1</f>
        <v>44134</v>
      </c>
      <c r="F27" s="10">
        <f t="shared" ref="F27:F31" si="10">E27+G27-1</f>
        <v>44154</v>
      </c>
      <c r="G27" s="11">
        <v>21</v>
      </c>
      <c r="H27" s="9">
        <f>I26-1</f>
        <v>44152</v>
      </c>
      <c r="I27" s="10">
        <f t="shared" ref="I27:I31" si="11">H27+J27-1</f>
        <v>44164</v>
      </c>
      <c r="J27" s="11">
        <v>13</v>
      </c>
    </row>
    <row r="28" spans="1:10" ht="15" thickBot="1" x14ac:dyDescent="0.25">
      <c r="A28" s="19" t="s">
        <v>35</v>
      </c>
      <c r="B28" s="6" t="s">
        <v>49</v>
      </c>
      <c r="C28" s="7">
        <v>2</v>
      </c>
      <c r="D28" s="8"/>
      <c r="E28" s="9">
        <f>F27+1</f>
        <v>44155</v>
      </c>
      <c r="F28" s="10">
        <f t="shared" si="10"/>
        <v>44175</v>
      </c>
      <c r="G28" s="11">
        <v>21</v>
      </c>
      <c r="H28" s="9">
        <f>I27-1</f>
        <v>44163</v>
      </c>
      <c r="I28" s="10">
        <f t="shared" si="11"/>
        <v>44175</v>
      </c>
      <c r="J28" s="11">
        <v>13</v>
      </c>
    </row>
    <row r="29" spans="1:10" ht="15" thickBot="1" x14ac:dyDescent="0.25">
      <c r="A29" s="19" t="s">
        <v>36</v>
      </c>
      <c r="B29" s="6" t="s">
        <v>10</v>
      </c>
      <c r="C29" s="7">
        <v>2</v>
      </c>
      <c r="D29" s="8"/>
      <c r="E29" s="9">
        <f>F28+1</f>
        <v>44176</v>
      </c>
      <c r="F29" s="10">
        <f t="shared" si="10"/>
        <v>44196</v>
      </c>
      <c r="G29" s="11">
        <v>21</v>
      </c>
      <c r="H29" s="9">
        <f>I28-1</f>
        <v>44174</v>
      </c>
      <c r="I29" s="10">
        <f t="shared" si="11"/>
        <v>44186</v>
      </c>
      <c r="J29" s="11">
        <v>13</v>
      </c>
    </row>
    <row r="30" spans="1:10" ht="15" thickBot="1" x14ac:dyDescent="0.25">
      <c r="A30" s="19" t="s">
        <v>37</v>
      </c>
      <c r="B30" s="6" t="s">
        <v>50</v>
      </c>
      <c r="C30" s="7">
        <v>2</v>
      </c>
      <c r="D30" s="8"/>
      <c r="E30" s="9">
        <f>F29+1</f>
        <v>44197</v>
      </c>
      <c r="F30" s="10">
        <f t="shared" si="10"/>
        <v>44217</v>
      </c>
      <c r="G30" s="11">
        <v>21</v>
      </c>
      <c r="H30" s="9">
        <f>I29-1</f>
        <v>44185</v>
      </c>
      <c r="I30" s="10">
        <f t="shared" si="11"/>
        <v>44197</v>
      </c>
      <c r="J30" s="11">
        <v>13</v>
      </c>
    </row>
    <row r="31" spans="1:10" ht="15" thickBot="1" x14ac:dyDescent="0.25">
      <c r="A31" s="19" t="s">
        <v>38</v>
      </c>
      <c r="B31" s="6" t="s">
        <v>51</v>
      </c>
      <c r="C31" s="7">
        <v>2</v>
      </c>
      <c r="D31" s="8"/>
      <c r="E31" s="9">
        <f>F30+1</f>
        <v>44218</v>
      </c>
      <c r="F31" s="10">
        <f t="shared" si="10"/>
        <v>44238</v>
      </c>
      <c r="G31" s="11">
        <v>21</v>
      </c>
      <c r="H31" s="9">
        <f>I30-1</f>
        <v>44196</v>
      </c>
      <c r="I31" s="10">
        <f t="shared" si="11"/>
        <v>44208</v>
      </c>
      <c r="J31" s="11">
        <v>13</v>
      </c>
    </row>
    <row r="32" spans="1:10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conditionalFormatting sqref="D2:D17">
    <cfRule type="dataBar" priority="2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{35C7A1C9-4520-4DF6-9344-403EBCB93BCC}</x14:id>
        </ext>
      </extLst>
    </cfRule>
  </conditionalFormatting>
  <conditionalFormatting sqref="D18:D24">
    <cfRule type="dataBar" priority="1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{CF797F3F-078B-4FED-8345-6C12278B96C2}</x14:id>
        </ext>
      </extLst>
    </cfRule>
  </conditionalFormatting>
  <conditionalFormatting sqref="D25:D31">
    <cfRule type="dataBar" priority="1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{A52D7E53-5804-4386-8C30-4AC4B94F9ACA}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print="0" autoPict="0">
                <anchor moveWithCells="1">
                  <from>
                    <xdr:col>9</xdr:col>
                    <xdr:colOff>552450</xdr:colOff>
                    <xdr:row>2</xdr:row>
                    <xdr:rowOff>171450</xdr:rowOff>
                  </from>
                  <to>
                    <xdr:col>14</xdr:col>
                    <xdr:colOff>533400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C7A1C9-4520-4DF6-9344-403EBCB93BC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D2:D17</xm:sqref>
        </x14:conditionalFormatting>
        <x14:conditionalFormatting xmlns:xm="http://schemas.microsoft.com/office/excel/2006/main">
          <x14:cfRule type="dataBar" id="{CF797F3F-078B-4FED-8345-6C12278B96C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D18:D24</xm:sqref>
        </x14:conditionalFormatting>
        <x14:conditionalFormatting xmlns:xm="http://schemas.microsoft.com/office/excel/2006/main">
          <x14:cfRule type="dataBar" id="{A52D7E53-5804-4386-8C30-4AC4B94F9AC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D25:D31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Kesarwani</dc:creator>
  <cp:lastModifiedBy>Prashant Kesarwani</cp:lastModifiedBy>
  <dcterms:created xsi:type="dcterms:W3CDTF">2021-11-06T15:52:36Z</dcterms:created>
  <dcterms:modified xsi:type="dcterms:W3CDTF">2021-11-06T16:22:15Z</dcterms:modified>
</cp:coreProperties>
</file>