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kk19332_bristol_ac_uk/Documents/Documents/Eng Des/Year 5/BioAI/"/>
    </mc:Choice>
  </mc:AlternateContent>
  <xr:revisionPtr revIDLastSave="108" documentId="8_{558E0E5A-7F16-452E-BF85-767A89E35A03}" xr6:coauthVersionLast="47" xr6:coauthVersionMax="47" xr10:uidLastSave="{4C3DEEF0-EF2C-41AB-AFB0-2381C02B8253}"/>
  <bookViews>
    <workbookView xWindow="7509" yWindow="2589" windowWidth="10122" windowHeight="3300" xr2:uid="{538EFC3A-09D1-4104-AE9A-3173A2155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C20" i="1"/>
  <c r="B20" i="1"/>
  <c r="D19" i="1"/>
  <c r="E19" i="1"/>
  <c r="F19" i="1"/>
  <c r="G19" i="1"/>
  <c r="C19" i="1"/>
  <c r="B19" i="1"/>
  <c r="J12" i="1"/>
  <c r="F5" i="1"/>
  <c r="H5" i="1"/>
  <c r="J5" i="1"/>
  <c r="L5" i="1"/>
  <c r="F6" i="1"/>
  <c r="H6" i="1"/>
  <c r="J6" i="1"/>
  <c r="L6" i="1"/>
  <c r="D6" i="1"/>
  <c r="D5" i="1"/>
  <c r="L9" i="1"/>
  <c r="L10" i="1"/>
  <c r="L11" i="1"/>
  <c r="L12" i="1"/>
  <c r="J9" i="1"/>
  <c r="J10" i="1"/>
  <c r="J11" i="1"/>
  <c r="H9" i="1"/>
  <c r="H10" i="1"/>
  <c r="H11" i="1"/>
  <c r="H12" i="1"/>
  <c r="F9" i="1"/>
  <c r="F10" i="1"/>
  <c r="F11" i="1"/>
  <c r="F12" i="1"/>
  <c r="D9" i="1"/>
  <c r="D10" i="1"/>
  <c r="D11" i="1"/>
  <c r="D12" i="1"/>
  <c r="L8" i="1"/>
  <c r="J8" i="1"/>
  <c r="H8" i="1"/>
  <c r="F8" i="1"/>
  <c r="D8" i="1"/>
  <c r="G17" i="1" l="1"/>
  <c r="D17" i="1"/>
  <c r="C17" i="1"/>
  <c r="E17" i="1"/>
  <c r="F17" i="1"/>
  <c r="G16" i="1"/>
  <c r="D16" i="1"/>
  <c r="C16" i="1"/>
  <c r="F16" i="1"/>
  <c r="E16" i="1"/>
  <c r="G21" i="1" l="1"/>
  <c r="F21" i="1"/>
  <c r="D21" i="1"/>
  <c r="C21" i="1"/>
  <c r="E21" i="1"/>
  <c r="G22" i="1" l="1"/>
  <c r="F22" i="1"/>
  <c r="E22" i="1"/>
  <c r="D22" i="1"/>
  <c r="C22" i="1"/>
</calcChain>
</file>

<file path=xl/sharedStrings.xml><?xml version="1.0" encoding="utf-8"?>
<sst xmlns="http://schemas.openxmlformats.org/spreadsheetml/2006/main" count="37" uniqueCount="23">
  <si>
    <t>Revenue</t>
  </si>
  <si>
    <t>Costs</t>
  </si>
  <si>
    <t>Unit Price</t>
  </si>
  <si>
    <t>Year 1</t>
  </si>
  <si>
    <t>Year 2</t>
  </si>
  <si>
    <t>Year 3</t>
  </si>
  <si>
    <t>Year 4</t>
  </si>
  <si>
    <t>Year 5</t>
  </si>
  <si>
    <t>Count</t>
  </si>
  <si>
    <t>Total</t>
  </si>
  <si>
    <t>Total Revenue</t>
  </si>
  <si>
    <t>Canopy Guide License per Year</t>
  </si>
  <si>
    <t>Servers</t>
  </si>
  <si>
    <t>Computing Resources</t>
  </si>
  <si>
    <t>Salaries</t>
  </si>
  <si>
    <t>Office Rent per Month</t>
  </si>
  <si>
    <t>Canopy Guide Subscription per Year</t>
  </si>
  <si>
    <t>Data Acquisition per Year</t>
  </si>
  <si>
    <t>Total Profit</t>
  </si>
  <si>
    <t>Year 0</t>
  </si>
  <si>
    <t>Cashflow</t>
  </si>
  <si>
    <t>Total Outgoings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</si>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</sst>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/>
    <xf numFmtId="0" fontId="0" fillId="2" borderId="0" xfId="0" applyFill="1"/>
    <xf numFmtId="0" fontId="0" fillId="0" borderId="3" xfId="0" applyBorder="1" applyAlignment="1">
      <alignment horizontal="right"/>
    </xf>
    <xf numFmtId="0" fontId="0" fillId="0" borderId="9" xfId="0" applyBorder="1"/>
    <xf numFmtId="0" fontId="1" fillId="2" borderId="5" xfId="0" applyFont="1" applyFill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6" fontId="0" fillId="3" borderId="8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6" fontId="0" fillId="3" borderId="11" xfId="0" applyNumberFormat="1" applyFill="1" applyBorder="1" applyAlignment="1">
      <alignment horizontal="center"/>
    </xf>
    <xf numFmtId="6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6" fontId="0" fillId="0" borderId="11" xfId="0" applyNumberForma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Sheet1!$B$18:$G$18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Sheet1!$B$19:$G$19</c:f>
              <c:numCache>
                <c:formatCode>"£"#,##0_);[Red]\("£"#,##0\)</c:formatCode>
                <c:ptCount val="6"/>
                <c:pt idx="0" formatCode="General">
                  <c:v>0</c:v>
                </c:pt>
                <c:pt idx="1">
                  <c:v>0</c:v>
                </c:pt>
                <c:pt idx="2">
                  <c:v>250000</c:v>
                </c:pt>
                <c:pt idx="3">
                  <c:v>1055000</c:v>
                </c:pt>
                <c:pt idx="4">
                  <c:v>3205000</c:v>
                </c:pt>
                <c:pt idx="5">
                  <c:v>9600000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8-441D-A27C-82C599D4EAAA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Total Outgoings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Sheet1!$B$18:$G$18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Sheet1!$B$20:$G$20</c:f>
              <c:numCache>
                <c:formatCode>"£"#,##0_);[Red]\("£"#,##0\)</c:formatCode>
                <c:ptCount val="6"/>
                <c:pt idx="0" formatCode="General">
                  <c:v>0</c:v>
                </c:pt>
                <c:pt idx="1">
                  <c:v>184700</c:v>
                </c:pt>
                <c:pt idx="2">
                  <c:v>451400</c:v>
                </c:pt>
                <c:pt idx="3">
                  <c:v>703400</c:v>
                </c:pt>
                <c:pt idx="4">
                  <c:v>1297400</c:v>
                </c:pt>
                <c:pt idx="5">
                  <c:v>2121400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8-441D-A27C-82C599D4EAAA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Cashflow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Sheet1!$B$18:$G$18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Sheet1!$B$22:$G$22</c:f>
              <c:numCache>
                <c:formatCode>"£"#,##0_);[Red]\("£"#,##0\)</c:formatCode>
                <c:ptCount val="6"/>
                <c:pt idx="0" formatCode="General">
                  <c:v>0</c:v>
                </c:pt>
                <c:pt idx="1">
                  <c:v>-184700</c:v>
                </c:pt>
                <c:pt idx="2">
                  <c:v>-201400</c:v>
                </c:pt>
                <c:pt idx="3">
                  <c:v>351600</c:v>
                </c:pt>
                <c:pt idx="4">
                  <c:v>1907600</c:v>
                </c:pt>
                <c:pt idx="5">
                  <c:v>7478600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D7-4260-9ACA-3861BD19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95311"/>
        <c:axId val="10310463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Total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strCache>
                      <c:ptCount val="6"/>
                      <c:pt idx="0">
                        <c:v>Year 0</c:v>
                      </c:pt>
                      <c:pt idx="1">
                        <c:v>Year 1</c:v>
                      </c:pt>
                      <c:pt idx="2">
                        <c:v>Year 2</c:v>
                      </c:pt>
                      <c:pt idx="3">
                        <c:v>Year 3</c:v>
                      </c:pt>
                      <c:pt idx="4">
                        <c:v>Year 4</c:v>
                      </c:pt>
                      <c:pt idx="5">
                        <c:v>Year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"£"#,##0_);[Red]\("£"#,##0\)</c:formatCode>
                      <c:ptCount val="6"/>
                      <c:pt idx="0" formatCode="General">
                        <c:v>0</c:v>
                      </c:pt>
                      <c:pt idx="1">
                        <c:v>-184700</c:v>
                      </c:pt>
                      <c:pt idx="2">
                        <c:v>-16700</c:v>
                      </c:pt>
                      <c:pt idx="3">
                        <c:v>368300</c:v>
                      </c:pt>
                      <c:pt idx="4">
                        <c:v>1539300</c:v>
                      </c:pt>
                      <c:pt idx="5">
                        <c:v>5939300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F8-441D-A27C-82C599D4EAAA}"/>
                  </c:ext>
                </c:extLst>
              </c15:ser>
            </c15:filteredLineSeries>
          </c:ext>
        </c:extLst>
      </c:lineChart>
      <c:catAx>
        <c:axId val="4141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46319"/>
        <c:crosses val="autoZero"/>
        <c:auto val="1"/>
        <c:lblAlgn val="ctr"/>
        <c:lblOffset val="100"/>
        <c:noMultiLvlLbl val="0"/>
      </c:catAx>
      <c:valAx>
        <c:axId val="10310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312964</xdr:colOff>
      <xdr:row>22</xdr:row>
      <xdr:rowOff>103413</xdr:rowOff>
    </xdr:from>
    <xdr:to>
      <xdr:col>11</xdr:col>
      <xdr:colOff>44941</xdr:colOff>
      <xdr:row>44</xdr:row>
      <xdr:rowOff>60476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84DAA-A01B-0298-B48C-9C172801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9B6D-4A5D-431D-BEEF-DC26FFFDBBAD}">
  <dimension ref="A2:L22"/>
  <sheetViews>
    <sheetView tabSelected="1" topLeftCell="A17" zoomScale="69" workbookViewId="0">
      <selection activeCell="A20" sqref="A20"/>
    </sheetView>
  </sheetViews>
  <sheetFormatPr defaultRowHeight="14.6" x14ac:dyDescent="0.4"/>
  <cols>
    <col min="1" max="1" width="30.69140625" style="1" bestFit="1" customWidth="1"/>
    <col min="2" max="5" width="9.84375" customWidth="1"/>
    <col min="6" max="6" width="9.84375" bestFit="1" customWidth="1"/>
    <col min="7" max="11" width="9.84375" customWidth="1"/>
    <col min="12" max="12" width="9.84375" bestFit="1" customWidth="1"/>
  </cols>
  <sheetData>
    <row r="2" spans="1:12" ht="15" thickBot="1" x14ac:dyDescent="0.45"/>
    <row r="3" spans="1:12" x14ac:dyDescent="0.4">
      <c r="A3" s="4"/>
      <c r="B3" s="5"/>
      <c r="C3" s="30" t="s">
        <v>3</v>
      </c>
      <c r="D3" s="31"/>
      <c r="E3" s="32" t="s">
        <v>4</v>
      </c>
      <c r="F3" s="33"/>
      <c r="G3" s="30" t="s">
        <v>5</v>
      </c>
      <c r="H3" s="31"/>
      <c r="I3" s="32" t="s">
        <v>6</v>
      </c>
      <c r="J3" s="33"/>
      <c r="K3" s="30" t="s">
        <v>7</v>
      </c>
      <c r="L3" s="31"/>
    </row>
    <row r="4" spans="1:12" s="3" customFormat="1" x14ac:dyDescent="0.4">
      <c r="A4" s="6" t="s">
        <v>0</v>
      </c>
      <c r="B4" s="12" t="s">
        <v>2</v>
      </c>
      <c r="C4" s="9" t="s">
        <v>8</v>
      </c>
      <c r="D4" s="10" t="s">
        <v>9</v>
      </c>
      <c r="E4" s="11" t="s">
        <v>8</v>
      </c>
      <c r="F4" s="12" t="s">
        <v>9</v>
      </c>
      <c r="G4" s="9" t="s">
        <v>8</v>
      </c>
      <c r="H4" s="10" t="s">
        <v>9</v>
      </c>
      <c r="I4" s="11" t="s">
        <v>8</v>
      </c>
      <c r="J4" s="12" t="s">
        <v>9</v>
      </c>
      <c r="K4" s="9" t="s">
        <v>8</v>
      </c>
      <c r="L4" s="10" t="s">
        <v>9</v>
      </c>
    </row>
    <row r="5" spans="1:12" x14ac:dyDescent="0.4">
      <c r="A5" s="7" t="s">
        <v>16</v>
      </c>
      <c r="B5" s="27">
        <v>3000</v>
      </c>
      <c r="C5" s="13">
        <v>0</v>
      </c>
      <c r="D5" s="14">
        <f>C5*$B5</f>
        <v>0</v>
      </c>
      <c r="E5" s="15">
        <v>25</v>
      </c>
      <c r="F5" s="16">
        <f t="shared" ref="F5" si="0">E5*$B5</f>
        <v>75000</v>
      </c>
      <c r="G5" s="13">
        <v>35</v>
      </c>
      <c r="H5" s="14">
        <f t="shared" ref="H5" si="1">G5*$B5</f>
        <v>105000</v>
      </c>
      <c r="I5" s="17">
        <v>100</v>
      </c>
      <c r="J5" s="18">
        <f t="shared" ref="J5" si="2">I5*$B5</f>
        <v>300000</v>
      </c>
      <c r="K5" s="13">
        <v>300</v>
      </c>
      <c r="L5" s="14">
        <f t="shared" ref="L5:L6" si="3">K5*$B5</f>
        <v>900000</v>
      </c>
    </row>
    <row r="6" spans="1:12" x14ac:dyDescent="0.4">
      <c r="A6" s="7" t="s">
        <v>11</v>
      </c>
      <c r="B6" s="27">
        <v>7000</v>
      </c>
      <c r="C6" s="13">
        <v>0</v>
      </c>
      <c r="D6" s="14">
        <f>C6*$B6</f>
        <v>0</v>
      </c>
      <c r="E6" s="15">
        <v>25</v>
      </c>
      <c r="F6" s="16">
        <f t="shared" ref="F6" si="4">E6*$B6</f>
        <v>175000</v>
      </c>
      <c r="G6" s="13">
        <v>100</v>
      </c>
      <c r="H6" s="14">
        <f t="shared" ref="H6" si="5">G6*$B6</f>
        <v>700000</v>
      </c>
      <c r="I6" s="17">
        <v>300</v>
      </c>
      <c r="J6" s="18">
        <f t="shared" ref="J6" si="6">I6*$B6</f>
        <v>2100000</v>
      </c>
      <c r="K6" s="13">
        <v>900</v>
      </c>
      <c r="L6" s="14">
        <f t="shared" si="3"/>
        <v>6300000</v>
      </c>
    </row>
    <row r="7" spans="1:12" s="3" customFormat="1" x14ac:dyDescent="0.4">
      <c r="A7" s="6" t="s">
        <v>1</v>
      </c>
      <c r="B7" s="28"/>
      <c r="C7" s="19"/>
      <c r="D7" s="20"/>
      <c r="E7" s="21"/>
      <c r="F7" s="22"/>
      <c r="G7" s="19"/>
      <c r="H7" s="20"/>
      <c r="I7" s="21"/>
      <c r="J7" s="22"/>
      <c r="K7" s="19"/>
      <c r="L7" s="20"/>
    </row>
    <row r="8" spans="1:12" x14ac:dyDescent="0.4">
      <c r="A8" s="7" t="s">
        <v>12</v>
      </c>
      <c r="B8" s="27">
        <v>5000</v>
      </c>
      <c r="C8" s="13">
        <v>1</v>
      </c>
      <c r="D8" s="14">
        <f>C8*$B8</f>
        <v>5000</v>
      </c>
      <c r="E8" s="17">
        <v>0</v>
      </c>
      <c r="F8" s="18">
        <f>E8*$B8</f>
        <v>0</v>
      </c>
      <c r="G8" s="13">
        <v>1</v>
      </c>
      <c r="H8" s="14">
        <f>G8*$B8</f>
        <v>5000</v>
      </c>
      <c r="I8" s="17">
        <v>1</v>
      </c>
      <c r="J8" s="18">
        <f>I8*$B8</f>
        <v>5000</v>
      </c>
      <c r="K8" s="13">
        <v>1</v>
      </c>
      <c r="L8" s="14">
        <f>K8*$B8</f>
        <v>5000</v>
      </c>
    </row>
    <row r="9" spans="1:12" x14ac:dyDescent="0.4">
      <c r="A9" s="7" t="s">
        <v>13</v>
      </c>
      <c r="B9" s="27">
        <v>5000</v>
      </c>
      <c r="C9" s="13">
        <v>1</v>
      </c>
      <c r="D9" s="14">
        <f t="shared" ref="D9:D12" si="7">C9*$B9</f>
        <v>5000</v>
      </c>
      <c r="E9" s="17">
        <v>0</v>
      </c>
      <c r="F9" s="18">
        <f t="shared" ref="F9:F12" si="8">E9*$B9</f>
        <v>0</v>
      </c>
      <c r="G9" s="13">
        <v>1</v>
      </c>
      <c r="H9" s="14">
        <f t="shared" ref="H9:H12" si="9">G9*$B9</f>
        <v>5000</v>
      </c>
      <c r="I9" s="17">
        <v>1</v>
      </c>
      <c r="J9" s="18">
        <f t="shared" ref="J9:J12" si="10">I9*$B9</f>
        <v>5000</v>
      </c>
      <c r="K9" s="13">
        <v>1</v>
      </c>
      <c r="L9" s="14">
        <f t="shared" ref="L9:L12" si="11">K9*$B9</f>
        <v>5000</v>
      </c>
    </row>
    <row r="10" spans="1:12" x14ac:dyDescent="0.4">
      <c r="A10" s="7" t="s">
        <v>17</v>
      </c>
      <c r="B10" s="27">
        <v>2700</v>
      </c>
      <c r="C10" s="13">
        <v>1</v>
      </c>
      <c r="D10" s="14">
        <f t="shared" si="7"/>
        <v>2700</v>
      </c>
      <c r="E10" s="17">
        <v>1</v>
      </c>
      <c r="F10" s="18">
        <f t="shared" si="8"/>
        <v>2700</v>
      </c>
      <c r="G10" s="13">
        <v>1</v>
      </c>
      <c r="H10" s="14">
        <f t="shared" si="9"/>
        <v>2700</v>
      </c>
      <c r="I10" s="17">
        <v>1</v>
      </c>
      <c r="J10" s="18">
        <f t="shared" si="10"/>
        <v>2700</v>
      </c>
      <c r="K10" s="13">
        <v>1</v>
      </c>
      <c r="L10" s="14">
        <f t="shared" si="11"/>
        <v>2700</v>
      </c>
    </row>
    <row r="11" spans="1:12" x14ac:dyDescent="0.4">
      <c r="A11" s="7" t="s">
        <v>14</v>
      </c>
      <c r="B11" s="27">
        <v>40000</v>
      </c>
      <c r="C11" s="13">
        <v>4</v>
      </c>
      <c r="D11" s="14">
        <f t="shared" si="7"/>
        <v>160000</v>
      </c>
      <c r="E11" s="17">
        <v>6</v>
      </c>
      <c r="F11" s="18">
        <f t="shared" si="8"/>
        <v>240000</v>
      </c>
      <c r="G11" s="13">
        <v>10</v>
      </c>
      <c r="H11" s="14">
        <f t="shared" si="9"/>
        <v>400000</v>
      </c>
      <c r="I11" s="17">
        <v>20</v>
      </c>
      <c r="J11" s="18">
        <f t="shared" si="10"/>
        <v>800000</v>
      </c>
      <c r="K11" s="13">
        <v>30</v>
      </c>
      <c r="L11" s="14">
        <f t="shared" si="11"/>
        <v>1200000</v>
      </c>
    </row>
    <row r="12" spans="1:12" ht="15" thickBot="1" x14ac:dyDescent="0.45">
      <c r="A12" s="8" t="s">
        <v>15</v>
      </c>
      <c r="B12" s="29">
        <v>2000</v>
      </c>
      <c r="C12" s="23">
        <v>6</v>
      </c>
      <c r="D12" s="24">
        <f t="shared" si="7"/>
        <v>12000</v>
      </c>
      <c r="E12" s="25">
        <v>12</v>
      </c>
      <c r="F12" s="26">
        <f t="shared" si="8"/>
        <v>24000</v>
      </c>
      <c r="G12" s="23">
        <v>12</v>
      </c>
      <c r="H12" s="24">
        <f t="shared" si="9"/>
        <v>24000</v>
      </c>
      <c r="I12" s="25">
        <v>24</v>
      </c>
      <c r="J12" s="26">
        <f t="shared" si="10"/>
        <v>48000</v>
      </c>
      <c r="K12" s="23">
        <v>24</v>
      </c>
      <c r="L12" s="24">
        <f t="shared" si="11"/>
        <v>48000</v>
      </c>
    </row>
    <row r="16" spans="1:12" x14ac:dyDescent="0.4">
      <c r="A16" s="1" t="s">
        <v>10</v>
      </c>
      <c r="B16">
        <v>0</v>
      </c>
      <c r="C16" s="2">
        <f>SUM(D5:D6)</f>
        <v>0</v>
      </c>
      <c r="D16" s="2">
        <f>SUM(F5:F6)</f>
        <v>250000</v>
      </c>
      <c r="E16" s="2">
        <f>SUM(H5:H6)</f>
        <v>805000</v>
      </c>
      <c r="F16" s="2">
        <f>SUM(J5:J6)</f>
        <v>2400000</v>
      </c>
      <c r="G16" s="2">
        <f>SUM(L5:L6)</f>
        <v>7200000</v>
      </c>
    </row>
    <row r="17" spans="1:8" x14ac:dyDescent="0.4">
      <c r="A17" s="1" t="s">
        <v>21</v>
      </c>
      <c r="B17">
        <v>0</v>
      </c>
      <c r="C17" s="2">
        <f>SUM(D8:D12)</f>
        <v>184700</v>
      </c>
      <c r="D17" s="2">
        <f>SUM(F8:F12)</f>
        <v>266700</v>
      </c>
      <c r="E17" s="2">
        <f>SUM(H8:H12)</f>
        <v>436700</v>
      </c>
      <c r="F17" s="2">
        <f>SUM(J8:J12)</f>
        <v>860700</v>
      </c>
      <c r="G17" s="2">
        <f>SUM(L8:L12)</f>
        <v>1260700</v>
      </c>
    </row>
    <row r="18" spans="1:8" x14ac:dyDescent="0.4">
      <c r="B18" t="s">
        <v>19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</row>
    <row r="19" spans="1:8" x14ac:dyDescent="0.4">
      <c r="A19" s="1" t="s">
        <v>22</v>
      </c>
      <c r="B19">
        <f>B16</f>
        <v>0</v>
      </c>
      <c r="C19" s="2">
        <f>B16+C16</f>
        <v>0</v>
      </c>
      <c r="D19" s="2">
        <f t="shared" ref="D19:G19" si="12">C16+D16</f>
        <v>250000</v>
      </c>
      <c r="E19" s="2">
        <f t="shared" si="12"/>
        <v>1055000</v>
      </c>
      <c r="F19" s="2">
        <f t="shared" si="12"/>
        <v>3205000</v>
      </c>
      <c r="G19" s="2">
        <f t="shared" si="12"/>
        <v>9600000</v>
      </c>
    </row>
    <row r="20" spans="1:8" x14ac:dyDescent="0.4">
      <c r="A20" s="1" t="s">
        <v>21</v>
      </c>
      <c r="B20">
        <f>B17</f>
        <v>0</v>
      </c>
      <c r="C20" s="2">
        <f>B17+C17</f>
        <v>184700</v>
      </c>
      <c r="D20" s="2">
        <f t="shared" ref="D20:G20" si="13">C17+D17</f>
        <v>451400</v>
      </c>
      <c r="E20" s="2">
        <f t="shared" si="13"/>
        <v>703400</v>
      </c>
      <c r="F20" s="2">
        <f t="shared" si="13"/>
        <v>1297400</v>
      </c>
      <c r="G20" s="2">
        <f t="shared" si="13"/>
        <v>2121400</v>
      </c>
    </row>
    <row r="21" spans="1:8" x14ac:dyDescent="0.4">
      <c r="A21" s="1" t="s">
        <v>18</v>
      </c>
      <c r="B21">
        <v>0</v>
      </c>
      <c r="C21" s="2">
        <f>C16-C17</f>
        <v>-184700</v>
      </c>
      <c r="D21" s="2">
        <f>D16-D17</f>
        <v>-16700</v>
      </c>
      <c r="E21" s="2">
        <f>E16-E17</f>
        <v>368300</v>
      </c>
      <c r="F21" s="2">
        <f>F16-F17</f>
        <v>1539300</v>
      </c>
      <c r="G21" s="2">
        <f>G16-G17</f>
        <v>5939300</v>
      </c>
    </row>
    <row r="22" spans="1:8" x14ac:dyDescent="0.4">
      <c r="A22" s="1" t="s">
        <v>20</v>
      </c>
      <c r="B22">
        <v>0</v>
      </c>
      <c r="C22" s="2">
        <f>B21+C21</f>
        <v>-184700</v>
      </c>
      <c r="D22" s="2">
        <f>C21+D21</f>
        <v>-201400</v>
      </c>
      <c r="E22" s="2">
        <f>D21+E21</f>
        <v>351600</v>
      </c>
      <c r="F22" s="2">
        <f>E21+F21</f>
        <v>1907600</v>
      </c>
      <c r="G22" s="2">
        <f>F21+G21</f>
        <v>7478600</v>
      </c>
      <c r="H22" s="2"/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Aasav Patel</dc:creator>
  <cp:lastModifiedBy>Aasav Patel</cp:lastModifiedBy>
  <dcterms:created xsi:type="dcterms:W3CDTF">2024-04-07T15:26:44Z</dcterms:created>
  <dcterms:modified xsi:type="dcterms:W3CDTF">2024-04-15T23:12:25Z</dcterms:modified>
</cp:coreProperties>
</file>